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Compras\DIRETORIA DE GESTÃO E CONTROLE DE SUPRIMENTOS 2026\LICITAÇÕES\CONCORRÊNCIA ELETRÔNICA\000 - ESTACIONAMENTO ROTATIVO\DOCS INICIAIS\OK\"/>
    </mc:Choice>
  </mc:AlternateContent>
  <bookViews>
    <workbookView xWindow="-105" yWindow="-105" windowWidth="23250" windowHeight="12450" firstSheet="2" activeTab="2"/>
  </bookViews>
  <sheets>
    <sheet name="Investimento" sheetId="1" state="hidden" r:id="rId1"/>
    <sheet name="Mão de Obra" sheetId="2" state="hidden" r:id="rId2"/>
    <sheet name="Operacional" sheetId="6" r:id="rId3"/>
    <sheet name="Planilha5" sheetId="5" state="hidden" r:id="rId4"/>
    <sheet name="7 Serviços de Dívida" sheetId="10" state="hidden" r:id="rId5"/>
    <sheet name="Planilha1" sheetId="8" state="hidden" r:id="rId6"/>
    <sheet name="Plan1" sheetId="9" state="hidden" r:id="rId7"/>
    <sheet name="Fluxo Real Anual" sheetId="7" state="hidden" r:id="rId8"/>
  </sheets>
  <externalReferences>
    <externalReference r:id="rId9"/>
  </externalReferences>
  <definedNames>
    <definedName name="_xlnm.Print_Area" localSheetId="4">'7 Serviços de Dívida'!$A$1:$AM$10</definedName>
    <definedName name="_xlnm.Print_Area" localSheetId="2">Operacional!$A$1:$EH$132</definedName>
    <definedName name="asd">OFFSET('[1]4A Deprec Amor'!$J$13,'[1]4A Deprec Amor'!$D1-1,0,1,'[1]4A Deprec Amor'!$E1-'[1]4A Deprec Amor'!$D1)</definedName>
    <definedName name="_xlnm.Print_Titles" localSheetId="4">'7 Serviços de Dívida'!$A:$H,'7 Serviços de Dívida'!$1:$3</definedName>
    <definedName name="_xlnm.Print_Titles" localSheetId="2">Operacional!$A:$F,Operacional!$2:$109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E117" i="6" l="1"/>
  <c r="DW35" i="6"/>
  <c r="DX35" i="6"/>
  <c r="DY35" i="6"/>
  <c r="DZ35" i="6"/>
  <c r="EA35" i="6"/>
  <c r="EB35" i="6"/>
  <c r="EC35" i="6"/>
  <c r="ED35" i="6"/>
  <c r="EE35" i="6"/>
  <c r="EF35" i="6"/>
  <c r="EG35" i="6"/>
  <c r="DV35" i="6"/>
  <c r="DJ35" i="6"/>
  <c r="DK35" i="6"/>
  <c r="DL35" i="6"/>
  <c r="DM35" i="6"/>
  <c r="DN35" i="6"/>
  <c r="DO35" i="6"/>
  <c r="DP35" i="6"/>
  <c r="DQ35" i="6"/>
  <c r="DR35" i="6"/>
  <c r="DS35" i="6"/>
  <c r="DT35" i="6"/>
  <c r="DI35" i="6"/>
  <c r="CW35" i="6"/>
  <c r="CX35" i="6"/>
  <c r="CY35" i="6"/>
  <c r="CZ35" i="6"/>
  <c r="DA35" i="6"/>
  <c r="DB35" i="6"/>
  <c r="DC35" i="6"/>
  <c r="DD35" i="6"/>
  <c r="DE35" i="6"/>
  <c r="DF35" i="6"/>
  <c r="DG35" i="6"/>
  <c r="CV35" i="6"/>
  <c r="CJ35" i="6"/>
  <c r="CK35" i="6"/>
  <c r="CL35" i="6"/>
  <c r="CM35" i="6"/>
  <c r="CN35" i="6"/>
  <c r="CO35" i="6"/>
  <c r="CP35" i="6"/>
  <c r="CQ35" i="6"/>
  <c r="CR35" i="6"/>
  <c r="CS35" i="6"/>
  <c r="CT35" i="6"/>
  <c r="CI35" i="6"/>
  <c r="BW35" i="6"/>
  <c r="BX35" i="6"/>
  <c r="BY35" i="6"/>
  <c r="BZ35" i="6"/>
  <c r="CA35" i="6"/>
  <c r="CB35" i="6"/>
  <c r="CC35" i="6"/>
  <c r="CD35" i="6"/>
  <c r="CE35" i="6"/>
  <c r="CF35" i="6"/>
  <c r="CG35" i="6"/>
  <c r="BV35" i="6"/>
  <c r="BJ35" i="6"/>
  <c r="BK35" i="6"/>
  <c r="BL35" i="6"/>
  <c r="BM35" i="6"/>
  <c r="BN35" i="6"/>
  <c r="BO35" i="6"/>
  <c r="BP35" i="6"/>
  <c r="BQ35" i="6"/>
  <c r="BR35" i="6"/>
  <c r="BS35" i="6"/>
  <c r="BT35" i="6"/>
  <c r="BI35" i="6"/>
  <c r="AW35" i="6"/>
  <c r="AX35" i="6"/>
  <c r="AY35" i="6"/>
  <c r="AZ35" i="6"/>
  <c r="BA35" i="6"/>
  <c r="BB35" i="6"/>
  <c r="BC35" i="6"/>
  <c r="BD35" i="6"/>
  <c r="BE35" i="6"/>
  <c r="BF35" i="6"/>
  <c r="BG35" i="6"/>
  <c r="AV35" i="6"/>
  <c r="AJ35" i="6"/>
  <c r="AK35" i="6"/>
  <c r="AL35" i="6"/>
  <c r="AM35" i="6"/>
  <c r="AN35" i="6"/>
  <c r="AO35" i="6"/>
  <c r="AP35" i="6"/>
  <c r="AQ35" i="6"/>
  <c r="AR35" i="6"/>
  <c r="AS35" i="6"/>
  <c r="AT35" i="6"/>
  <c r="AI35" i="6"/>
  <c r="X35" i="6"/>
  <c r="Y35" i="6"/>
  <c r="Z35" i="6"/>
  <c r="AA35" i="6"/>
  <c r="AB35" i="6"/>
  <c r="AC35" i="6"/>
  <c r="AD35" i="6"/>
  <c r="AE35" i="6"/>
  <c r="AF35" i="6"/>
  <c r="AG35" i="6"/>
  <c r="W35" i="6"/>
  <c r="V35" i="6"/>
  <c r="B85" i="6"/>
  <c r="B86" i="6"/>
  <c r="B84" i="6"/>
  <c r="V6" i="6"/>
  <c r="AI6" i="6" s="1"/>
  <c r="AV6" i="6" s="1"/>
  <c r="BI6" i="6" s="1"/>
  <c r="BV6" i="6" s="1"/>
  <c r="CI6" i="6" s="1"/>
  <c r="CV6" i="6" s="1"/>
  <c r="DI6" i="6" s="1"/>
  <c r="DV6" i="6" s="1"/>
  <c r="J6" i="6"/>
  <c r="W6" i="6" s="1"/>
  <c r="AJ6" i="6" s="1"/>
  <c r="AW6" i="6" s="1"/>
  <c r="BJ6" i="6" s="1"/>
  <c r="BW6" i="6" s="1"/>
  <c r="CJ6" i="6" s="1"/>
  <c r="CW6" i="6" s="1"/>
  <c r="DJ6" i="6" s="1"/>
  <c r="DW6" i="6" s="1"/>
  <c r="I13" i="6"/>
  <c r="I10" i="6"/>
  <c r="V10" i="6" s="1"/>
  <c r="AI10" i="6" s="1"/>
  <c r="AV10" i="6" s="1"/>
  <c r="BI10" i="6" s="1"/>
  <c r="BV10" i="6" s="1"/>
  <c r="CI10" i="6" s="1"/>
  <c r="CV10" i="6" s="1"/>
  <c r="DI10" i="6" s="1"/>
  <c r="DV10" i="6" s="1"/>
  <c r="I11" i="6"/>
  <c r="V11" i="6" s="1"/>
  <c r="AI11" i="6" s="1"/>
  <c r="AV11" i="6" s="1"/>
  <c r="BI11" i="6" s="1"/>
  <c r="BV11" i="6" s="1"/>
  <c r="CI11" i="6" s="1"/>
  <c r="CV11" i="6" s="1"/>
  <c r="DI11" i="6" s="1"/>
  <c r="DV11" i="6" s="1"/>
  <c r="I12" i="6"/>
  <c r="I9" i="6"/>
  <c r="I7" i="6"/>
  <c r="J7" i="6" s="1"/>
  <c r="I8" i="6"/>
  <c r="J8" i="6" s="1"/>
  <c r="I6" i="6"/>
  <c r="K6" i="6" l="1"/>
  <c r="V8" i="6"/>
  <c r="AI8" i="6" s="1"/>
  <c r="AV8" i="6" s="1"/>
  <c r="BI8" i="6" s="1"/>
  <c r="BV8" i="6" s="1"/>
  <c r="CI8" i="6" s="1"/>
  <c r="CV8" i="6" s="1"/>
  <c r="DI8" i="6" s="1"/>
  <c r="DV8" i="6" s="1"/>
  <c r="V7" i="6"/>
  <c r="AI7" i="6" s="1"/>
  <c r="AV7" i="6" s="1"/>
  <c r="BI7" i="6" s="1"/>
  <c r="BV7" i="6" s="1"/>
  <c r="CI7" i="6" s="1"/>
  <c r="CV7" i="6" s="1"/>
  <c r="DI7" i="6" s="1"/>
  <c r="DV7" i="6" s="1"/>
  <c r="W8" i="6"/>
  <c r="AJ8" i="6" s="1"/>
  <c r="AW8" i="6" s="1"/>
  <c r="BJ8" i="6" s="1"/>
  <c r="BW8" i="6" s="1"/>
  <c r="CJ8" i="6" s="1"/>
  <c r="CW8" i="6" s="1"/>
  <c r="DJ8" i="6" s="1"/>
  <c r="DW8" i="6" s="1"/>
  <c r="K8" i="6"/>
  <c r="K7" i="6"/>
  <c r="W7" i="6"/>
  <c r="AJ7" i="6" s="1"/>
  <c r="AW7" i="6" s="1"/>
  <c r="BJ7" i="6" s="1"/>
  <c r="BW7" i="6" s="1"/>
  <c r="CJ7" i="6" s="1"/>
  <c r="CW7" i="6" s="1"/>
  <c r="DJ7" i="6" s="1"/>
  <c r="DW7" i="6" s="1"/>
  <c r="L6" i="6"/>
  <c r="X6" i="6"/>
  <c r="AK6" i="6" s="1"/>
  <c r="AX6" i="6" s="1"/>
  <c r="BK6" i="6" s="1"/>
  <c r="BX6" i="6" s="1"/>
  <c r="CK6" i="6" s="1"/>
  <c r="CX6" i="6" s="1"/>
  <c r="DK6" i="6" s="1"/>
  <c r="DX6" i="6" s="1"/>
  <c r="J9" i="6"/>
  <c r="V9" i="6"/>
  <c r="AI9" i="6" s="1"/>
  <c r="AV9" i="6" s="1"/>
  <c r="BI9" i="6" s="1"/>
  <c r="BV9" i="6" s="1"/>
  <c r="CI9" i="6" s="1"/>
  <c r="CV9" i="6" s="1"/>
  <c r="DI9" i="6" s="1"/>
  <c r="DV9" i="6" s="1"/>
  <c r="J12" i="6"/>
  <c r="V12" i="6"/>
  <c r="AI12" i="6" s="1"/>
  <c r="AV12" i="6" s="1"/>
  <c r="BI12" i="6" s="1"/>
  <c r="BV12" i="6" s="1"/>
  <c r="CI12" i="6" s="1"/>
  <c r="CV12" i="6" s="1"/>
  <c r="DI12" i="6" s="1"/>
  <c r="DV12" i="6" s="1"/>
  <c r="J11" i="6"/>
  <c r="J10" i="6"/>
  <c r="U50" i="6"/>
  <c r="H49" i="6"/>
  <c r="C129" i="6" s="1"/>
  <c r="H54" i="6"/>
  <c r="H41" i="6"/>
  <c r="H26" i="6"/>
  <c r="H4" i="6"/>
  <c r="X8" i="6" l="1"/>
  <c r="AK8" i="6" s="1"/>
  <c r="AX8" i="6" s="1"/>
  <c r="BK8" i="6" s="1"/>
  <c r="BX8" i="6" s="1"/>
  <c r="CK8" i="6" s="1"/>
  <c r="CX8" i="6" s="1"/>
  <c r="DK8" i="6" s="1"/>
  <c r="DX8" i="6" s="1"/>
  <c r="L8" i="6"/>
  <c r="W12" i="6"/>
  <c r="AJ12" i="6" s="1"/>
  <c r="AW12" i="6" s="1"/>
  <c r="BJ12" i="6" s="1"/>
  <c r="BW12" i="6" s="1"/>
  <c r="CJ12" i="6" s="1"/>
  <c r="CW12" i="6" s="1"/>
  <c r="DJ12" i="6" s="1"/>
  <c r="DW12" i="6" s="1"/>
  <c r="K12" i="6"/>
  <c r="K9" i="6"/>
  <c r="W9" i="6"/>
  <c r="AJ9" i="6" s="1"/>
  <c r="AW9" i="6" s="1"/>
  <c r="BJ9" i="6" s="1"/>
  <c r="BW9" i="6" s="1"/>
  <c r="CJ9" i="6" s="1"/>
  <c r="CW9" i="6" s="1"/>
  <c r="DJ9" i="6" s="1"/>
  <c r="DW9" i="6" s="1"/>
  <c r="M6" i="6"/>
  <c r="Y6" i="6"/>
  <c r="AL6" i="6" s="1"/>
  <c r="AY6" i="6" s="1"/>
  <c r="BL6" i="6" s="1"/>
  <c r="BY6" i="6" s="1"/>
  <c r="CL6" i="6" s="1"/>
  <c r="CY6" i="6" s="1"/>
  <c r="DL6" i="6" s="1"/>
  <c r="DY6" i="6" s="1"/>
  <c r="W10" i="6"/>
  <c r="AJ10" i="6" s="1"/>
  <c r="AW10" i="6" s="1"/>
  <c r="BJ10" i="6" s="1"/>
  <c r="BW10" i="6" s="1"/>
  <c r="CJ10" i="6" s="1"/>
  <c r="CW10" i="6" s="1"/>
  <c r="DJ10" i="6" s="1"/>
  <c r="DW10" i="6" s="1"/>
  <c r="K10" i="6"/>
  <c r="L7" i="6"/>
  <c r="X7" i="6"/>
  <c r="AK7" i="6" s="1"/>
  <c r="AX7" i="6" s="1"/>
  <c r="BK7" i="6" s="1"/>
  <c r="BX7" i="6" s="1"/>
  <c r="CK7" i="6" s="1"/>
  <c r="CX7" i="6" s="1"/>
  <c r="DK7" i="6" s="1"/>
  <c r="DX7" i="6" s="1"/>
  <c r="W11" i="6"/>
  <c r="AJ11" i="6" s="1"/>
  <c r="AW11" i="6" s="1"/>
  <c r="BJ11" i="6" s="1"/>
  <c r="BW11" i="6" s="1"/>
  <c r="CJ11" i="6" s="1"/>
  <c r="CW11" i="6" s="1"/>
  <c r="DJ11" i="6" s="1"/>
  <c r="DW11" i="6" s="1"/>
  <c r="K11" i="6"/>
  <c r="H21" i="6"/>
  <c r="H52" i="6"/>
  <c r="H36" i="6"/>
  <c r="H25" i="6" s="1"/>
  <c r="Y8" i="6" l="1"/>
  <c r="AL8" i="6" s="1"/>
  <c r="AY8" i="6" s="1"/>
  <c r="BL8" i="6" s="1"/>
  <c r="BY8" i="6" s="1"/>
  <c r="CL8" i="6" s="1"/>
  <c r="CY8" i="6" s="1"/>
  <c r="DL8" i="6" s="1"/>
  <c r="DY8" i="6" s="1"/>
  <c r="M8" i="6"/>
  <c r="M7" i="6"/>
  <c r="Y7" i="6"/>
  <c r="AL7" i="6" s="1"/>
  <c r="AY7" i="6" s="1"/>
  <c r="BL7" i="6" s="1"/>
  <c r="BY7" i="6" s="1"/>
  <c r="CL7" i="6" s="1"/>
  <c r="CY7" i="6" s="1"/>
  <c r="DL7" i="6" s="1"/>
  <c r="DY7" i="6" s="1"/>
  <c r="X10" i="6"/>
  <c r="AK10" i="6" s="1"/>
  <c r="AX10" i="6" s="1"/>
  <c r="BK10" i="6" s="1"/>
  <c r="BX10" i="6" s="1"/>
  <c r="CK10" i="6" s="1"/>
  <c r="CX10" i="6" s="1"/>
  <c r="DK10" i="6" s="1"/>
  <c r="DX10" i="6" s="1"/>
  <c r="L10" i="6"/>
  <c r="N6" i="6"/>
  <c r="Z6" i="6"/>
  <c r="AM6" i="6" s="1"/>
  <c r="AZ6" i="6" s="1"/>
  <c r="BM6" i="6" s="1"/>
  <c r="BZ6" i="6" s="1"/>
  <c r="CM6" i="6" s="1"/>
  <c r="CZ6" i="6" s="1"/>
  <c r="DM6" i="6" s="1"/>
  <c r="DZ6" i="6" s="1"/>
  <c r="L9" i="6"/>
  <c r="X9" i="6"/>
  <c r="AK9" i="6" s="1"/>
  <c r="AX9" i="6" s="1"/>
  <c r="BK9" i="6" s="1"/>
  <c r="BX9" i="6" s="1"/>
  <c r="CK9" i="6" s="1"/>
  <c r="CX9" i="6" s="1"/>
  <c r="DK9" i="6" s="1"/>
  <c r="DX9" i="6" s="1"/>
  <c r="X12" i="6"/>
  <c r="AK12" i="6" s="1"/>
  <c r="AX12" i="6" s="1"/>
  <c r="BK12" i="6" s="1"/>
  <c r="BX12" i="6" s="1"/>
  <c r="CK12" i="6" s="1"/>
  <c r="CX12" i="6" s="1"/>
  <c r="DK12" i="6" s="1"/>
  <c r="DX12" i="6" s="1"/>
  <c r="L12" i="6"/>
  <c r="L11" i="6"/>
  <c r="X11" i="6"/>
  <c r="AK11" i="6" s="1"/>
  <c r="AX11" i="6" s="1"/>
  <c r="BK11" i="6" s="1"/>
  <c r="BX11" i="6" s="1"/>
  <c r="CK11" i="6" s="1"/>
  <c r="CX11" i="6" s="1"/>
  <c r="DK11" i="6" s="1"/>
  <c r="DX11" i="6" s="1"/>
  <c r="H24" i="6"/>
  <c r="H15" i="6"/>
  <c r="H14" i="6" s="1"/>
  <c r="H3" i="6" s="1"/>
  <c r="Z8" i="6" l="1"/>
  <c r="AM8" i="6" s="1"/>
  <c r="AZ8" i="6" s="1"/>
  <c r="BM8" i="6" s="1"/>
  <c r="BZ8" i="6" s="1"/>
  <c r="CM8" i="6" s="1"/>
  <c r="CZ8" i="6" s="1"/>
  <c r="DM8" i="6" s="1"/>
  <c r="DZ8" i="6" s="1"/>
  <c r="N8" i="6"/>
  <c r="Y9" i="6"/>
  <c r="AL9" i="6" s="1"/>
  <c r="AY9" i="6" s="1"/>
  <c r="BL9" i="6" s="1"/>
  <c r="BY9" i="6" s="1"/>
  <c r="CL9" i="6" s="1"/>
  <c r="CY9" i="6" s="1"/>
  <c r="DL9" i="6" s="1"/>
  <c r="DY9" i="6" s="1"/>
  <c r="M9" i="6"/>
  <c r="O6" i="6"/>
  <c r="AA6" i="6"/>
  <c r="AN6" i="6" s="1"/>
  <c r="BA6" i="6" s="1"/>
  <c r="BN6" i="6" s="1"/>
  <c r="CA6" i="6" s="1"/>
  <c r="CN6" i="6" s="1"/>
  <c r="DA6" i="6" s="1"/>
  <c r="DN6" i="6" s="1"/>
  <c r="EA6" i="6" s="1"/>
  <c r="M10" i="6"/>
  <c r="Y10" i="6"/>
  <c r="AL10" i="6" s="1"/>
  <c r="AY10" i="6" s="1"/>
  <c r="BL10" i="6" s="1"/>
  <c r="BY10" i="6" s="1"/>
  <c r="CL10" i="6" s="1"/>
  <c r="CY10" i="6" s="1"/>
  <c r="DL10" i="6" s="1"/>
  <c r="DY10" i="6" s="1"/>
  <c r="M11" i="6"/>
  <c r="Y11" i="6"/>
  <c r="AL11" i="6" s="1"/>
  <c r="AY11" i="6" s="1"/>
  <c r="BL11" i="6" s="1"/>
  <c r="BY11" i="6" s="1"/>
  <c r="CL11" i="6" s="1"/>
  <c r="CY11" i="6" s="1"/>
  <c r="DL11" i="6" s="1"/>
  <c r="DY11" i="6" s="1"/>
  <c r="M12" i="6"/>
  <c r="Y12" i="6"/>
  <c r="AL12" i="6" s="1"/>
  <c r="AY12" i="6" s="1"/>
  <c r="BL12" i="6" s="1"/>
  <c r="BY12" i="6" s="1"/>
  <c r="CL12" i="6" s="1"/>
  <c r="CY12" i="6" s="1"/>
  <c r="DL12" i="6" s="1"/>
  <c r="DY12" i="6" s="1"/>
  <c r="N7" i="6"/>
  <c r="Z7" i="6"/>
  <c r="AM7" i="6" s="1"/>
  <c r="AZ7" i="6" s="1"/>
  <c r="BM7" i="6" s="1"/>
  <c r="BZ7" i="6" s="1"/>
  <c r="CM7" i="6" s="1"/>
  <c r="CZ7" i="6" s="1"/>
  <c r="DM7" i="6" s="1"/>
  <c r="DZ7" i="6" s="1"/>
  <c r="CE118" i="6"/>
  <c r="O7" i="6" l="1"/>
  <c r="AA7" i="6"/>
  <c r="AN7" i="6" s="1"/>
  <c r="BA7" i="6" s="1"/>
  <c r="BN7" i="6" s="1"/>
  <c r="CA7" i="6" s="1"/>
  <c r="CN7" i="6" s="1"/>
  <c r="DA7" i="6" s="1"/>
  <c r="DN7" i="6" s="1"/>
  <c r="EA7" i="6" s="1"/>
  <c r="O8" i="6"/>
  <c r="AA8" i="6"/>
  <c r="AN8" i="6" s="1"/>
  <c r="BA8" i="6" s="1"/>
  <c r="BN8" i="6" s="1"/>
  <c r="CA8" i="6" s="1"/>
  <c r="CN8" i="6" s="1"/>
  <c r="DA8" i="6" s="1"/>
  <c r="DN8" i="6" s="1"/>
  <c r="EA8" i="6" s="1"/>
  <c r="N12" i="6"/>
  <c r="Z12" i="6"/>
  <c r="AM12" i="6" s="1"/>
  <c r="AZ12" i="6" s="1"/>
  <c r="BM12" i="6" s="1"/>
  <c r="BZ12" i="6" s="1"/>
  <c r="CM12" i="6" s="1"/>
  <c r="CZ12" i="6" s="1"/>
  <c r="DM12" i="6" s="1"/>
  <c r="DZ12" i="6" s="1"/>
  <c r="N11" i="6"/>
  <c r="Z11" i="6"/>
  <c r="AM11" i="6" s="1"/>
  <c r="AZ11" i="6" s="1"/>
  <c r="BM11" i="6" s="1"/>
  <c r="BZ11" i="6" s="1"/>
  <c r="CM11" i="6" s="1"/>
  <c r="CZ11" i="6" s="1"/>
  <c r="DM11" i="6" s="1"/>
  <c r="DZ11" i="6" s="1"/>
  <c r="Z10" i="6"/>
  <c r="AM10" i="6" s="1"/>
  <c r="AZ10" i="6" s="1"/>
  <c r="BM10" i="6" s="1"/>
  <c r="BZ10" i="6" s="1"/>
  <c r="CM10" i="6" s="1"/>
  <c r="CZ10" i="6" s="1"/>
  <c r="DM10" i="6" s="1"/>
  <c r="DZ10" i="6" s="1"/>
  <c r="N10" i="6"/>
  <c r="P6" i="6"/>
  <c r="AB6" i="6"/>
  <c r="AO6" i="6" s="1"/>
  <c r="BB6" i="6" s="1"/>
  <c r="BO6" i="6" s="1"/>
  <c r="CB6" i="6" s="1"/>
  <c r="CO6" i="6" s="1"/>
  <c r="DB6" i="6" s="1"/>
  <c r="DO6" i="6" s="1"/>
  <c r="EB6" i="6" s="1"/>
  <c r="N9" i="6"/>
  <c r="Z9" i="6"/>
  <c r="AM9" i="6" s="1"/>
  <c r="AZ9" i="6" s="1"/>
  <c r="BM9" i="6" s="1"/>
  <c r="BZ9" i="6" s="1"/>
  <c r="CM9" i="6" s="1"/>
  <c r="CZ9" i="6" s="1"/>
  <c r="DM9" i="6" s="1"/>
  <c r="DZ9" i="6" s="1"/>
  <c r="CE119" i="6"/>
  <c r="D62" i="6"/>
  <c r="H62" i="6" s="1"/>
  <c r="U62" i="6" s="1"/>
  <c r="D61" i="6"/>
  <c r="H61" i="6" s="1"/>
  <c r="U61" i="6" s="1"/>
  <c r="B59" i="6"/>
  <c r="D59" i="6" s="1"/>
  <c r="H59" i="6" s="1"/>
  <c r="U59" i="6" s="1"/>
  <c r="D58" i="6"/>
  <c r="H58" i="6" s="1"/>
  <c r="EG13" i="6"/>
  <c r="EF13" i="6"/>
  <c r="EE13" i="6"/>
  <c r="ED13" i="6"/>
  <c r="EC13" i="6"/>
  <c r="EB13" i="6"/>
  <c r="EA13" i="6"/>
  <c r="DZ13" i="6"/>
  <c r="DY13" i="6"/>
  <c r="DX13" i="6"/>
  <c r="DW13" i="6"/>
  <c r="DV13" i="6"/>
  <c r="EG5" i="6"/>
  <c r="EF5" i="6"/>
  <c r="EE5" i="6"/>
  <c r="ED5" i="6"/>
  <c r="EC5" i="6"/>
  <c r="EB5" i="6"/>
  <c r="EA5" i="6"/>
  <c r="DZ5" i="6"/>
  <c r="DY5" i="6"/>
  <c r="DX5" i="6"/>
  <c r="DW5" i="6"/>
  <c r="DV5" i="6"/>
  <c r="DT13" i="6"/>
  <c r="DS13" i="6"/>
  <c r="DR13" i="6"/>
  <c r="DQ13" i="6"/>
  <c r="DP13" i="6"/>
  <c r="DO13" i="6"/>
  <c r="DN13" i="6"/>
  <c r="DM13" i="6"/>
  <c r="DL13" i="6"/>
  <c r="DK13" i="6"/>
  <c r="DJ13" i="6"/>
  <c r="DI13" i="6"/>
  <c r="DT5" i="6"/>
  <c r="DS5" i="6"/>
  <c r="DR5" i="6"/>
  <c r="DQ5" i="6"/>
  <c r="DP5" i="6"/>
  <c r="DO5" i="6"/>
  <c r="DN5" i="6"/>
  <c r="DM5" i="6"/>
  <c r="DL5" i="6"/>
  <c r="DK5" i="6"/>
  <c r="DJ5" i="6"/>
  <c r="DI5" i="6"/>
  <c r="DG13" i="6"/>
  <c r="DF13" i="6"/>
  <c r="DE13" i="6"/>
  <c r="DD13" i="6"/>
  <c r="DC13" i="6"/>
  <c r="DB13" i="6"/>
  <c r="DA13" i="6"/>
  <c r="CZ13" i="6"/>
  <c r="CY13" i="6"/>
  <c r="CX13" i="6"/>
  <c r="CW13" i="6"/>
  <c r="CV13" i="6"/>
  <c r="DG5" i="6"/>
  <c r="DF5" i="6"/>
  <c r="DE5" i="6"/>
  <c r="DD5" i="6"/>
  <c r="DC5" i="6"/>
  <c r="DB5" i="6"/>
  <c r="DA5" i="6"/>
  <c r="CZ5" i="6"/>
  <c r="CY5" i="6"/>
  <c r="CX5" i="6"/>
  <c r="CW5" i="6"/>
  <c r="CV5" i="6"/>
  <c r="CT13" i="6"/>
  <c r="CS13" i="6"/>
  <c r="CR13" i="6"/>
  <c r="CQ13" i="6"/>
  <c r="CP13" i="6"/>
  <c r="CO13" i="6"/>
  <c r="CN13" i="6"/>
  <c r="CM13" i="6"/>
  <c r="CL13" i="6"/>
  <c r="CK13" i="6"/>
  <c r="CJ13" i="6"/>
  <c r="CI13" i="6"/>
  <c r="CT5" i="6"/>
  <c r="CS5" i="6"/>
  <c r="CR5" i="6"/>
  <c r="CQ5" i="6"/>
  <c r="CP5" i="6"/>
  <c r="CO5" i="6"/>
  <c r="CN5" i="6"/>
  <c r="CM5" i="6"/>
  <c r="CL5" i="6"/>
  <c r="CK5" i="6"/>
  <c r="CJ5" i="6"/>
  <c r="CI5" i="6"/>
  <c r="CG13" i="6"/>
  <c r="CF13" i="6"/>
  <c r="CE13" i="6"/>
  <c r="CD13" i="6"/>
  <c r="CC13" i="6"/>
  <c r="CB13" i="6"/>
  <c r="CA13" i="6"/>
  <c r="BZ13" i="6"/>
  <c r="BY13" i="6"/>
  <c r="BX13" i="6"/>
  <c r="BW13" i="6"/>
  <c r="BV13" i="6"/>
  <c r="CG5" i="6"/>
  <c r="CF5" i="6"/>
  <c r="CE5" i="6"/>
  <c r="CD5" i="6"/>
  <c r="CC5" i="6"/>
  <c r="CB5" i="6"/>
  <c r="CA5" i="6"/>
  <c r="BZ5" i="6"/>
  <c r="BY5" i="6"/>
  <c r="BX5" i="6"/>
  <c r="BW5" i="6"/>
  <c r="BV5" i="6"/>
  <c r="BT13" i="6"/>
  <c r="BS13" i="6"/>
  <c r="BR13" i="6"/>
  <c r="BQ13" i="6"/>
  <c r="BP13" i="6"/>
  <c r="BO13" i="6"/>
  <c r="BN13" i="6"/>
  <c r="BM13" i="6"/>
  <c r="BL13" i="6"/>
  <c r="BK13" i="6"/>
  <c r="BJ13" i="6"/>
  <c r="BI13" i="6"/>
  <c r="BT5" i="6"/>
  <c r="BS5" i="6"/>
  <c r="BR5" i="6"/>
  <c r="BQ5" i="6"/>
  <c r="BP5" i="6"/>
  <c r="BO5" i="6"/>
  <c r="BN5" i="6"/>
  <c r="BM5" i="6"/>
  <c r="BL5" i="6"/>
  <c r="BK5" i="6"/>
  <c r="BJ5" i="6"/>
  <c r="BI5" i="6"/>
  <c r="BG13" i="6"/>
  <c r="BF13" i="6"/>
  <c r="BE13" i="6"/>
  <c r="BD13" i="6"/>
  <c r="BC13" i="6"/>
  <c r="BB13" i="6"/>
  <c r="BA13" i="6"/>
  <c r="AZ13" i="6"/>
  <c r="AY13" i="6"/>
  <c r="AX13" i="6"/>
  <c r="AW13" i="6"/>
  <c r="AV13" i="6"/>
  <c r="BG5" i="6"/>
  <c r="BF5" i="6"/>
  <c r="BE5" i="6"/>
  <c r="BD5" i="6"/>
  <c r="BC5" i="6"/>
  <c r="BB5" i="6"/>
  <c r="BA5" i="6"/>
  <c r="AZ5" i="6"/>
  <c r="AY5" i="6"/>
  <c r="AX5" i="6"/>
  <c r="AW5" i="6"/>
  <c r="AV5" i="6"/>
  <c r="AT13" i="6"/>
  <c r="AS13" i="6"/>
  <c r="AR13" i="6"/>
  <c r="AQ13" i="6"/>
  <c r="AP13" i="6"/>
  <c r="AO13" i="6"/>
  <c r="AN13" i="6"/>
  <c r="AM13" i="6"/>
  <c r="AL13" i="6"/>
  <c r="AK13" i="6"/>
  <c r="AJ13" i="6"/>
  <c r="AI13" i="6"/>
  <c r="AT5" i="6"/>
  <c r="AS5" i="6"/>
  <c r="AR5" i="6"/>
  <c r="AQ5" i="6"/>
  <c r="AP5" i="6"/>
  <c r="AO5" i="6"/>
  <c r="AN5" i="6"/>
  <c r="AM5" i="6"/>
  <c r="AL5" i="6"/>
  <c r="AK5" i="6"/>
  <c r="AJ5" i="6"/>
  <c r="AI5" i="6"/>
  <c r="AG13" i="6"/>
  <c r="AF13" i="6"/>
  <c r="AE13" i="6"/>
  <c r="AD13" i="6"/>
  <c r="AC13" i="6"/>
  <c r="AB13" i="6"/>
  <c r="AA13" i="6"/>
  <c r="Z13" i="6"/>
  <c r="Y13" i="6"/>
  <c r="X13" i="6"/>
  <c r="W13" i="6"/>
  <c r="V13" i="6"/>
  <c r="AG5" i="6"/>
  <c r="AF5" i="6"/>
  <c r="AE5" i="6"/>
  <c r="AD5" i="6"/>
  <c r="AC5" i="6"/>
  <c r="AB5" i="6"/>
  <c r="AA5" i="6"/>
  <c r="Z5" i="6"/>
  <c r="Y5" i="6"/>
  <c r="X5" i="6"/>
  <c r="W5" i="6"/>
  <c r="V5" i="6"/>
  <c r="T13" i="6"/>
  <c r="S13" i="6"/>
  <c r="R13" i="6"/>
  <c r="Q13" i="6"/>
  <c r="P13" i="6"/>
  <c r="O13" i="6"/>
  <c r="N13" i="6"/>
  <c r="M13" i="6"/>
  <c r="L13" i="6"/>
  <c r="K13" i="6"/>
  <c r="J13" i="6"/>
  <c r="T5" i="6"/>
  <c r="S5" i="6"/>
  <c r="R5" i="6"/>
  <c r="Q5" i="6"/>
  <c r="P5" i="6"/>
  <c r="O5" i="6"/>
  <c r="N5" i="6"/>
  <c r="M5" i="6"/>
  <c r="L5" i="6"/>
  <c r="K5" i="6"/>
  <c r="J5" i="6"/>
  <c r="I5" i="6"/>
  <c r="D95" i="6"/>
  <c r="H95" i="6" s="1"/>
  <c r="D94" i="6"/>
  <c r="H94" i="6" s="1"/>
  <c r="D93" i="6"/>
  <c r="H93" i="6" s="1"/>
  <c r="D92" i="6"/>
  <c r="H92" i="6" s="1"/>
  <c r="U92" i="6" s="1"/>
  <c r="D90" i="6"/>
  <c r="D89" i="6"/>
  <c r="D88" i="6"/>
  <c r="D87" i="6"/>
  <c r="D86" i="6"/>
  <c r="D85" i="6"/>
  <c r="H85" i="6" s="1"/>
  <c r="U85" i="6" s="1"/>
  <c r="D84" i="6"/>
  <c r="H84" i="6" s="1"/>
  <c r="D82" i="6"/>
  <c r="H82" i="6" s="1"/>
  <c r="U82" i="6" s="1"/>
  <c r="D81" i="6"/>
  <c r="H81" i="6" s="1"/>
  <c r="D79" i="6"/>
  <c r="H79" i="6" s="1"/>
  <c r="D77" i="6"/>
  <c r="H77" i="6" s="1"/>
  <c r="U77" i="6" s="1"/>
  <c r="D76" i="6"/>
  <c r="H76" i="6" s="1"/>
  <c r="U76" i="6" s="1"/>
  <c r="D75" i="6"/>
  <c r="H75" i="6" s="1"/>
  <c r="U75" i="6" s="1"/>
  <c r="D74" i="6"/>
  <c r="D73" i="6"/>
  <c r="H73" i="6" s="1"/>
  <c r="D71" i="6"/>
  <c r="H71" i="6" s="1"/>
  <c r="U71" i="6" s="1"/>
  <c r="D70" i="6"/>
  <c r="H70" i="6" s="1"/>
  <c r="U70" i="6" s="1"/>
  <c r="D69" i="6"/>
  <c r="H69" i="6" s="1"/>
  <c r="U69" i="6" s="1"/>
  <c r="D68" i="6"/>
  <c r="D67" i="6"/>
  <c r="H67" i="6" s="1"/>
  <c r="U67" i="6" s="1"/>
  <c r="D66" i="6"/>
  <c r="H66" i="6" s="1"/>
  <c r="U66" i="6" s="1"/>
  <c r="D65" i="6"/>
  <c r="H65" i="6" s="1"/>
  <c r="D63" i="6"/>
  <c r="H63" i="6" s="1"/>
  <c r="U63" i="6" s="1"/>
  <c r="D60" i="6"/>
  <c r="W54" i="6"/>
  <c r="H89" i="6" l="1"/>
  <c r="U89" i="6" s="1"/>
  <c r="BG89" i="6"/>
  <c r="BH89" i="6" s="1"/>
  <c r="EA89" i="6"/>
  <c r="CG89" i="6"/>
  <c r="H90" i="6"/>
  <c r="U90" i="6" s="1"/>
  <c r="BG90" i="6"/>
  <c r="BH90" i="6" s="1"/>
  <c r="EA90" i="6"/>
  <c r="CG90" i="6"/>
  <c r="CG86" i="6"/>
  <c r="BG86" i="6"/>
  <c r="BH86" i="6" s="1"/>
  <c r="EA86" i="6"/>
  <c r="H87" i="6"/>
  <c r="U87" i="6" s="1"/>
  <c r="CG87" i="6"/>
  <c r="BG87" i="6"/>
  <c r="BH87" i="6" s="1"/>
  <c r="EA87" i="6"/>
  <c r="H88" i="6"/>
  <c r="U88" i="6" s="1"/>
  <c r="CG88" i="6"/>
  <c r="BG88" i="6"/>
  <c r="BH88" i="6" s="1"/>
  <c r="EA88" i="6"/>
  <c r="U13" i="6"/>
  <c r="P7" i="6"/>
  <c r="AB7" i="6"/>
  <c r="AO7" i="6" s="1"/>
  <c r="BB7" i="6" s="1"/>
  <c r="BO7" i="6" s="1"/>
  <c r="CB7" i="6" s="1"/>
  <c r="CO7" i="6" s="1"/>
  <c r="DB7" i="6" s="1"/>
  <c r="DO7" i="6" s="1"/>
  <c r="EB7" i="6" s="1"/>
  <c r="O12" i="6"/>
  <c r="AA12" i="6"/>
  <c r="AN12" i="6" s="1"/>
  <c r="BA12" i="6" s="1"/>
  <c r="BN12" i="6" s="1"/>
  <c r="CA12" i="6" s="1"/>
  <c r="CN12" i="6" s="1"/>
  <c r="DA12" i="6" s="1"/>
  <c r="DN12" i="6" s="1"/>
  <c r="EA12" i="6" s="1"/>
  <c r="AA9" i="6"/>
  <c r="AN9" i="6" s="1"/>
  <c r="BA9" i="6" s="1"/>
  <c r="BN9" i="6" s="1"/>
  <c r="CA9" i="6" s="1"/>
  <c r="CN9" i="6" s="1"/>
  <c r="DA9" i="6" s="1"/>
  <c r="DN9" i="6" s="1"/>
  <c r="EA9" i="6" s="1"/>
  <c r="O9" i="6"/>
  <c r="AA10" i="6"/>
  <c r="AN10" i="6" s="1"/>
  <c r="BA10" i="6" s="1"/>
  <c r="BN10" i="6" s="1"/>
  <c r="CA10" i="6" s="1"/>
  <c r="CN10" i="6" s="1"/>
  <c r="DA10" i="6" s="1"/>
  <c r="DN10" i="6" s="1"/>
  <c r="EA10" i="6" s="1"/>
  <c r="O10" i="6"/>
  <c r="O11" i="6"/>
  <c r="AA11" i="6"/>
  <c r="AN11" i="6" s="1"/>
  <c r="BA11" i="6" s="1"/>
  <c r="BN11" i="6" s="1"/>
  <c r="CA11" i="6" s="1"/>
  <c r="CN11" i="6" s="1"/>
  <c r="DA11" i="6" s="1"/>
  <c r="DN11" i="6" s="1"/>
  <c r="EA11" i="6" s="1"/>
  <c r="Q6" i="6"/>
  <c r="AC6" i="6"/>
  <c r="AP6" i="6" s="1"/>
  <c r="BC6" i="6" s="1"/>
  <c r="BP6" i="6" s="1"/>
  <c r="CC6" i="6" s="1"/>
  <c r="CP6" i="6" s="1"/>
  <c r="DC6" i="6" s="1"/>
  <c r="DP6" i="6" s="1"/>
  <c r="EC6" i="6" s="1"/>
  <c r="P8" i="6"/>
  <c r="AB8" i="6"/>
  <c r="AO8" i="6" s="1"/>
  <c r="BB8" i="6" s="1"/>
  <c r="BO8" i="6" s="1"/>
  <c r="CB8" i="6" s="1"/>
  <c r="CO8" i="6" s="1"/>
  <c r="DB8" i="6" s="1"/>
  <c r="DO8" i="6" s="1"/>
  <c r="EB8" i="6" s="1"/>
  <c r="H60" i="6"/>
  <c r="U60" i="6" s="1"/>
  <c r="H68" i="6"/>
  <c r="H64" i="6" s="1"/>
  <c r="H86" i="6"/>
  <c r="U86" i="6" s="1"/>
  <c r="H74" i="6"/>
  <c r="U74" i="6" s="1"/>
  <c r="U73" i="6"/>
  <c r="H72" i="6"/>
  <c r="U65" i="6"/>
  <c r="U58" i="6"/>
  <c r="H78" i="6"/>
  <c r="U79" i="6"/>
  <c r="U84" i="6"/>
  <c r="U81" i="6"/>
  <c r="H80" i="6"/>
  <c r="AG86" i="6"/>
  <c r="U95" i="6"/>
  <c r="DG88" i="6"/>
  <c r="AG87" i="6"/>
  <c r="DG89" i="6"/>
  <c r="U93" i="6"/>
  <c r="U94" i="6"/>
  <c r="I4" i="6"/>
  <c r="I51" i="6" s="1"/>
  <c r="U5" i="6"/>
  <c r="DG90" i="6"/>
  <c r="C115" i="6"/>
  <c r="C116" i="6" s="1"/>
  <c r="AH5" i="6"/>
  <c r="AG88" i="6"/>
  <c r="AG89" i="6"/>
  <c r="AG90" i="6"/>
  <c r="DG86" i="6"/>
  <c r="DG87" i="6"/>
  <c r="I54" i="6"/>
  <c r="P11" i="6" l="1"/>
  <c r="AB11" i="6"/>
  <c r="AO11" i="6" s="1"/>
  <c r="BB11" i="6" s="1"/>
  <c r="BO11" i="6" s="1"/>
  <c r="CB11" i="6" s="1"/>
  <c r="CO11" i="6" s="1"/>
  <c r="DB11" i="6" s="1"/>
  <c r="DO11" i="6" s="1"/>
  <c r="EB11" i="6" s="1"/>
  <c r="P9" i="6"/>
  <c r="AB9" i="6"/>
  <c r="AO9" i="6" s="1"/>
  <c r="BB9" i="6" s="1"/>
  <c r="BO9" i="6" s="1"/>
  <c r="CB9" i="6" s="1"/>
  <c r="CO9" i="6" s="1"/>
  <c r="DB9" i="6" s="1"/>
  <c r="DO9" i="6" s="1"/>
  <c r="EB9" i="6" s="1"/>
  <c r="AB10" i="6"/>
  <c r="AO10" i="6" s="1"/>
  <c r="BB10" i="6" s="1"/>
  <c r="BO10" i="6" s="1"/>
  <c r="CB10" i="6" s="1"/>
  <c r="CO10" i="6" s="1"/>
  <c r="DB10" i="6" s="1"/>
  <c r="DO10" i="6" s="1"/>
  <c r="EB10" i="6" s="1"/>
  <c r="P10" i="6"/>
  <c r="H57" i="6"/>
  <c r="R6" i="6"/>
  <c r="AD6" i="6"/>
  <c r="AQ6" i="6" s="1"/>
  <c r="BD6" i="6" s="1"/>
  <c r="BQ6" i="6" s="1"/>
  <c r="CD6" i="6" s="1"/>
  <c r="CQ6" i="6" s="1"/>
  <c r="DD6" i="6" s="1"/>
  <c r="DQ6" i="6" s="1"/>
  <c r="ED6" i="6" s="1"/>
  <c r="P12" i="6"/>
  <c r="AB12" i="6"/>
  <c r="AO12" i="6" s="1"/>
  <c r="BB12" i="6" s="1"/>
  <c r="BO12" i="6" s="1"/>
  <c r="CB12" i="6" s="1"/>
  <c r="CO12" i="6" s="1"/>
  <c r="DB12" i="6" s="1"/>
  <c r="DO12" i="6" s="1"/>
  <c r="EB12" i="6" s="1"/>
  <c r="Q8" i="6"/>
  <c r="AC8" i="6"/>
  <c r="AP8" i="6" s="1"/>
  <c r="BC8" i="6" s="1"/>
  <c r="BP8" i="6" s="1"/>
  <c r="CC8" i="6" s="1"/>
  <c r="CP8" i="6" s="1"/>
  <c r="DC8" i="6" s="1"/>
  <c r="DP8" i="6" s="1"/>
  <c r="EC8" i="6" s="1"/>
  <c r="Q7" i="6"/>
  <c r="AC7" i="6"/>
  <c r="AP7" i="6" s="1"/>
  <c r="BC7" i="6" s="1"/>
  <c r="BP7" i="6" s="1"/>
  <c r="CC7" i="6" s="1"/>
  <c r="CP7" i="6" s="1"/>
  <c r="DC7" i="6" s="1"/>
  <c r="DP7" i="6" s="1"/>
  <c r="EC7" i="6" s="1"/>
  <c r="H83" i="6"/>
  <c r="U68" i="6"/>
  <c r="H91" i="6"/>
  <c r="I19" i="6"/>
  <c r="I16" i="6"/>
  <c r="I22" i="6"/>
  <c r="I18" i="6"/>
  <c r="I20" i="6"/>
  <c r="I17" i="6"/>
  <c r="DG64" i="6"/>
  <c r="DF64" i="6"/>
  <c r="DE64" i="6"/>
  <c r="DD64" i="6"/>
  <c r="DC64" i="6"/>
  <c r="DB64" i="6"/>
  <c r="DA64" i="6"/>
  <c r="CY64" i="6"/>
  <c r="CX64" i="6"/>
  <c r="CW64" i="6"/>
  <c r="CV64" i="6"/>
  <c r="BT91" i="6"/>
  <c r="BS91" i="6"/>
  <c r="BR91" i="6"/>
  <c r="BQ91" i="6"/>
  <c r="BP91" i="6"/>
  <c r="BO91" i="6"/>
  <c r="BN91" i="6"/>
  <c r="BM91" i="6"/>
  <c r="BL91" i="6"/>
  <c r="BK91" i="6"/>
  <c r="BJ91" i="6"/>
  <c r="BI91" i="6"/>
  <c r="BT80" i="6"/>
  <c r="BS80" i="6"/>
  <c r="BR80" i="6"/>
  <c r="BQ80" i="6"/>
  <c r="BP80" i="6"/>
  <c r="BO80" i="6"/>
  <c r="BN80" i="6"/>
  <c r="BM80" i="6"/>
  <c r="BL80" i="6"/>
  <c r="BK80" i="6"/>
  <c r="BJ80" i="6"/>
  <c r="BI80" i="6"/>
  <c r="BT78" i="6"/>
  <c r="BS78" i="6"/>
  <c r="BR78" i="6"/>
  <c r="BQ78" i="6"/>
  <c r="BP78" i="6"/>
  <c r="BO78" i="6"/>
  <c r="BN78" i="6"/>
  <c r="BM78" i="6"/>
  <c r="BL78" i="6"/>
  <c r="BK78" i="6"/>
  <c r="BJ78" i="6"/>
  <c r="BI78" i="6"/>
  <c r="BT72" i="6"/>
  <c r="BS72" i="6"/>
  <c r="BR72" i="6"/>
  <c r="BQ72" i="6"/>
  <c r="BP72" i="6"/>
  <c r="BO72" i="6"/>
  <c r="BN72" i="6"/>
  <c r="BM72" i="6"/>
  <c r="BL72" i="6"/>
  <c r="BK72" i="6"/>
  <c r="BJ72" i="6"/>
  <c r="BI72" i="6"/>
  <c r="BT65" i="6"/>
  <c r="BS65" i="6"/>
  <c r="BR65" i="6"/>
  <c r="BQ65" i="6"/>
  <c r="BP65" i="6"/>
  <c r="BO65" i="6"/>
  <c r="BN65" i="6"/>
  <c r="BM65" i="6"/>
  <c r="BL65" i="6"/>
  <c r="BK65" i="6"/>
  <c r="BJ65" i="6"/>
  <c r="BI65" i="6"/>
  <c r="BT59" i="6"/>
  <c r="BS59" i="6"/>
  <c r="BR59" i="6"/>
  <c r="BQ59" i="6"/>
  <c r="BP59" i="6"/>
  <c r="BO59" i="6"/>
  <c r="BN59" i="6"/>
  <c r="BM59" i="6"/>
  <c r="BL59" i="6"/>
  <c r="BK59" i="6"/>
  <c r="BJ59" i="6"/>
  <c r="BI59" i="6"/>
  <c r="BT58" i="6"/>
  <c r="BS58" i="6"/>
  <c r="BR58" i="6"/>
  <c r="BQ58" i="6"/>
  <c r="BP58" i="6"/>
  <c r="BO58" i="6"/>
  <c r="BN58" i="6"/>
  <c r="BM58" i="6"/>
  <c r="BL58" i="6"/>
  <c r="BK58" i="6"/>
  <c r="BJ58" i="6"/>
  <c r="BI58" i="6"/>
  <c r="CG91" i="6"/>
  <c r="CF91" i="6"/>
  <c r="CE91" i="6"/>
  <c r="CD91" i="6"/>
  <c r="CC91" i="6"/>
  <c r="CB91" i="6"/>
  <c r="CA91" i="6"/>
  <c r="BZ91" i="6"/>
  <c r="BY91" i="6"/>
  <c r="BX91" i="6"/>
  <c r="BW91" i="6"/>
  <c r="CH90" i="6"/>
  <c r="CF83" i="6"/>
  <c r="BX83" i="6"/>
  <c r="CA83" i="6"/>
  <c r="CH87" i="6"/>
  <c r="CG83" i="6"/>
  <c r="BY83" i="6"/>
  <c r="CE83" i="6"/>
  <c r="CB83" i="6"/>
  <c r="BZ83" i="6"/>
  <c r="BW83" i="6"/>
  <c r="CG80" i="6"/>
  <c r="CF80" i="6"/>
  <c r="CE80" i="6"/>
  <c r="CD80" i="6"/>
  <c r="CC80" i="6"/>
  <c r="CB80" i="6"/>
  <c r="CA80" i="6"/>
  <c r="BZ80" i="6"/>
  <c r="BY80" i="6"/>
  <c r="BX80" i="6"/>
  <c r="BW80" i="6"/>
  <c r="CG78" i="6"/>
  <c r="CF78" i="6"/>
  <c r="CE78" i="6"/>
  <c r="CD78" i="6"/>
  <c r="CC78" i="6"/>
  <c r="CB78" i="6"/>
  <c r="CA78" i="6"/>
  <c r="BZ78" i="6"/>
  <c r="BY78" i="6"/>
  <c r="BX78" i="6"/>
  <c r="BW78" i="6"/>
  <c r="CG72" i="6"/>
  <c r="CF72" i="6"/>
  <c r="CE72" i="6"/>
  <c r="CD72" i="6"/>
  <c r="CC72" i="6"/>
  <c r="CB72" i="6"/>
  <c r="CA72" i="6"/>
  <c r="BZ72" i="6"/>
  <c r="BY72" i="6"/>
  <c r="BX72" i="6"/>
  <c r="BW72" i="6"/>
  <c r="CG64" i="6"/>
  <c r="CF64" i="6"/>
  <c r="CH67" i="6"/>
  <c r="CC64" i="6"/>
  <c r="CB64" i="6"/>
  <c r="CA64" i="6"/>
  <c r="CE64" i="6"/>
  <c r="CD64" i="6"/>
  <c r="BZ64" i="6"/>
  <c r="BY64" i="6"/>
  <c r="BW64" i="6"/>
  <c r="EG91" i="6"/>
  <c r="EF91" i="6"/>
  <c r="EE91" i="6"/>
  <c r="ED91" i="6"/>
  <c r="EC91" i="6"/>
  <c r="EB91" i="6"/>
  <c r="EA91" i="6"/>
  <c r="DZ91" i="6"/>
  <c r="DY91" i="6"/>
  <c r="DX91" i="6"/>
  <c r="DW91" i="6"/>
  <c r="DV91" i="6"/>
  <c r="EG83" i="6"/>
  <c r="EF83" i="6"/>
  <c r="EE83" i="6"/>
  <c r="ED83" i="6"/>
  <c r="EC83" i="6"/>
  <c r="EB83" i="6"/>
  <c r="EA83" i="6"/>
  <c r="DZ83" i="6"/>
  <c r="DY83" i="6"/>
  <c r="DX83" i="6"/>
  <c r="DW83" i="6"/>
  <c r="DV83" i="6"/>
  <c r="EG80" i="6"/>
  <c r="EF80" i="6"/>
  <c r="EE80" i="6"/>
  <c r="ED80" i="6"/>
  <c r="EC80" i="6"/>
  <c r="EB80" i="6"/>
  <c r="EA80" i="6"/>
  <c r="DZ80" i="6"/>
  <c r="DY80" i="6"/>
  <c r="DX80" i="6"/>
  <c r="DW80" i="6"/>
  <c r="DV80" i="6"/>
  <c r="EG78" i="6"/>
  <c r="EF78" i="6"/>
  <c r="EE78" i="6"/>
  <c r="ED78" i="6"/>
  <c r="EC78" i="6"/>
  <c r="EB78" i="6"/>
  <c r="EA78" i="6"/>
  <c r="DZ78" i="6"/>
  <c r="DY78" i="6"/>
  <c r="DX78" i="6"/>
  <c r="DW78" i="6"/>
  <c r="DV78" i="6"/>
  <c r="EG72" i="6"/>
  <c r="EF72" i="6"/>
  <c r="EE72" i="6"/>
  <c r="ED72" i="6"/>
  <c r="EC72" i="6"/>
  <c r="EB72" i="6"/>
  <c r="EA72" i="6"/>
  <c r="DZ72" i="6"/>
  <c r="DY72" i="6"/>
  <c r="DX72" i="6"/>
  <c r="DW72" i="6"/>
  <c r="DV72" i="6"/>
  <c r="EG64" i="6"/>
  <c r="EF64" i="6"/>
  <c r="EE64" i="6"/>
  <c r="ED64" i="6"/>
  <c r="EC64" i="6"/>
  <c r="EB64" i="6"/>
  <c r="EA64" i="6"/>
  <c r="DZ64" i="6"/>
  <c r="DY64" i="6"/>
  <c r="DX64" i="6"/>
  <c r="DW64" i="6"/>
  <c r="DV64" i="6"/>
  <c r="EG57" i="6"/>
  <c r="EF57" i="6"/>
  <c r="EE57" i="6"/>
  <c r="ED57" i="6"/>
  <c r="EC57" i="6"/>
  <c r="EB57" i="6"/>
  <c r="EA57" i="6"/>
  <c r="DZ57" i="6"/>
  <c r="DY57" i="6"/>
  <c r="DX57" i="6"/>
  <c r="DW57" i="6"/>
  <c r="DV57" i="6"/>
  <c r="DT91" i="6"/>
  <c r="DS91" i="6"/>
  <c r="DR91" i="6"/>
  <c r="DQ91" i="6"/>
  <c r="DP91" i="6"/>
  <c r="DO91" i="6"/>
  <c r="DN91" i="6"/>
  <c r="DM91" i="6"/>
  <c r="DL91" i="6"/>
  <c r="DK91" i="6"/>
  <c r="DJ91" i="6"/>
  <c r="DI91" i="6"/>
  <c r="DT83" i="6"/>
  <c r="DS83" i="6"/>
  <c r="DR83" i="6"/>
  <c r="DQ83" i="6"/>
  <c r="DP83" i="6"/>
  <c r="DO83" i="6"/>
  <c r="DN83" i="6"/>
  <c r="DM83" i="6"/>
  <c r="DL83" i="6"/>
  <c r="DK83" i="6"/>
  <c r="DJ83" i="6"/>
  <c r="DI83" i="6"/>
  <c r="DT80" i="6"/>
  <c r="DS80" i="6"/>
  <c r="DR80" i="6"/>
  <c r="DQ80" i="6"/>
  <c r="DP80" i="6"/>
  <c r="DO80" i="6"/>
  <c r="DN80" i="6"/>
  <c r="DM80" i="6"/>
  <c r="DL80" i="6"/>
  <c r="DK80" i="6"/>
  <c r="DJ80" i="6"/>
  <c r="DI80" i="6"/>
  <c r="DT78" i="6"/>
  <c r="DS78" i="6"/>
  <c r="DR78" i="6"/>
  <c r="DQ78" i="6"/>
  <c r="DP78" i="6"/>
  <c r="DO78" i="6"/>
  <c r="DN78" i="6"/>
  <c r="DM78" i="6"/>
  <c r="DL78" i="6"/>
  <c r="DK78" i="6"/>
  <c r="DJ78" i="6"/>
  <c r="DI78" i="6"/>
  <c r="DT72" i="6"/>
  <c r="DS72" i="6"/>
  <c r="DR72" i="6"/>
  <c r="DQ72" i="6"/>
  <c r="DP72" i="6"/>
  <c r="DO72" i="6"/>
  <c r="DN72" i="6"/>
  <c r="DM72" i="6"/>
  <c r="DL72" i="6"/>
  <c r="DK72" i="6"/>
  <c r="DJ72" i="6"/>
  <c r="DI72" i="6"/>
  <c r="DT64" i="6"/>
  <c r="DS64" i="6"/>
  <c r="DR64" i="6"/>
  <c r="DQ64" i="6"/>
  <c r="DP64" i="6"/>
  <c r="DO64" i="6"/>
  <c r="DN64" i="6"/>
  <c r="DM64" i="6"/>
  <c r="DL64" i="6"/>
  <c r="DK64" i="6"/>
  <c r="DJ64" i="6"/>
  <c r="DI64" i="6"/>
  <c r="DT57" i="6"/>
  <c r="DS57" i="6"/>
  <c r="DR57" i="6"/>
  <c r="DQ57" i="6"/>
  <c r="DP57" i="6"/>
  <c r="DO57" i="6"/>
  <c r="DN57" i="6"/>
  <c r="DM57" i="6"/>
  <c r="DL57" i="6"/>
  <c r="DK57" i="6"/>
  <c r="DJ57" i="6"/>
  <c r="DI57" i="6"/>
  <c r="DG91" i="6"/>
  <c r="DF91" i="6"/>
  <c r="DE91" i="6"/>
  <c r="DD91" i="6"/>
  <c r="DC91" i="6"/>
  <c r="DB91" i="6"/>
  <c r="DA91" i="6"/>
  <c r="CZ91" i="6"/>
  <c r="CY91" i="6"/>
  <c r="CX91" i="6"/>
  <c r="CW91" i="6"/>
  <c r="CV91" i="6"/>
  <c r="DG83" i="6"/>
  <c r="DF83" i="6"/>
  <c r="DE83" i="6"/>
  <c r="DD83" i="6"/>
  <c r="DC83" i="6"/>
  <c r="DB83" i="6"/>
  <c r="DA83" i="6"/>
  <c r="CZ83" i="6"/>
  <c r="CY83" i="6"/>
  <c r="CX83" i="6"/>
  <c r="CW83" i="6"/>
  <c r="CV83" i="6"/>
  <c r="DG80" i="6"/>
  <c r="DF80" i="6"/>
  <c r="DE80" i="6"/>
  <c r="DD80" i="6"/>
  <c r="DC80" i="6"/>
  <c r="DB80" i="6"/>
  <c r="DA80" i="6"/>
  <c r="CZ80" i="6"/>
  <c r="CY80" i="6"/>
  <c r="CX80" i="6"/>
  <c r="CW80" i="6"/>
  <c r="CV80" i="6"/>
  <c r="DG78" i="6"/>
  <c r="DF78" i="6"/>
  <c r="DE78" i="6"/>
  <c r="DD78" i="6"/>
  <c r="DC78" i="6"/>
  <c r="DB78" i="6"/>
  <c r="DA78" i="6"/>
  <c r="CZ78" i="6"/>
  <c r="CY78" i="6"/>
  <c r="CX78" i="6"/>
  <c r="CW78" i="6"/>
  <c r="CV78" i="6"/>
  <c r="DG72" i="6"/>
  <c r="DF72" i="6"/>
  <c r="DE72" i="6"/>
  <c r="DD72" i="6"/>
  <c r="DC72" i="6"/>
  <c r="DB72" i="6"/>
  <c r="DA72" i="6"/>
  <c r="CZ72" i="6"/>
  <c r="CY72" i="6"/>
  <c r="CX72" i="6"/>
  <c r="CW72" i="6"/>
  <c r="CV72" i="6"/>
  <c r="DG57" i="6"/>
  <c r="DF57" i="6"/>
  <c r="DE57" i="6"/>
  <c r="DD57" i="6"/>
  <c r="DC57" i="6"/>
  <c r="DB57" i="6"/>
  <c r="DA57" i="6"/>
  <c r="CZ57" i="6"/>
  <c r="CY57" i="6"/>
  <c r="CX57" i="6"/>
  <c r="CW57" i="6"/>
  <c r="CV57" i="6"/>
  <c r="CT91" i="6"/>
  <c r="CS91" i="6"/>
  <c r="CR91" i="6"/>
  <c r="CQ91" i="6"/>
  <c r="CP91" i="6"/>
  <c r="CO91" i="6"/>
  <c r="CN91" i="6"/>
  <c r="CM91" i="6"/>
  <c r="CL91" i="6"/>
  <c r="CK91" i="6"/>
  <c r="CJ91" i="6"/>
  <c r="CI91" i="6"/>
  <c r="CT83" i="6"/>
  <c r="CS83" i="6"/>
  <c r="CR83" i="6"/>
  <c r="CQ83" i="6"/>
  <c r="CP83" i="6"/>
  <c r="CO83" i="6"/>
  <c r="CN83" i="6"/>
  <c r="CM83" i="6"/>
  <c r="CL83" i="6"/>
  <c r="CK83" i="6"/>
  <c r="CJ83" i="6"/>
  <c r="CI83" i="6"/>
  <c r="CT80" i="6"/>
  <c r="CS80" i="6"/>
  <c r="CR80" i="6"/>
  <c r="CQ80" i="6"/>
  <c r="CP80" i="6"/>
  <c r="CO80" i="6"/>
  <c r="CN80" i="6"/>
  <c r="CM80" i="6"/>
  <c r="CL80" i="6"/>
  <c r="CK80" i="6"/>
  <c r="CJ80" i="6"/>
  <c r="CI80" i="6"/>
  <c r="CT78" i="6"/>
  <c r="CS78" i="6"/>
  <c r="CR78" i="6"/>
  <c r="CQ78" i="6"/>
  <c r="CP78" i="6"/>
  <c r="CO78" i="6"/>
  <c r="CN78" i="6"/>
  <c r="CM78" i="6"/>
  <c r="CL78" i="6"/>
  <c r="CK78" i="6"/>
  <c r="CJ78" i="6"/>
  <c r="CI78" i="6"/>
  <c r="CT72" i="6"/>
  <c r="CS72" i="6"/>
  <c r="CR72" i="6"/>
  <c r="CQ72" i="6"/>
  <c r="CP72" i="6"/>
  <c r="CO72" i="6"/>
  <c r="CN72" i="6"/>
  <c r="CM72" i="6"/>
  <c r="CL72" i="6"/>
  <c r="CK72" i="6"/>
  <c r="CJ72" i="6"/>
  <c r="CI72" i="6"/>
  <c r="CT64" i="6"/>
  <c r="CS64" i="6"/>
  <c r="CR64" i="6"/>
  <c r="CQ64" i="6"/>
  <c r="CP64" i="6"/>
  <c r="CO64" i="6"/>
  <c r="CN64" i="6"/>
  <c r="CM64" i="6"/>
  <c r="CL64" i="6"/>
  <c r="CK64" i="6"/>
  <c r="CJ64" i="6"/>
  <c r="CI64" i="6"/>
  <c r="CT57" i="6"/>
  <c r="CS57" i="6"/>
  <c r="CR57" i="6"/>
  <c r="CQ57" i="6"/>
  <c r="CP57" i="6"/>
  <c r="CO57" i="6"/>
  <c r="CN57" i="6"/>
  <c r="CM57" i="6"/>
  <c r="CL57" i="6"/>
  <c r="CK57" i="6"/>
  <c r="CJ57" i="6"/>
  <c r="CI57" i="6"/>
  <c r="BV91" i="6"/>
  <c r="BV80" i="6"/>
  <c r="BV78" i="6"/>
  <c r="BV72" i="6"/>
  <c r="BG91" i="6"/>
  <c r="BF91" i="6"/>
  <c r="BE91" i="6"/>
  <c r="BD91" i="6"/>
  <c r="BC91" i="6"/>
  <c r="BB91" i="6"/>
  <c r="BA91" i="6"/>
  <c r="AZ91" i="6"/>
  <c r="AY91" i="6"/>
  <c r="AX91" i="6"/>
  <c r="AW91" i="6"/>
  <c r="AV91" i="6"/>
  <c r="BG83" i="6"/>
  <c r="BF83" i="6"/>
  <c r="BE83" i="6"/>
  <c r="BD83" i="6"/>
  <c r="BC83" i="6"/>
  <c r="BB83" i="6"/>
  <c r="BA83" i="6"/>
  <c r="AZ83" i="6"/>
  <c r="AY83" i="6"/>
  <c r="AX83" i="6"/>
  <c r="AW83" i="6"/>
  <c r="AV83" i="6"/>
  <c r="BG80" i="6"/>
  <c r="BF80" i="6"/>
  <c r="BE80" i="6"/>
  <c r="BD80" i="6"/>
  <c r="BC80" i="6"/>
  <c r="BB80" i="6"/>
  <c r="BA80" i="6"/>
  <c r="AZ80" i="6"/>
  <c r="AY80" i="6"/>
  <c r="AX80" i="6"/>
  <c r="AW80" i="6"/>
  <c r="AV80" i="6"/>
  <c r="BG78" i="6"/>
  <c r="BF78" i="6"/>
  <c r="BE78" i="6"/>
  <c r="BD78" i="6"/>
  <c r="BC78" i="6"/>
  <c r="BB78" i="6"/>
  <c r="BA78" i="6"/>
  <c r="AZ78" i="6"/>
  <c r="AY78" i="6"/>
  <c r="AX78" i="6"/>
  <c r="AW78" i="6"/>
  <c r="AV78" i="6"/>
  <c r="BG72" i="6"/>
  <c r="BF72" i="6"/>
  <c r="BE72" i="6"/>
  <c r="BD72" i="6"/>
  <c r="BC72" i="6"/>
  <c r="BB72" i="6"/>
  <c r="BA72" i="6"/>
  <c r="AZ72" i="6"/>
  <c r="AY72" i="6"/>
  <c r="AX72" i="6"/>
  <c r="AW72" i="6"/>
  <c r="AV72" i="6"/>
  <c r="BG64" i="6"/>
  <c r="BF64" i="6"/>
  <c r="BE64" i="6"/>
  <c r="BD64" i="6"/>
  <c r="BC64" i="6"/>
  <c r="BB64" i="6"/>
  <c r="BA64" i="6"/>
  <c r="AZ64" i="6"/>
  <c r="AY64" i="6"/>
  <c r="AX64" i="6"/>
  <c r="AW64" i="6"/>
  <c r="AV64" i="6"/>
  <c r="BG57" i="6"/>
  <c r="BF57" i="6"/>
  <c r="BE57" i="6"/>
  <c r="BD57" i="6"/>
  <c r="BC57" i="6"/>
  <c r="BB57" i="6"/>
  <c r="BA57" i="6"/>
  <c r="AZ57" i="6"/>
  <c r="AY57" i="6"/>
  <c r="AX57" i="6"/>
  <c r="AW57" i="6"/>
  <c r="AV57" i="6"/>
  <c r="AT91" i="6"/>
  <c r="AS91" i="6"/>
  <c r="AR91" i="6"/>
  <c r="AQ91" i="6"/>
  <c r="AP91" i="6"/>
  <c r="AO91" i="6"/>
  <c r="AN91" i="6"/>
  <c r="AM91" i="6"/>
  <c r="AL91" i="6"/>
  <c r="AK91" i="6"/>
  <c r="AJ91" i="6"/>
  <c r="AI91" i="6"/>
  <c r="AT83" i="6"/>
  <c r="AS83" i="6"/>
  <c r="AR83" i="6"/>
  <c r="AQ83" i="6"/>
  <c r="AP83" i="6"/>
  <c r="AO83" i="6"/>
  <c r="AN83" i="6"/>
  <c r="AM83" i="6"/>
  <c r="AL83" i="6"/>
  <c r="AK83" i="6"/>
  <c r="AJ83" i="6"/>
  <c r="AI83" i="6"/>
  <c r="AT80" i="6"/>
  <c r="AS80" i="6"/>
  <c r="AR80" i="6"/>
  <c r="AQ80" i="6"/>
  <c r="AP80" i="6"/>
  <c r="AO80" i="6"/>
  <c r="AN80" i="6"/>
  <c r="AM80" i="6"/>
  <c r="AL80" i="6"/>
  <c r="AK80" i="6"/>
  <c r="AJ80" i="6"/>
  <c r="AI80" i="6"/>
  <c r="AT78" i="6"/>
  <c r="AS78" i="6"/>
  <c r="AR78" i="6"/>
  <c r="AQ78" i="6"/>
  <c r="AP78" i="6"/>
  <c r="AO78" i="6"/>
  <c r="AN78" i="6"/>
  <c r="AM78" i="6"/>
  <c r="AL78" i="6"/>
  <c r="AK78" i="6"/>
  <c r="AJ78" i="6"/>
  <c r="AI78" i="6"/>
  <c r="AT72" i="6"/>
  <c r="AS72" i="6"/>
  <c r="AR72" i="6"/>
  <c r="AQ72" i="6"/>
  <c r="AP72" i="6"/>
  <c r="AO72" i="6"/>
  <c r="AN72" i="6"/>
  <c r="AM72" i="6"/>
  <c r="AL72" i="6"/>
  <c r="AK72" i="6"/>
  <c r="AJ72" i="6"/>
  <c r="AI72" i="6"/>
  <c r="AT64" i="6"/>
  <c r="AS64" i="6"/>
  <c r="AR64" i="6"/>
  <c r="AQ64" i="6"/>
  <c r="AP64" i="6"/>
  <c r="AO64" i="6"/>
  <c r="AN64" i="6"/>
  <c r="AM64" i="6"/>
  <c r="AL64" i="6"/>
  <c r="AK64" i="6"/>
  <c r="AJ64" i="6"/>
  <c r="AI64" i="6"/>
  <c r="AT57" i="6"/>
  <c r="AS57" i="6"/>
  <c r="AR57" i="6"/>
  <c r="AQ57" i="6"/>
  <c r="AP57" i="6"/>
  <c r="AO57" i="6"/>
  <c r="AN57" i="6"/>
  <c r="AM57" i="6"/>
  <c r="AL57" i="6"/>
  <c r="AK57" i="6"/>
  <c r="AJ57" i="6"/>
  <c r="AI57" i="6"/>
  <c r="AG91" i="6"/>
  <c r="AF91" i="6"/>
  <c r="AE91" i="6"/>
  <c r="AD91" i="6"/>
  <c r="AC91" i="6"/>
  <c r="AB91" i="6"/>
  <c r="AA91" i="6"/>
  <c r="Z91" i="6"/>
  <c r="Y91" i="6"/>
  <c r="X91" i="6"/>
  <c r="W91" i="6"/>
  <c r="V91" i="6"/>
  <c r="AG83" i="6"/>
  <c r="AF83" i="6"/>
  <c r="AE83" i="6"/>
  <c r="AD83" i="6"/>
  <c r="AC83" i="6"/>
  <c r="AB83" i="6"/>
  <c r="AA83" i="6"/>
  <c r="Z83" i="6"/>
  <c r="Y83" i="6"/>
  <c r="X83" i="6"/>
  <c r="W83" i="6"/>
  <c r="V83" i="6"/>
  <c r="AG80" i="6"/>
  <c r="AF80" i="6"/>
  <c r="AE80" i="6"/>
  <c r="AD80" i="6"/>
  <c r="AC80" i="6"/>
  <c r="AB80" i="6"/>
  <c r="AA80" i="6"/>
  <c r="Z80" i="6"/>
  <c r="Y80" i="6"/>
  <c r="X80" i="6"/>
  <c r="W80" i="6"/>
  <c r="V80" i="6"/>
  <c r="AG78" i="6"/>
  <c r="AF78" i="6"/>
  <c r="AE78" i="6"/>
  <c r="AD78" i="6"/>
  <c r="AC78" i="6"/>
  <c r="AB78" i="6"/>
  <c r="AA78" i="6"/>
  <c r="Z78" i="6"/>
  <c r="Y78" i="6"/>
  <c r="X78" i="6"/>
  <c r="W78" i="6"/>
  <c r="V78" i="6"/>
  <c r="AG72" i="6"/>
  <c r="AF72" i="6"/>
  <c r="AE72" i="6"/>
  <c r="AD72" i="6"/>
  <c r="AC72" i="6"/>
  <c r="AB72" i="6"/>
  <c r="AA72" i="6"/>
  <c r="Z72" i="6"/>
  <c r="Y72" i="6"/>
  <c r="X72" i="6"/>
  <c r="W72" i="6"/>
  <c r="V72" i="6"/>
  <c r="AG64" i="6"/>
  <c r="AF64" i="6"/>
  <c r="AE64" i="6"/>
  <c r="AD64" i="6"/>
  <c r="AC64" i="6"/>
  <c r="AB64" i="6"/>
  <c r="AA64" i="6"/>
  <c r="Z64" i="6"/>
  <c r="Y64" i="6"/>
  <c r="X64" i="6"/>
  <c r="W64" i="6"/>
  <c r="V64" i="6"/>
  <c r="AG57" i="6"/>
  <c r="AF57" i="6"/>
  <c r="AE57" i="6"/>
  <c r="AD57" i="6"/>
  <c r="AC57" i="6"/>
  <c r="AB57" i="6"/>
  <c r="AA57" i="6"/>
  <c r="Z57" i="6"/>
  <c r="Y57" i="6"/>
  <c r="X57" i="6"/>
  <c r="W57" i="6"/>
  <c r="V57" i="6"/>
  <c r="T91" i="6"/>
  <c r="S91" i="6"/>
  <c r="R91" i="6"/>
  <c r="Q91" i="6"/>
  <c r="P91" i="6"/>
  <c r="O91" i="6"/>
  <c r="N91" i="6"/>
  <c r="M91" i="6"/>
  <c r="L91" i="6"/>
  <c r="K91" i="6"/>
  <c r="J91" i="6"/>
  <c r="T83" i="6"/>
  <c r="S83" i="6"/>
  <c r="R83" i="6"/>
  <c r="Q83" i="6"/>
  <c r="P83" i="6"/>
  <c r="O83" i="6"/>
  <c r="N83" i="6"/>
  <c r="M83" i="6"/>
  <c r="L83" i="6"/>
  <c r="K83" i="6"/>
  <c r="J83" i="6"/>
  <c r="T80" i="6"/>
  <c r="S80" i="6"/>
  <c r="R80" i="6"/>
  <c r="Q80" i="6"/>
  <c r="P80" i="6"/>
  <c r="O80" i="6"/>
  <c r="N80" i="6"/>
  <c r="M80" i="6"/>
  <c r="L80" i="6"/>
  <c r="K80" i="6"/>
  <c r="J80" i="6"/>
  <c r="T78" i="6"/>
  <c r="S78" i="6"/>
  <c r="R78" i="6"/>
  <c r="Q78" i="6"/>
  <c r="P78" i="6"/>
  <c r="O78" i="6"/>
  <c r="N78" i="6"/>
  <c r="M78" i="6"/>
  <c r="L78" i="6"/>
  <c r="K78" i="6"/>
  <c r="J78" i="6"/>
  <c r="T72" i="6"/>
  <c r="S72" i="6"/>
  <c r="R72" i="6"/>
  <c r="Q72" i="6"/>
  <c r="P72" i="6"/>
  <c r="O72" i="6"/>
  <c r="N72" i="6"/>
  <c r="M72" i="6"/>
  <c r="L72" i="6"/>
  <c r="K72" i="6"/>
  <c r="J72" i="6"/>
  <c r="T64" i="6"/>
  <c r="S64" i="6"/>
  <c r="R64" i="6"/>
  <c r="Q64" i="6"/>
  <c r="P64" i="6"/>
  <c r="O64" i="6"/>
  <c r="N64" i="6"/>
  <c r="M64" i="6"/>
  <c r="L64" i="6"/>
  <c r="K64" i="6"/>
  <c r="J64" i="6"/>
  <c r="T57" i="6"/>
  <c r="S57" i="6"/>
  <c r="R57" i="6"/>
  <c r="Q57" i="6"/>
  <c r="P57" i="6"/>
  <c r="O57" i="6"/>
  <c r="N57" i="6"/>
  <c r="M57" i="6"/>
  <c r="L57" i="6"/>
  <c r="K57" i="6"/>
  <c r="J57" i="6"/>
  <c r="S17" i="1"/>
  <c r="S50" i="1"/>
  <c r="EH95" i="6"/>
  <c r="EH94" i="6"/>
  <c r="EH93" i="6"/>
  <c r="EH92" i="6"/>
  <c r="EH90" i="6"/>
  <c r="EH89" i="6"/>
  <c r="EH88" i="6"/>
  <c r="EH87" i="6"/>
  <c r="EH86" i="6"/>
  <c r="EH85" i="6"/>
  <c r="EH84" i="6"/>
  <c r="EH82" i="6"/>
  <c r="EH81" i="6"/>
  <c r="EH79" i="6"/>
  <c r="EH78" i="6" s="1"/>
  <c r="EH77" i="6"/>
  <c r="EH76" i="6"/>
  <c r="EH75" i="6"/>
  <c r="EH74" i="6"/>
  <c r="EH73" i="6"/>
  <c r="EH71" i="6"/>
  <c r="EH70" i="6"/>
  <c r="EH69" i="6"/>
  <c r="EH68" i="6"/>
  <c r="EH67" i="6"/>
  <c r="EH66" i="6"/>
  <c r="EH65" i="6"/>
  <c r="EH63" i="6"/>
  <c r="EH62" i="6"/>
  <c r="EH61" i="6"/>
  <c r="EH60" i="6"/>
  <c r="EH59" i="6"/>
  <c r="EH58" i="6"/>
  <c r="DU95" i="6"/>
  <c r="DU94" i="6"/>
  <c r="DU93" i="6"/>
  <c r="DU92" i="6"/>
  <c r="DU90" i="6"/>
  <c r="DU89" i="6"/>
  <c r="DU88" i="6"/>
  <c r="DU87" i="6"/>
  <c r="DU86" i="6"/>
  <c r="DU85" i="6"/>
  <c r="DU84" i="6"/>
  <c r="DU82" i="6"/>
  <c r="DU81" i="6"/>
  <c r="DU79" i="6"/>
  <c r="DU78" i="6" s="1"/>
  <c r="DU77" i="6"/>
  <c r="DU76" i="6"/>
  <c r="DU75" i="6"/>
  <c r="DU74" i="6"/>
  <c r="DU73" i="6"/>
  <c r="DU71" i="6"/>
  <c r="DU70" i="6"/>
  <c r="DU69" i="6"/>
  <c r="DU68" i="6"/>
  <c r="DU67" i="6"/>
  <c r="DU66" i="6"/>
  <c r="DU65" i="6"/>
  <c r="DU63" i="6"/>
  <c r="DU62" i="6"/>
  <c r="DU61" i="6"/>
  <c r="DU60" i="6"/>
  <c r="DU59" i="6"/>
  <c r="DU58" i="6"/>
  <c r="DH95" i="6"/>
  <c r="DH94" i="6"/>
  <c r="DH93" i="6"/>
  <c r="DH92" i="6"/>
  <c r="DH90" i="6"/>
  <c r="DH89" i="6"/>
  <c r="DH88" i="6"/>
  <c r="DH87" i="6"/>
  <c r="DH86" i="6"/>
  <c r="DH85" i="6"/>
  <c r="DH84" i="6"/>
  <c r="DH82" i="6"/>
  <c r="DH81" i="6"/>
  <c r="DH79" i="6"/>
  <c r="DH78" i="6" s="1"/>
  <c r="DH77" i="6"/>
  <c r="DH76" i="6"/>
  <c r="DH75" i="6"/>
  <c r="DH74" i="6"/>
  <c r="DH73" i="6"/>
  <c r="DH71" i="6"/>
  <c r="DH70" i="6"/>
  <c r="DH69" i="6"/>
  <c r="DH68" i="6"/>
  <c r="DH66" i="6"/>
  <c r="DH65" i="6"/>
  <c r="DH63" i="6"/>
  <c r="DH62" i="6"/>
  <c r="DH61" i="6"/>
  <c r="DH60" i="6"/>
  <c r="DH59" i="6"/>
  <c r="DH58" i="6"/>
  <c r="CU95" i="6"/>
  <c r="CU94" i="6"/>
  <c r="CU93" i="6"/>
  <c r="CU92" i="6"/>
  <c r="CU90" i="6"/>
  <c r="CU89" i="6"/>
  <c r="CU88" i="6"/>
  <c r="CU87" i="6"/>
  <c r="CU86" i="6"/>
  <c r="CU85" i="6"/>
  <c r="CU84" i="6"/>
  <c r="CU82" i="6"/>
  <c r="CU81" i="6"/>
  <c r="CU79" i="6"/>
  <c r="CU78" i="6" s="1"/>
  <c r="CU77" i="6"/>
  <c r="CU76" i="6"/>
  <c r="CU75" i="6"/>
  <c r="CU74" i="6"/>
  <c r="CU73" i="6"/>
  <c r="CU71" i="6"/>
  <c r="CU70" i="6"/>
  <c r="CU69" i="6"/>
  <c r="CU68" i="6"/>
  <c r="CU67" i="6"/>
  <c r="CU66" i="6"/>
  <c r="CU65" i="6"/>
  <c r="CU63" i="6"/>
  <c r="CU62" i="6"/>
  <c r="CU61" i="6"/>
  <c r="CU60" i="6"/>
  <c r="CU59" i="6"/>
  <c r="CU58" i="6"/>
  <c r="CH95" i="6"/>
  <c r="CH94" i="6"/>
  <c r="CH93" i="6"/>
  <c r="CH92" i="6"/>
  <c r="CH85" i="6"/>
  <c r="CH84" i="6"/>
  <c r="CH82" i="6"/>
  <c r="CH81" i="6"/>
  <c r="CH79" i="6"/>
  <c r="CH78" i="6" s="1"/>
  <c r="CH77" i="6"/>
  <c r="CH76" i="6"/>
  <c r="CH75" i="6"/>
  <c r="CH74" i="6"/>
  <c r="CH73" i="6"/>
  <c r="CH71" i="6"/>
  <c r="CH70" i="6"/>
  <c r="CH69" i="6"/>
  <c r="CH68" i="6"/>
  <c r="CH66" i="6"/>
  <c r="CH63" i="6"/>
  <c r="CH62" i="6"/>
  <c r="CH61" i="6"/>
  <c r="CH60" i="6"/>
  <c r="BU95" i="6"/>
  <c r="BU94" i="6"/>
  <c r="BU93" i="6"/>
  <c r="BU92" i="6"/>
  <c r="BU85" i="6"/>
  <c r="BU84" i="6"/>
  <c r="BU82" i="6"/>
  <c r="BU81" i="6"/>
  <c r="BU79" i="6"/>
  <c r="BU78" i="6" s="1"/>
  <c r="BU77" i="6"/>
  <c r="BU76" i="6"/>
  <c r="BU75" i="6"/>
  <c r="BU74" i="6"/>
  <c r="BU73" i="6"/>
  <c r="BU71" i="6"/>
  <c r="BU70" i="6"/>
  <c r="BU69" i="6"/>
  <c r="BU68" i="6"/>
  <c r="BU66" i="6"/>
  <c r="BU63" i="6"/>
  <c r="BU62" i="6"/>
  <c r="BU61" i="6"/>
  <c r="BU60" i="6"/>
  <c r="BH95" i="6"/>
  <c r="BH94" i="6"/>
  <c r="BH93" i="6"/>
  <c r="BH92" i="6"/>
  <c r="BH85" i="6"/>
  <c r="BH84" i="6"/>
  <c r="BH82" i="6"/>
  <c r="BH81" i="6"/>
  <c r="BH79" i="6"/>
  <c r="BH78" i="6" s="1"/>
  <c r="BH77" i="6"/>
  <c r="BH76" i="6"/>
  <c r="BH75" i="6"/>
  <c r="BH74" i="6"/>
  <c r="BH73" i="6"/>
  <c r="BH71" i="6"/>
  <c r="BH70" i="6"/>
  <c r="BH69" i="6"/>
  <c r="BH68" i="6"/>
  <c r="BH67" i="6"/>
  <c r="BH66" i="6"/>
  <c r="BH65" i="6"/>
  <c r="BH63" i="6"/>
  <c r="BH62" i="6"/>
  <c r="BH61" i="6"/>
  <c r="BH60" i="6"/>
  <c r="BH59" i="6"/>
  <c r="BH58" i="6"/>
  <c r="AU95" i="6"/>
  <c r="AU94" i="6"/>
  <c r="AU93" i="6"/>
  <c r="AU92" i="6"/>
  <c r="AU90" i="6"/>
  <c r="AU89" i="6"/>
  <c r="AU88" i="6"/>
  <c r="AU87" i="6"/>
  <c r="AU86" i="6"/>
  <c r="AU85" i="6"/>
  <c r="AU84" i="6"/>
  <c r="AU82" i="6"/>
  <c r="AU81" i="6"/>
  <c r="AU79" i="6"/>
  <c r="AU78" i="6" s="1"/>
  <c r="AU77" i="6"/>
  <c r="AU76" i="6"/>
  <c r="AU75" i="6"/>
  <c r="AU74" i="6"/>
  <c r="AU73" i="6"/>
  <c r="AU71" i="6"/>
  <c r="AU70" i="6"/>
  <c r="AU69" i="6"/>
  <c r="AU68" i="6"/>
  <c r="AU67" i="6"/>
  <c r="AU66" i="6"/>
  <c r="AU65" i="6"/>
  <c r="AU63" i="6"/>
  <c r="AU62" i="6"/>
  <c r="AU61" i="6"/>
  <c r="AU60" i="6"/>
  <c r="AU59" i="6"/>
  <c r="AU58" i="6"/>
  <c r="AH95" i="6"/>
  <c r="AH94" i="6"/>
  <c r="AH93" i="6"/>
  <c r="AH92" i="6"/>
  <c r="AH90" i="6"/>
  <c r="AH89" i="6"/>
  <c r="AH88" i="6"/>
  <c r="AH87" i="6"/>
  <c r="AH86" i="6"/>
  <c r="AH85" i="6"/>
  <c r="AH84" i="6"/>
  <c r="AH82" i="6"/>
  <c r="AH81" i="6"/>
  <c r="AH79" i="6"/>
  <c r="AH78" i="6" s="1"/>
  <c r="AH77" i="6"/>
  <c r="AH76" i="6"/>
  <c r="AH75" i="6"/>
  <c r="AH74" i="6"/>
  <c r="AH73" i="6"/>
  <c r="AH71" i="6"/>
  <c r="AH70" i="6"/>
  <c r="AH69" i="6"/>
  <c r="AH68" i="6"/>
  <c r="AH67" i="6"/>
  <c r="AH66" i="6"/>
  <c r="AH65" i="6"/>
  <c r="AH63" i="6"/>
  <c r="AH62" i="6"/>
  <c r="AH61" i="6"/>
  <c r="AH60" i="6"/>
  <c r="AH59" i="6"/>
  <c r="AH58" i="6"/>
  <c r="U78" i="6"/>
  <c r="C8" i="1"/>
  <c r="EG34" i="6"/>
  <c r="EF34" i="6"/>
  <c r="EE34" i="6"/>
  <c r="ED34" i="6"/>
  <c r="EC34" i="6"/>
  <c r="EB34" i="6"/>
  <c r="EA34" i="6"/>
  <c r="DZ34" i="6"/>
  <c r="DY34" i="6"/>
  <c r="DX34" i="6"/>
  <c r="DW34" i="6"/>
  <c r="DV34" i="6"/>
  <c r="EG33" i="6"/>
  <c r="EF33" i="6"/>
  <c r="EE33" i="6"/>
  <c r="ED33" i="6"/>
  <c r="EC33" i="6"/>
  <c r="EB33" i="6"/>
  <c r="EA33" i="6"/>
  <c r="DZ33" i="6"/>
  <c r="DY33" i="6"/>
  <c r="DX33" i="6"/>
  <c r="DW33" i="6"/>
  <c r="DV33" i="6"/>
  <c r="EG32" i="6"/>
  <c r="EF32" i="6"/>
  <c r="EE32" i="6"/>
  <c r="ED32" i="6"/>
  <c r="EC32" i="6"/>
  <c r="EB32" i="6"/>
  <c r="EA32" i="6"/>
  <c r="DZ32" i="6"/>
  <c r="DY32" i="6"/>
  <c r="DX32" i="6"/>
  <c r="DW32" i="6"/>
  <c r="DV32" i="6"/>
  <c r="EG31" i="6"/>
  <c r="EF31" i="6"/>
  <c r="EE31" i="6"/>
  <c r="ED31" i="6"/>
  <c r="EC31" i="6"/>
  <c r="EB31" i="6"/>
  <c r="EA31" i="6"/>
  <c r="DZ31" i="6"/>
  <c r="DY31" i="6"/>
  <c r="DX31" i="6"/>
  <c r="DW31" i="6"/>
  <c r="DV31" i="6"/>
  <c r="EG30" i="6"/>
  <c r="EF30" i="6"/>
  <c r="EE30" i="6"/>
  <c r="ED30" i="6"/>
  <c r="EC30" i="6"/>
  <c r="EB30" i="6"/>
  <c r="EA30" i="6"/>
  <c r="DZ30" i="6"/>
  <c r="DY30" i="6"/>
  <c r="DX30" i="6"/>
  <c r="DW30" i="6"/>
  <c r="DV30" i="6"/>
  <c r="EG29" i="6"/>
  <c r="EF29" i="6"/>
  <c r="EE29" i="6"/>
  <c r="ED29" i="6"/>
  <c r="EC29" i="6"/>
  <c r="EB29" i="6"/>
  <c r="EA29" i="6"/>
  <c r="DZ29" i="6"/>
  <c r="DY29" i="6"/>
  <c r="DX29" i="6"/>
  <c r="DW29" i="6"/>
  <c r="DV29" i="6"/>
  <c r="EG28" i="6"/>
  <c r="EF28" i="6"/>
  <c r="EE28" i="6"/>
  <c r="ED28" i="6"/>
  <c r="EC28" i="6"/>
  <c r="EB28" i="6"/>
  <c r="EA28" i="6"/>
  <c r="DZ28" i="6"/>
  <c r="DY28" i="6"/>
  <c r="DX28" i="6"/>
  <c r="DW28" i="6"/>
  <c r="DV28" i="6"/>
  <c r="EG27" i="6"/>
  <c r="EF27" i="6"/>
  <c r="EE27" i="6"/>
  <c r="ED27" i="6"/>
  <c r="EC27" i="6"/>
  <c r="EB27" i="6"/>
  <c r="EA27" i="6"/>
  <c r="DZ27" i="6"/>
  <c r="DY27" i="6"/>
  <c r="DX27" i="6"/>
  <c r="DW27" i="6"/>
  <c r="DV27" i="6"/>
  <c r="DT34" i="6"/>
  <c r="DS34" i="6"/>
  <c r="DR34" i="6"/>
  <c r="DQ34" i="6"/>
  <c r="DP34" i="6"/>
  <c r="DO34" i="6"/>
  <c r="DN34" i="6"/>
  <c r="DM34" i="6"/>
  <c r="DL34" i="6"/>
  <c r="DK34" i="6"/>
  <c r="DJ34" i="6"/>
  <c r="DI34" i="6"/>
  <c r="DT33" i="6"/>
  <c r="DS33" i="6"/>
  <c r="DR33" i="6"/>
  <c r="DQ33" i="6"/>
  <c r="DP33" i="6"/>
  <c r="DO33" i="6"/>
  <c r="DN33" i="6"/>
  <c r="DM33" i="6"/>
  <c r="DL33" i="6"/>
  <c r="DK33" i="6"/>
  <c r="DJ33" i="6"/>
  <c r="DI33" i="6"/>
  <c r="DT32" i="6"/>
  <c r="DS32" i="6"/>
  <c r="DR32" i="6"/>
  <c r="DQ32" i="6"/>
  <c r="DP32" i="6"/>
  <c r="DO32" i="6"/>
  <c r="DN32" i="6"/>
  <c r="DM32" i="6"/>
  <c r="DL32" i="6"/>
  <c r="DK32" i="6"/>
  <c r="DJ32" i="6"/>
  <c r="DI32" i="6"/>
  <c r="DT31" i="6"/>
  <c r="DS31" i="6"/>
  <c r="DR31" i="6"/>
  <c r="DQ31" i="6"/>
  <c r="DP31" i="6"/>
  <c r="DO31" i="6"/>
  <c r="DN31" i="6"/>
  <c r="DM31" i="6"/>
  <c r="DL31" i="6"/>
  <c r="DK31" i="6"/>
  <c r="DJ31" i="6"/>
  <c r="DI31" i="6"/>
  <c r="DT30" i="6"/>
  <c r="DS30" i="6"/>
  <c r="DR30" i="6"/>
  <c r="DQ30" i="6"/>
  <c r="DP30" i="6"/>
  <c r="DO30" i="6"/>
  <c r="DN30" i="6"/>
  <c r="DM30" i="6"/>
  <c r="DL30" i="6"/>
  <c r="DK30" i="6"/>
  <c r="DJ30" i="6"/>
  <c r="DI30" i="6"/>
  <c r="DT29" i="6"/>
  <c r="DS29" i="6"/>
  <c r="DR29" i="6"/>
  <c r="DQ29" i="6"/>
  <c r="DP29" i="6"/>
  <c r="DO29" i="6"/>
  <c r="DN29" i="6"/>
  <c r="DM29" i="6"/>
  <c r="DL29" i="6"/>
  <c r="DK29" i="6"/>
  <c r="DJ29" i="6"/>
  <c r="DI29" i="6"/>
  <c r="DT28" i="6"/>
  <c r="DS28" i="6"/>
  <c r="DR28" i="6"/>
  <c r="DQ28" i="6"/>
  <c r="DP28" i="6"/>
  <c r="DO28" i="6"/>
  <c r="DN28" i="6"/>
  <c r="DM28" i="6"/>
  <c r="DL28" i="6"/>
  <c r="DK28" i="6"/>
  <c r="DJ28" i="6"/>
  <c r="DI28" i="6"/>
  <c r="DT27" i="6"/>
  <c r="DS27" i="6"/>
  <c r="DR27" i="6"/>
  <c r="DQ27" i="6"/>
  <c r="DP27" i="6"/>
  <c r="DO27" i="6"/>
  <c r="DN27" i="6"/>
  <c r="DM27" i="6"/>
  <c r="DL27" i="6"/>
  <c r="DK27" i="6"/>
  <c r="DJ27" i="6"/>
  <c r="DI27" i="6"/>
  <c r="DG34" i="6"/>
  <c r="DF34" i="6"/>
  <c r="DE34" i="6"/>
  <c r="DD34" i="6"/>
  <c r="DC34" i="6"/>
  <c r="DB34" i="6"/>
  <c r="DA34" i="6"/>
  <c r="CZ34" i="6"/>
  <c r="CY34" i="6"/>
  <c r="CX34" i="6"/>
  <c r="CW34" i="6"/>
  <c r="CV34" i="6"/>
  <c r="DG33" i="6"/>
  <c r="DF33" i="6"/>
  <c r="DE33" i="6"/>
  <c r="DD33" i="6"/>
  <c r="DC33" i="6"/>
  <c r="DB33" i="6"/>
  <c r="DA33" i="6"/>
  <c r="CZ33" i="6"/>
  <c r="CY33" i="6"/>
  <c r="CX33" i="6"/>
  <c r="CW33" i="6"/>
  <c r="CV33" i="6"/>
  <c r="DG32" i="6"/>
  <c r="DF32" i="6"/>
  <c r="DE32" i="6"/>
  <c r="DD32" i="6"/>
  <c r="DC32" i="6"/>
  <c r="DB32" i="6"/>
  <c r="DA32" i="6"/>
  <c r="CZ32" i="6"/>
  <c r="CY32" i="6"/>
  <c r="CX32" i="6"/>
  <c r="CW32" i="6"/>
  <c r="CV32" i="6"/>
  <c r="DG31" i="6"/>
  <c r="DF31" i="6"/>
  <c r="DE31" i="6"/>
  <c r="DD31" i="6"/>
  <c r="DC31" i="6"/>
  <c r="DB31" i="6"/>
  <c r="DA31" i="6"/>
  <c r="CZ31" i="6"/>
  <c r="CY31" i="6"/>
  <c r="CX31" i="6"/>
  <c r="CW31" i="6"/>
  <c r="CV31" i="6"/>
  <c r="DG30" i="6"/>
  <c r="DF30" i="6"/>
  <c r="DE30" i="6"/>
  <c r="DD30" i="6"/>
  <c r="DC30" i="6"/>
  <c r="DB30" i="6"/>
  <c r="DA30" i="6"/>
  <c r="CZ30" i="6"/>
  <c r="CY30" i="6"/>
  <c r="CX30" i="6"/>
  <c r="CW30" i="6"/>
  <c r="CV30" i="6"/>
  <c r="DG29" i="6"/>
  <c r="DF29" i="6"/>
  <c r="DE29" i="6"/>
  <c r="DD29" i="6"/>
  <c r="DC29" i="6"/>
  <c r="DB29" i="6"/>
  <c r="DA29" i="6"/>
  <c r="CZ29" i="6"/>
  <c r="CY29" i="6"/>
  <c r="CX29" i="6"/>
  <c r="CW29" i="6"/>
  <c r="CV29" i="6"/>
  <c r="DG28" i="6"/>
  <c r="DF28" i="6"/>
  <c r="DE28" i="6"/>
  <c r="DD28" i="6"/>
  <c r="DC28" i="6"/>
  <c r="DB28" i="6"/>
  <c r="DA28" i="6"/>
  <c r="CZ28" i="6"/>
  <c r="CY28" i="6"/>
  <c r="CX28" i="6"/>
  <c r="CW28" i="6"/>
  <c r="CV28" i="6"/>
  <c r="DG27" i="6"/>
  <c r="DF27" i="6"/>
  <c r="DE27" i="6"/>
  <c r="DD27" i="6"/>
  <c r="DC27" i="6"/>
  <c r="DB27" i="6"/>
  <c r="DA27" i="6"/>
  <c r="CZ27" i="6"/>
  <c r="CY27" i="6"/>
  <c r="CX27" i="6"/>
  <c r="CW27" i="6"/>
  <c r="CV27" i="6"/>
  <c r="CT34" i="6"/>
  <c r="CS34" i="6"/>
  <c r="CR34" i="6"/>
  <c r="CQ34" i="6"/>
  <c r="CP34" i="6"/>
  <c r="CO34" i="6"/>
  <c r="CN34" i="6"/>
  <c r="CM34" i="6"/>
  <c r="CL34" i="6"/>
  <c r="CK34" i="6"/>
  <c r="CJ34" i="6"/>
  <c r="CI34" i="6"/>
  <c r="CT33" i="6"/>
  <c r="CS33" i="6"/>
  <c r="CR33" i="6"/>
  <c r="CQ33" i="6"/>
  <c r="CP33" i="6"/>
  <c r="CO33" i="6"/>
  <c r="CN33" i="6"/>
  <c r="CM33" i="6"/>
  <c r="CL33" i="6"/>
  <c r="CK33" i="6"/>
  <c r="CJ33" i="6"/>
  <c r="CI33" i="6"/>
  <c r="CT32" i="6"/>
  <c r="CS32" i="6"/>
  <c r="CR32" i="6"/>
  <c r="CQ32" i="6"/>
  <c r="CP32" i="6"/>
  <c r="CO32" i="6"/>
  <c r="CN32" i="6"/>
  <c r="CM32" i="6"/>
  <c r="CL32" i="6"/>
  <c r="CK32" i="6"/>
  <c r="CJ32" i="6"/>
  <c r="CI32" i="6"/>
  <c r="CT31" i="6"/>
  <c r="CS31" i="6"/>
  <c r="CR31" i="6"/>
  <c r="CQ31" i="6"/>
  <c r="CP31" i="6"/>
  <c r="CO31" i="6"/>
  <c r="CN31" i="6"/>
  <c r="CM31" i="6"/>
  <c r="CL31" i="6"/>
  <c r="CK31" i="6"/>
  <c r="CJ31" i="6"/>
  <c r="CI31" i="6"/>
  <c r="CT30" i="6"/>
  <c r="CS30" i="6"/>
  <c r="CR30" i="6"/>
  <c r="CQ30" i="6"/>
  <c r="CP30" i="6"/>
  <c r="CO30" i="6"/>
  <c r="CN30" i="6"/>
  <c r="CM30" i="6"/>
  <c r="CL30" i="6"/>
  <c r="CK30" i="6"/>
  <c r="CJ30" i="6"/>
  <c r="CI30" i="6"/>
  <c r="CT29" i="6"/>
  <c r="CS29" i="6"/>
  <c r="CR29" i="6"/>
  <c r="CQ29" i="6"/>
  <c r="CP29" i="6"/>
  <c r="CO29" i="6"/>
  <c r="CN29" i="6"/>
  <c r="CM29" i="6"/>
  <c r="CL29" i="6"/>
  <c r="CK29" i="6"/>
  <c r="CJ29" i="6"/>
  <c r="CI29" i="6"/>
  <c r="CT28" i="6"/>
  <c r="CS28" i="6"/>
  <c r="CR28" i="6"/>
  <c r="CQ28" i="6"/>
  <c r="CP28" i="6"/>
  <c r="CO28" i="6"/>
  <c r="CN28" i="6"/>
  <c r="CM28" i="6"/>
  <c r="CL28" i="6"/>
  <c r="CK28" i="6"/>
  <c r="CJ28" i="6"/>
  <c r="CI28" i="6"/>
  <c r="CT27" i="6"/>
  <c r="CS27" i="6"/>
  <c r="CR27" i="6"/>
  <c r="CQ27" i="6"/>
  <c r="CP27" i="6"/>
  <c r="CO27" i="6"/>
  <c r="CN27" i="6"/>
  <c r="CM27" i="6"/>
  <c r="CL27" i="6"/>
  <c r="CK27" i="6"/>
  <c r="CJ27" i="6"/>
  <c r="CI27" i="6"/>
  <c r="CG34" i="6"/>
  <c r="CF34" i="6"/>
  <c r="CE34" i="6"/>
  <c r="CD34" i="6"/>
  <c r="CC34" i="6"/>
  <c r="CB34" i="6"/>
  <c r="CA34" i="6"/>
  <c r="BZ34" i="6"/>
  <c r="BY34" i="6"/>
  <c r="BX34" i="6"/>
  <c r="BW34" i="6"/>
  <c r="BV34" i="6"/>
  <c r="CG33" i="6"/>
  <c r="CF33" i="6"/>
  <c r="CE33" i="6"/>
  <c r="CD33" i="6"/>
  <c r="CC33" i="6"/>
  <c r="CB33" i="6"/>
  <c r="CA33" i="6"/>
  <c r="BZ33" i="6"/>
  <c r="BY33" i="6"/>
  <c r="BX33" i="6"/>
  <c r="BW33" i="6"/>
  <c r="BV33" i="6"/>
  <c r="CG32" i="6"/>
  <c r="CF32" i="6"/>
  <c r="CE32" i="6"/>
  <c r="CD32" i="6"/>
  <c r="CC32" i="6"/>
  <c r="CB32" i="6"/>
  <c r="CA32" i="6"/>
  <c r="BZ32" i="6"/>
  <c r="BY32" i="6"/>
  <c r="BX32" i="6"/>
  <c r="BW32" i="6"/>
  <c r="BV32" i="6"/>
  <c r="CG31" i="6"/>
  <c r="CF31" i="6"/>
  <c r="CE31" i="6"/>
  <c r="CD31" i="6"/>
  <c r="CC31" i="6"/>
  <c r="CB31" i="6"/>
  <c r="CA31" i="6"/>
  <c r="BZ31" i="6"/>
  <c r="BY31" i="6"/>
  <c r="BX31" i="6"/>
  <c r="BW31" i="6"/>
  <c r="BV31" i="6"/>
  <c r="CG30" i="6"/>
  <c r="CF30" i="6"/>
  <c r="CE30" i="6"/>
  <c r="CD30" i="6"/>
  <c r="CC30" i="6"/>
  <c r="CB30" i="6"/>
  <c r="CA30" i="6"/>
  <c r="BZ30" i="6"/>
  <c r="BY30" i="6"/>
  <c r="BX30" i="6"/>
  <c r="BW30" i="6"/>
  <c r="BV30" i="6"/>
  <c r="CG29" i="6"/>
  <c r="CF29" i="6"/>
  <c r="CE29" i="6"/>
  <c r="CD29" i="6"/>
  <c r="CC29" i="6"/>
  <c r="CB29" i="6"/>
  <c r="CA29" i="6"/>
  <c r="BZ29" i="6"/>
  <c r="BY29" i="6"/>
  <c r="BX29" i="6"/>
  <c r="BW29" i="6"/>
  <c r="BV29" i="6"/>
  <c r="CG28" i="6"/>
  <c r="CF28" i="6"/>
  <c r="CE28" i="6"/>
  <c r="CD28" i="6"/>
  <c r="CC28" i="6"/>
  <c r="CB28" i="6"/>
  <c r="CA28" i="6"/>
  <c r="BZ28" i="6"/>
  <c r="BY28" i="6"/>
  <c r="BX28" i="6"/>
  <c r="BW28" i="6"/>
  <c r="BV28" i="6"/>
  <c r="CG27" i="6"/>
  <c r="CF27" i="6"/>
  <c r="CE27" i="6"/>
  <c r="CD27" i="6"/>
  <c r="CC27" i="6"/>
  <c r="CB27" i="6"/>
  <c r="CA27" i="6"/>
  <c r="BZ27" i="6"/>
  <c r="BY27" i="6"/>
  <c r="BX27" i="6"/>
  <c r="BW27" i="6"/>
  <c r="BV27" i="6"/>
  <c r="BT34" i="6"/>
  <c r="BS34" i="6"/>
  <c r="BR34" i="6"/>
  <c r="BQ34" i="6"/>
  <c r="BP34" i="6"/>
  <c r="BO34" i="6"/>
  <c r="BN34" i="6"/>
  <c r="BM34" i="6"/>
  <c r="BL34" i="6"/>
  <c r="BK34" i="6"/>
  <c r="BJ34" i="6"/>
  <c r="BI34" i="6"/>
  <c r="BT33" i="6"/>
  <c r="BS33" i="6"/>
  <c r="BR33" i="6"/>
  <c r="BQ33" i="6"/>
  <c r="BP33" i="6"/>
  <c r="BO33" i="6"/>
  <c r="BN33" i="6"/>
  <c r="BM33" i="6"/>
  <c r="BL33" i="6"/>
  <c r="BK33" i="6"/>
  <c r="BJ33" i="6"/>
  <c r="BI33" i="6"/>
  <c r="BT32" i="6"/>
  <c r="BS32" i="6"/>
  <c r="BR32" i="6"/>
  <c r="BQ32" i="6"/>
  <c r="BP32" i="6"/>
  <c r="BO32" i="6"/>
  <c r="BN32" i="6"/>
  <c r="BM32" i="6"/>
  <c r="BL32" i="6"/>
  <c r="BK32" i="6"/>
  <c r="BJ32" i="6"/>
  <c r="BI32" i="6"/>
  <c r="BT31" i="6"/>
  <c r="BS31" i="6"/>
  <c r="BR31" i="6"/>
  <c r="BQ31" i="6"/>
  <c r="BP31" i="6"/>
  <c r="BO31" i="6"/>
  <c r="BN31" i="6"/>
  <c r="BM31" i="6"/>
  <c r="BL31" i="6"/>
  <c r="BK31" i="6"/>
  <c r="BJ31" i="6"/>
  <c r="BI31" i="6"/>
  <c r="BT30" i="6"/>
  <c r="BS30" i="6"/>
  <c r="BR30" i="6"/>
  <c r="BQ30" i="6"/>
  <c r="BP30" i="6"/>
  <c r="BO30" i="6"/>
  <c r="BN30" i="6"/>
  <c r="BM30" i="6"/>
  <c r="BL30" i="6"/>
  <c r="BK30" i="6"/>
  <c r="BJ30" i="6"/>
  <c r="BI30" i="6"/>
  <c r="BT29" i="6"/>
  <c r="BS29" i="6"/>
  <c r="BR29" i="6"/>
  <c r="BQ29" i="6"/>
  <c r="BP29" i="6"/>
  <c r="BO29" i="6"/>
  <c r="BN29" i="6"/>
  <c r="BM29" i="6"/>
  <c r="BL29" i="6"/>
  <c r="BK29" i="6"/>
  <c r="BJ29" i="6"/>
  <c r="BI29" i="6"/>
  <c r="BT28" i="6"/>
  <c r="BS28" i="6"/>
  <c r="BR28" i="6"/>
  <c r="BQ28" i="6"/>
  <c r="BP28" i="6"/>
  <c r="BO28" i="6"/>
  <c r="BN28" i="6"/>
  <c r="BM28" i="6"/>
  <c r="BL28" i="6"/>
  <c r="BK28" i="6"/>
  <c r="BJ28" i="6"/>
  <c r="BI28" i="6"/>
  <c r="BT27" i="6"/>
  <c r="BS27" i="6"/>
  <c r="BR27" i="6"/>
  <c r="BQ27" i="6"/>
  <c r="BP27" i="6"/>
  <c r="BO27" i="6"/>
  <c r="BN27" i="6"/>
  <c r="BM27" i="6"/>
  <c r="BL27" i="6"/>
  <c r="BK27" i="6"/>
  <c r="BJ27" i="6"/>
  <c r="BI27" i="6"/>
  <c r="BG34" i="6"/>
  <c r="BF34" i="6"/>
  <c r="BE34" i="6"/>
  <c r="BD34" i="6"/>
  <c r="BC34" i="6"/>
  <c r="BB34" i="6"/>
  <c r="BA34" i="6"/>
  <c r="AZ34" i="6"/>
  <c r="AY34" i="6"/>
  <c r="AX34" i="6"/>
  <c r="AW34" i="6"/>
  <c r="AV34" i="6"/>
  <c r="BG33" i="6"/>
  <c r="BF33" i="6"/>
  <c r="BE33" i="6"/>
  <c r="BD33" i="6"/>
  <c r="BC33" i="6"/>
  <c r="BB33" i="6"/>
  <c r="BA33" i="6"/>
  <c r="AZ33" i="6"/>
  <c r="AY33" i="6"/>
  <c r="AX33" i="6"/>
  <c r="AW33" i="6"/>
  <c r="AV33" i="6"/>
  <c r="BG32" i="6"/>
  <c r="BF32" i="6"/>
  <c r="BE32" i="6"/>
  <c r="BD32" i="6"/>
  <c r="BC32" i="6"/>
  <c r="BB32" i="6"/>
  <c r="BA32" i="6"/>
  <c r="AZ32" i="6"/>
  <c r="AY32" i="6"/>
  <c r="AX32" i="6"/>
  <c r="AW32" i="6"/>
  <c r="AV32" i="6"/>
  <c r="BG31" i="6"/>
  <c r="BF31" i="6"/>
  <c r="BE31" i="6"/>
  <c r="BD31" i="6"/>
  <c r="BC31" i="6"/>
  <c r="BB31" i="6"/>
  <c r="BA31" i="6"/>
  <c r="AZ31" i="6"/>
  <c r="AY31" i="6"/>
  <c r="AX31" i="6"/>
  <c r="AW31" i="6"/>
  <c r="AV31" i="6"/>
  <c r="BG30" i="6"/>
  <c r="BF30" i="6"/>
  <c r="BE30" i="6"/>
  <c r="BD30" i="6"/>
  <c r="BC30" i="6"/>
  <c r="BB30" i="6"/>
  <c r="BA30" i="6"/>
  <c r="AZ30" i="6"/>
  <c r="AY30" i="6"/>
  <c r="AX30" i="6"/>
  <c r="AW30" i="6"/>
  <c r="AV30" i="6"/>
  <c r="BG29" i="6"/>
  <c r="BF29" i="6"/>
  <c r="BE29" i="6"/>
  <c r="BD29" i="6"/>
  <c r="BC29" i="6"/>
  <c r="BB29" i="6"/>
  <c r="BA29" i="6"/>
  <c r="AZ29" i="6"/>
  <c r="AY29" i="6"/>
  <c r="AX29" i="6"/>
  <c r="AW29" i="6"/>
  <c r="AV29" i="6"/>
  <c r="BG28" i="6"/>
  <c r="BF28" i="6"/>
  <c r="BE28" i="6"/>
  <c r="BD28" i="6"/>
  <c r="BC28" i="6"/>
  <c r="BB28" i="6"/>
  <c r="BA28" i="6"/>
  <c r="AZ28" i="6"/>
  <c r="AY28" i="6"/>
  <c r="AX28" i="6"/>
  <c r="AW28" i="6"/>
  <c r="AV28" i="6"/>
  <c r="BG27" i="6"/>
  <c r="BF27" i="6"/>
  <c r="BE27" i="6"/>
  <c r="BD27" i="6"/>
  <c r="BC27" i="6"/>
  <c r="BB27" i="6"/>
  <c r="BA27" i="6"/>
  <c r="AZ27" i="6"/>
  <c r="AY27" i="6"/>
  <c r="AX27" i="6"/>
  <c r="AW27" i="6"/>
  <c r="AV27" i="6"/>
  <c r="AT34" i="6"/>
  <c r="AS34" i="6"/>
  <c r="AR34" i="6"/>
  <c r="AQ34" i="6"/>
  <c r="AP34" i="6"/>
  <c r="AO34" i="6"/>
  <c r="AN34" i="6"/>
  <c r="AM34" i="6"/>
  <c r="AL34" i="6"/>
  <c r="AK34" i="6"/>
  <c r="AJ34" i="6"/>
  <c r="AI34" i="6"/>
  <c r="AT33" i="6"/>
  <c r="AS33" i="6"/>
  <c r="AR33" i="6"/>
  <c r="AQ33" i="6"/>
  <c r="AP33" i="6"/>
  <c r="AO33" i="6"/>
  <c r="AN33" i="6"/>
  <c r="AM33" i="6"/>
  <c r="AL33" i="6"/>
  <c r="AK33" i="6"/>
  <c r="AJ33" i="6"/>
  <c r="AI33" i="6"/>
  <c r="AT32" i="6"/>
  <c r="AS32" i="6"/>
  <c r="AR32" i="6"/>
  <c r="AQ32" i="6"/>
  <c r="AP32" i="6"/>
  <c r="AO32" i="6"/>
  <c r="AN32" i="6"/>
  <c r="AM32" i="6"/>
  <c r="AL32" i="6"/>
  <c r="AK32" i="6"/>
  <c r="AJ32" i="6"/>
  <c r="AI32" i="6"/>
  <c r="AT31" i="6"/>
  <c r="AS31" i="6"/>
  <c r="AR31" i="6"/>
  <c r="AQ31" i="6"/>
  <c r="AP31" i="6"/>
  <c r="AO31" i="6"/>
  <c r="AN31" i="6"/>
  <c r="AM31" i="6"/>
  <c r="AL31" i="6"/>
  <c r="AK31" i="6"/>
  <c r="AJ31" i="6"/>
  <c r="AI31" i="6"/>
  <c r="AT30" i="6"/>
  <c r="AS30" i="6"/>
  <c r="AR30" i="6"/>
  <c r="AQ30" i="6"/>
  <c r="AP30" i="6"/>
  <c r="AO30" i="6"/>
  <c r="AN30" i="6"/>
  <c r="AM30" i="6"/>
  <c r="AL30" i="6"/>
  <c r="AK30" i="6"/>
  <c r="AJ30" i="6"/>
  <c r="AI30" i="6"/>
  <c r="AT29" i="6"/>
  <c r="AS29" i="6"/>
  <c r="AR29" i="6"/>
  <c r="AQ29" i="6"/>
  <c r="AP29" i="6"/>
  <c r="AO29" i="6"/>
  <c r="AN29" i="6"/>
  <c r="AM29" i="6"/>
  <c r="AL29" i="6"/>
  <c r="AK29" i="6"/>
  <c r="AJ29" i="6"/>
  <c r="AI29" i="6"/>
  <c r="AT28" i="6"/>
  <c r="AS28" i="6"/>
  <c r="AR28" i="6"/>
  <c r="AQ28" i="6"/>
  <c r="AP28" i="6"/>
  <c r="AO28" i="6"/>
  <c r="AN28" i="6"/>
  <c r="AM28" i="6"/>
  <c r="AL28" i="6"/>
  <c r="AK28" i="6"/>
  <c r="AJ28" i="6"/>
  <c r="AI28" i="6"/>
  <c r="AT27" i="6"/>
  <c r="AS27" i="6"/>
  <c r="AR27" i="6"/>
  <c r="AQ27" i="6"/>
  <c r="AP27" i="6"/>
  <c r="AO27" i="6"/>
  <c r="AN27" i="6"/>
  <c r="AM27" i="6"/>
  <c r="AL27" i="6"/>
  <c r="AK27" i="6"/>
  <c r="AJ27" i="6"/>
  <c r="AI27" i="6"/>
  <c r="AG34" i="6"/>
  <c r="AF34" i="6"/>
  <c r="AE34" i="6"/>
  <c r="AD34" i="6"/>
  <c r="AC34" i="6"/>
  <c r="AB34" i="6"/>
  <c r="AA34" i="6"/>
  <c r="Z34" i="6"/>
  <c r="Y34" i="6"/>
  <c r="X34" i="6"/>
  <c r="W34" i="6"/>
  <c r="V34" i="6"/>
  <c r="AG33" i="6"/>
  <c r="AF33" i="6"/>
  <c r="AE33" i="6"/>
  <c r="AD33" i="6"/>
  <c r="AC33" i="6"/>
  <c r="AB33" i="6"/>
  <c r="AA33" i="6"/>
  <c r="Z33" i="6"/>
  <c r="Y33" i="6"/>
  <c r="X33" i="6"/>
  <c r="W33" i="6"/>
  <c r="V33" i="6"/>
  <c r="AG32" i="6"/>
  <c r="AF32" i="6"/>
  <c r="AE32" i="6"/>
  <c r="AD32" i="6"/>
  <c r="AC32" i="6"/>
  <c r="AB32" i="6"/>
  <c r="AA32" i="6"/>
  <c r="Z32" i="6"/>
  <c r="Y32" i="6"/>
  <c r="X32" i="6"/>
  <c r="W32" i="6"/>
  <c r="V32" i="6"/>
  <c r="AG31" i="6"/>
  <c r="AF31" i="6"/>
  <c r="AE31" i="6"/>
  <c r="AD31" i="6"/>
  <c r="AC31" i="6"/>
  <c r="AB31" i="6"/>
  <c r="AA31" i="6"/>
  <c r="Z31" i="6"/>
  <c r="Y31" i="6"/>
  <c r="X31" i="6"/>
  <c r="W31" i="6"/>
  <c r="V31" i="6"/>
  <c r="AG30" i="6"/>
  <c r="AF30" i="6"/>
  <c r="AE30" i="6"/>
  <c r="AD30" i="6"/>
  <c r="AC30" i="6"/>
  <c r="AB30" i="6"/>
  <c r="AA30" i="6"/>
  <c r="Z30" i="6"/>
  <c r="Y30" i="6"/>
  <c r="X30" i="6"/>
  <c r="W30" i="6"/>
  <c r="V30" i="6"/>
  <c r="AG29" i="6"/>
  <c r="AF29" i="6"/>
  <c r="AE29" i="6"/>
  <c r="AD29" i="6"/>
  <c r="AC29" i="6"/>
  <c r="AB29" i="6"/>
  <c r="AA29" i="6"/>
  <c r="Z29" i="6"/>
  <c r="Y29" i="6"/>
  <c r="X29" i="6"/>
  <c r="W29" i="6"/>
  <c r="V29" i="6"/>
  <c r="AG28" i="6"/>
  <c r="AF28" i="6"/>
  <c r="AE28" i="6"/>
  <c r="AD28" i="6"/>
  <c r="AC28" i="6"/>
  <c r="AB28" i="6"/>
  <c r="AA28" i="6"/>
  <c r="Z28" i="6"/>
  <c r="Y28" i="6"/>
  <c r="X28" i="6"/>
  <c r="W28" i="6"/>
  <c r="V28" i="6"/>
  <c r="AG27" i="6"/>
  <c r="AF27" i="6"/>
  <c r="AE27" i="6"/>
  <c r="AD27" i="6"/>
  <c r="AC27" i="6"/>
  <c r="AB27" i="6"/>
  <c r="AA27" i="6"/>
  <c r="Z27" i="6"/>
  <c r="Y27" i="6"/>
  <c r="X27" i="6"/>
  <c r="W27" i="6"/>
  <c r="V27" i="6"/>
  <c r="T35" i="6"/>
  <c r="S35" i="6"/>
  <c r="R35" i="6"/>
  <c r="Q35" i="6"/>
  <c r="P35" i="6"/>
  <c r="O35" i="6"/>
  <c r="N35" i="6"/>
  <c r="M35" i="6"/>
  <c r="L35" i="6"/>
  <c r="K35" i="6"/>
  <c r="J35" i="6"/>
  <c r="T34" i="6"/>
  <c r="S34" i="6"/>
  <c r="R34" i="6"/>
  <c r="Q34" i="6"/>
  <c r="P34" i="6"/>
  <c r="O34" i="6"/>
  <c r="N34" i="6"/>
  <c r="M34" i="6"/>
  <c r="L34" i="6"/>
  <c r="K34" i="6"/>
  <c r="J34" i="6"/>
  <c r="T33" i="6"/>
  <c r="S33" i="6"/>
  <c r="R33" i="6"/>
  <c r="Q33" i="6"/>
  <c r="P33" i="6"/>
  <c r="O33" i="6"/>
  <c r="N33" i="6"/>
  <c r="M33" i="6"/>
  <c r="L33" i="6"/>
  <c r="K33" i="6"/>
  <c r="J33" i="6"/>
  <c r="T32" i="6"/>
  <c r="S32" i="6"/>
  <c r="R32" i="6"/>
  <c r="Q32" i="6"/>
  <c r="P32" i="6"/>
  <c r="O32" i="6"/>
  <c r="N32" i="6"/>
  <c r="M32" i="6"/>
  <c r="L32" i="6"/>
  <c r="K32" i="6"/>
  <c r="J32" i="6"/>
  <c r="T31" i="6"/>
  <c r="S31" i="6"/>
  <c r="R31" i="6"/>
  <c r="Q31" i="6"/>
  <c r="P31" i="6"/>
  <c r="O31" i="6"/>
  <c r="N31" i="6"/>
  <c r="M31" i="6"/>
  <c r="L31" i="6"/>
  <c r="K31" i="6"/>
  <c r="J31" i="6"/>
  <c r="T30" i="6"/>
  <c r="S30" i="6"/>
  <c r="R30" i="6"/>
  <c r="Q30" i="6"/>
  <c r="P30" i="6"/>
  <c r="O30" i="6"/>
  <c r="N30" i="6"/>
  <c r="M30" i="6"/>
  <c r="L30" i="6"/>
  <c r="K30" i="6"/>
  <c r="J30" i="6"/>
  <c r="T29" i="6"/>
  <c r="S29" i="6"/>
  <c r="R29" i="6"/>
  <c r="Q29" i="6"/>
  <c r="P29" i="6"/>
  <c r="O29" i="6"/>
  <c r="N29" i="6"/>
  <c r="M29" i="6"/>
  <c r="L29" i="6"/>
  <c r="K29" i="6"/>
  <c r="J29" i="6"/>
  <c r="T28" i="6"/>
  <c r="S28" i="6"/>
  <c r="R28" i="6"/>
  <c r="Q28" i="6"/>
  <c r="P28" i="6"/>
  <c r="O28" i="6"/>
  <c r="N28" i="6"/>
  <c r="M28" i="6"/>
  <c r="L28" i="6"/>
  <c r="K28" i="6"/>
  <c r="J28" i="6"/>
  <c r="T27" i="6"/>
  <c r="S27" i="6"/>
  <c r="R27" i="6"/>
  <c r="Q27" i="6"/>
  <c r="P27" i="6"/>
  <c r="O27" i="6"/>
  <c r="N27" i="6"/>
  <c r="M27" i="6"/>
  <c r="L27" i="6"/>
  <c r="K27" i="6"/>
  <c r="J27" i="6"/>
  <c r="R8" i="6" l="1"/>
  <c r="AD8" i="6"/>
  <c r="AQ8" i="6" s="1"/>
  <c r="BD8" i="6" s="1"/>
  <c r="BQ8" i="6" s="1"/>
  <c r="CD8" i="6" s="1"/>
  <c r="CQ8" i="6" s="1"/>
  <c r="DD8" i="6" s="1"/>
  <c r="DQ8" i="6" s="1"/>
  <c r="ED8" i="6" s="1"/>
  <c r="Q9" i="6"/>
  <c r="AC9" i="6"/>
  <c r="AP9" i="6" s="1"/>
  <c r="BC9" i="6" s="1"/>
  <c r="BP9" i="6" s="1"/>
  <c r="CC9" i="6" s="1"/>
  <c r="CP9" i="6" s="1"/>
  <c r="DC9" i="6" s="1"/>
  <c r="DP9" i="6" s="1"/>
  <c r="EC9" i="6" s="1"/>
  <c r="S6" i="6"/>
  <c r="AE6" i="6"/>
  <c r="AR6" i="6" s="1"/>
  <c r="BE6" i="6" s="1"/>
  <c r="BR6" i="6" s="1"/>
  <c r="CE6" i="6" s="1"/>
  <c r="CR6" i="6" s="1"/>
  <c r="DE6" i="6" s="1"/>
  <c r="DR6" i="6" s="1"/>
  <c r="EE6" i="6" s="1"/>
  <c r="Q10" i="6"/>
  <c r="AC10" i="6"/>
  <c r="AP10" i="6" s="1"/>
  <c r="BC10" i="6" s="1"/>
  <c r="BP10" i="6" s="1"/>
  <c r="CC10" i="6" s="1"/>
  <c r="CP10" i="6" s="1"/>
  <c r="DC10" i="6" s="1"/>
  <c r="DP10" i="6" s="1"/>
  <c r="EC10" i="6" s="1"/>
  <c r="R7" i="6"/>
  <c r="AD7" i="6"/>
  <c r="AQ7" i="6" s="1"/>
  <c r="BD7" i="6" s="1"/>
  <c r="BQ7" i="6" s="1"/>
  <c r="CD7" i="6" s="1"/>
  <c r="CQ7" i="6" s="1"/>
  <c r="DD7" i="6" s="1"/>
  <c r="DQ7" i="6" s="1"/>
  <c r="ED7" i="6" s="1"/>
  <c r="Q12" i="6"/>
  <c r="Q4" i="6" s="1"/>
  <c r="Q51" i="6" s="1"/>
  <c r="AC12" i="6"/>
  <c r="AP12" i="6" s="1"/>
  <c r="BC12" i="6" s="1"/>
  <c r="BP12" i="6" s="1"/>
  <c r="CC12" i="6" s="1"/>
  <c r="CP12" i="6" s="1"/>
  <c r="DC12" i="6" s="1"/>
  <c r="DP12" i="6" s="1"/>
  <c r="EC12" i="6" s="1"/>
  <c r="Q11" i="6"/>
  <c r="AC11" i="6"/>
  <c r="AP11" i="6" s="1"/>
  <c r="BC11" i="6" s="1"/>
  <c r="BP11" i="6" s="1"/>
  <c r="CC11" i="6" s="1"/>
  <c r="CP11" i="6" s="1"/>
  <c r="DC11" i="6" s="1"/>
  <c r="DP11" i="6" s="1"/>
  <c r="EC11" i="6" s="1"/>
  <c r="P4" i="6"/>
  <c r="P51" i="6" s="1"/>
  <c r="H56" i="6"/>
  <c r="AS117" i="6" s="1"/>
  <c r="AH27" i="6"/>
  <c r="AH28" i="6"/>
  <c r="U57" i="6"/>
  <c r="I57" i="6"/>
  <c r="BJ64" i="6"/>
  <c r="BR64" i="6"/>
  <c r="CC57" i="6"/>
  <c r="CG57" i="6"/>
  <c r="CG56" i="6" s="1"/>
  <c r="EG56" i="6"/>
  <c r="Z56" i="6"/>
  <c r="AZ56" i="6"/>
  <c r="CM56" i="6"/>
  <c r="BP83" i="6"/>
  <c r="EC56" i="6"/>
  <c r="DY56" i="6"/>
  <c r="BK64" i="6"/>
  <c r="BO83" i="6"/>
  <c r="BS83" i="6"/>
  <c r="CB57" i="6"/>
  <c r="CB56" i="6" s="1"/>
  <c r="DX56" i="6"/>
  <c r="EF56" i="6"/>
  <c r="BR83" i="6"/>
  <c r="X56" i="6"/>
  <c r="AF56" i="6"/>
  <c r="AX56" i="6"/>
  <c r="BF56" i="6"/>
  <c r="DJ56" i="6"/>
  <c r="DR56" i="6"/>
  <c r="DM56" i="6"/>
  <c r="CO56" i="6"/>
  <c r="BL83" i="6"/>
  <c r="BQ57" i="6"/>
  <c r="CJ56" i="6"/>
  <c r="EH80" i="6"/>
  <c r="BT83" i="6"/>
  <c r="CR56" i="6"/>
  <c r="BB56" i="6"/>
  <c r="CL56" i="6"/>
  <c r="CT56" i="6"/>
  <c r="EA56" i="6"/>
  <c r="EE56" i="6"/>
  <c r="BP64" i="6"/>
  <c r="CQ56" i="6"/>
  <c r="BN64" i="6"/>
  <c r="AA56" i="6"/>
  <c r="BI57" i="6"/>
  <c r="BM83" i="6"/>
  <c r="BN83" i="6"/>
  <c r="BC56" i="6"/>
  <c r="BT57" i="6"/>
  <c r="AG56" i="6"/>
  <c r="AP56" i="6"/>
  <c r="AT56" i="6"/>
  <c r="BM57" i="6"/>
  <c r="CH80" i="6"/>
  <c r="AK56" i="6"/>
  <c r="AS56" i="6"/>
  <c r="DL56" i="6"/>
  <c r="DT56" i="6"/>
  <c r="DP56" i="6"/>
  <c r="BP57" i="6"/>
  <c r="BT64" i="6"/>
  <c r="AM56" i="6"/>
  <c r="AV56" i="6"/>
  <c r="BD56" i="6"/>
  <c r="ED56" i="6"/>
  <c r="BR57" i="6"/>
  <c r="CD57" i="6"/>
  <c r="BH80" i="6"/>
  <c r="AN56" i="6"/>
  <c r="AR56" i="6"/>
  <c r="CW56" i="6"/>
  <c r="DO56" i="6"/>
  <c r="DW56" i="6"/>
  <c r="BS57" i="6"/>
  <c r="BO64" i="6"/>
  <c r="DH67" i="6"/>
  <c r="DH64" i="6" s="1"/>
  <c r="DB56" i="6"/>
  <c r="BS64" i="6"/>
  <c r="BA56" i="6"/>
  <c r="BU86" i="6"/>
  <c r="DC56" i="6"/>
  <c r="I78" i="6"/>
  <c r="AC56" i="6"/>
  <c r="Y56" i="6"/>
  <c r="AL56" i="6"/>
  <c r="BM64" i="6"/>
  <c r="BJ83" i="6"/>
  <c r="BK83" i="6"/>
  <c r="CF57" i="6"/>
  <c r="CF56" i="6" s="1"/>
  <c r="CU80" i="6"/>
  <c r="I80" i="6"/>
  <c r="BO57" i="6"/>
  <c r="BL64" i="6"/>
  <c r="DH91" i="6"/>
  <c r="DU80" i="6"/>
  <c r="Q56" i="6"/>
  <c r="CI56" i="6"/>
  <c r="DA56" i="6"/>
  <c r="DI56" i="6"/>
  <c r="J56" i="6"/>
  <c r="R56" i="6"/>
  <c r="W56" i="6"/>
  <c r="AE56" i="6"/>
  <c r="AW56" i="6"/>
  <c r="BE56" i="6"/>
  <c r="CN56" i="6"/>
  <c r="DN56" i="6"/>
  <c r="DZ56" i="6"/>
  <c r="BI83" i="6"/>
  <c r="BQ83" i="6"/>
  <c r="BU87" i="6"/>
  <c r="BU88" i="6"/>
  <c r="BU89" i="6"/>
  <c r="BU90" i="6"/>
  <c r="EH72" i="6"/>
  <c r="AY56" i="6"/>
  <c r="BG56" i="6"/>
  <c r="CP56" i="6"/>
  <c r="EB56" i="6"/>
  <c r="BU65" i="6"/>
  <c r="BQ64" i="6"/>
  <c r="BU67" i="6"/>
  <c r="AH80" i="6"/>
  <c r="AU80" i="6"/>
  <c r="DU91" i="6"/>
  <c r="BL57" i="6"/>
  <c r="AJ56" i="6"/>
  <c r="AH72" i="6"/>
  <c r="U64" i="6"/>
  <c r="AB56" i="6"/>
  <c r="AO56" i="6"/>
  <c r="CK56" i="6"/>
  <c r="CS56" i="6"/>
  <c r="DK56" i="6"/>
  <c r="DS56" i="6"/>
  <c r="BN57" i="6"/>
  <c r="BJ57" i="6"/>
  <c r="CA57" i="6"/>
  <c r="CA56" i="6" s="1"/>
  <c r="CE57" i="6"/>
  <c r="CE56" i="6" s="1"/>
  <c r="N56" i="6"/>
  <c r="BK57" i="6"/>
  <c r="BX57" i="6"/>
  <c r="BV57" i="6"/>
  <c r="BZ57" i="6"/>
  <c r="BZ56" i="6" s="1"/>
  <c r="BW57" i="6"/>
  <c r="BW56" i="6" s="1"/>
  <c r="AI56" i="6"/>
  <c r="AQ56" i="6"/>
  <c r="AH57" i="6"/>
  <c r="DQ56" i="6"/>
  <c r="BU58" i="6"/>
  <c r="DV56" i="6"/>
  <c r="BU59" i="6"/>
  <c r="V56" i="6"/>
  <c r="AD56" i="6"/>
  <c r="CZ64" i="6"/>
  <c r="CZ56" i="6" s="1"/>
  <c r="CX56" i="6"/>
  <c r="DF56" i="6"/>
  <c r="CY56" i="6"/>
  <c r="DG56" i="6"/>
  <c r="CV56" i="6"/>
  <c r="DD56" i="6"/>
  <c r="DE56" i="6"/>
  <c r="CH59" i="6"/>
  <c r="BU80" i="6"/>
  <c r="BI64" i="6"/>
  <c r="BU91" i="6"/>
  <c r="CH91" i="6"/>
  <c r="CC83" i="6"/>
  <c r="CH86" i="6"/>
  <c r="BY57" i="6"/>
  <c r="BY56" i="6" s="1"/>
  <c r="BX64" i="6"/>
  <c r="CD83" i="6"/>
  <c r="CH72" i="6"/>
  <c r="CH65" i="6"/>
  <c r="CH64" i="6" s="1"/>
  <c r="CH88" i="6"/>
  <c r="CH89" i="6"/>
  <c r="CH58" i="6"/>
  <c r="BV83" i="6"/>
  <c r="BV64" i="6"/>
  <c r="EH64" i="6"/>
  <c r="EH57" i="6"/>
  <c r="DU72" i="6"/>
  <c r="DU64" i="6"/>
  <c r="DU57" i="6"/>
  <c r="DH72" i="6"/>
  <c r="CU72" i="6"/>
  <c r="CU64" i="6"/>
  <c r="CU57" i="6"/>
  <c r="BH72" i="6"/>
  <c r="BH91" i="6"/>
  <c r="BH64" i="6"/>
  <c r="BH57" i="6"/>
  <c r="AH91" i="6"/>
  <c r="P56" i="6"/>
  <c r="K56" i="6"/>
  <c r="S56" i="6"/>
  <c r="L56" i="6"/>
  <c r="T56" i="6"/>
  <c r="M56" i="6"/>
  <c r="O56" i="6"/>
  <c r="AH64" i="6"/>
  <c r="U72" i="6"/>
  <c r="DH80" i="6"/>
  <c r="EH83" i="6"/>
  <c r="AU72" i="6"/>
  <c r="BU72" i="6"/>
  <c r="CU91" i="6"/>
  <c r="DU83" i="6"/>
  <c r="AU64" i="6"/>
  <c r="AU91" i="6"/>
  <c r="DH57" i="6"/>
  <c r="I91" i="6"/>
  <c r="AU57" i="6"/>
  <c r="AU83" i="6"/>
  <c r="BH83" i="6"/>
  <c r="CU83" i="6"/>
  <c r="I83" i="6"/>
  <c r="I72" i="6"/>
  <c r="AH83" i="6"/>
  <c r="EH91" i="6"/>
  <c r="DH83" i="6"/>
  <c r="I64" i="6"/>
  <c r="U80" i="6"/>
  <c r="U91" i="6"/>
  <c r="U83" i="6"/>
  <c r="AT26" i="6"/>
  <c r="AT37" i="6" s="1"/>
  <c r="DA26" i="6"/>
  <c r="DA37" i="6" s="1"/>
  <c r="EB26" i="6"/>
  <c r="EB37" i="6" s="1"/>
  <c r="DX26" i="6"/>
  <c r="DX37" i="6" s="1"/>
  <c r="AP26" i="6"/>
  <c r="AP37" i="6" s="1"/>
  <c r="AY26" i="6"/>
  <c r="AY37" i="6" s="1"/>
  <c r="BG26" i="6"/>
  <c r="BG37" i="6" s="1"/>
  <c r="DY26" i="6"/>
  <c r="DY37" i="6" s="1"/>
  <c r="AI26" i="6"/>
  <c r="AI37" i="6" s="1"/>
  <c r="AQ26" i="6"/>
  <c r="AQ37" i="6" s="1"/>
  <c r="CI26" i="6"/>
  <c r="CI37" i="6" s="1"/>
  <c r="DI26" i="6"/>
  <c r="DI37" i="6" s="1"/>
  <c r="DQ26" i="6"/>
  <c r="DQ37" i="6" s="1"/>
  <c r="EA26" i="6"/>
  <c r="EA37" i="6" s="1"/>
  <c r="AS26" i="6"/>
  <c r="AS37" i="6" s="1"/>
  <c r="V26" i="6"/>
  <c r="V37" i="6" s="1"/>
  <c r="AD26" i="6"/>
  <c r="AD37" i="6" s="1"/>
  <c r="DC26" i="6"/>
  <c r="DC37" i="6" s="1"/>
  <c r="DG26" i="6"/>
  <c r="DG37" i="6" s="1"/>
  <c r="DE26" i="6"/>
  <c r="DE37" i="6" s="1"/>
  <c r="DT26" i="6"/>
  <c r="DT37" i="6" s="1"/>
  <c r="BM26" i="6"/>
  <c r="BM37" i="6" s="1"/>
  <c r="BV26" i="6"/>
  <c r="BV37" i="6" s="1"/>
  <c r="CV26" i="6"/>
  <c r="CV37" i="6" s="1"/>
  <c r="AW26" i="6"/>
  <c r="AW37" i="6" s="1"/>
  <c r="BE26" i="6"/>
  <c r="BE37" i="6" s="1"/>
  <c r="BW26" i="6"/>
  <c r="BW37" i="6" s="1"/>
  <c r="CE26" i="6"/>
  <c r="CE37" i="6" s="1"/>
  <c r="DN26" i="6"/>
  <c r="DN37" i="6" s="1"/>
  <c r="AO26" i="6"/>
  <c r="AO37" i="6" s="1"/>
  <c r="AK26" i="6"/>
  <c r="AK37" i="6" s="1"/>
  <c r="AX26" i="6"/>
  <c r="AX37" i="6" s="1"/>
  <c r="BF26" i="6"/>
  <c r="BF37" i="6" s="1"/>
  <c r="AL26" i="6"/>
  <c r="AL37" i="6" s="1"/>
  <c r="EG26" i="6"/>
  <c r="EG37" i="6" s="1"/>
  <c r="AZ26" i="6"/>
  <c r="AZ37" i="6" s="1"/>
  <c r="CQ26" i="6"/>
  <c r="CQ37" i="6" s="1"/>
  <c r="X26" i="6"/>
  <c r="X37" i="6" s="1"/>
  <c r="AF26" i="6"/>
  <c r="AF37" i="6" s="1"/>
  <c r="BB26" i="6"/>
  <c r="BB37" i="6" s="1"/>
  <c r="BK26" i="6"/>
  <c r="BK37" i="6" s="1"/>
  <c r="CK26" i="6"/>
  <c r="CK37" i="6" s="1"/>
  <c r="CS26" i="6"/>
  <c r="CS37" i="6" s="1"/>
  <c r="DO26" i="6"/>
  <c r="DO37" i="6" s="1"/>
  <c r="DW26" i="6"/>
  <c r="DW37" i="6" s="1"/>
  <c r="EE26" i="6"/>
  <c r="EE37" i="6" s="1"/>
  <c r="BL26" i="6"/>
  <c r="BL37" i="6" s="1"/>
  <c r="BT26" i="6"/>
  <c r="BT37" i="6" s="1"/>
  <c r="CT26" i="6"/>
  <c r="CT37" i="6" s="1"/>
  <c r="DP26" i="6"/>
  <c r="DP37" i="6" s="1"/>
  <c r="DL26" i="6"/>
  <c r="DL37" i="6" s="1"/>
  <c r="CY26" i="6"/>
  <c r="CY37" i="6" s="1"/>
  <c r="DM26" i="6"/>
  <c r="DM37" i="6" s="1"/>
  <c r="CZ26" i="6"/>
  <c r="CZ37" i="6" s="1"/>
  <c r="AM26" i="6"/>
  <c r="AM37" i="6" s="1"/>
  <c r="W26" i="6"/>
  <c r="W37" i="6" s="1"/>
  <c r="AE26" i="6"/>
  <c r="AE37" i="6" s="1"/>
  <c r="AA26" i="6"/>
  <c r="AA37" i="6" s="1"/>
  <c r="AR26" i="6"/>
  <c r="AR37" i="6" s="1"/>
  <c r="BA26" i="6"/>
  <c r="BA37" i="6" s="1"/>
  <c r="CJ26" i="6"/>
  <c r="CJ37" i="6" s="1"/>
  <c r="CR26" i="6"/>
  <c r="CR37" i="6" s="1"/>
  <c r="CN26" i="6"/>
  <c r="CN37" i="6" s="1"/>
  <c r="DF26" i="6"/>
  <c r="DF37" i="6" s="1"/>
  <c r="DZ26" i="6"/>
  <c r="DZ37" i="6" s="1"/>
  <c r="EF26" i="6"/>
  <c r="EF37" i="6" s="1"/>
  <c r="BZ26" i="6"/>
  <c r="BZ37" i="6" s="1"/>
  <c r="CD26" i="6"/>
  <c r="CD37" i="6" s="1"/>
  <c r="AB26" i="6"/>
  <c r="AB37" i="6" s="1"/>
  <c r="AV26" i="6"/>
  <c r="AV37" i="6" s="1"/>
  <c r="BP26" i="6"/>
  <c r="BP37" i="6" s="1"/>
  <c r="BX26" i="6"/>
  <c r="BX37" i="6" s="1"/>
  <c r="CF26" i="6"/>
  <c r="CF37" i="6" s="1"/>
  <c r="AG26" i="6"/>
  <c r="AG37" i="6" s="1"/>
  <c r="BJ26" i="6"/>
  <c r="BJ37" i="6" s="1"/>
  <c r="BR26" i="6"/>
  <c r="BR37" i="6" s="1"/>
  <c r="CP26" i="6"/>
  <c r="CP37" i="6" s="1"/>
  <c r="DB26" i="6"/>
  <c r="DB37" i="6" s="1"/>
  <c r="EC26" i="6"/>
  <c r="EC37" i="6" s="1"/>
  <c r="CO26" i="6"/>
  <c r="CO37" i="6" s="1"/>
  <c r="O26" i="6"/>
  <c r="O37" i="6" s="1"/>
  <c r="BI26" i="6"/>
  <c r="BI37" i="6" s="1"/>
  <c r="BQ26" i="6"/>
  <c r="BQ37" i="6" s="1"/>
  <c r="BY26" i="6"/>
  <c r="BY37" i="6" s="1"/>
  <c r="CG26" i="6"/>
  <c r="CG37" i="6" s="1"/>
  <c r="CC26" i="6"/>
  <c r="CC37" i="6" s="1"/>
  <c r="BO26" i="6"/>
  <c r="BO37" i="6" s="1"/>
  <c r="BC26" i="6"/>
  <c r="BC37" i="6" s="1"/>
  <c r="BD26" i="6"/>
  <c r="BD37" i="6" s="1"/>
  <c r="Y26" i="6"/>
  <c r="Y37" i="6" s="1"/>
  <c r="AN26" i="6"/>
  <c r="AN37" i="6" s="1"/>
  <c r="AJ26" i="6"/>
  <c r="AJ37" i="6" s="1"/>
  <c r="T26" i="6"/>
  <c r="T37" i="6" s="1"/>
  <c r="N26" i="6"/>
  <c r="N37" i="6" s="1"/>
  <c r="K26" i="6"/>
  <c r="K37" i="6" s="1"/>
  <c r="S26" i="6"/>
  <c r="S37" i="6" s="1"/>
  <c r="P26" i="6"/>
  <c r="P37" i="6" s="1"/>
  <c r="CL26" i="6"/>
  <c r="CL37" i="6" s="1"/>
  <c r="CW26" i="6"/>
  <c r="CW37" i="6" s="1"/>
  <c r="Q26" i="6"/>
  <c r="Q37" i="6" s="1"/>
  <c r="CA26" i="6"/>
  <c r="CA37" i="6" s="1"/>
  <c r="CM26" i="6"/>
  <c r="CM37" i="6" s="1"/>
  <c r="CX26" i="6"/>
  <c r="CX37" i="6" s="1"/>
  <c r="L26" i="6"/>
  <c r="L37" i="6" s="1"/>
  <c r="BN26" i="6"/>
  <c r="BN37" i="6" s="1"/>
  <c r="CB26" i="6"/>
  <c r="CB37" i="6" s="1"/>
  <c r="AC26" i="6"/>
  <c r="AC37" i="6" s="1"/>
  <c r="Z26" i="6"/>
  <c r="Z37" i="6" s="1"/>
  <c r="BS26" i="6"/>
  <c r="BS37" i="6" s="1"/>
  <c r="DD26" i="6"/>
  <c r="DD37" i="6" s="1"/>
  <c r="DJ26" i="6"/>
  <c r="DJ37" i="6" s="1"/>
  <c r="DR26" i="6"/>
  <c r="DR37" i="6" s="1"/>
  <c r="DK26" i="6"/>
  <c r="DK37" i="6" s="1"/>
  <c r="DS26" i="6"/>
  <c r="DS37" i="6" s="1"/>
  <c r="DV26" i="6"/>
  <c r="DV37" i="6" s="1"/>
  <c r="ED26" i="6"/>
  <c r="ED37" i="6" s="1"/>
  <c r="M26" i="6"/>
  <c r="M37" i="6" s="1"/>
  <c r="J26" i="6"/>
  <c r="J37" i="6" s="1"/>
  <c r="R26" i="6"/>
  <c r="R37" i="6" s="1"/>
  <c r="T6" i="6" l="1"/>
  <c r="AF6" i="6"/>
  <c r="AS6" i="6" s="1"/>
  <c r="BF6" i="6" s="1"/>
  <c r="BS6" i="6" s="1"/>
  <c r="CF6" i="6" s="1"/>
  <c r="CS6" i="6" s="1"/>
  <c r="DF6" i="6" s="1"/>
  <c r="DS6" i="6" s="1"/>
  <c r="EF6" i="6" s="1"/>
  <c r="P18" i="6"/>
  <c r="P17" i="6"/>
  <c r="P19" i="6"/>
  <c r="P20" i="6"/>
  <c r="P16" i="6"/>
  <c r="S7" i="6"/>
  <c r="AE7" i="6"/>
  <c r="AR7" i="6" s="1"/>
  <c r="BE7" i="6" s="1"/>
  <c r="BR7" i="6" s="1"/>
  <c r="CE7" i="6" s="1"/>
  <c r="CR7" i="6" s="1"/>
  <c r="DE7" i="6" s="1"/>
  <c r="DR7" i="6" s="1"/>
  <c r="EE7" i="6" s="1"/>
  <c r="R10" i="6"/>
  <c r="AD10" i="6"/>
  <c r="AQ10" i="6" s="1"/>
  <c r="BD10" i="6" s="1"/>
  <c r="BQ10" i="6" s="1"/>
  <c r="CD10" i="6" s="1"/>
  <c r="CQ10" i="6" s="1"/>
  <c r="DD10" i="6" s="1"/>
  <c r="DQ10" i="6" s="1"/>
  <c r="ED10" i="6" s="1"/>
  <c r="R9" i="6"/>
  <c r="AD9" i="6"/>
  <c r="AQ9" i="6" s="1"/>
  <c r="BD9" i="6" s="1"/>
  <c r="BQ9" i="6" s="1"/>
  <c r="CD9" i="6" s="1"/>
  <c r="CQ9" i="6" s="1"/>
  <c r="DD9" i="6" s="1"/>
  <c r="DQ9" i="6" s="1"/>
  <c r="ED9" i="6" s="1"/>
  <c r="R11" i="6"/>
  <c r="AD11" i="6"/>
  <c r="AQ11" i="6" s="1"/>
  <c r="BD11" i="6" s="1"/>
  <c r="BQ11" i="6" s="1"/>
  <c r="CD11" i="6" s="1"/>
  <c r="CQ11" i="6" s="1"/>
  <c r="DD11" i="6" s="1"/>
  <c r="DQ11" i="6" s="1"/>
  <c r="ED11" i="6" s="1"/>
  <c r="S8" i="6"/>
  <c r="AE8" i="6"/>
  <c r="AR8" i="6" s="1"/>
  <c r="BE8" i="6" s="1"/>
  <c r="BR8" i="6" s="1"/>
  <c r="CE8" i="6" s="1"/>
  <c r="CR8" i="6" s="1"/>
  <c r="DE8" i="6" s="1"/>
  <c r="DR8" i="6" s="1"/>
  <c r="EE8" i="6" s="1"/>
  <c r="R12" i="6"/>
  <c r="AD12" i="6"/>
  <c r="AQ12" i="6" s="1"/>
  <c r="BD12" i="6" s="1"/>
  <c r="BQ12" i="6" s="1"/>
  <c r="CD12" i="6" s="1"/>
  <c r="CQ12" i="6" s="1"/>
  <c r="DD12" i="6" s="1"/>
  <c r="DQ12" i="6" s="1"/>
  <c r="ED12" i="6" s="1"/>
  <c r="Q19" i="6"/>
  <c r="Q17" i="6"/>
  <c r="Q18" i="6"/>
  <c r="Q20" i="6"/>
  <c r="Q16" i="6"/>
  <c r="U56" i="6"/>
  <c r="H23" i="6"/>
  <c r="H98" i="6" s="1"/>
  <c r="AS118" i="6"/>
  <c r="AS119" i="6" s="1"/>
  <c r="I56" i="6"/>
  <c r="DH37" i="6"/>
  <c r="CC56" i="6"/>
  <c r="BJ56" i="6"/>
  <c r="BR56" i="6"/>
  <c r="BN56" i="6"/>
  <c r="BT56" i="6"/>
  <c r="BP56" i="6"/>
  <c r="BQ56" i="6"/>
  <c r="CD56" i="6"/>
  <c r="BM56" i="6"/>
  <c r="BO56" i="6"/>
  <c r="EH56" i="6"/>
  <c r="BI56" i="6"/>
  <c r="BS56" i="6"/>
  <c r="BU64" i="6"/>
  <c r="CH83" i="6"/>
  <c r="BK56" i="6"/>
  <c r="BL56" i="6"/>
  <c r="BU83" i="6"/>
  <c r="BX56" i="6"/>
  <c r="BU57" i="6"/>
  <c r="DU56" i="6"/>
  <c r="BH56" i="6"/>
  <c r="CH57" i="6"/>
  <c r="CU56" i="6"/>
  <c r="DH56" i="6"/>
  <c r="BV56" i="6"/>
  <c r="AU56" i="6"/>
  <c r="AH56" i="6"/>
  <c r="S12" i="6" l="1"/>
  <c r="AE12" i="6"/>
  <c r="AR12" i="6" s="1"/>
  <c r="BE12" i="6" s="1"/>
  <c r="BR12" i="6" s="1"/>
  <c r="CE12" i="6" s="1"/>
  <c r="CR12" i="6" s="1"/>
  <c r="DE12" i="6" s="1"/>
  <c r="DR12" i="6" s="1"/>
  <c r="EE12" i="6" s="1"/>
  <c r="T7" i="6"/>
  <c r="AF7" i="6"/>
  <c r="AS7" i="6" s="1"/>
  <c r="BF7" i="6" s="1"/>
  <c r="BS7" i="6" s="1"/>
  <c r="CF7" i="6" s="1"/>
  <c r="CS7" i="6" s="1"/>
  <c r="DF7" i="6" s="1"/>
  <c r="DS7" i="6" s="1"/>
  <c r="EF7" i="6" s="1"/>
  <c r="S9" i="6"/>
  <c r="AE9" i="6"/>
  <c r="AR9" i="6" s="1"/>
  <c r="BE9" i="6" s="1"/>
  <c r="BR9" i="6" s="1"/>
  <c r="CE9" i="6" s="1"/>
  <c r="CR9" i="6" s="1"/>
  <c r="DE9" i="6" s="1"/>
  <c r="DR9" i="6" s="1"/>
  <c r="EE9" i="6" s="1"/>
  <c r="AG6" i="6"/>
  <c r="AT6" i="6" s="1"/>
  <c r="BG6" i="6" s="1"/>
  <c r="BT6" i="6" s="1"/>
  <c r="CG6" i="6" s="1"/>
  <c r="CT6" i="6" s="1"/>
  <c r="DG6" i="6" s="1"/>
  <c r="DT6" i="6" s="1"/>
  <c r="EG6" i="6" s="1"/>
  <c r="EH6" i="6" s="1"/>
  <c r="U6" i="6"/>
  <c r="AH6" i="6" s="1"/>
  <c r="AU6" i="6" s="1"/>
  <c r="BH6" i="6" s="1"/>
  <c r="BU6" i="6" s="1"/>
  <c r="CH6" i="6" s="1"/>
  <c r="CU6" i="6" s="1"/>
  <c r="DH6" i="6" s="1"/>
  <c r="DU6" i="6" s="1"/>
  <c r="T8" i="6"/>
  <c r="AF8" i="6"/>
  <c r="AS8" i="6" s="1"/>
  <c r="BF8" i="6" s="1"/>
  <c r="BS8" i="6" s="1"/>
  <c r="CF8" i="6" s="1"/>
  <c r="CS8" i="6" s="1"/>
  <c r="DF8" i="6" s="1"/>
  <c r="DS8" i="6" s="1"/>
  <c r="EF8" i="6" s="1"/>
  <c r="S11" i="6"/>
  <c r="AE11" i="6"/>
  <c r="AR11" i="6" s="1"/>
  <c r="BE11" i="6" s="1"/>
  <c r="BR11" i="6" s="1"/>
  <c r="CE11" i="6" s="1"/>
  <c r="CR11" i="6" s="1"/>
  <c r="DE11" i="6" s="1"/>
  <c r="DR11" i="6" s="1"/>
  <c r="EE11" i="6" s="1"/>
  <c r="S10" i="6"/>
  <c r="AE10" i="6"/>
  <c r="AR10" i="6" s="1"/>
  <c r="BE10" i="6" s="1"/>
  <c r="BR10" i="6" s="1"/>
  <c r="CE10" i="6" s="1"/>
  <c r="CR10" i="6" s="1"/>
  <c r="DE10" i="6" s="1"/>
  <c r="DR10" i="6" s="1"/>
  <c r="EE10" i="6" s="1"/>
  <c r="H99" i="6"/>
  <c r="H100" i="6" s="1"/>
  <c r="H101" i="6" s="1"/>
  <c r="H103" i="6"/>
  <c r="H104" i="6" s="1"/>
  <c r="CH56" i="6"/>
  <c r="BU56" i="6"/>
  <c r="AG8" i="6" l="1"/>
  <c r="AT8" i="6" s="1"/>
  <c r="BG8" i="6" s="1"/>
  <c r="BT8" i="6" s="1"/>
  <c r="CG8" i="6" s="1"/>
  <c r="CT8" i="6" s="1"/>
  <c r="DG8" i="6" s="1"/>
  <c r="DT8" i="6" s="1"/>
  <c r="EG8" i="6" s="1"/>
  <c r="EH8" i="6" s="1"/>
  <c r="U8" i="6"/>
  <c r="AH8" i="6" s="1"/>
  <c r="AU8" i="6" s="1"/>
  <c r="BH8" i="6" s="1"/>
  <c r="BU8" i="6" s="1"/>
  <c r="CH8" i="6" s="1"/>
  <c r="CU8" i="6" s="1"/>
  <c r="DH8" i="6" s="1"/>
  <c r="DU8" i="6" s="1"/>
  <c r="T9" i="6"/>
  <c r="AF9" i="6"/>
  <c r="AS9" i="6" s="1"/>
  <c r="BF9" i="6" s="1"/>
  <c r="BS9" i="6" s="1"/>
  <c r="CF9" i="6" s="1"/>
  <c r="CS9" i="6" s="1"/>
  <c r="DF9" i="6" s="1"/>
  <c r="DS9" i="6" s="1"/>
  <c r="EF9" i="6" s="1"/>
  <c r="T12" i="6"/>
  <c r="AF12" i="6"/>
  <c r="AS12" i="6" s="1"/>
  <c r="BF12" i="6" s="1"/>
  <c r="BS12" i="6" s="1"/>
  <c r="CF12" i="6" s="1"/>
  <c r="CS12" i="6" s="1"/>
  <c r="DF12" i="6" s="1"/>
  <c r="DS12" i="6" s="1"/>
  <c r="EF12" i="6" s="1"/>
  <c r="T10" i="6"/>
  <c r="AF10" i="6"/>
  <c r="AS10" i="6" s="1"/>
  <c r="BF10" i="6" s="1"/>
  <c r="BS10" i="6" s="1"/>
  <c r="CF10" i="6" s="1"/>
  <c r="CS10" i="6" s="1"/>
  <c r="DF10" i="6" s="1"/>
  <c r="DS10" i="6" s="1"/>
  <c r="EF10" i="6" s="1"/>
  <c r="AG7" i="6"/>
  <c r="AT7" i="6" s="1"/>
  <c r="BG7" i="6" s="1"/>
  <c r="BT7" i="6" s="1"/>
  <c r="CG7" i="6" s="1"/>
  <c r="CT7" i="6" s="1"/>
  <c r="DG7" i="6" s="1"/>
  <c r="DT7" i="6" s="1"/>
  <c r="EG7" i="6" s="1"/>
  <c r="EH7" i="6" s="1"/>
  <c r="U7" i="6"/>
  <c r="AH7" i="6" s="1"/>
  <c r="AU7" i="6" s="1"/>
  <c r="BH7" i="6" s="1"/>
  <c r="BU7" i="6" s="1"/>
  <c r="CH7" i="6" s="1"/>
  <c r="CU7" i="6" s="1"/>
  <c r="DH7" i="6" s="1"/>
  <c r="DU7" i="6" s="1"/>
  <c r="T11" i="6"/>
  <c r="AF11" i="6"/>
  <c r="AS11" i="6" s="1"/>
  <c r="BF11" i="6" s="1"/>
  <c r="BS11" i="6" s="1"/>
  <c r="CF11" i="6" s="1"/>
  <c r="CS11" i="6" s="1"/>
  <c r="DF11" i="6" s="1"/>
  <c r="DS11" i="6" s="1"/>
  <c r="EF11" i="6" s="1"/>
  <c r="C131" i="6"/>
  <c r="H106" i="6"/>
  <c r="H107" i="6" s="1"/>
  <c r="EH50" i="6"/>
  <c r="DU50" i="6"/>
  <c r="DH50" i="6"/>
  <c r="CU50" i="6"/>
  <c r="CH50" i="6"/>
  <c r="BU50" i="6"/>
  <c r="BH50" i="6"/>
  <c r="AU50" i="6"/>
  <c r="AH50" i="6"/>
  <c r="I49" i="6"/>
  <c r="AG10" i="6" l="1"/>
  <c r="AT10" i="6" s="1"/>
  <c r="BG10" i="6" s="1"/>
  <c r="BT10" i="6" s="1"/>
  <c r="CG10" i="6" s="1"/>
  <c r="CT10" i="6" s="1"/>
  <c r="DG10" i="6" s="1"/>
  <c r="DT10" i="6" s="1"/>
  <c r="EG10" i="6" s="1"/>
  <c r="EH10" i="6" s="1"/>
  <c r="U10" i="6"/>
  <c r="AH10" i="6" s="1"/>
  <c r="AU10" i="6" s="1"/>
  <c r="BH10" i="6" s="1"/>
  <c r="BU10" i="6" s="1"/>
  <c r="CH10" i="6" s="1"/>
  <c r="CU10" i="6" s="1"/>
  <c r="DH10" i="6" s="1"/>
  <c r="DU10" i="6" s="1"/>
  <c r="AG12" i="6"/>
  <c r="AT12" i="6" s="1"/>
  <c r="BG12" i="6" s="1"/>
  <c r="BT12" i="6" s="1"/>
  <c r="CG12" i="6" s="1"/>
  <c r="CT12" i="6" s="1"/>
  <c r="DG12" i="6" s="1"/>
  <c r="DT12" i="6" s="1"/>
  <c r="EG12" i="6" s="1"/>
  <c r="EH12" i="6" s="1"/>
  <c r="U12" i="6"/>
  <c r="AH12" i="6" s="1"/>
  <c r="AU12" i="6" s="1"/>
  <c r="BH12" i="6" s="1"/>
  <c r="BU12" i="6" s="1"/>
  <c r="CH12" i="6" s="1"/>
  <c r="CU12" i="6" s="1"/>
  <c r="DH12" i="6" s="1"/>
  <c r="DU12" i="6" s="1"/>
  <c r="AG9" i="6"/>
  <c r="AT9" i="6" s="1"/>
  <c r="BG9" i="6" s="1"/>
  <c r="BT9" i="6" s="1"/>
  <c r="CG9" i="6" s="1"/>
  <c r="CT9" i="6" s="1"/>
  <c r="DG9" i="6" s="1"/>
  <c r="DT9" i="6" s="1"/>
  <c r="EG9" i="6" s="1"/>
  <c r="EH9" i="6" s="1"/>
  <c r="U9" i="6"/>
  <c r="AH9" i="6" s="1"/>
  <c r="AU9" i="6" s="1"/>
  <c r="BH9" i="6" s="1"/>
  <c r="BU9" i="6" s="1"/>
  <c r="CH9" i="6" s="1"/>
  <c r="CU9" i="6" s="1"/>
  <c r="DH9" i="6" s="1"/>
  <c r="DU9" i="6" s="1"/>
  <c r="AG11" i="6"/>
  <c r="AT11" i="6" s="1"/>
  <c r="BG11" i="6" s="1"/>
  <c r="BT11" i="6" s="1"/>
  <c r="CG11" i="6" s="1"/>
  <c r="CT11" i="6" s="1"/>
  <c r="DG11" i="6" s="1"/>
  <c r="DT11" i="6" s="1"/>
  <c r="EG11" i="6" s="1"/>
  <c r="EH11" i="6" s="1"/>
  <c r="U11" i="6"/>
  <c r="AH11" i="6" s="1"/>
  <c r="AU11" i="6" s="1"/>
  <c r="BH11" i="6" s="1"/>
  <c r="BU11" i="6" s="1"/>
  <c r="CH11" i="6" s="1"/>
  <c r="CU11" i="6" s="1"/>
  <c r="DH11" i="6" s="1"/>
  <c r="DU11" i="6" s="1"/>
  <c r="EG48" i="6"/>
  <c r="EF48" i="6"/>
  <c r="EE48" i="6"/>
  <c r="ED48" i="6"/>
  <c r="EC48" i="6"/>
  <c r="EB48" i="6"/>
  <c r="EA48" i="6"/>
  <c r="DZ48" i="6"/>
  <c r="DY48" i="6"/>
  <c r="DX48" i="6"/>
  <c r="DW48" i="6"/>
  <c r="DV48" i="6"/>
  <c r="EG47" i="6"/>
  <c r="EF47" i="6"/>
  <c r="EE47" i="6"/>
  <c r="ED47" i="6"/>
  <c r="EC47" i="6"/>
  <c r="EB47" i="6"/>
  <c r="EA47" i="6"/>
  <c r="DZ47" i="6"/>
  <c r="DY47" i="6"/>
  <c r="DX47" i="6"/>
  <c r="DW47" i="6"/>
  <c r="DV47" i="6"/>
  <c r="EG46" i="6"/>
  <c r="EF46" i="6"/>
  <c r="EE46" i="6"/>
  <c r="ED46" i="6"/>
  <c r="EC46" i="6"/>
  <c r="EB46" i="6"/>
  <c r="EA46" i="6"/>
  <c r="DZ46" i="6"/>
  <c r="DY46" i="6"/>
  <c r="DX46" i="6"/>
  <c r="DW46" i="6"/>
  <c r="DV46" i="6"/>
  <c r="EG45" i="6"/>
  <c r="EF45" i="6"/>
  <c r="EE45" i="6"/>
  <c r="ED45" i="6"/>
  <c r="EC45" i="6"/>
  <c r="EB45" i="6"/>
  <c r="EA45" i="6"/>
  <c r="DZ45" i="6"/>
  <c r="DY45" i="6"/>
  <c r="DX45" i="6"/>
  <c r="DW45" i="6"/>
  <c r="DV45" i="6"/>
  <c r="EG44" i="6"/>
  <c r="EF44" i="6"/>
  <c r="EE44" i="6"/>
  <c r="ED44" i="6"/>
  <c r="EC44" i="6"/>
  <c r="EB44" i="6"/>
  <c r="EA44" i="6"/>
  <c r="DZ44" i="6"/>
  <c r="DY44" i="6"/>
  <c r="DX44" i="6"/>
  <c r="DW44" i="6"/>
  <c r="DV44" i="6"/>
  <c r="EG43" i="6"/>
  <c r="EF43" i="6"/>
  <c r="EE43" i="6"/>
  <c r="ED43" i="6"/>
  <c r="EC43" i="6"/>
  <c r="EB43" i="6"/>
  <c r="EA43" i="6"/>
  <c r="DZ43" i="6"/>
  <c r="DY43" i="6"/>
  <c r="DX43" i="6"/>
  <c r="DW43" i="6"/>
  <c r="DV43" i="6"/>
  <c r="EG42" i="6"/>
  <c r="EF42" i="6"/>
  <c r="EE42" i="6"/>
  <c r="ED42" i="6"/>
  <c r="EC42" i="6"/>
  <c r="EB42" i="6"/>
  <c r="EA42" i="6"/>
  <c r="DZ42" i="6"/>
  <c r="DY42" i="6"/>
  <c r="DX42" i="6"/>
  <c r="DW42" i="6"/>
  <c r="DV42" i="6"/>
  <c r="DT48" i="6"/>
  <c r="DS48" i="6"/>
  <c r="DR48" i="6"/>
  <c r="DQ48" i="6"/>
  <c r="DP48" i="6"/>
  <c r="DO48" i="6"/>
  <c r="DN48" i="6"/>
  <c r="DM48" i="6"/>
  <c r="DL48" i="6"/>
  <c r="DK48" i="6"/>
  <c r="DJ48" i="6"/>
  <c r="DI48" i="6"/>
  <c r="DT47" i="6"/>
  <c r="DS47" i="6"/>
  <c r="DR47" i="6"/>
  <c r="DQ47" i="6"/>
  <c r="DP47" i="6"/>
  <c r="DO47" i="6"/>
  <c r="DN47" i="6"/>
  <c r="DM47" i="6"/>
  <c r="DL47" i="6"/>
  <c r="DK47" i="6"/>
  <c r="DJ47" i="6"/>
  <c r="DI47" i="6"/>
  <c r="DT46" i="6"/>
  <c r="DS46" i="6"/>
  <c r="DR46" i="6"/>
  <c r="DQ46" i="6"/>
  <c r="DP46" i="6"/>
  <c r="DO46" i="6"/>
  <c r="DN46" i="6"/>
  <c r="DM46" i="6"/>
  <c r="DL46" i="6"/>
  <c r="DK46" i="6"/>
  <c r="DJ46" i="6"/>
  <c r="DI46" i="6"/>
  <c r="DT45" i="6"/>
  <c r="DS45" i="6"/>
  <c r="DR45" i="6"/>
  <c r="DQ45" i="6"/>
  <c r="DP45" i="6"/>
  <c r="DO45" i="6"/>
  <c r="DN45" i="6"/>
  <c r="DM45" i="6"/>
  <c r="DL45" i="6"/>
  <c r="DK45" i="6"/>
  <c r="DJ45" i="6"/>
  <c r="DI45" i="6"/>
  <c r="DT44" i="6"/>
  <c r="DS44" i="6"/>
  <c r="DR44" i="6"/>
  <c r="DQ44" i="6"/>
  <c r="DP44" i="6"/>
  <c r="DO44" i="6"/>
  <c r="DN44" i="6"/>
  <c r="DM44" i="6"/>
  <c r="DL44" i="6"/>
  <c r="DK44" i="6"/>
  <c r="DJ44" i="6"/>
  <c r="DI44" i="6"/>
  <c r="DT43" i="6"/>
  <c r="DS43" i="6"/>
  <c r="DR43" i="6"/>
  <c r="DQ43" i="6"/>
  <c r="DP43" i="6"/>
  <c r="DO43" i="6"/>
  <c r="DN43" i="6"/>
  <c r="DM43" i="6"/>
  <c r="DL43" i="6"/>
  <c r="DK43" i="6"/>
  <c r="DJ43" i="6"/>
  <c r="DI43" i="6"/>
  <c r="DT42" i="6"/>
  <c r="DS42" i="6"/>
  <c r="DR42" i="6"/>
  <c r="DQ42" i="6"/>
  <c r="DP42" i="6"/>
  <c r="DO42" i="6"/>
  <c r="DN42" i="6"/>
  <c r="DM42" i="6"/>
  <c r="DL42" i="6"/>
  <c r="DK42" i="6"/>
  <c r="DJ42" i="6"/>
  <c r="DI42" i="6"/>
  <c r="DG48" i="6"/>
  <c r="DF48" i="6"/>
  <c r="DE48" i="6"/>
  <c r="DD48" i="6"/>
  <c r="DC48" i="6"/>
  <c r="DB48" i="6"/>
  <c r="DA48" i="6"/>
  <c r="CZ48" i="6"/>
  <c r="CY48" i="6"/>
  <c r="CX48" i="6"/>
  <c r="CW48" i="6"/>
  <c r="CV48" i="6"/>
  <c r="DG47" i="6"/>
  <c r="DF47" i="6"/>
  <c r="DE47" i="6"/>
  <c r="DD47" i="6"/>
  <c r="DC47" i="6"/>
  <c r="DB47" i="6"/>
  <c r="DA47" i="6"/>
  <c r="CZ47" i="6"/>
  <c r="CY47" i="6"/>
  <c r="CX47" i="6"/>
  <c r="CW47" i="6"/>
  <c r="CV47" i="6"/>
  <c r="DG46" i="6"/>
  <c r="DF46" i="6"/>
  <c r="DE46" i="6"/>
  <c r="DD46" i="6"/>
  <c r="DC46" i="6"/>
  <c r="DB46" i="6"/>
  <c r="DA46" i="6"/>
  <c r="CZ46" i="6"/>
  <c r="CY46" i="6"/>
  <c r="CX46" i="6"/>
  <c r="CW46" i="6"/>
  <c r="CV46" i="6"/>
  <c r="DG45" i="6"/>
  <c r="DF45" i="6"/>
  <c r="DE45" i="6"/>
  <c r="DD45" i="6"/>
  <c r="DC45" i="6"/>
  <c r="DB45" i="6"/>
  <c r="DA45" i="6"/>
  <c r="CZ45" i="6"/>
  <c r="CY45" i="6"/>
  <c r="CX45" i="6"/>
  <c r="CW45" i="6"/>
  <c r="CV45" i="6"/>
  <c r="DG44" i="6"/>
  <c r="DF44" i="6"/>
  <c r="DE44" i="6"/>
  <c r="DD44" i="6"/>
  <c r="DC44" i="6"/>
  <c r="DB44" i="6"/>
  <c r="DA44" i="6"/>
  <c r="CZ44" i="6"/>
  <c r="CY44" i="6"/>
  <c r="CX44" i="6"/>
  <c r="CW44" i="6"/>
  <c r="CV44" i="6"/>
  <c r="DG43" i="6"/>
  <c r="DF43" i="6"/>
  <c r="DE43" i="6"/>
  <c r="DD43" i="6"/>
  <c r="DC43" i="6"/>
  <c r="DB43" i="6"/>
  <c r="DA43" i="6"/>
  <c r="CZ43" i="6"/>
  <c r="CY43" i="6"/>
  <c r="CX43" i="6"/>
  <c r="CW43" i="6"/>
  <c r="CV43" i="6"/>
  <c r="DG42" i="6"/>
  <c r="DF42" i="6"/>
  <c r="DE42" i="6"/>
  <c r="DD42" i="6"/>
  <c r="DC42" i="6"/>
  <c r="DB42" i="6"/>
  <c r="DA42" i="6"/>
  <c r="CZ42" i="6"/>
  <c r="CY42" i="6"/>
  <c r="CX42" i="6"/>
  <c r="CW42" i="6"/>
  <c r="CV42" i="6"/>
  <c r="CT48" i="6"/>
  <c r="CS48" i="6"/>
  <c r="CR48" i="6"/>
  <c r="CQ48" i="6"/>
  <c r="CP48" i="6"/>
  <c r="CO48" i="6"/>
  <c r="CN48" i="6"/>
  <c r="CM48" i="6"/>
  <c r="CL48" i="6"/>
  <c r="CK48" i="6"/>
  <c r="CJ48" i="6"/>
  <c r="CI48" i="6"/>
  <c r="CT47" i="6"/>
  <c r="CS47" i="6"/>
  <c r="CR47" i="6"/>
  <c r="CQ47" i="6"/>
  <c r="CP47" i="6"/>
  <c r="CO47" i="6"/>
  <c r="CN47" i="6"/>
  <c r="CM47" i="6"/>
  <c r="CL47" i="6"/>
  <c r="CK47" i="6"/>
  <c r="CJ47" i="6"/>
  <c r="CI47" i="6"/>
  <c r="CT46" i="6"/>
  <c r="CS46" i="6"/>
  <c r="CR46" i="6"/>
  <c r="CQ46" i="6"/>
  <c r="CP46" i="6"/>
  <c r="CO46" i="6"/>
  <c r="CN46" i="6"/>
  <c r="CM46" i="6"/>
  <c r="CL46" i="6"/>
  <c r="CK46" i="6"/>
  <c r="CJ46" i="6"/>
  <c r="CI46" i="6"/>
  <c r="CT45" i="6"/>
  <c r="CS45" i="6"/>
  <c r="CR45" i="6"/>
  <c r="CQ45" i="6"/>
  <c r="CP45" i="6"/>
  <c r="CO45" i="6"/>
  <c r="CN45" i="6"/>
  <c r="CM45" i="6"/>
  <c r="CL45" i="6"/>
  <c r="CK45" i="6"/>
  <c r="CJ45" i="6"/>
  <c r="CI45" i="6"/>
  <c r="CT44" i="6"/>
  <c r="CS44" i="6"/>
  <c r="CR44" i="6"/>
  <c r="CQ44" i="6"/>
  <c r="CP44" i="6"/>
  <c r="CO44" i="6"/>
  <c r="CN44" i="6"/>
  <c r="CM44" i="6"/>
  <c r="CL44" i="6"/>
  <c r="CK44" i="6"/>
  <c r="CJ44" i="6"/>
  <c r="CI44" i="6"/>
  <c r="CT43" i="6"/>
  <c r="CS43" i="6"/>
  <c r="CR43" i="6"/>
  <c r="CQ43" i="6"/>
  <c r="CP43" i="6"/>
  <c r="CO43" i="6"/>
  <c r="CN43" i="6"/>
  <c r="CM43" i="6"/>
  <c r="CL43" i="6"/>
  <c r="CK43" i="6"/>
  <c r="CJ43" i="6"/>
  <c r="CI43" i="6"/>
  <c r="CT42" i="6"/>
  <c r="CS42" i="6"/>
  <c r="CR42" i="6"/>
  <c r="CQ42" i="6"/>
  <c r="CP42" i="6"/>
  <c r="CO42" i="6"/>
  <c r="CN42" i="6"/>
  <c r="CM42" i="6"/>
  <c r="CL42" i="6"/>
  <c r="CK42" i="6"/>
  <c r="CJ42" i="6"/>
  <c r="CI42" i="6"/>
  <c r="CG48" i="6"/>
  <c r="CF48" i="6"/>
  <c r="CE48" i="6"/>
  <c r="CD48" i="6"/>
  <c r="CC48" i="6"/>
  <c r="CB48" i="6"/>
  <c r="CA48" i="6"/>
  <c r="BZ48" i="6"/>
  <c r="BY48" i="6"/>
  <c r="BX48" i="6"/>
  <c r="BW48" i="6"/>
  <c r="BV48" i="6"/>
  <c r="CG47" i="6"/>
  <c r="CF47" i="6"/>
  <c r="CE47" i="6"/>
  <c r="CD47" i="6"/>
  <c r="CC47" i="6"/>
  <c r="CB47" i="6"/>
  <c r="CA47" i="6"/>
  <c r="BZ47" i="6"/>
  <c r="BY47" i="6"/>
  <c r="BX47" i="6"/>
  <c r="BW47" i="6"/>
  <c r="BV47" i="6"/>
  <c r="CG46" i="6"/>
  <c r="CF46" i="6"/>
  <c r="CE46" i="6"/>
  <c r="CD46" i="6"/>
  <c r="CC46" i="6"/>
  <c r="CB46" i="6"/>
  <c r="CA46" i="6"/>
  <c r="BZ46" i="6"/>
  <c r="BY46" i="6"/>
  <c r="BX46" i="6"/>
  <c r="BW46" i="6"/>
  <c r="BV46" i="6"/>
  <c r="CG45" i="6"/>
  <c r="CF45" i="6"/>
  <c r="CE45" i="6"/>
  <c r="CD45" i="6"/>
  <c r="CC45" i="6"/>
  <c r="CB45" i="6"/>
  <c r="CA45" i="6"/>
  <c r="BZ45" i="6"/>
  <c r="BY45" i="6"/>
  <c r="BX45" i="6"/>
  <c r="BW45" i="6"/>
  <c r="BV45" i="6"/>
  <c r="CG44" i="6"/>
  <c r="CF44" i="6"/>
  <c r="CE44" i="6"/>
  <c r="CD44" i="6"/>
  <c r="CC44" i="6"/>
  <c r="CB44" i="6"/>
  <c r="CA44" i="6"/>
  <c r="BZ44" i="6"/>
  <c r="BY44" i="6"/>
  <c r="BX44" i="6"/>
  <c r="BW44" i="6"/>
  <c r="BV44" i="6"/>
  <c r="CG43" i="6"/>
  <c r="CF43" i="6"/>
  <c r="CE43" i="6"/>
  <c r="CD43" i="6"/>
  <c r="CC43" i="6"/>
  <c r="CB43" i="6"/>
  <c r="CA43" i="6"/>
  <c r="BZ43" i="6"/>
  <c r="BY43" i="6"/>
  <c r="BX43" i="6"/>
  <c r="BW43" i="6"/>
  <c r="BV43" i="6"/>
  <c r="CG42" i="6"/>
  <c r="CF42" i="6"/>
  <c r="CE42" i="6"/>
  <c r="CD42" i="6"/>
  <c r="CC42" i="6"/>
  <c r="CB42" i="6"/>
  <c r="CA42" i="6"/>
  <c r="BZ42" i="6"/>
  <c r="BY42" i="6"/>
  <c r="BX42" i="6"/>
  <c r="BW42" i="6"/>
  <c r="BV42" i="6"/>
  <c r="BT48" i="6"/>
  <c r="BS48" i="6"/>
  <c r="BR48" i="6"/>
  <c r="BQ48" i="6"/>
  <c r="BP48" i="6"/>
  <c r="BO48" i="6"/>
  <c r="BN48" i="6"/>
  <c r="BM48" i="6"/>
  <c r="BL48" i="6"/>
  <c r="BK48" i="6"/>
  <c r="BJ48" i="6"/>
  <c r="BI48" i="6"/>
  <c r="BT47" i="6"/>
  <c r="BS47" i="6"/>
  <c r="BR47" i="6"/>
  <c r="BQ47" i="6"/>
  <c r="BP47" i="6"/>
  <c r="BO47" i="6"/>
  <c r="BN47" i="6"/>
  <c r="BM47" i="6"/>
  <c r="BL47" i="6"/>
  <c r="BK47" i="6"/>
  <c r="BJ47" i="6"/>
  <c r="BI47" i="6"/>
  <c r="BT46" i="6"/>
  <c r="BS46" i="6"/>
  <c r="BR46" i="6"/>
  <c r="BQ46" i="6"/>
  <c r="BP46" i="6"/>
  <c r="BO46" i="6"/>
  <c r="BN46" i="6"/>
  <c r="BM46" i="6"/>
  <c r="BL46" i="6"/>
  <c r="BK46" i="6"/>
  <c r="BJ46" i="6"/>
  <c r="BI46" i="6"/>
  <c r="BT45" i="6"/>
  <c r="BS45" i="6"/>
  <c r="BR45" i="6"/>
  <c r="BQ45" i="6"/>
  <c r="BP45" i="6"/>
  <c r="BO45" i="6"/>
  <c r="BN45" i="6"/>
  <c r="BM45" i="6"/>
  <c r="BL45" i="6"/>
  <c r="BK45" i="6"/>
  <c r="BJ45" i="6"/>
  <c r="BI45" i="6"/>
  <c r="BT44" i="6"/>
  <c r="BS44" i="6"/>
  <c r="BR44" i="6"/>
  <c r="BQ44" i="6"/>
  <c r="BP44" i="6"/>
  <c r="BO44" i="6"/>
  <c r="BN44" i="6"/>
  <c r="BM44" i="6"/>
  <c r="BL44" i="6"/>
  <c r="BK44" i="6"/>
  <c r="BJ44" i="6"/>
  <c r="BI44" i="6"/>
  <c r="BT43" i="6"/>
  <c r="BS43" i="6"/>
  <c r="BR43" i="6"/>
  <c r="BQ43" i="6"/>
  <c r="BP43" i="6"/>
  <c r="BO43" i="6"/>
  <c r="BN43" i="6"/>
  <c r="BM43" i="6"/>
  <c r="BL43" i="6"/>
  <c r="BK43" i="6"/>
  <c r="BJ43" i="6"/>
  <c r="BI43" i="6"/>
  <c r="BT42" i="6"/>
  <c r="BS42" i="6"/>
  <c r="BR42" i="6"/>
  <c r="BQ42" i="6"/>
  <c r="BP42" i="6"/>
  <c r="BO42" i="6"/>
  <c r="BN42" i="6"/>
  <c r="BM42" i="6"/>
  <c r="BL42" i="6"/>
  <c r="BK42" i="6"/>
  <c r="BJ42" i="6"/>
  <c r="BI42" i="6"/>
  <c r="BG48" i="6"/>
  <c r="BF48" i="6"/>
  <c r="BE48" i="6"/>
  <c r="BD48" i="6"/>
  <c r="BC48" i="6"/>
  <c r="BB48" i="6"/>
  <c r="BA48" i="6"/>
  <c r="AZ48" i="6"/>
  <c r="AY48" i="6"/>
  <c r="AX48" i="6"/>
  <c r="AW48" i="6"/>
  <c r="AV48" i="6"/>
  <c r="BG47" i="6"/>
  <c r="BF47" i="6"/>
  <c r="BE47" i="6"/>
  <c r="BD47" i="6"/>
  <c r="BC47" i="6"/>
  <c r="BB47" i="6"/>
  <c r="BA47" i="6"/>
  <c r="AZ47" i="6"/>
  <c r="AY47" i="6"/>
  <c r="AX47" i="6"/>
  <c r="AW47" i="6"/>
  <c r="AV47" i="6"/>
  <c r="BG46" i="6"/>
  <c r="BF46" i="6"/>
  <c r="BE46" i="6"/>
  <c r="BD46" i="6"/>
  <c r="BC46" i="6"/>
  <c r="BB46" i="6"/>
  <c r="BA46" i="6"/>
  <c r="AZ46" i="6"/>
  <c r="AY46" i="6"/>
  <c r="AX46" i="6"/>
  <c r="AW46" i="6"/>
  <c r="AV46" i="6"/>
  <c r="BG45" i="6"/>
  <c r="BF45" i="6"/>
  <c r="BE45" i="6"/>
  <c r="BD45" i="6"/>
  <c r="BC45" i="6"/>
  <c r="BB45" i="6"/>
  <c r="BA45" i="6"/>
  <c r="AZ45" i="6"/>
  <c r="AY45" i="6"/>
  <c r="AX45" i="6"/>
  <c r="AW45" i="6"/>
  <c r="AV45" i="6"/>
  <c r="BG44" i="6"/>
  <c r="BF44" i="6"/>
  <c r="BE44" i="6"/>
  <c r="BD44" i="6"/>
  <c r="BC44" i="6"/>
  <c r="BB44" i="6"/>
  <c r="BA44" i="6"/>
  <c r="AZ44" i="6"/>
  <c r="AY44" i="6"/>
  <c r="AX44" i="6"/>
  <c r="AW44" i="6"/>
  <c r="AV44" i="6"/>
  <c r="BG43" i="6"/>
  <c r="BF43" i="6"/>
  <c r="BE43" i="6"/>
  <c r="BD43" i="6"/>
  <c r="BC43" i="6"/>
  <c r="BB43" i="6"/>
  <c r="BA43" i="6"/>
  <c r="AZ43" i="6"/>
  <c r="AY43" i="6"/>
  <c r="AX43" i="6"/>
  <c r="AW43" i="6"/>
  <c r="AV43" i="6"/>
  <c r="BG42" i="6"/>
  <c r="BF42" i="6"/>
  <c r="BE42" i="6"/>
  <c r="BD42" i="6"/>
  <c r="BC42" i="6"/>
  <c r="BB42" i="6"/>
  <c r="BA42" i="6"/>
  <c r="AZ42" i="6"/>
  <c r="AY42" i="6"/>
  <c r="AX42" i="6"/>
  <c r="AW42" i="6"/>
  <c r="AV42" i="6"/>
  <c r="AT48" i="6"/>
  <c r="AS48" i="6"/>
  <c r="AR48" i="6"/>
  <c r="AQ48" i="6"/>
  <c r="AP48" i="6"/>
  <c r="AO48" i="6"/>
  <c r="AN48" i="6"/>
  <c r="AM48" i="6"/>
  <c r="AL48" i="6"/>
  <c r="AK48" i="6"/>
  <c r="AJ48" i="6"/>
  <c r="AI48" i="6"/>
  <c r="AT47" i="6"/>
  <c r="AS47" i="6"/>
  <c r="AR47" i="6"/>
  <c r="AQ47" i="6"/>
  <c r="AP47" i="6"/>
  <c r="AO47" i="6"/>
  <c r="AN47" i="6"/>
  <c r="AM47" i="6"/>
  <c r="AL47" i="6"/>
  <c r="AK47" i="6"/>
  <c r="AJ47" i="6"/>
  <c r="AI47" i="6"/>
  <c r="AT46" i="6"/>
  <c r="AS46" i="6"/>
  <c r="AR46" i="6"/>
  <c r="AQ46" i="6"/>
  <c r="AP46" i="6"/>
  <c r="AO46" i="6"/>
  <c r="AN46" i="6"/>
  <c r="AM46" i="6"/>
  <c r="AL46" i="6"/>
  <c r="AK46" i="6"/>
  <c r="AJ46" i="6"/>
  <c r="AI46" i="6"/>
  <c r="AT45" i="6"/>
  <c r="AS45" i="6"/>
  <c r="AR45" i="6"/>
  <c r="AQ45" i="6"/>
  <c r="AP45" i="6"/>
  <c r="AO45" i="6"/>
  <c r="AN45" i="6"/>
  <c r="AM45" i="6"/>
  <c r="AL45" i="6"/>
  <c r="AK45" i="6"/>
  <c r="AJ45" i="6"/>
  <c r="AI45" i="6"/>
  <c r="AT44" i="6"/>
  <c r="AS44" i="6"/>
  <c r="AR44" i="6"/>
  <c r="AQ44" i="6"/>
  <c r="AP44" i="6"/>
  <c r="AO44" i="6"/>
  <c r="AN44" i="6"/>
  <c r="AM44" i="6"/>
  <c r="AL44" i="6"/>
  <c r="AK44" i="6"/>
  <c r="AJ44" i="6"/>
  <c r="AI44" i="6"/>
  <c r="AT43" i="6"/>
  <c r="AS43" i="6"/>
  <c r="AR43" i="6"/>
  <c r="AQ43" i="6"/>
  <c r="AP43" i="6"/>
  <c r="AO43" i="6"/>
  <c r="AN43" i="6"/>
  <c r="AM43" i="6"/>
  <c r="AL43" i="6"/>
  <c r="AK43" i="6"/>
  <c r="AJ43" i="6"/>
  <c r="AI43" i="6"/>
  <c r="AT42" i="6"/>
  <c r="AS42" i="6"/>
  <c r="AR42" i="6"/>
  <c r="AQ42" i="6"/>
  <c r="AP42" i="6"/>
  <c r="AO42" i="6"/>
  <c r="AN42" i="6"/>
  <c r="AM42" i="6"/>
  <c r="AL42" i="6"/>
  <c r="AK42" i="6"/>
  <c r="AJ42" i="6"/>
  <c r="AI42" i="6"/>
  <c r="AG48" i="6"/>
  <c r="AF48" i="6"/>
  <c r="AE48" i="6"/>
  <c r="AD48" i="6"/>
  <c r="AC48" i="6"/>
  <c r="AB48" i="6"/>
  <c r="AA48" i="6"/>
  <c r="Z48" i="6"/>
  <c r="Y48" i="6"/>
  <c r="X48" i="6"/>
  <c r="W48" i="6"/>
  <c r="V48" i="6"/>
  <c r="AG47" i="6"/>
  <c r="AF47" i="6"/>
  <c r="AE47" i="6"/>
  <c r="AD47" i="6"/>
  <c r="AC47" i="6"/>
  <c r="AB47" i="6"/>
  <c r="AA47" i="6"/>
  <c r="Z47" i="6"/>
  <c r="Y47" i="6"/>
  <c r="X47" i="6"/>
  <c r="W47" i="6"/>
  <c r="V47" i="6"/>
  <c r="AG46" i="6"/>
  <c r="AF46" i="6"/>
  <c r="AE46" i="6"/>
  <c r="AD46" i="6"/>
  <c r="AC46" i="6"/>
  <c r="AB46" i="6"/>
  <c r="AA46" i="6"/>
  <c r="Z46" i="6"/>
  <c r="Y46" i="6"/>
  <c r="X46" i="6"/>
  <c r="W46" i="6"/>
  <c r="V46" i="6"/>
  <c r="AG45" i="6"/>
  <c r="AF45" i="6"/>
  <c r="AE45" i="6"/>
  <c r="AD45" i="6"/>
  <c r="AC45" i="6"/>
  <c r="AB45" i="6"/>
  <c r="AA45" i="6"/>
  <c r="Z45" i="6"/>
  <c r="Y45" i="6"/>
  <c r="X45" i="6"/>
  <c r="W45" i="6"/>
  <c r="V45" i="6"/>
  <c r="AG44" i="6"/>
  <c r="AF44" i="6"/>
  <c r="AE44" i="6"/>
  <c r="AD44" i="6"/>
  <c r="AC44" i="6"/>
  <c r="AB44" i="6"/>
  <c r="AA44" i="6"/>
  <c r="Z44" i="6"/>
  <c r="Y44" i="6"/>
  <c r="X44" i="6"/>
  <c r="W44" i="6"/>
  <c r="V44" i="6"/>
  <c r="AG43" i="6"/>
  <c r="AF43" i="6"/>
  <c r="AE43" i="6"/>
  <c r="AD43" i="6"/>
  <c r="AC43" i="6"/>
  <c r="AB43" i="6"/>
  <c r="AA43" i="6"/>
  <c r="Z43" i="6"/>
  <c r="Y43" i="6"/>
  <c r="X43" i="6"/>
  <c r="W43" i="6"/>
  <c r="V43" i="6"/>
  <c r="AG42" i="6"/>
  <c r="AF42" i="6"/>
  <c r="AE42" i="6"/>
  <c r="AD42" i="6"/>
  <c r="AC42" i="6"/>
  <c r="AB42" i="6"/>
  <c r="AA42" i="6"/>
  <c r="Z42" i="6"/>
  <c r="Y42" i="6"/>
  <c r="X42" i="6"/>
  <c r="W42" i="6"/>
  <c r="V42" i="6"/>
  <c r="T48" i="6"/>
  <c r="S48" i="6"/>
  <c r="R48" i="6"/>
  <c r="Q48" i="6"/>
  <c r="P48" i="6"/>
  <c r="O48" i="6"/>
  <c r="N48" i="6"/>
  <c r="M48" i="6"/>
  <c r="L48" i="6"/>
  <c r="K48" i="6"/>
  <c r="J48" i="6"/>
  <c r="T47" i="6"/>
  <c r="S47" i="6"/>
  <c r="R47" i="6"/>
  <c r="Q47" i="6"/>
  <c r="P47" i="6"/>
  <c r="O47" i="6"/>
  <c r="N47" i="6"/>
  <c r="M47" i="6"/>
  <c r="L47" i="6"/>
  <c r="K47" i="6"/>
  <c r="J47" i="6"/>
  <c r="T46" i="6"/>
  <c r="S46" i="6"/>
  <c r="R46" i="6"/>
  <c r="Q46" i="6"/>
  <c r="P46" i="6"/>
  <c r="O46" i="6"/>
  <c r="N46" i="6"/>
  <c r="M46" i="6"/>
  <c r="L46" i="6"/>
  <c r="K46" i="6"/>
  <c r="J46" i="6"/>
  <c r="T45" i="6"/>
  <c r="S45" i="6"/>
  <c r="R45" i="6"/>
  <c r="Q45" i="6"/>
  <c r="P45" i="6"/>
  <c r="O45" i="6"/>
  <c r="N45" i="6"/>
  <c r="M45" i="6"/>
  <c r="L45" i="6"/>
  <c r="K45" i="6"/>
  <c r="J45" i="6"/>
  <c r="T44" i="6"/>
  <c r="S44" i="6"/>
  <c r="R44" i="6"/>
  <c r="Q44" i="6"/>
  <c r="P44" i="6"/>
  <c r="O44" i="6"/>
  <c r="N44" i="6"/>
  <c r="M44" i="6"/>
  <c r="L44" i="6"/>
  <c r="K44" i="6"/>
  <c r="J44" i="6"/>
  <c r="T43" i="6"/>
  <c r="S43" i="6"/>
  <c r="R43" i="6"/>
  <c r="Q43" i="6"/>
  <c r="P43" i="6"/>
  <c r="O43" i="6"/>
  <c r="N43" i="6"/>
  <c r="M43" i="6"/>
  <c r="L43" i="6"/>
  <c r="K43" i="6"/>
  <c r="J43" i="6"/>
  <c r="T42" i="6"/>
  <c r="S42" i="6"/>
  <c r="R42" i="6"/>
  <c r="Q42" i="6"/>
  <c r="P42" i="6"/>
  <c r="O42" i="6"/>
  <c r="N42" i="6"/>
  <c r="M42" i="6"/>
  <c r="L42" i="6"/>
  <c r="K42" i="6"/>
  <c r="J42" i="6"/>
  <c r="I48" i="6"/>
  <c r="I47" i="6"/>
  <c r="I46" i="6"/>
  <c r="I45" i="6"/>
  <c r="I44" i="6"/>
  <c r="I43" i="6"/>
  <c r="I42" i="6"/>
  <c r="I28" i="6"/>
  <c r="U28" i="6" s="1"/>
  <c r="AU42" i="6" l="1"/>
  <c r="BH42" i="6"/>
  <c r="BH43" i="6"/>
  <c r="BH45" i="6"/>
  <c r="BH47" i="6"/>
  <c r="BU42" i="6"/>
  <c r="BU43" i="6"/>
  <c r="BU45" i="6"/>
  <c r="BU47" i="6"/>
  <c r="CH42" i="6"/>
  <c r="CH43" i="6"/>
  <c r="CH45" i="6"/>
  <c r="CH47" i="6"/>
  <c r="CU42" i="6"/>
  <c r="CU43" i="6"/>
  <c r="CU45" i="6"/>
  <c r="CU47" i="6"/>
  <c r="DH42" i="6"/>
  <c r="DH43" i="6"/>
  <c r="DH45" i="6"/>
  <c r="DH47" i="6"/>
  <c r="DU42" i="6"/>
  <c r="DU43" i="6"/>
  <c r="DU45" i="6"/>
  <c r="DU47" i="6"/>
  <c r="EH42" i="6"/>
  <c r="EH43" i="6"/>
  <c r="EH45" i="6"/>
  <c r="EH47" i="6"/>
  <c r="BH44" i="6"/>
  <c r="BH46" i="6"/>
  <c r="BH48" i="6"/>
  <c r="BU44" i="6"/>
  <c r="BU46" i="6"/>
  <c r="BU48" i="6"/>
  <c r="CH44" i="6"/>
  <c r="CH46" i="6"/>
  <c r="CH48" i="6"/>
  <c r="CU44" i="6"/>
  <c r="CU46" i="6"/>
  <c r="CU48" i="6"/>
  <c r="DH44" i="6"/>
  <c r="DH46" i="6"/>
  <c r="DH48" i="6"/>
  <c r="DU44" i="6"/>
  <c r="DU46" i="6"/>
  <c r="DU48" i="6"/>
  <c r="EH44" i="6"/>
  <c r="EH46" i="6"/>
  <c r="EH48" i="6"/>
  <c r="I41" i="6"/>
  <c r="BH34" i="6"/>
  <c r="DU34" i="6"/>
  <c r="DH34" i="6"/>
  <c r="AH29" i="6"/>
  <c r="AH33" i="6"/>
  <c r="AH35" i="6"/>
  <c r="CH27" i="6"/>
  <c r="CH31" i="6"/>
  <c r="CH33" i="6"/>
  <c r="CH35" i="6"/>
  <c r="DH28" i="6"/>
  <c r="DH30" i="6"/>
  <c r="AH31" i="6"/>
  <c r="CU27" i="6"/>
  <c r="CU29" i="6"/>
  <c r="CU31" i="6"/>
  <c r="CU33" i="6"/>
  <c r="CU35" i="6"/>
  <c r="AU32" i="6"/>
  <c r="CH29" i="6"/>
  <c r="CH30" i="6"/>
  <c r="CH32" i="6"/>
  <c r="CH34" i="6"/>
  <c r="CU30" i="6"/>
  <c r="DH32" i="6"/>
  <c r="CU28" i="6"/>
  <c r="CU32" i="6"/>
  <c r="CU34" i="6"/>
  <c r="EH29" i="6"/>
  <c r="EH31" i="6"/>
  <c r="EH33" i="6"/>
  <c r="EH35" i="6"/>
  <c r="BU30" i="6"/>
  <c r="BU32" i="6"/>
  <c r="BU34" i="6"/>
  <c r="EH28" i="6"/>
  <c r="AU29" i="6"/>
  <c r="AU31" i="6"/>
  <c r="AU33" i="6"/>
  <c r="AU35" i="6"/>
  <c r="BH28" i="6"/>
  <c r="BH30" i="6"/>
  <c r="BH32" i="6"/>
  <c r="DU27" i="6"/>
  <c r="DU29" i="6"/>
  <c r="DU31" i="6"/>
  <c r="DU33" i="6"/>
  <c r="DU35" i="6"/>
  <c r="EH30" i="6"/>
  <c r="EH32" i="6"/>
  <c r="EH34" i="6"/>
  <c r="BU28" i="6"/>
  <c r="AH30" i="6"/>
  <c r="AH32" i="6"/>
  <c r="AH34" i="6"/>
  <c r="BU27" i="6"/>
  <c r="BU29" i="6"/>
  <c r="BU31" i="6"/>
  <c r="BU33" i="6"/>
  <c r="BU35" i="6"/>
  <c r="CH28" i="6"/>
  <c r="DH29" i="6"/>
  <c r="DH31" i="6"/>
  <c r="DH33" i="6"/>
  <c r="DH35" i="6"/>
  <c r="AU28" i="6"/>
  <c r="AU30" i="6"/>
  <c r="AU34" i="6"/>
  <c r="BH27" i="6"/>
  <c r="BH29" i="6"/>
  <c r="BH31" i="6"/>
  <c r="BH33" i="6"/>
  <c r="BH35" i="6"/>
  <c r="DU28" i="6"/>
  <c r="DU30" i="6"/>
  <c r="DU32" i="6"/>
  <c r="EH27" i="6"/>
  <c r="AU27" i="6"/>
  <c r="DH27" i="6"/>
  <c r="EH26" i="6" l="1"/>
  <c r="EH41" i="6"/>
  <c r="DH41" i="6"/>
  <c r="BU41" i="6"/>
  <c r="BH41" i="6"/>
  <c r="DU41" i="6"/>
  <c r="CU41" i="6"/>
  <c r="CH41" i="6"/>
  <c r="AU37" i="6"/>
  <c r="BH37" i="6"/>
  <c r="EH37" i="6"/>
  <c r="DU37" i="6"/>
  <c r="CU37" i="6"/>
  <c r="CH37" i="6"/>
  <c r="CU26" i="6"/>
  <c r="BU37" i="6"/>
  <c r="AH37" i="6"/>
  <c r="CH26" i="6"/>
  <c r="DH26" i="6"/>
  <c r="AH26" i="6"/>
  <c r="AU26" i="6"/>
  <c r="BH26" i="6"/>
  <c r="DU26" i="6"/>
  <c r="BU26" i="6"/>
  <c r="E18" i="2" l="1"/>
  <c r="E19" i="2"/>
  <c r="E27" i="2" s="1"/>
  <c r="E15" i="2"/>
  <c r="E17" i="2"/>
  <c r="E16" i="2"/>
  <c r="C26" i="6"/>
  <c r="E14" i="2"/>
  <c r="I35" i="6"/>
  <c r="I34" i="6"/>
  <c r="I33" i="6"/>
  <c r="I32" i="6"/>
  <c r="I31" i="6"/>
  <c r="I30" i="6"/>
  <c r="I29" i="6"/>
  <c r="I27" i="6"/>
  <c r="U27" i="6" s="1"/>
  <c r="E4" i="2"/>
  <c r="B21" i="6"/>
  <c r="B15" i="6"/>
  <c r="C12" i="2"/>
  <c r="I26" i="6" l="1"/>
  <c r="I37" i="6" s="1"/>
  <c r="U34" i="6"/>
  <c r="EA40" i="6"/>
  <c r="EE39" i="6"/>
  <c r="DW39" i="6"/>
  <c r="EA38" i="6"/>
  <c r="DP40" i="6"/>
  <c r="DT39" i="6"/>
  <c r="DL39" i="6"/>
  <c r="DP38" i="6"/>
  <c r="DC40" i="6"/>
  <c r="DG39" i="6"/>
  <c r="CY39" i="6"/>
  <c r="DC38" i="6"/>
  <c r="CR40" i="6"/>
  <c r="CJ40" i="6"/>
  <c r="CN39" i="6"/>
  <c r="CR38" i="6"/>
  <c r="CJ38" i="6"/>
  <c r="CG40" i="6"/>
  <c r="BY40" i="6"/>
  <c r="CC39" i="6"/>
  <c r="CG38" i="6"/>
  <c r="BY38" i="6"/>
  <c r="BT40" i="6"/>
  <c r="BL40" i="6"/>
  <c r="BP39" i="6"/>
  <c r="BT38" i="6"/>
  <c r="BL38" i="6"/>
  <c r="BA40" i="6"/>
  <c r="BE39" i="6"/>
  <c r="AW39" i="6"/>
  <c r="BA38" i="6"/>
  <c r="AP40" i="6"/>
  <c r="AT39" i="6"/>
  <c r="AL39" i="6"/>
  <c r="AP38" i="6"/>
  <c r="AE40" i="6"/>
  <c r="W40" i="6"/>
  <c r="AA39" i="6"/>
  <c r="AE38" i="6"/>
  <c r="W38" i="6"/>
  <c r="W36" i="6" s="1"/>
  <c r="T40" i="6"/>
  <c r="L40" i="6"/>
  <c r="O39" i="6"/>
  <c r="R38" i="6"/>
  <c r="J38" i="6"/>
  <c r="Z39" i="6"/>
  <c r="AD38" i="6"/>
  <c r="V38" i="6"/>
  <c r="S40" i="6"/>
  <c r="K40" i="6"/>
  <c r="N39" i="6"/>
  <c r="Q38" i="6"/>
  <c r="DZ40" i="6"/>
  <c r="ED39" i="6"/>
  <c r="DV39" i="6"/>
  <c r="DZ38" i="6"/>
  <c r="DO40" i="6"/>
  <c r="DS39" i="6"/>
  <c r="DK39" i="6"/>
  <c r="DO38" i="6"/>
  <c r="DB40" i="6"/>
  <c r="DF39" i="6"/>
  <c r="CX39" i="6"/>
  <c r="DB38" i="6"/>
  <c r="CQ40" i="6"/>
  <c r="CI40" i="6"/>
  <c r="CM39" i="6"/>
  <c r="CQ38" i="6"/>
  <c r="CI38" i="6"/>
  <c r="CF40" i="6"/>
  <c r="BX40" i="6"/>
  <c r="CB39" i="6"/>
  <c r="CF38" i="6"/>
  <c r="BX38" i="6"/>
  <c r="BS40" i="6"/>
  <c r="BK40" i="6"/>
  <c r="BO39" i="6"/>
  <c r="BS38" i="6"/>
  <c r="BK38" i="6"/>
  <c r="AZ40" i="6"/>
  <c r="BD39" i="6"/>
  <c r="AV39" i="6"/>
  <c r="AZ38" i="6"/>
  <c r="AO40" i="6"/>
  <c r="AS39" i="6"/>
  <c r="AK39" i="6"/>
  <c r="AO38" i="6"/>
  <c r="AD40" i="6"/>
  <c r="V40" i="6"/>
  <c r="EG40" i="6"/>
  <c r="DY40" i="6"/>
  <c r="EC39" i="6"/>
  <c r="EG38" i="6"/>
  <c r="DY38" i="6"/>
  <c r="DN40" i="6"/>
  <c r="DR39" i="6"/>
  <c r="DJ39" i="6"/>
  <c r="DN38" i="6"/>
  <c r="DA40" i="6"/>
  <c r="DE39" i="6"/>
  <c r="CW39" i="6"/>
  <c r="DA38" i="6"/>
  <c r="CP40" i="6"/>
  <c r="CT39" i="6"/>
  <c r="CL39" i="6"/>
  <c r="CP38" i="6"/>
  <c r="CE40" i="6"/>
  <c r="BW40" i="6"/>
  <c r="CA39" i="6"/>
  <c r="CE38" i="6"/>
  <c r="BW38" i="6"/>
  <c r="BR40" i="6"/>
  <c r="BJ40" i="6"/>
  <c r="BN39" i="6"/>
  <c r="BR38" i="6"/>
  <c r="BJ38" i="6"/>
  <c r="BG40" i="6"/>
  <c r="AY40" i="6"/>
  <c r="BC39" i="6"/>
  <c r="BG38" i="6"/>
  <c r="AY38" i="6"/>
  <c r="AN40" i="6"/>
  <c r="AR39" i="6"/>
  <c r="AJ39" i="6"/>
  <c r="AN38" i="6"/>
  <c r="AC40" i="6"/>
  <c r="AG39" i="6"/>
  <c r="Y39" i="6"/>
  <c r="AC38" i="6"/>
  <c r="R40" i="6"/>
  <c r="J40" i="6"/>
  <c r="M39" i="6"/>
  <c r="P38" i="6"/>
  <c r="EF40" i="6"/>
  <c r="DX40" i="6"/>
  <c r="EB39" i="6"/>
  <c r="EF38" i="6"/>
  <c r="DX38" i="6"/>
  <c r="DM40" i="6"/>
  <c r="DQ39" i="6"/>
  <c r="DI39" i="6"/>
  <c r="DM38" i="6"/>
  <c r="CZ40" i="6"/>
  <c r="DD39" i="6"/>
  <c r="CV39" i="6"/>
  <c r="CZ38" i="6"/>
  <c r="CO40" i="6"/>
  <c r="CS39" i="6"/>
  <c r="CK39" i="6"/>
  <c r="CO38" i="6"/>
  <c r="CD40" i="6"/>
  <c r="BV40" i="6"/>
  <c r="BZ39" i="6"/>
  <c r="CD38" i="6"/>
  <c r="BV38" i="6"/>
  <c r="BQ40" i="6"/>
  <c r="BI40" i="6"/>
  <c r="BM39" i="6"/>
  <c r="BQ38" i="6"/>
  <c r="BI38" i="6"/>
  <c r="BF40" i="6"/>
  <c r="AX40" i="6"/>
  <c r="BB39" i="6"/>
  <c r="BF38" i="6"/>
  <c r="AX38" i="6"/>
  <c r="AM40" i="6"/>
  <c r="AQ39" i="6"/>
  <c r="AI39" i="6"/>
  <c r="AM38" i="6"/>
  <c r="AB40" i="6"/>
  <c r="AF39" i="6"/>
  <c r="X39" i="6"/>
  <c r="AB38" i="6"/>
  <c r="Q40" i="6"/>
  <c r="T39" i="6"/>
  <c r="L39" i="6"/>
  <c r="O38" i="6"/>
  <c r="EE40" i="6"/>
  <c r="DW40" i="6"/>
  <c r="EA39" i="6"/>
  <c r="EE38" i="6"/>
  <c r="DW38" i="6"/>
  <c r="DT40" i="6"/>
  <c r="DL40" i="6"/>
  <c r="DP39" i="6"/>
  <c r="DT38" i="6"/>
  <c r="DL38" i="6"/>
  <c r="DG40" i="6"/>
  <c r="CY40" i="6"/>
  <c r="DC39" i="6"/>
  <c r="DG38" i="6"/>
  <c r="CY38" i="6"/>
  <c r="CN40" i="6"/>
  <c r="CR39" i="6"/>
  <c r="CJ39" i="6"/>
  <c r="CN38" i="6"/>
  <c r="CC40" i="6"/>
  <c r="CG39" i="6"/>
  <c r="BY39" i="6"/>
  <c r="CC38" i="6"/>
  <c r="BP40" i="6"/>
  <c r="BT39" i="6"/>
  <c r="BL39" i="6"/>
  <c r="BP38" i="6"/>
  <c r="BE40" i="6"/>
  <c r="AW40" i="6"/>
  <c r="BA39" i="6"/>
  <c r="BE38" i="6"/>
  <c r="AW38" i="6"/>
  <c r="AT40" i="6"/>
  <c r="AL40" i="6"/>
  <c r="AP39" i="6"/>
  <c r="AT38" i="6"/>
  <c r="AL38" i="6"/>
  <c r="AA40" i="6"/>
  <c r="AE39" i="6"/>
  <c r="W39" i="6"/>
  <c r="AA38" i="6"/>
  <c r="P40" i="6"/>
  <c r="S39" i="6"/>
  <c r="K39" i="6"/>
  <c r="N38" i="6"/>
  <c r="EB40" i="6"/>
  <c r="EF39" i="6"/>
  <c r="DX39" i="6"/>
  <c r="EB38" i="6"/>
  <c r="DQ40" i="6"/>
  <c r="DI40" i="6"/>
  <c r="DM39" i="6"/>
  <c r="DQ38" i="6"/>
  <c r="DI38" i="6"/>
  <c r="DD40" i="6"/>
  <c r="CV40" i="6"/>
  <c r="CZ39" i="6"/>
  <c r="DD38" i="6"/>
  <c r="CV38" i="6"/>
  <c r="CS40" i="6"/>
  <c r="CK40" i="6"/>
  <c r="CO39" i="6"/>
  <c r="CS38" i="6"/>
  <c r="CK38" i="6"/>
  <c r="BZ40" i="6"/>
  <c r="CD39" i="6"/>
  <c r="BV39" i="6"/>
  <c r="BZ38" i="6"/>
  <c r="BM40" i="6"/>
  <c r="BQ39" i="6"/>
  <c r="BI39" i="6"/>
  <c r="BM38" i="6"/>
  <c r="BB40" i="6"/>
  <c r="BF39" i="6"/>
  <c r="AX39" i="6"/>
  <c r="BB38" i="6"/>
  <c r="AQ40" i="6"/>
  <c r="AI40" i="6"/>
  <c r="AM39" i="6"/>
  <c r="AQ38" i="6"/>
  <c r="AI38" i="6"/>
  <c r="AF40" i="6"/>
  <c r="X40" i="6"/>
  <c r="AB39" i="6"/>
  <c r="AF38" i="6"/>
  <c r="X38" i="6"/>
  <c r="M40" i="6"/>
  <c r="P39" i="6"/>
  <c r="S38" i="6"/>
  <c r="K38" i="6"/>
  <c r="DZ39" i="6"/>
  <c r="DS40" i="6"/>
  <c r="DK38" i="6"/>
  <c r="DB39" i="6"/>
  <c r="CM38" i="6"/>
  <c r="BX39" i="6"/>
  <c r="BJ39" i="6"/>
  <c r="AZ39" i="6"/>
  <c r="AJ40" i="6"/>
  <c r="AG38" i="6"/>
  <c r="N40" i="6"/>
  <c r="CB38" i="6"/>
  <c r="AN39" i="6"/>
  <c r="Y38" i="6"/>
  <c r="Q39" i="6"/>
  <c r="CQ39" i="6"/>
  <c r="AR38" i="6"/>
  <c r="Y40" i="6"/>
  <c r="AR40" i="6"/>
  <c r="AC39" i="6"/>
  <c r="DY39" i="6"/>
  <c r="DR40" i="6"/>
  <c r="DJ38" i="6"/>
  <c r="DA39" i="6"/>
  <c r="CT40" i="6"/>
  <c r="CL38" i="6"/>
  <c r="BW39" i="6"/>
  <c r="BO38" i="6"/>
  <c r="AY39" i="6"/>
  <c r="AO39" i="6"/>
  <c r="Z38" i="6"/>
  <c r="R39" i="6"/>
  <c r="ED38" i="6"/>
  <c r="DK40" i="6"/>
  <c r="DF38" i="6"/>
  <c r="CM40" i="6"/>
  <c r="BN38" i="6"/>
  <c r="BD38" i="6"/>
  <c r="AG40" i="6"/>
  <c r="BD40" i="6"/>
  <c r="T38" i="6"/>
  <c r="BK39" i="6"/>
  <c r="EC38" i="6"/>
  <c r="DJ40" i="6"/>
  <c r="DE38" i="6"/>
  <c r="CL40" i="6"/>
  <c r="CA38" i="6"/>
  <c r="BO40" i="6"/>
  <c r="BC38" i="6"/>
  <c r="AS38" i="6"/>
  <c r="Z40" i="6"/>
  <c r="J39" i="6"/>
  <c r="ED40" i="6"/>
  <c r="DV38" i="6"/>
  <c r="DO39" i="6"/>
  <c r="DF40" i="6"/>
  <c r="CX38" i="6"/>
  <c r="CB40" i="6"/>
  <c r="BN40" i="6"/>
  <c r="AV38" i="6"/>
  <c r="BR39" i="6"/>
  <c r="AV40" i="6"/>
  <c r="AJ38" i="6"/>
  <c r="L38" i="6"/>
  <c r="DR38" i="6"/>
  <c r="CT38" i="6"/>
  <c r="CE39" i="6"/>
  <c r="BG39" i="6"/>
  <c r="AK40" i="6"/>
  <c r="V39" i="6"/>
  <c r="O40" i="6"/>
  <c r="EC40" i="6"/>
  <c r="DN39" i="6"/>
  <c r="DE40" i="6"/>
  <c r="CW38" i="6"/>
  <c r="CP39" i="6"/>
  <c r="CA40" i="6"/>
  <c r="BS39" i="6"/>
  <c r="BC40" i="6"/>
  <c r="AS40" i="6"/>
  <c r="AK38" i="6"/>
  <c r="AD39" i="6"/>
  <c r="M38" i="6"/>
  <c r="DV40" i="6"/>
  <c r="DS38" i="6"/>
  <c r="CX40" i="6"/>
  <c r="CI39" i="6"/>
  <c r="CF39" i="6"/>
  <c r="EG39" i="6"/>
  <c r="CW40" i="6"/>
  <c r="U35" i="6"/>
  <c r="I38" i="6"/>
  <c r="I40" i="6"/>
  <c r="U29" i="6"/>
  <c r="U30" i="6"/>
  <c r="U31" i="6"/>
  <c r="U32" i="6"/>
  <c r="U33" i="6"/>
  <c r="I39" i="6"/>
  <c r="B14" i="6"/>
  <c r="I36" i="6" l="1"/>
  <c r="I25" i="6" s="1"/>
  <c r="U26" i="6"/>
  <c r="AH38" i="6"/>
  <c r="AS36" i="6"/>
  <c r="AS25" i="6" s="1"/>
  <c r="AG36" i="6"/>
  <c r="AG25" i="6" s="1"/>
  <c r="DV36" i="6"/>
  <c r="DV25" i="6" s="1"/>
  <c r="DW36" i="6"/>
  <c r="DW25" i="6" s="1"/>
  <c r="CT36" i="6"/>
  <c r="CT25" i="6" s="1"/>
  <c r="BB36" i="6"/>
  <c r="BB25" i="6" s="1"/>
  <c r="DJ36" i="6"/>
  <c r="DJ25" i="6" s="1"/>
  <c r="BZ36" i="6"/>
  <c r="BZ25" i="6" s="1"/>
  <c r="AT36" i="6"/>
  <c r="AT25" i="6" s="1"/>
  <c r="EE36" i="6"/>
  <c r="EE25" i="6" s="1"/>
  <c r="CL36" i="6"/>
  <c r="CL25" i="6" s="1"/>
  <c r="DR36" i="6"/>
  <c r="DR25" i="6" s="1"/>
  <c r="BC36" i="6"/>
  <c r="BC25" i="6" s="1"/>
  <c r="T36" i="6"/>
  <c r="T25" i="6" s="1"/>
  <c r="CV36" i="6"/>
  <c r="CV25" i="6" s="1"/>
  <c r="BP36" i="6"/>
  <c r="BP25" i="6" s="1"/>
  <c r="CN36" i="6"/>
  <c r="CN25" i="6" s="1"/>
  <c r="BF36" i="6"/>
  <c r="BF25" i="6" s="1"/>
  <c r="CX36" i="6"/>
  <c r="CX25" i="6" s="1"/>
  <c r="BJ36" i="6"/>
  <c r="BJ25" i="6" s="1"/>
  <c r="CQ36" i="6"/>
  <c r="CQ25" i="6" s="1"/>
  <c r="R36" i="6"/>
  <c r="R25" i="6" s="1"/>
  <c r="AX36" i="6"/>
  <c r="AX25" i="6" s="1"/>
  <c r="P36" i="6"/>
  <c r="P25" i="6" s="1"/>
  <c r="AN36" i="6"/>
  <c r="AN25" i="6" s="1"/>
  <c r="EG36" i="6"/>
  <c r="EG25" i="6" s="1"/>
  <c r="CI36" i="6"/>
  <c r="CI25" i="6" s="1"/>
  <c r="J36" i="6"/>
  <c r="J25" i="6" s="1"/>
  <c r="CG36" i="6"/>
  <c r="CG25" i="6" s="1"/>
  <c r="AR36" i="6"/>
  <c r="AR25" i="6" s="1"/>
  <c r="DO36" i="6"/>
  <c r="DO25" i="6" s="1"/>
  <c r="DC36" i="6"/>
  <c r="DC25" i="6" s="1"/>
  <c r="Q36" i="6"/>
  <c r="Q25" i="6" s="1"/>
  <c r="L36" i="6"/>
  <c r="L25" i="6" s="1"/>
  <c r="DD36" i="6"/>
  <c r="DD25" i="6" s="1"/>
  <c r="DL36" i="6"/>
  <c r="DL25" i="6" s="1"/>
  <c r="Z36" i="6"/>
  <c r="Z25" i="6" s="1"/>
  <c r="AI36" i="6"/>
  <c r="AI25" i="6" s="1"/>
  <c r="EB36" i="6"/>
  <c r="EB25" i="6" s="1"/>
  <c r="AA36" i="6"/>
  <c r="AA25" i="6" s="1"/>
  <c r="DT36" i="6"/>
  <c r="DT25" i="6" s="1"/>
  <c r="AK36" i="6"/>
  <c r="AK25" i="6" s="1"/>
  <c r="ED36" i="6"/>
  <c r="ED25" i="6" s="1"/>
  <c r="M36" i="6"/>
  <c r="M25" i="6" s="1"/>
  <c r="CW36" i="6"/>
  <c r="CW25" i="6" s="1"/>
  <c r="EC36" i="6"/>
  <c r="EC25" i="6" s="1"/>
  <c r="DF36" i="6"/>
  <c r="DF25" i="6" s="1"/>
  <c r="DK36" i="6"/>
  <c r="DK25" i="6" s="1"/>
  <c r="AF36" i="6"/>
  <c r="AF25" i="6" s="1"/>
  <c r="DQ36" i="6"/>
  <c r="DQ25" i="6" s="1"/>
  <c r="N36" i="6"/>
  <c r="N25" i="6" s="1"/>
  <c r="AL36" i="6"/>
  <c r="AL25" i="6" s="1"/>
  <c r="CO36" i="6"/>
  <c r="CO25" i="6" s="1"/>
  <c r="DM36" i="6"/>
  <c r="DM25" i="6" s="1"/>
  <c r="CE36" i="6"/>
  <c r="CE25" i="6" s="1"/>
  <c r="DA36" i="6"/>
  <c r="DA25" i="6" s="1"/>
  <c r="DY36" i="6"/>
  <c r="DY25" i="6" s="1"/>
  <c r="BS36" i="6"/>
  <c r="BS25" i="6" s="1"/>
  <c r="BY36" i="6"/>
  <c r="BY25" i="6" s="1"/>
  <c r="K36" i="6"/>
  <c r="K25" i="6" s="1"/>
  <c r="BV36" i="6"/>
  <c r="BV25" i="6" s="1"/>
  <c r="BR36" i="6"/>
  <c r="BR25" i="6" s="1"/>
  <c r="AZ36" i="6"/>
  <c r="AZ25" i="6" s="1"/>
  <c r="AP36" i="6"/>
  <c r="AP25" i="6" s="1"/>
  <c r="BL36" i="6"/>
  <c r="BL25" i="6" s="1"/>
  <c r="CA36" i="6"/>
  <c r="CA25" i="6" s="1"/>
  <c r="CD36" i="6"/>
  <c r="CD25" i="6" s="1"/>
  <c r="CZ36" i="6"/>
  <c r="CZ25" i="6" s="1"/>
  <c r="DX36" i="6"/>
  <c r="DX25" i="6" s="1"/>
  <c r="CP36" i="6"/>
  <c r="CP25" i="6" s="1"/>
  <c r="DN36" i="6"/>
  <c r="DN25" i="6" s="1"/>
  <c r="BX36" i="6"/>
  <c r="BX25" i="6" s="1"/>
  <c r="BT36" i="6"/>
  <c r="BT25" i="6" s="1"/>
  <c r="AJ36" i="6"/>
  <c r="AJ25" i="6" s="1"/>
  <c r="BD36" i="6"/>
  <c r="BD25" i="6" s="1"/>
  <c r="Y36" i="6"/>
  <c r="Y25" i="6" s="1"/>
  <c r="AQ36" i="6"/>
  <c r="AQ25" i="6" s="1"/>
  <c r="BM36" i="6"/>
  <c r="BM25" i="6" s="1"/>
  <c r="CK36" i="6"/>
  <c r="CK25" i="6" s="1"/>
  <c r="AW36" i="6"/>
  <c r="AW25" i="6" s="1"/>
  <c r="O36" i="6"/>
  <c r="O25" i="6" s="1"/>
  <c r="AM36" i="6"/>
  <c r="AM25" i="6" s="1"/>
  <c r="EF36" i="6"/>
  <c r="EF25" i="6" s="1"/>
  <c r="AC36" i="6"/>
  <c r="AC25" i="6" s="1"/>
  <c r="AY36" i="6"/>
  <c r="AY25" i="6" s="1"/>
  <c r="CF36" i="6"/>
  <c r="CF25" i="6" s="1"/>
  <c r="CJ36" i="6"/>
  <c r="CJ25" i="6" s="1"/>
  <c r="AB36" i="6"/>
  <c r="AB25" i="6" s="1"/>
  <c r="EA36" i="6"/>
  <c r="EA25" i="6" s="1"/>
  <c r="DS36" i="6"/>
  <c r="DS25" i="6" s="1"/>
  <c r="DE36" i="6"/>
  <c r="DE25" i="6" s="1"/>
  <c r="BN36" i="6"/>
  <c r="BN25" i="6" s="1"/>
  <c r="CM36" i="6"/>
  <c r="CM25" i="6" s="1"/>
  <c r="CS36" i="6"/>
  <c r="CS25" i="6" s="1"/>
  <c r="BE36" i="6"/>
  <c r="BE25" i="6" s="1"/>
  <c r="CC36" i="6"/>
  <c r="CC25" i="6" s="1"/>
  <c r="CY36" i="6"/>
  <c r="CY25" i="6" s="1"/>
  <c r="BI36" i="6"/>
  <c r="BI25" i="6" s="1"/>
  <c r="BG36" i="6"/>
  <c r="BG25" i="6" s="1"/>
  <c r="DB36" i="6"/>
  <c r="DB25" i="6" s="1"/>
  <c r="DZ36" i="6"/>
  <c r="DZ25" i="6" s="1"/>
  <c r="V36" i="6"/>
  <c r="V25" i="6" s="1"/>
  <c r="W25" i="6"/>
  <c r="CR36" i="6"/>
  <c r="CR25" i="6" s="1"/>
  <c r="DP36" i="6"/>
  <c r="DP25" i="6" s="1"/>
  <c r="S36" i="6"/>
  <c r="S25" i="6" s="1"/>
  <c r="AV36" i="6"/>
  <c r="AV25" i="6" s="1"/>
  <c r="BO36" i="6"/>
  <c r="BO25" i="6" s="1"/>
  <c r="CB36" i="6"/>
  <c r="CB25" i="6" s="1"/>
  <c r="X36" i="6"/>
  <c r="X25" i="6" s="1"/>
  <c r="DI36" i="6"/>
  <c r="DI25" i="6" s="1"/>
  <c r="DG36" i="6"/>
  <c r="DG25" i="6" s="1"/>
  <c r="BQ36" i="6"/>
  <c r="BQ25" i="6" s="1"/>
  <c r="BW36" i="6"/>
  <c r="BW25" i="6" s="1"/>
  <c r="AO36" i="6"/>
  <c r="AO25" i="6" s="1"/>
  <c r="BK36" i="6"/>
  <c r="BK25" i="6" s="1"/>
  <c r="AD36" i="6"/>
  <c r="AD25" i="6" s="1"/>
  <c r="AE36" i="6"/>
  <c r="AE25" i="6" s="1"/>
  <c r="BA36" i="6"/>
  <c r="BA25" i="6" s="1"/>
  <c r="U38" i="6"/>
  <c r="U37" i="6"/>
  <c r="CU38" i="6"/>
  <c r="DH38" i="6"/>
  <c r="DU40" i="6"/>
  <c r="BH39" i="6"/>
  <c r="AU40" i="6"/>
  <c r="DU39" i="6"/>
  <c r="BU40" i="6"/>
  <c r="AU39" i="6"/>
  <c r="U40" i="6"/>
  <c r="AU38" i="6"/>
  <c r="BH38" i="6"/>
  <c r="CH38" i="6"/>
  <c r="EH38" i="6"/>
  <c r="AH39" i="6"/>
  <c r="AH40" i="6"/>
  <c r="CU40" i="6"/>
  <c r="DH40" i="6"/>
  <c r="U39" i="6"/>
  <c r="BH40" i="6"/>
  <c r="CH39" i="6"/>
  <c r="BU39" i="6"/>
  <c r="CU39" i="6"/>
  <c r="BU38" i="6"/>
  <c r="CH40" i="6"/>
  <c r="DH39" i="6"/>
  <c r="EH39" i="6"/>
  <c r="DU38" i="6"/>
  <c r="EH40" i="6"/>
  <c r="E7" i="2"/>
  <c r="F7" i="2" s="1"/>
  <c r="G7" i="2" s="1"/>
  <c r="H7" i="2" s="1"/>
  <c r="I7" i="2" s="1"/>
  <c r="J7" i="2" s="1"/>
  <c r="K7" i="2" s="1"/>
  <c r="L7" i="2" s="1"/>
  <c r="M7" i="2" s="1"/>
  <c r="N7" i="2" s="1"/>
  <c r="O7" i="2" s="1"/>
  <c r="P7" i="2" s="1"/>
  <c r="Q7" i="2" s="1"/>
  <c r="R7" i="2" s="1"/>
  <c r="S7" i="2" s="1"/>
  <c r="T7" i="2" s="1"/>
  <c r="U7" i="2" s="1"/>
  <c r="V7" i="2" s="1"/>
  <c r="W7" i="2" s="1"/>
  <c r="X7" i="2" s="1"/>
  <c r="Y7" i="2" s="1"/>
  <c r="Z7" i="2" s="1"/>
  <c r="AA7" i="2" s="1"/>
  <c r="AB7" i="2" s="1"/>
  <c r="AC7" i="2" s="1"/>
  <c r="AD7" i="2" s="1"/>
  <c r="AE7" i="2" s="1"/>
  <c r="AF7" i="2" s="1"/>
  <c r="AG7" i="2" s="1"/>
  <c r="AH7" i="2" s="1"/>
  <c r="AI7" i="2" s="1"/>
  <c r="AJ7" i="2" s="1"/>
  <c r="AK7" i="2" s="1"/>
  <c r="AL7" i="2" s="1"/>
  <c r="AM7" i="2" s="1"/>
  <c r="AN7" i="2" s="1"/>
  <c r="AO7" i="2" s="1"/>
  <c r="AP7" i="2" s="1"/>
  <c r="AQ7" i="2" s="1"/>
  <c r="AR7" i="2" s="1"/>
  <c r="AS7" i="2" s="1"/>
  <c r="AT7" i="2" s="1"/>
  <c r="AU7" i="2" s="1"/>
  <c r="AV7" i="2" s="1"/>
  <c r="AW7" i="2" s="1"/>
  <c r="AX7" i="2" s="1"/>
  <c r="AY7" i="2" s="1"/>
  <c r="AZ7" i="2" s="1"/>
  <c r="BA7" i="2" s="1"/>
  <c r="BB7" i="2" s="1"/>
  <c r="BC7" i="2" s="1"/>
  <c r="BD7" i="2" s="1"/>
  <c r="BE7" i="2" s="1"/>
  <c r="BF7" i="2" s="1"/>
  <c r="BG7" i="2" s="1"/>
  <c r="BH7" i="2" s="1"/>
  <c r="BI7" i="2" s="1"/>
  <c r="BJ7" i="2" s="1"/>
  <c r="BK7" i="2" s="1"/>
  <c r="BL7" i="2" s="1"/>
  <c r="BM7" i="2" s="1"/>
  <c r="BN7" i="2" s="1"/>
  <c r="BO7" i="2" s="1"/>
  <c r="BP7" i="2" s="1"/>
  <c r="BQ7" i="2" s="1"/>
  <c r="BR7" i="2" s="1"/>
  <c r="BS7" i="2" s="1"/>
  <c r="BT7" i="2" s="1"/>
  <c r="BU7" i="2" s="1"/>
  <c r="BV7" i="2" s="1"/>
  <c r="BW7" i="2" s="1"/>
  <c r="BX7" i="2" s="1"/>
  <c r="BY7" i="2" s="1"/>
  <c r="BZ7" i="2" s="1"/>
  <c r="CA7" i="2" s="1"/>
  <c r="CB7" i="2" s="1"/>
  <c r="CC7" i="2" s="1"/>
  <c r="CD7" i="2" s="1"/>
  <c r="CE7" i="2" s="1"/>
  <c r="CF7" i="2" s="1"/>
  <c r="CG7" i="2" s="1"/>
  <c r="CH7" i="2" s="1"/>
  <c r="CI7" i="2" s="1"/>
  <c r="CJ7" i="2" s="1"/>
  <c r="CK7" i="2" s="1"/>
  <c r="CL7" i="2" s="1"/>
  <c r="CM7" i="2" s="1"/>
  <c r="CN7" i="2" s="1"/>
  <c r="CO7" i="2" s="1"/>
  <c r="CP7" i="2" s="1"/>
  <c r="CQ7" i="2" s="1"/>
  <c r="CR7" i="2" s="1"/>
  <c r="CS7" i="2" s="1"/>
  <c r="CT7" i="2" s="1"/>
  <c r="CU7" i="2" s="1"/>
  <c r="CV7" i="2" s="1"/>
  <c r="CW7" i="2" s="1"/>
  <c r="CX7" i="2" s="1"/>
  <c r="CY7" i="2" s="1"/>
  <c r="CZ7" i="2" s="1"/>
  <c r="DA7" i="2" s="1"/>
  <c r="DB7" i="2" s="1"/>
  <c r="DC7" i="2" s="1"/>
  <c r="DD7" i="2" s="1"/>
  <c r="DE7" i="2" s="1"/>
  <c r="DF7" i="2" s="1"/>
  <c r="DG7" i="2" s="1"/>
  <c r="DH7" i="2" s="1"/>
  <c r="DI7" i="2" s="1"/>
  <c r="DJ7" i="2" s="1"/>
  <c r="DK7" i="2" s="1"/>
  <c r="DL7" i="2" s="1"/>
  <c r="DM7" i="2" s="1"/>
  <c r="DN7" i="2" s="1"/>
  <c r="DO7" i="2" s="1"/>
  <c r="DP7" i="2" s="1"/>
  <c r="DQ7" i="2" s="1"/>
  <c r="DR7" i="2" s="1"/>
  <c r="DS7" i="2" s="1"/>
  <c r="DT7" i="2" s="1"/>
  <c r="E6" i="2"/>
  <c r="F6" i="2" s="1"/>
  <c r="G6" i="2" s="1"/>
  <c r="H6" i="2" s="1"/>
  <c r="I6" i="2" s="1"/>
  <c r="J6" i="2" s="1"/>
  <c r="K6" i="2" s="1"/>
  <c r="L6" i="2" s="1"/>
  <c r="M6" i="2" s="1"/>
  <c r="N6" i="2" s="1"/>
  <c r="O6" i="2" s="1"/>
  <c r="P6" i="2" s="1"/>
  <c r="Q6" i="2" s="1"/>
  <c r="R6" i="2" s="1"/>
  <c r="S6" i="2" s="1"/>
  <c r="T6" i="2" s="1"/>
  <c r="U6" i="2" s="1"/>
  <c r="V6" i="2" s="1"/>
  <c r="W6" i="2" s="1"/>
  <c r="X6" i="2" s="1"/>
  <c r="Y6" i="2" s="1"/>
  <c r="Z6" i="2" s="1"/>
  <c r="AA6" i="2" s="1"/>
  <c r="AB6" i="2" s="1"/>
  <c r="AC6" i="2" s="1"/>
  <c r="AD6" i="2" s="1"/>
  <c r="AE6" i="2" s="1"/>
  <c r="AF6" i="2" s="1"/>
  <c r="AG6" i="2" s="1"/>
  <c r="AH6" i="2" s="1"/>
  <c r="AI6" i="2" s="1"/>
  <c r="AJ6" i="2" s="1"/>
  <c r="AK6" i="2" s="1"/>
  <c r="AL6" i="2" s="1"/>
  <c r="AM6" i="2" s="1"/>
  <c r="AN6" i="2" s="1"/>
  <c r="AO6" i="2" s="1"/>
  <c r="AP6" i="2" s="1"/>
  <c r="AQ6" i="2" s="1"/>
  <c r="AR6" i="2" s="1"/>
  <c r="AS6" i="2" s="1"/>
  <c r="AT6" i="2" s="1"/>
  <c r="AU6" i="2" s="1"/>
  <c r="AV6" i="2" s="1"/>
  <c r="AW6" i="2" s="1"/>
  <c r="AX6" i="2" s="1"/>
  <c r="AY6" i="2" s="1"/>
  <c r="AZ6" i="2" s="1"/>
  <c r="BA6" i="2" s="1"/>
  <c r="BB6" i="2" s="1"/>
  <c r="BC6" i="2" s="1"/>
  <c r="BD6" i="2" s="1"/>
  <c r="BE6" i="2" s="1"/>
  <c r="BF6" i="2" s="1"/>
  <c r="BG6" i="2" s="1"/>
  <c r="BH6" i="2" s="1"/>
  <c r="BI6" i="2" s="1"/>
  <c r="BJ6" i="2" s="1"/>
  <c r="BK6" i="2" s="1"/>
  <c r="BL6" i="2" s="1"/>
  <c r="BM6" i="2" s="1"/>
  <c r="BN6" i="2" s="1"/>
  <c r="BO6" i="2" s="1"/>
  <c r="BP6" i="2" s="1"/>
  <c r="BQ6" i="2" s="1"/>
  <c r="BR6" i="2" s="1"/>
  <c r="BS6" i="2" s="1"/>
  <c r="BT6" i="2" s="1"/>
  <c r="BU6" i="2" s="1"/>
  <c r="BV6" i="2" s="1"/>
  <c r="BW6" i="2" s="1"/>
  <c r="BX6" i="2" s="1"/>
  <c r="BY6" i="2" s="1"/>
  <c r="BZ6" i="2" s="1"/>
  <c r="CA6" i="2" s="1"/>
  <c r="CB6" i="2" s="1"/>
  <c r="CC6" i="2" s="1"/>
  <c r="CD6" i="2" s="1"/>
  <c r="CE6" i="2" s="1"/>
  <c r="CF6" i="2" s="1"/>
  <c r="CG6" i="2" s="1"/>
  <c r="CH6" i="2" s="1"/>
  <c r="CI6" i="2" s="1"/>
  <c r="CJ6" i="2" s="1"/>
  <c r="CK6" i="2" s="1"/>
  <c r="CL6" i="2" s="1"/>
  <c r="CM6" i="2" s="1"/>
  <c r="CN6" i="2" s="1"/>
  <c r="CO6" i="2" s="1"/>
  <c r="CP6" i="2" s="1"/>
  <c r="CQ6" i="2" s="1"/>
  <c r="CR6" i="2" s="1"/>
  <c r="CS6" i="2" s="1"/>
  <c r="CT6" i="2" s="1"/>
  <c r="CU6" i="2" s="1"/>
  <c r="CV6" i="2" s="1"/>
  <c r="CW6" i="2" s="1"/>
  <c r="CX6" i="2" s="1"/>
  <c r="CY6" i="2" s="1"/>
  <c r="CZ6" i="2" s="1"/>
  <c r="DA6" i="2" s="1"/>
  <c r="DB6" i="2" s="1"/>
  <c r="DC6" i="2" s="1"/>
  <c r="DD6" i="2" s="1"/>
  <c r="DE6" i="2" s="1"/>
  <c r="DF6" i="2" s="1"/>
  <c r="DG6" i="2" s="1"/>
  <c r="DH6" i="2" s="1"/>
  <c r="DI6" i="2" s="1"/>
  <c r="DJ6" i="2" s="1"/>
  <c r="DK6" i="2" s="1"/>
  <c r="DL6" i="2" s="1"/>
  <c r="DM6" i="2" s="1"/>
  <c r="DN6" i="2" s="1"/>
  <c r="DO6" i="2" s="1"/>
  <c r="DP6" i="2" s="1"/>
  <c r="DQ6" i="2" s="1"/>
  <c r="DR6" i="2" s="1"/>
  <c r="DS6" i="2" s="1"/>
  <c r="DT6" i="2" s="1"/>
  <c r="F16" i="2"/>
  <c r="G16" i="2" s="1"/>
  <c r="H16" i="2" s="1"/>
  <c r="I16" i="2" s="1"/>
  <c r="J16" i="2" s="1"/>
  <c r="K16" i="2" s="1"/>
  <c r="L16" i="2" s="1"/>
  <c r="M16" i="2" s="1"/>
  <c r="N16" i="2" s="1"/>
  <c r="O16" i="2" s="1"/>
  <c r="P16" i="2" s="1"/>
  <c r="Q16" i="2" s="1"/>
  <c r="R16" i="2" s="1"/>
  <c r="S16" i="2" s="1"/>
  <c r="T16" i="2" s="1"/>
  <c r="U16" i="2" s="1"/>
  <c r="V16" i="2" s="1"/>
  <c r="W16" i="2" s="1"/>
  <c r="X16" i="2" s="1"/>
  <c r="Y16" i="2" s="1"/>
  <c r="Z16" i="2" s="1"/>
  <c r="AA16" i="2" s="1"/>
  <c r="AB16" i="2" s="1"/>
  <c r="AC16" i="2" s="1"/>
  <c r="AD16" i="2" s="1"/>
  <c r="AE16" i="2" s="1"/>
  <c r="AF16" i="2" s="1"/>
  <c r="AG16" i="2" s="1"/>
  <c r="AH16" i="2" s="1"/>
  <c r="AI16" i="2" s="1"/>
  <c r="AJ16" i="2" s="1"/>
  <c r="AK16" i="2" s="1"/>
  <c r="AL16" i="2" s="1"/>
  <c r="AM16" i="2" s="1"/>
  <c r="AN16" i="2" s="1"/>
  <c r="AO16" i="2" s="1"/>
  <c r="AP16" i="2" s="1"/>
  <c r="AQ16" i="2" s="1"/>
  <c r="AR16" i="2" s="1"/>
  <c r="AS16" i="2" s="1"/>
  <c r="AT16" i="2" s="1"/>
  <c r="AU16" i="2" s="1"/>
  <c r="AV16" i="2" s="1"/>
  <c r="AW16" i="2" s="1"/>
  <c r="AX16" i="2" s="1"/>
  <c r="AY16" i="2" s="1"/>
  <c r="AZ16" i="2" s="1"/>
  <c r="BA16" i="2" s="1"/>
  <c r="BB16" i="2" s="1"/>
  <c r="BC16" i="2" s="1"/>
  <c r="BD16" i="2" s="1"/>
  <c r="BE16" i="2" s="1"/>
  <c r="BF16" i="2" s="1"/>
  <c r="BG16" i="2" s="1"/>
  <c r="BH16" i="2" s="1"/>
  <c r="BI16" i="2" s="1"/>
  <c r="BJ16" i="2" s="1"/>
  <c r="BK16" i="2" s="1"/>
  <c r="BL16" i="2" s="1"/>
  <c r="BM16" i="2" s="1"/>
  <c r="BN16" i="2" s="1"/>
  <c r="BO16" i="2" s="1"/>
  <c r="BP16" i="2" s="1"/>
  <c r="BQ16" i="2" s="1"/>
  <c r="BR16" i="2" s="1"/>
  <c r="BS16" i="2" s="1"/>
  <c r="BT16" i="2" s="1"/>
  <c r="BU16" i="2" s="1"/>
  <c r="BV16" i="2" s="1"/>
  <c r="BW16" i="2" s="1"/>
  <c r="BX16" i="2" s="1"/>
  <c r="BY16" i="2" s="1"/>
  <c r="BZ16" i="2" s="1"/>
  <c r="CA16" i="2" s="1"/>
  <c r="CB16" i="2" s="1"/>
  <c r="CC16" i="2" s="1"/>
  <c r="CD16" i="2" s="1"/>
  <c r="CE16" i="2" s="1"/>
  <c r="CF16" i="2" s="1"/>
  <c r="CG16" i="2" s="1"/>
  <c r="CH16" i="2" s="1"/>
  <c r="CI16" i="2" s="1"/>
  <c r="CJ16" i="2" s="1"/>
  <c r="CK16" i="2" s="1"/>
  <c r="CL16" i="2" s="1"/>
  <c r="CM16" i="2" s="1"/>
  <c r="CN16" i="2" s="1"/>
  <c r="CO16" i="2" s="1"/>
  <c r="CP16" i="2" s="1"/>
  <c r="CQ16" i="2" s="1"/>
  <c r="CR16" i="2" s="1"/>
  <c r="CS16" i="2" s="1"/>
  <c r="CT16" i="2" s="1"/>
  <c r="CU16" i="2" s="1"/>
  <c r="CV16" i="2" s="1"/>
  <c r="CW16" i="2" s="1"/>
  <c r="CX16" i="2" s="1"/>
  <c r="CY16" i="2" s="1"/>
  <c r="CZ16" i="2" s="1"/>
  <c r="DA16" i="2" s="1"/>
  <c r="DB16" i="2" s="1"/>
  <c r="DC16" i="2" s="1"/>
  <c r="DD16" i="2" s="1"/>
  <c r="DE16" i="2" s="1"/>
  <c r="DF16" i="2" s="1"/>
  <c r="DG16" i="2" s="1"/>
  <c r="DH16" i="2" s="1"/>
  <c r="DI16" i="2" s="1"/>
  <c r="DJ16" i="2" s="1"/>
  <c r="DK16" i="2" s="1"/>
  <c r="DL16" i="2" s="1"/>
  <c r="DM16" i="2" s="1"/>
  <c r="DN16" i="2" s="1"/>
  <c r="DO16" i="2" s="1"/>
  <c r="DP16" i="2" s="1"/>
  <c r="DQ16" i="2" s="1"/>
  <c r="DR16" i="2" s="1"/>
  <c r="DS16" i="2" s="1"/>
  <c r="DT16" i="2" s="1"/>
  <c r="F9" i="2"/>
  <c r="G9" i="2" s="1"/>
  <c r="H9" i="2" s="1"/>
  <c r="I9" i="2" s="1"/>
  <c r="J9" i="2" s="1"/>
  <c r="K9" i="2" s="1"/>
  <c r="L9" i="2" s="1"/>
  <c r="M9" i="2" s="1"/>
  <c r="N9" i="2" s="1"/>
  <c r="O9" i="2" s="1"/>
  <c r="P9" i="2" s="1"/>
  <c r="Q9" i="2" s="1"/>
  <c r="R9" i="2" s="1"/>
  <c r="S9" i="2" s="1"/>
  <c r="T9" i="2" s="1"/>
  <c r="U9" i="2" s="1"/>
  <c r="V9" i="2" s="1"/>
  <c r="W9" i="2" s="1"/>
  <c r="X9" i="2" s="1"/>
  <c r="Y9" i="2" s="1"/>
  <c r="Z9" i="2" s="1"/>
  <c r="AA9" i="2" s="1"/>
  <c r="AB9" i="2" s="1"/>
  <c r="AC9" i="2" s="1"/>
  <c r="AD9" i="2" s="1"/>
  <c r="AE9" i="2" s="1"/>
  <c r="AF9" i="2" s="1"/>
  <c r="AG9" i="2" s="1"/>
  <c r="AH9" i="2" s="1"/>
  <c r="AI9" i="2" s="1"/>
  <c r="AJ9" i="2" s="1"/>
  <c r="AK9" i="2" s="1"/>
  <c r="AL9" i="2" s="1"/>
  <c r="AM9" i="2" s="1"/>
  <c r="AN9" i="2" s="1"/>
  <c r="AO9" i="2" s="1"/>
  <c r="AP9" i="2" s="1"/>
  <c r="AQ9" i="2" s="1"/>
  <c r="AR9" i="2" s="1"/>
  <c r="AS9" i="2" s="1"/>
  <c r="AT9" i="2" s="1"/>
  <c r="AU9" i="2" s="1"/>
  <c r="AV9" i="2" s="1"/>
  <c r="AW9" i="2" s="1"/>
  <c r="AX9" i="2" s="1"/>
  <c r="AY9" i="2" s="1"/>
  <c r="AZ9" i="2" s="1"/>
  <c r="BA9" i="2" s="1"/>
  <c r="BB9" i="2" s="1"/>
  <c r="BC9" i="2" s="1"/>
  <c r="BD9" i="2" s="1"/>
  <c r="BE9" i="2" s="1"/>
  <c r="BF9" i="2" s="1"/>
  <c r="BG9" i="2" s="1"/>
  <c r="BH9" i="2" s="1"/>
  <c r="BI9" i="2" s="1"/>
  <c r="BJ9" i="2" s="1"/>
  <c r="BK9" i="2" s="1"/>
  <c r="BL9" i="2" s="1"/>
  <c r="BM9" i="2" s="1"/>
  <c r="BN9" i="2" s="1"/>
  <c r="BO9" i="2" s="1"/>
  <c r="BP9" i="2" s="1"/>
  <c r="BQ9" i="2" s="1"/>
  <c r="BR9" i="2" s="1"/>
  <c r="BS9" i="2" s="1"/>
  <c r="BT9" i="2" s="1"/>
  <c r="BU9" i="2" s="1"/>
  <c r="BV9" i="2" s="1"/>
  <c r="BW9" i="2" s="1"/>
  <c r="BX9" i="2" s="1"/>
  <c r="BY9" i="2" s="1"/>
  <c r="BZ9" i="2" s="1"/>
  <c r="CA9" i="2" s="1"/>
  <c r="CB9" i="2" s="1"/>
  <c r="CC9" i="2" s="1"/>
  <c r="CD9" i="2" s="1"/>
  <c r="CE9" i="2" s="1"/>
  <c r="CF9" i="2" s="1"/>
  <c r="CG9" i="2" s="1"/>
  <c r="CH9" i="2" s="1"/>
  <c r="CI9" i="2" s="1"/>
  <c r="CJ9" i="2" s="1"/>
  <c r="CK9" i="2" s="1"/>
  <c r="CL9" i="2" s="1"/>
  <c r="CM9" i="2" s="1"/>
  <c r="CN9" i="2" s="1"/>
  <c r="CO9" i="2" s="1"/>
  <c r="CP9" i="2" s="1"/>
  <c r="CQ9" i="2" s="1"/>
  <c r="CR9" i="2" s="1"/>
  <c r="CS9" i="2" s="1"/>
  <c r="CT9" i="2" s="1"/>
  <c r="CU9" i="2" s="1"/>
  <c r="CV9" i="2" s="1"/>
  <c r="CW9" i="2" s="1"/>
  <c r="CX9" i="2" s="1"/>
  <c r="CY9" i="2" s="1"/>
  <c r="CZ9" i="2" s="1"/>
  <c r="DA9" i="2" s="1"/>
  <c r="DB9" i="2" s="1"/>
  <c r="DC9" i="2" s="1"/>
  <c r="DD9" i="2" s="1"/>
  <c r="DE9" i="2" s="1"/>
  <c r="DF9" i="2" s="1"/>
  <c r="DG9" i="2" s="1"/>
  <c r="DH9" i="2" s="1"/>
  <c r="DI9" i="2" s="1"/>
  <c r="DJ9" i="2" s="1"/>
  <c r="DK9" i="2" s="1"/>
  <c r="DL9" i="2" s="1"/>
  <c r="DM9" i="2" s="1"/>
  <c r="DN9" i="2" s="1"/>
  <c r="DO9" i="2" s="1"/>
  <c r="DP9" i="2" s="1"/>
  <c r="DQ9" i="2" s="1"/>
  <c r="DR9" i="2" s="1"/>
  <c r="DS9" i="2" s="1"/>
  <c r="DT9" i="2" s="1"/>
  <c r="E5" i="2"/>
  <c r="F5" i="2" s="1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AH5" i="2" s="1"/>
  <c r="AI5" i="2" s="1"/>
  <c r="AJ5" i="2" s="1"/>
  <c r="AK5" i="2" s="1"/>
  <c r="AL5" i="2" s="1"/>
  <c r="AM5" i="2" s="1"/>
  <c r="AN5" i="2" s="1"/>
  <c r="AO5" i="2" s="1"/>
  <c r="AP5" i="2" s="1"/>
  <c r="AQ5" i="2" s="1"/>
  <c r="AR5" i="2" s="1"/>
  <c r="AS5" i="2" s="1"/>
  <c r="AT5" i="2" s="1"/>
  <c r="AU5" i="2" s="1"/>
  <c r="AV5" i="2" s="1"/>
  <c r="AW5" i="2" s="1"/>
  <c r="AX5" i="2" s="1"/>
  <c r="AY5" i="2" s="1"/>
  <c r="AZ5" i="2" s="1"/>
  <c r="BA5" i="2" s="1"/>
  <c r="BB5" i="2" s="1"/>
  <c r="BC5" i="2" s="1"/>
  <c r="BD5" i="2" s="1"/>
  <c r="BE5" i="2" s="1"/>
  <c r="BF5" i="2" s="1"/>
  <c r="BG5" i="2" s="1"/>
  <c r="BH5" i="2" s="1"/>
  <c r="BI5" i="2" s="1"/>
  <c r="BJ5" i="2" s="1"/>
  <c r="BK5" i="2" s="1"/>
  <c r="BL5" i="2" s="1"/>
  <c r="BM5" i="2" s="1"/>
  <c r="BN5" i="2" s="1"/>
  <c r="BO5" i="2" s="1"/>
  <c r="BP5" i="2" s="1"/>
  <c r="BQ5" i="2" s="1"/>
  <c r="BR5" i="2" s="1"/>
  <c r="BS5" i="2" s="1"/>
  <c r="BT5" i="2" s="1"/>
  <c r="BU5" i="2" s="1"/>
  <c r="BV5" i="2" s="1"/>
  <c r="BW5" i="2" s="1"/>
  <c r="BX5" i="2" s="1"/>
  <c r="BY5" i="2" s="1"/>
  <c r="BZ5" i="2" s="1"/>
  <c r="CA5" i="2" s="1"/>
  <c r="CB5" i="2" s="1"/>
  <c r="CC5" i="2" s="1"/>
  <c r="CD5" i="2" s="1"/>
  <c r="CE5" i="2" s="1"/>
  <c r="CF5" i="2" s="1"/>
  <c r="CG5" i="2" s="1"/>
  <c r="CH5" i="2" s="1"/>
  <c r="CI5" i="2" s="1"/>
  <c r="CJ5" i="2" s="1"/>
  <c r="CK5" i="2" s="1"/>
  <c r="CL5" i="2" s="1"/>
  <c r="CM5" i="2" s="1"/>
  <c r="CN5" i="2" s="1"/>
  <c r="CO5" i="2" s="1"/>
  <c r="CP5" i="2" s="1"/>
  <c r="CQ5" i="2" s="1"/>
  <c r="CR5" i="2" s="1"/>
  <c r="CS5" i="2" s="1"/>
  <c r="CT5" i="2" s="1"/>
  <c r="CU5" i="2" s="1"/>
  <c r="CV5" i="2" s="1"/>
  <c r="CW5" i="2" s="1"/>
  <c r="CX5" i="2" s="1"/>
  <c r="CY5" i="2" s="1"/>
  <c r="CZ5" i="2" s="1"/>
  <c r="DA5" i="2" s="1"/>
  <c r="DB5" i="2" s="1"/>
  <c r="DC5" i="2" s="1"/>
  <c r="DD5" i="2" s="1"/>
  <c r="DE5" i="2" s="1"/>
  <c r="DF5" i="2" s="1"/>
  <c r="DG5" i="2" s="1"/>
  <c r="DH5" i="2" s="1"/>
  <c r="DI5" i="2" s="1"/>
  <c r="DJ5" i="2" s="1"/>
  <c r="DK5" i="2" s="1"/>
  <c r="DL5" i="2" s="1"/>
  <c r="DM5" i="2" s="1"/>
  <c r="DN5" i="2" s="1"/>
  <c r="DO5" i="2" s="1"/>
  <c r="DP5" i="2" s="1"/>
  <c r="DQ5" i="2" s="1"/>
  <c r="DR5" i="2" s="1"/>
  <c r="DS5" i="2" s="1"/>
  <c r="DT5" i="2" s="1"/>
  <c r="E8" i="2"/>
  <c r="F8" i="2" s="1"/>
  <c r="G8" i="2" s="1"/>
  <c r="H8" i="2" s="1"/>
  <c r="I8" i="2" s="1"/>
  <c r="J8" i="2" s="1"/>
  <c r="K8" i="2" s="1"/>
  <c r="L8" i="2" s="1"/>
  <c r="M8" i="2" s="1"/>
  <c r="N8" i="2" s="1"/>
  <c r="O8" i="2" s="1"/>
  <c r="P8" i="2" s="1"/>
  <c r="Q8" i="2" s="1"/>
  <c r="R8" i="2" s="1"/>
  <c r="S8" i="2" s="1"/>
  <c r="T8" i="2" s="1"/>
  <c r="U8" i="2" s="1"/>
  <c r="V8" i="2" s="1"/>
  <c r="W8" i="2" s="1"/>
  <c r="X8" i="2" s="1"/>
  <c r="Y8" i="2" s="1"/>
  <c r="Z8" i="2" s="1"/>
  <c r="AA8" i="2" s="1"/>
  <c r="AB8" i="2" s="1"/>
  <c r="AC8" i="2" s="1"/>
  <c r="AD8" i="2" s="1"/>
  <c r="AE8" i="2" s="1"/>
  <c r="AF8" i="2" s="1"/>
  <c r="AG8" i="2" s="1"/>
  <c r="AH8" i="2" s="1"/>
  <c r="AI8" i="2" s="1"/>
  <c r="AJ8" i="2" s="1"/>
  <c r="AK8" i="2" s="1"/>
  <c r="AL8" i="2" s="1"/>
  <c r="AM8" i="2" s="1"/>
  <c r="AN8" i="2" s="1"/>
  <c r="AO8" i="2" s="1"/>
  <c r="AP8" i="2" s="1"/>
  <c r="AQ8" i="2" s="1"/>
  <c r="AR8" i="2" s="1"/>
  <c r="AS8" i="2" s="1"/>
  <c r="AT8" i="2" s="1"/>
  <c r="AU8" i="2" s="1"/>
  <c r="AV8" i="2" s="1"/>
  <c r="AW8" i="2" s="1"/>
  <c r="AX8" i="2" s="1"/>
  <c r="AY8" i="2" s="1"/>
  <c r="AZ8" i="2" s="1"/>
  <c r="BA8" i="2" s="1"/>
  <c r="BB8" i="2" s="1"/>
  <c r="BC8" i="2" s="1"/>
  <c r="BD8" i="2" s="1"/>
  <c r="BE8" i="2" s="1"/>
  <c r="BF8" i="2" s="1"/>
  <c r="BG8" i="2" s="1"/>
  <c r="BH8" i="2" s="1"/>
  <c r="BI8" i="2" s="1"/>
  <c r="BJ8" i="2" s="1"/>
  <c r="BK8" i="2" s="1"/>
  <c r="BL8" i="2" s="1"/>
  <c r="BM8" i="2" s="1"/>
  <c r="BN8" i="2" s="1"/>
  <c r="BO8" i="2" s="1"/>
  <c r="BP8" i="2" s="1"/>
  <c r="BQ8" i="2" s="1"/>
  <c r="BR8" i="2" s="1"/>
  <c r="BS8" i="2" s="1"/>
  <c r="BT8" i="2" s="1"/>
  <c r="BU8" i="2" s="1"/>
  <c r="BV8" i="2" s="1"/>
  <c r="BW8" i="2" s="1"/>
  <c r="BX8" i="2" s="1"/>
  <c r="BY8" i="2" s="1"/>
  <c r="BZ8" i="2" s="1"/>
  <c r="CA8" i="2" s="1"/>
  <c r="CB8" i="2" s="1"/>
  <c r="CC8" i="2" s="1"/>
  <c r="CD8" i="2" s="1"/>
  <c r="CE8" i="2" s="1"/>
  <c r="CF8" i="2" s="1"/>
  <c r="CG8" i="2" s="1"/>
  <c r="CH8" i="2" s="1"/>
  <c r="CI8" i="2" s="1"/>
  <c r="CJ8" i="2" s="1"/>
  <c r="CK8" i="2" s="1"/>
  <c r="CL8" i="2" s="1"/>
  <c r="CM8" i="2" s="1"/>
  <c r="CN8" i="2" s="1"/>
  <c r="CO8" i="2" s="1"/>
  <c r="CP8" i="2" s="1"/>
  <c r="CQ8" i="2" s="1"/>
  <c r="CR8" i="2" s="1"/>
  <c r="CS8" i="2" s="1"/>
  <c r="CT8" i="2" s="1"/>
  <c r="CU8" i="2" s="1"/>
  <c r="CV8" i="2" s="1"/>
  <c r="CW8" i="2" s="1"/>
  <c r="CX8" i="2" s="1"/>
  <c r="CY8" i="2" s="1"/>
  <c r="CZ8" i="2" s="1"/>
  <c r="DA8" i="2" s="1"/>
  <c r="DB8" i="2" s="1"/>
  <c r="DC8" i="2" s="1"/>
  <c r="DD8" i="2" s="1"/>
  <c r="DE8" i="2" s="1"/>
  <c r="DF8" i="2" s="1"/>
  <c r="DG8" i="2" s="1"/>
  <c r="DH8" i="2" s="1"/>
  <c r="DI8" i="2" s="1"/>
  <c r="DJ8" i="2" s="1"/>
  <c r="DK8" i="2" s="1"/>
  <c r="DL8" i="2" s="1"/>
  <c r="DM8" i="2" s="1"/>
  <c r="DN8" i="2" s="1"/>
  <c r="DO8" i="2" s="1"/>
  <c r="DP8" i="2" s="1"/>
  <c r="DQ8" i="2" s="1"/>
  <c r="DR8" i="2" s="1"/>
  <c r="DS8" i="2" s="1"/>
  <c r="DT8" i="2" s="1"/>
  <c r="E9" i="2"/>
  <c r="E10" i="2"/>
  <c r="F10" i="2" s="1"/>
  <c r="G10" i="2" s="1"/>
  <c r="H10" i="2" s="1"/>
  <c r="I10" i="2" s="1"/>
  <c r="J10" i="2" s="1"/>
  <c r="K10" i="2" s="1"/>
  <c r="L10" i="2" s="1"/>
  <c r="M10" i="2" s="1"/>
  <c r="N10" i="2" s="1"/>
  <c r="O10" i="2" s="1"/>
  <c r="P10" i="2" s="1"/>
  <c r="Q10" i="2" s="1"/>
  <c r="R10" i="2" s="1"/>
  <c r="S10" i="2" s="1"/>
  <c r="T10" i="2" s="1"/>
  <c r="U10" i="2" s="1"/>
  <c r="V10" i="2" s="1"/>
  <c r="W10" i="2" s="1"/>
  <c r="X10" i="2" s="1"/>
  <c r="Y10" i="2" s="1"/>
  <c r="Z10" i="2" s="1"/>
  <c r="AA10" i="2" s="1"/>
  <c r="AB10" i="2" s="1"/>
  <c r="AC10" i="2" s="1"/>
  <c r="AD10" i="2" s="1"/>
  <c r="AE10" i="2" s="1"/>
  <c r="AF10" i="2" s="1"/>
  <c r="AG10" i="2" s="1"/>
  <c r="AH10" i="2" s="1"/>
  <c r="AI10" i="2" s="1"/>
  <c r="AJ10" i="2" s="1"/>
  <c r="AK10" i="2" s="1"/>
  <c r="AL10" i="2" s="1"/>
  <c r="AM10" i="2" s="1"/>
  <c r="AN10" i="2" s="1"/>
  <c r="AO10" i="2" s="1"/>
  <c r="AP10" i="2" s="1"/>
  <c r="AQ10" i="2" s="1"/>
  <c r="AR10" i="2" s="1"/>
  <c r="AS10" i="2" s="1"/>
  <c r="AT10" i="2" s="1"/>
  <c r="AU10" i="2" s="1"/>
  <c r="AV10" i="2" s="1"/>
  <c r="AW10" i="2" s="1"/>
  <c r="AX10" i="2" s="1"/>
  <c r="AY10" i="2" s="1"/>
  <c r="AZ10" i="2" s="1"/>
  <c r="BA10" i="2" s="1"/>
  <c r="BB10" i="2" s="1"/>
  <c r="BC10" i="2" s="1"/>
  <c r="BD10" i="2" s="1"/>
  <c r="BE10" i="2" s="1"/>
  <c r="BF10" i="2" s="1"/>
  <c r="BG10" i="2" s="1"/>
  <c r="BH10" i="2" s="1"/>
  <c r="BI10" i="2" s="1"/>
  <c r="BJ10" i="2" s="1"/>
  <c r="BK10" i="2" s="1"/>
  <c r="BL10" i="2" s="1"/>
  <c r="BM10" i="2" s="1"/>
  <c r="BN10" i="2" s="1"/>
  <c r="BO10" i="2" s="1"/>
  <c r="BP10" i="2" s="1"/>
  <c r="BQ10" i="2" s="1"/>
  <c r="BR10" i="2" s="1"/>
  <c r="BS10" i="2" s="1"/>
  <c r="BT10" i="2" s="1"/>
  <c r="BU10" i="2" s="1"/>
  <c r="BV10" i="2" s="1"/>
  <c r="BW10" i="2" s="1"/>
  <c r="BX10" i="2" s="1"/>
  <c r="BY10" i="2" s="1"/>
  <c r="BZ10" i="2" s="1"/>
  <c r="CA10" i="2" s="1"/>
  <c r="CB10" i="2" s="1"/>
  <c r="CC10" i="2" s="1"/>
  <c r="CD10" i="2" s="1"/>
  <c r="CE10" i="2" s="1"/>
  <c r="CF10" i="2" s="1"/>
  <c r="CG10" i="2" s="1"/>
  <c r="CH10" i="2" s="1"/>
  <c r="CI10" i="2" s="1"/>
  <c r="CJ10" i="2" s="1"/>
  <c r="CK10" i="2" s="1"/>
  <c r="CL10" i="2" s="1"/>
  <c r="CM10" i="2" s="1"/>
  <c r="CN10" i="2" s="1"/>
  <c r="CO10" i="2" s="1"/>
  <c r="CP10" i="2" s="1"/>
  <c r="CQ10" i="2" s="1"/>
  <c r="CR10" i="2" s="1"/>
  <c r="CS10" i="2" s="1"/>
  <c r="CT10" i="2" s="1"/>
  <c r="CU10" i="2" s="1"/>
  <c r="CV10" i="2" s="1"/>
  <c r="CW10" i="2" s="1"/>
  <c r="CX10" i="2" s="1"/>
  <c r="CY10" i="2" s="1"/>
  <c r="CZ10" i="2" s="1"/>
  <c r="DA10" i="2" s="1"/>
  <c r="DB10" i="2" s="1"/>
  <c r="DC10" i="2" s="1"/>
  <c r="DD10" i="2" s="1"/>
  <c r="DE10" i="2" s="1"/>
  <c r="DF10" i="2" s="1"/>
  <c r="DG10" i="2" s="1"/>
  <c r="DH10" i="2" s="1"/>
  <c r="DI10" i="2" s="1"/>
  <c r="DJ10" i="2" s="1"/>
  <c r="DK10" i="2" s="1"/>
  <c r="DL10" i="2" s="1"/>
  <c r="DM10" i="2" s="1"/>
  <c r="DN10" i="2" s="1"/>
  <c r="DO10" i="2" s="1"/>
  <c r="DP10" i="2" s="1"/>
  <c r="DQ10" i="2" s="1"/>
  <c r="DR10" i="2" s="1"/>
  <c r="DS10" i="2" s="1"/>
  <c r="DT10" i="2" s="1"/>
  <c r="E11" i="2"/>
  <c r="F11" i="2" s="1"/>
  <c r="G11" i="2" s="1"/>
  <c r="H11" i="2" s="1"/>
  <c r="I11" i="2" s="1"/>
  <c r="J11" i="2" s="1"/>
  <c r="K11" i="2" s="1"/>
  <c r="L11" i="2" s="1"/>
  <c r="M11" i="2" s="1"/>
  <c r="N11" i="2" s="1"/>
  <c r="O11" i="2" s="1"/>
  <c r="P11" i="2" s="1"/>
  <c r="Q11" i="2" s="1"/>
  <c r="R11" i="2" s="1"/>
  <c r="S11" i="2" s="1"/>
  <c r="T11" i="2" s="1"/>
  <c r="U11" i="2" s="1"/>
  <c r="V11" i="2" s="1"/>
  <c r="W11" i="2" s="1"/>
  <c r="X11" i="2" s="1"/>
  <c r="Y11" i="2" s="1"/>
  <c r="Z11" i="2" s="1"/>
  <c r="AA11" i="2" s="1"/>
  <c r="AB11" i="2" s="1"/>
  <c r="AC11" i="2" s="1"/>
  <c r="AD11" i="2" s="1"/>
  <c r="AE11" i="2" s="1"/>
  <c r="AF11" i="2" s="1"/>
  <c r="AG11" i="2" s="1"/>
  <c r="AH11" i="2" s="1"/>
  <c r="AI11" i="2" s="1"/>
  <c r="AJ11" i="2" s="1"/>
  <c r="AK11" i="2" s="1"/>
  <c r="AL11" i="2" s="1"/>
  <c r="AM11" i="2" s="1"/>
  <c r="AN11" i="2" s="1"/>
  <c r="AO11" i="2" s="1"/>
  <c r="AP11" i="2" s="1"/>
  <c r="AQ11" i="2" s="1"/>
  <c r="AR11" i="2" s="1"/>
  <c r="AS11" i="2" s="1"/>
  <c r="AT11" i="2" s="1"/>
  <c r="AU11" i="2" s="1"/>
  <c r="AV11" i="2" s="1"/>
  <c r="AW11" i="2" s="1"/>
  <c r="AX11" i="2" s="1"/>
  <c r="AY11" i="2" s="1"/>
  <c r="AZ11" i="2" s="1"/>
  <c r="BA11" i="2" s="1"/>
  <c r="BB11" i="2" s="1"/>
  <c r="BC11" i="2" s="1"/>
  <c r="BD11" i="2" s="1"/>
  <c r="BE11" i="2" s="1"/>
  <c r="BF11" i="2" s="1"/>
  <c r="BG11" i="2" s="1"/>
  <c r="BH11" i="2" s="1"/>
  <c r="BI11" i="2" s="1"/>
  <c r="BJ11" i="2" s="1"/>
  <c r="BK11" i="2" s="1"/>
  <c r="BL11" i="2" s="1"/>
  <c r="BM11" i="2" s="1"/>
  <c r="BN11" i="2" s="1"/>
  <c r="BO11" i="2" s="1"/>
  <c r="BP11" i="2" s="1"/>
  <c r="BQ11" i="2" s="1"/>
  <c r="BR11" i="2" s="1"/>
  <c r="BS11" i="2" s="1"/>
  <c r="BT11" i="2" s="1"/>
  <c r="BU11" i="2" s="1"/>
  <c r="BV11" i="2" s="1"/>
  <c r="BW11" i="2" s="1"/>
  <c r="BX11" i="2" s="1"/>
  <c r="BY11" i="2" s="1"/>
  <c r="BZ11" i="2" s="1"/>
  <c r="CA11" i="2" s="1"/>
  <c r="CB11" i="2" s="1"/>
  <c r="CC11" i="2" s="1"/>
  <c r="CD11" i="2" s="1"/>
  <c r="CE11" i="2" s="1"/>
  <c r="CF11" i="2" s="1"/>
  <c r="CG11" i="2" s="1"/>
  <c r="CH11" i="2" s="1"/>
  <c r="CI11" i="2" s="1"/>
  <c r="CJ11" i="2" s="1"/>
  <c r="CK11" i="2" s="1"/>
  <c r="CL11" i="2" s="1"/>
  <c r="CM11" i="2" s="1"/>
  <c r="CN11" i="2" s="1"/>
  <c r="CO11" i="2" s="1"/>
  <c r="CP11" i="2" s="1"/>
  <c r="CQ11" i="2" s="1"/>
  <c r="CR11" i="2" s="1"/>
  <c r="CS11" i="2" s="1"/>
  <c r="CT11" i="2" s="1"/>
  <c r="CU11" i="2" s="1"/>
  <c r="CV11" i="2" s="1"/>
  <c r="CW11" i="2" s="1"/>
  <c r="CX11" i="2" s="1"/>
  <c r="CY11" i="2" s="1"/>
  <c r="CZ11" i="2" s="1"/>
  <c r="DA11" i="2" s="1"/>
  <c r="DB11" i="2" s="1"/>
  <c r="DC11" i="2" s="1"/>
  <c r="DD11" i="2" s="1"/>
  <c r="DE11" i="2" s="1"/>
  <c r="DF11" i="2" s="1"/>
  <c r="DG11" i="2" s="1"/>
  <c r="DH11" i="2" s="1"/>
  <c r="DI11" i="2" s="1"/>
  <c r="DJ11" i="2" s="1"/>
  <c r="DK11" i="2" s="1"/>
  <c r="DL11" i="2" s="1"/>
  <c r="DM11" i="2" s="1"/>
  <c r="DN11" i="2" s="1"/>
  <c r="DO11" i="2" s="1"/>
  <c r="DP11" i="2" s="1"/>
  <c r="DQ11" i="2" s="1"/>
  <c r="DR11" i="2" s="1"/>
  <c r="DS11" i="2" s="1"/>
  <c r="DT11" i="2" s="1"/>
  <c r="E12" i="2"/>
  <c r="F12" i="2" s="1"/>
  <c r="G12" i="2" s="1"/>
  <c r="H12" i="2" s="1"/>
  <c r="I12" i="2" s="1"/>
  <c r="J12" i="2" s="1"/>
  <c r="K12" i="2" s="1"/>
  <c r="L12" i="2" s="1"/>
  <c r="M12" i="2" s="1"/>
  <c r="N12" i="2" s="1"/>
  <c r="O12" i="2" s="1"/>
  <c r="P12" i="2" s="1"/>
  <c r="Q12" i="2" s="1"/>
  <c r="R12" i="2" s="1"/>
  <c r="S12" i="2" s="1"/>
  <c r="T12" i="2" s="1"/>
  <c r="U12" i="2" s="1"/>
  <c r="V12" i="2" s="1"/>
  <c r="W12" i="2" s="1"/>
  <c r="X12" i="2" s="1"/>
  <c r="Y12" i="2" s="1"/>
  <c r="Z12" i="2" s="1"/>
  <c r="AA12" i="2" s="1"/>
  <c r="AB12" i="2" s="1"/>
  <c r="AC12" i="2" s="1"/>
  <c r="AD12" i="2" s="1"/>
  <c r="AE12" i="2" s="1"/>
  <c r="AF12" i="2" s="1"/>
  <c r="AG12" i="2" s="1"/>
  <c r="AH12" i="2" s="1"/>
  <c r="AI12" i="2" s="1"/>
  <c r="AJ12" i="2" s="1"/>
  <c r="AK12" i="2" s="1"/>
  <c r="AL12" i="2" s="1"/>
  <c r="AM12" i="2" s="1"/>
  <c r="AN12" i="2" s="1"/>
  <c r="AO12" i="2" s="1"/>
  <c r="AP12" i="2" s="1"/>
  <c r="AQ12" i="2" s="1"/>
  <c r="AR12" i="2" s="1"/>
  <c r="AS12" i="2" s="1"/>
  <c r="AT12" i="2" s="1"/>
  <c r="AU12" i="2" s="1"/>
  <c r="AV12" i="2" s="1"/>
  <c r="AW12" i="2" s="1"/>
  <c r="AX12" i="2" s="1"/>
  <c r="AY12" i="2" s="1"/>
  <c r="AZ12" i="2" s="1"/>
  <c r="BA12" i="2" s="1"/>
  <c r="BB12" i="2" s="1"/>
  <c r="BC12" i="2" s="1"/>
  <c r="BD12" i="2" s="1"/>
  <c r="BE12" i="2" s="1"/>
  <c r="BF12" i="2" s="1"/>
  <c r="BG12" i="2" s="1"/>
  <c r="BH12" i="2" s="1"/>
  <c r="BI12" i="2" s="1"/>
  <c r="BJ12" i="2" s="1"/>
  <c r="BK12" i="2" s="1"/>
  <c r="BL12" i="2" s="1"/>
  <c r="BM12" i="2" s="1"/>
  <c r="BN12" i="2" s="1"/>
  <c r="BO12" i="2" s="1"/>
  <c r="BP12" i="2" s="1"/>
  <c r="BQ12" i="2" s="1"/>
  <c r="BR12" i="2" s="1"/>
  <c r="BS12" i="2" s="1"/>
  <c r="BT12" i="2" s="1"/>
  <c r="BU12" i="2" s="1"/>
  <c r="BV12" i="2" s="1"/>
  <c r="BW12" i="2" s="1"/>
  <c r="BX12" i="2" s="1"/>
  <c r="BY12" i="2" s="1"/>
  <c r="BZ12" i="2" s="1"/>
  <c r="CA12" i="2" s="1"/>
  <c r="CB12" i="2" s="1"/>
  <c r="CC12" i="2" s="1"/>
  <c r="CD12" i="2" s="1"/>
  <c r="CE12" i="2" s="1"/>
  <c r="CF12" i="2" s="1"/>
  <c r="CG12" i="2" s="1"/>
  <c r="CH12" i="2" s="1"/>
  <c r="CI12" i="2" s="1"/>
  <c r="CJ12" i="2" s="1"/>
  <c r="CK12" i="2" s="1"/>
  <c r="CL12" i="2" s="1"/>
  <c r="CM12" i="2" s="1"/>
  <c r="CN12" i="2" s="1"/>
  <c r="CO12" i="2" s="1"/>
  <c r="CP12" i="2" s="1"/>
  <c r="CQ12" i="2" s="1"/>
  <c r="CR12" i="2" s="1"/>
  <c r="CS12" i="2" s="1"/>
  <c r="CT12" i="2" s="1"/>
  <c r="CU12" i="2" s="1"/>
  <c r="CV12" i="2" s="1"/>
  <c r="CW12" i="2" s="1"/>
  <c r="CX12" i="2" s="1"/>
  <c r="CY12" i="2" s="1"/>
  <c r="CZ12" i="2" s="1"/>
  <c r="DA12" i="2" s="1"/>
  <c r="DB12" i="2" s="1"/>
  <c r="DC12" i="2" s="1"/>
  <c r="DD12" i="2" s="1"/>
  <c r="DE12" i="2" s="1"/>
  <c r="DF12" i="2" s="1"/>
  <c r="DG12" i="2" s="1"/>
  <c r="DH12" i="2" s="1"/>
  <c r="DI12" i="2" s="1"/>
  <c r="DJ12" i="2" s="1"/>
  <c r="DK12" i="2" s="1"/>
  <c r="DL12" i="2" s="1"/>
  <c r="DM12" i="2" s="1"/>
  <c r="DN12" i="2" s="1"/>
  <c r="DO12" i="2" s="1"/>
  <c r="DP12" i="2" s="1"/>
  <c r="DQ12" i="2" s="1"/>
  <c r="DR12" i="2" s="1"/>
  <c r="DS12" i="2" s="1"/>
  <c r="DT12" i="2" s="1"/>
  <c r="F4" i="2"/>
  <c r="G4" i="2" s="1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Y4" i="2" s="1"/>
  <c r="Z4" i="2" s="1"/>
  <c r="AA4" i="2" s="1"/>
  <c r="AB4" i="2" s="1"/>
  <c r="AC4" i="2" s="1"/>
  <c r="AD4" i="2" s="1"/>
  <c r="AE4" i="2" s="1"/>
  <c r="AF4" i="2" s="1"/>
  <c r="AG4" i="2" s="1"/>
  <c r="AH4" i="2" s="1"/>
  <c r="AI4" i="2" s="1"/>
  <c r="AJ4" i="2" s="1"/>
  <c r="AK4" i="2" s="1"/>
  <c r="AL4" i="2" s="1"/>
  <c r="AM4" i="2" s="1"/>
  <c r="AN4" i="2" s="1"/>
  <c r="AO4" i="2" s="1"/>
  <c r="AP4" i="2" s="1"/>
  <c r="AQ4" i="2" s="1"/>
  <c r="AR4" i="2" s="1"/>
  <c r="AS4" i="2" s="1"/>
  <c r="AT4" i="2" s="1"/>
  <c r="AU4" i="2" s="1"/>
  <c r="AV4" i="2" s="1"/>
  <c r="AW4" i="2" s="1"/>
  <c r="AX4" i="2" s="1"/>
  <c r="AY4" i="2" s="1"/>
  <c r="AZ4" i="2" s="1"/>
  <c r="BA4" i="2" s="1"/>
  <c r="BB4" i="2" s="1"/>
  <c r="BC4" i="2" s="1"/>
  <c r="BD4" i="2" s="1"/>
  <c r="BE4" i="2" s="1"/>
  <c r="BF4" i="2" s="1"/>
  <c r="BG4" i="2" s="1"/>
  <c r="BH4" i="2" s="1"/>
  <c r="BI4" i="2" s="1"/>
  <c r="BJ4" i="2" s="1"/>
  <c r="BK4" i="2" s="1"/>
  <c r="BL4" i="2" s="1"/>
  <c r="BM4" i="2" s="1"/>
  <c r="BN4" i="2" s="1"/>
  <c r="BO4" i="2" s="1"/>
  <c r="BP4" i="2" s="1"/>
  <c r="BQ4" i="2" s="1"/>
  <c r="BR4" i="2" s="1"/>
  <c r="BS4" i="2" s="1"/>
  <c r="BT4" i="2" s="1"/>
  <c r="BU4" i="2" s="1"/>
  <c r="BV4" i="2" s="1"/>
  <c r="BW4" i="2" s="1"/>
  <c r="BX4" i="2" s="1"/>
  <c r="BY4" i="2" s="1"/>
  <c r="BZ4" i="2" s="1"/>
  <c r="CA4" i="2" s="1"/>
  <c r="CB4" i="2" s="1"/>
  <c r="CC4" i="2" s="1"/>
  <c r="CD4" i="2" s="1"/>
  <c r="CE4" i="2" s="1"/>
  <c r="CF4" i="2" s="1"/>
  <c r="CG4" i="2" s="1"/>
  <c r="CH4" i="2" s="1"/>
  <c r="CI4" i="2" s="1"/>
  <c r="CJ4" i="2" s="1"/>
  <c r="CK4" i="2" s="1"/>
  <c r="CL4" i="2" s="1"/>
  <c r="CM4" i="2" s="1"/>
  <c r="CN4" i="2" s="1"/>
  <c r="CO4" i="2" s="1"/>
  <c r="CP4" i="2" s="1"/>
  <c r="CQ4" i="2" s="1"/>
  <c r="CR4" i="2" s="1"/>
  <c r="CS4" i="2" s="1"/>
  <c r="CT4" i="2" s="1"/>
  <c r="CU4" i="2" s="1"/>
  <c r="CV4" i="2" s="1"/>
  <c r="CW4" i="2" s="1"/>
  <c r="CX4" i="2" s="1"/>
  <c r="CY4" i="2" s="1"/>
  <c r="CZ4" i="2" s="1"/>
  <c r="DA4" i="2" s="1"/>
  <c r="DB4" i="2" s="1"/>
  <c r="DC4" i="2" s="1"/>
  <c r="DD4" i="2" s="1"/>
  <c r="DE4" i="2" s="1"/>
  <c r="DF4" i="2" s="1"/>
  <c r="DG4" i="2" s="1"/>
  <c r="DH4" i="2" s="1"/>
  <c r="DI4" i="2" s="1"/>
  <c r="DJ4" i="2" s="1"/>
  <c r="DK4" i="2" s="1"/>
  <c r="DL4" i="2" s="1"/>
  <c r="DM4" i="2" s="1"/>
  <c r="DN4" i="2" s="1"/>
  <c r="DO4" i="2" s="1"/>
  <c r="DP4" i="2" s="1"/>
  <c r="DQ4" i="2" s="1"/>
  <c r="DR4" i="2" s="1"/>
  <c r="DS4" i="2" s="1"/>
  <c r="DT4" i="2" s="1"/>
  <c r="C38" i="1"/>
  <c r="C39" i="1" s="1"/>
  <c r="C37" i="1"/>
  <c r="C7" i="1"/>
  <c r="E12" i="1"/>
  <c r="G12" i="1" s="1"/>
  <c r="I53" i="6"/>
  <c r="E11" i="1"/>
  <c r="G11" i="1" s="1"/>
  <c r="AL11" i="1" s="1"/>
  <c r="E10" i="1"/>
  <c r="G10" i="1" s="1"/>
  <c r="E49" i="1"/>
  <c r="G49" i="1" s="1"/>
  <c r="U36" i="6" l="1"/>
  <c r="U25" i="6" s="1"/>
  <c r="EH36" i="6"/>
  <c r="EH25" i="6" s="1"/>
  <c r="AU36" i="6"/>
  <c r="AU25" i="6" s="1"/>
  <c r="I52" i="6"/>
  <c r="U47" i="6"/>
  <c r="DU36" i="6"/>
  <c r="DU25" i="6" s="1"/>
  <c r="BU36" i="6"/>
  <c r="BU25" i="6" s="1"/>
  <c r="CH36" i="6"/>
  <c r="CH25" i="6" s="1"/>
  <c r="CU36" i="6"/>
  <c r="CU25" i="6" s="1"/>
  <c r="AH36" i="6"/>
  <c r="AH25" i="6" s="1"/>
  <c r="BH36" i="6"/>
  <c r="BH25" i="6" s="1"/>
  <c r="DH36" i="6"/>
  <c r="DH25" i="6" s="1"/>
  <c r="I21" i="6"/>
  <c r="AL10" i="1"/>
  <c r="I24" i="6" l="1"/>
  <c r="AH47" i="6"/>
  <c r="I15" i="6"/>
  <c r="I14" i="6" s="1"/>
  <c r="I3" i="6" s="1"/>
  <c r="J4" i="6"/>
  <c r="J51" i="6" s="1"/>
  <c r="E30" i="1"/>
  <c r="G30" i="1"/>
  <c r="E25" i="2"/>
  <c r="F25" i="2"/>
  <c r="F14" i="2"/>
  <c r="F18" i="2" s="1"/>
  <c r="E13" i="2"/>
  <c r="G14" i="2"/>
  <c r="J49" i="6" l="1"/>
  <c r="J22" i="6"/>
  <c r="J21" i="6" s="1"/>
  <c r="J18" i="6"/>
  <c r="J19" i="6"/>
  <c r="J16" i="6"/>
  <c r="J20" i="6"/>
  <c r="J17" i="6"/>
  <c r="I23" i="6"/>
  <c r="I103" i="6" s="1"/>
  <c r="AU47" i="6"/>
  <c r="K4" i="6"/>
  <c r="K51" i="6" s="1"/>
  <c r="K49" i="6" s="1"/>
  <c r="F17" i="2"/>
  <c r="F13" i="2"/>
  <c r="F15" i="2" s="1"/>
  <c r="F19" i="2" s="1"/>
  <c r="I106" i="6" l="1"/>
  <c r="I107" i="6" s="1"/>
  <c r="I104" i="6"/>
  <c r="K18" i="6"/>
  <c r="K22" i="6"/>
  <c r="K21" i="6" s="1"/>
  <c r="K20" i="6"/>
  <c r="K17" i="6"/>
  <c r="K19" i="6"/>
  <c r="K16" i="6"/>
  <c r="U46" i="6"/>
  <c r="J15" i="6"/>
  <c r="J14" i="6" s="1"/>
  <c r="J3" i="6" s="1"/>
  <c r="F27" i="2"/>
  <c r="AH46" i="6" l="1"/>
  <c r="K15" i="6"/>
  <c r="K14" i="6" s="1"/>
  <c r="K3" i="6" s="1"/>
  <c r="E38" i="1"/>
  <c r="G38" i="1" s="1"/>
  <c r="AL44" i="1"/>
  <c r="AL35" i="1"/>
  <c r="AL31" i="1"/>
  <c r="AL28" i="1"/>
  <c r="E48" i="1"/>
  <c r="G48" i="1" s="1"/>
  <c r="E40" i="1"/>
  <c r="G40" i="1" s="1"/>
  <c r="E39" i="1"/>
  <c r="G39" i="1" s="1"/>
  <c r="E41" i="1"/>
  <c r="G41" i="1" s="1"/>
  <c r="E42" i="1"/>
  <c r="G42" i="1" s="1"/>
  <c r="E43" i="1"/>
  <c r="G43" i="1" s="1"/>
  <c r="E37" i="1"/>
  <c r="G37" i="1" s="1"/>
  <c r="E24" i="1"/>
  <c r="E25" i="1"/>
  <c r="E26" i="1"/>
  <c r="E27" i="1"/>
  <c r="G27" i="1" s="1"/>
  <c r="E13" i="1"/>
  <c r="G13" i="1" s="1"/>
  <c r="E34" i="1"/>
  <c r="G34" i="1" s="1"/>
  <c r="E33" i="1"/>
  <c r="G33" i="1" s="1"/>
  <c r="AU46" i="6" l="1"/>
  <c r="V39" i="1"/>
  <c r="V42" i="1"/>
  <c r="V40" i="1"/>
  <c r="V41" i="1"/>
  <c r="V43" i="1"/>
  <c r="AL48" i="1"/>
  <c r="R50" i="1"/>
  <c r="AL13" i="1"/>
  <c r="P50" i="1"/>
  <c r="O50" i="1"/>
  <c r="Q50" i="1"/>
  <c r="AL30" i="1"/>
  <c r="G26" i="1"/>
  <c r="AL26" i="1" s="1"/>
  <c r="E9" i="1"/>
  <c r="G9" i="1" s="1"/>
  <c r="U48" i="6" l="1"/>
  <c r="AL33" i="1"/>
  <c r="AL34" i="1"/>
  <c r="AL27" i="1"/>
  <c r="AL42" i="1"/>
  <c r="E47" i="1"/>
  <c r="G47" i="1" s="1"/>
  <c r="AL41" i="1" l="1"/>
  <c r="AL38" i="1"/>
  <c r="AL9" i="1"/>
  <c r="T50" i="1"/>
  <c r="AL47" i="1"/>
  <c r="AL39" i="1" l="1"/>
  <c r="AL37" i="1"/>
  <c r="U42" i="6" l="1"/>
  <c r="N50" i="1" l="1"/>
  <c r="M50" i="1"/>
  <c r="X50" i="1" l="1"/>
  <c r="U45" i="6" l="1"/>
  <c r="AH45" i="6" l="1"/>
  <c r="AH42" i="6"/>
  <c r="AA50" i="1"/>
  <c r="U43" i="6" l="1"/>
  <c r="AU45" i="6" l="1"/>
  <c r="AU43" i="6" l="1"/>
  <c r="AH43" i="6"/>
  <c r="I14" i="2" l="1"/>
  <c r="J14" i="2" s="1"/>
  <c r="K14" i="2" s="1"/>
  <c r="L14" i="2" s="1"/>
  <c r="M14" i="2" s="1"/>
  <c r="N14" i="2" s="1"/>
  <c r="O14" i="2" s="1"/>
  <c r="P14" i="2" s="1"/>
  <c r="Q14" i="2" s="1"/>
  <c r="H14" i="2"/>
  <c r="BS3" i="10"/>
  <c r="BT3" i="10"/>
  <c r="BU3" i="10" s="1"/>
  <c r="BV3" i="10" s="1"/>
  <c r="BW3" i="10" s="1"/>
  <c r="BX3" i="10" s="1"/>
  <c r="BY3" i="10" s="1"/>
  <c r="BZ3" i="10" s="1"/>
  <c r="CA3" i="10" s="1"/>
  <c r="CB3" i="10" s="1"/>
  <c r="CC3" i="10" s="1"/>
  <c r="CD3" i="10" s="1"/>
  <c r="CE3" i="10" s="1"/>
  <c r="CF3" i="10" s="1"/>
  <c r="CG3" i="10" s="1"/>
  <c r="CH3" i="10" s="1"/>
  <c r="CI3" i="10" s="1"/>
  <c r="CJ3" i="10" s="1"/>
  <c r="CK3" i="10" s="1"/>
  <c r="CL3" i="10" s="1"/>
  <c r="CM3" i="10" s="1"/>
  <c r="CN3" i="10" s="1"/>
  <c r="CO3" i="10" s="1"/>
  <c r="CP3" i="10" s="1"/>
  <c r="CQ3" i="10" s="1"/>
  <c r="CR3" i="10" s="1"/>
  <c r="CS3" i="10" s="1"/>
  <c r="CT3" i="10" s="1"/>
  <c r="CU3" i="10" s="1"/>
  <c r="CV3" i="10" s="1"/>
  <c r="CW3" i="10" s="1"/>
  <c r="CX3" i="10" s="1"/>
  <c r="CY3" i="10" s="1"/>
  <c r="CZ3" i="10" s="1"/>
  <c r="DA3" i="10" s="1"/>
  <c r="DB3" i="10" s="1"/>
  <c r="DC3" i="10" s="1"/>
  <c r="DD3" i="10" s="1"/>
  <c r="DE3" i="10" s="1"/>
  <c r="DF3" i="10" s="1"/>
  <c r="DG3" i="10" s="1"/>
  <c r="DH3" i="10" s="1"/>
  <c r="DI3" i="10" s="1"/>
  <c r="DJ3" i="10" s="1"/>
  <c r="DK3" i="10" s="1"/>
  <c r="DL3" i="10" s="1"/>
  <c r="DM3" i="10" s="1"/>
  <c r="DN3" i="10" s="1"/>
  <c r="DO3" i="10" s="1"/>
  <c r="DP3" i="10" s="1"/>
  <c r="DQ3" i="10" s="1"/>
  <c r="DR3" i="10" s="1"/>
  <c r="DS3" i="10" s="1"/>
  <c r="DT3" i="10" s="1"/>
  <c r="DU3" i="10" s="1"/>
  <c r="DV3" i="10" s="1"/>
  <c r="DW3" i="10" s="1"/>
  <c r="DX3" i="10" s="1"/>
  <c r="DY3" i="10" s="1"/>
  <c r="DZ3" i="10" s="1"/>
  <c r="EA3" i="10" s="1"/>
  <c r="EB3" i="10" s="1"/>
  <c r="EC3" i="10" s="1"/>
  <c r="ED3" i="10" s="1"/>
  <c r="EE3" i="10" s="1"/>
  <c r="EF3" i="10" s="1"/>
  <c r="EG3" i="10" s="1"/>
  <c r="EH3" i="10" s="1"/>
  <c r="EI3" i="10" s="1"/>
  <c r="EJ3" i="10" s="1"/>
  <c r="EK3" i="10" s="1"/>
  <c r="EL3" i="10" s="1"/>
  <c r="EM3" i="10" s="1"/>
  <c r="EN3" i="10" s="1"/>
  <c r="EO3" i="10" s="1"/>
  <c r="EP3" i="10" s="1"/>
  <c r="EQ3" i="10" s="1"/>
  <c r="ER3" i="10" s="1"/>
  <c r="ES3" i="10" s="1"/>
  <c r="ET3" i="10" s="1"/>
  <c r="EU3" i="10" s="1"/>
  <c r="EV3" i="10" s="1"/>
  <c r="EW3" i="10" s="1"/>
  <c r="EX3" i="10" s="1"/>
  <c r="EY3" i="10" s="1"/>
  <c r="EZ3" i="10" s="1"/>
  <c r="FA3" i="10" s="1"/>
  <c r="FB3" i="10" s="1"/>
  <c r="FC3" i="10" s="1"/>
  <c r="FD3" i="10" s="1"/>
  <c r="FE3" i="10" s="1"/>
  <c r="FF3" i="10" s="1"/>
  <c r="FG3" i="10" s="1"/>
  <c r="FH3" i="10" s="1"/>
  <c r="FI3" i="10" s="1"/>
  <c r="FJ3" i="10" s="1"/>
  <c r="FK3" i="10" s="1"/>
  <c r="FL3" i="10" s="1"/>
  <c r="FM3" i="10" s="1"/>
  <c r="FN3" i="10" s="1"/>
  <c r="FO3" i="10" s="1"/>
  <c r="FP3" i="10" s="1"/>
  <c r="FQ3" i="10" s="1"/>
  <c r="FR3" i="10" s="1"/>
  <c r="FS3" i="10" s="1"/>
  <c r="FT3" i="10" s="1"/>
  <c r="FU3" i="10" s="1"/>
  <c r="FV3" i="10" s="1"/>
  <c r="FW3" i="10" s="1"/>
  <c r="FX3" i="10" s="1"/>
  <c r="FY3" i="10" s="1"/>
  <c r="FZ3" i="10" s="1"/>
  <c r="GA3" i="10" s="1"/>
  <c r="GB3" i="10" s="1"/>
  <c r="GC3" i="10" s="1"/>
  <c r="GD3" i="10" s="1"/>
  <c r="GE3" i="10" s="1"/>
  <c r="GF3" i="10" s="1"/>
  <c r="GG3" i="10" s="1"/>
  <c r="GH3" i="10" s="1"/>
  <c r="GI3" i="10" s="1"/>
  <c r="GJ3" i="10" s="1"/>
  <c r="GK3" i="10" s="1"/>
  <c r="GL3" i="10" s="1"/>
  <c r="GM3" i="10" s="1"/>
  <c r="GN3" i="10" s="1"/>
  <c r="GO3" i="10" s="1"/>
  <c r="GP3" i="10" s="1"/>
  <c r="GQ3" i="10" s="1"/>
  <c r="GR3" i="10" s="1"/>
  <c r="GS3" i="10" s="1"/>
  <c r="GT3" i="10" s="1"/>
  <c r="GU3" i="10" s="1"/>
  <c r="GV3" i="10" s="1"/>
  <c r="GW3" i="10" s="1"/>
  <c r="GX3" i="10" s="1"/>
  <c r="GY3" i="10" s="1"/>
  <c r="GZ3" i="10" s="1"/>
  <c r="HA3" i="10" s="1"/>
  <c r="HB3" i="10" s="1"/>
  <c r="HC3" i="10" s="1"/>
  <c r="HD3" i="10" s="1"/>
  <c r="HE3" i="10" s="1"/>
  <c r="HF3" i="10" s="1"/>
  <c r="HG3" i="10" s="1"/>
  <c r="HH3" i="10" s="1"/>
  <c r="HI3" i="10" s="1"/>
  <c r="HJ3" i="10" s="1"/>
  <c r="HK3" i="10" s="1"/>
  <c r="HL3" i="10" s="1"/>
  <c r="HM3" i="10" s="1"/>
  <c r="HN3" i="10" s="1"/>
  <c r="HO3" i="10" s="1"/>
  <c r="HP3" i="10" s="1"/>
  <c r="HQ3" i="10" s="1"/>
  <c r="HR3" i="10" s="1"/>
  <c r="HS3" i="10" s="1"/>
  <c r="HT3" i="10" s="1"/>
  <c r="HU3" i="10" s="1"/>
  <c r="HV3" i="10" s="1"/>
  <c r="HW3" i="10" s="1"/>
  <c r="HX3" i="10" s="1"/>
  <c r="HY3" i="10" s="1"/>
  <c r="HZ3" i="10" s="1"/>
  <c r="IA3" i="10" s="1"/>
  <c r="IB3" i="10" s="1"/>
  <c r="IC3" i="10" s="1"/>
  <c r="ID3" i="10" s="1"/>
  <c r="IE3" i="10" s="1"/>
  <c r="IF3" i="10" s="1"/>
  <c r="IG3" i="10" s="1"/>
  <c r="IH3" i="10" s="1"/>
  <c r="II3" i="10" s="1"/>
  <c r="IJ3" i="10" s="1"/>
  <c r="IK3" i="10" s="1"/>
  <c r="IL3" i="10" s="1"/>
  <c r="IM3" i="10" s="1"/>
  <c r="IN3" i="10" s="1"/>
  <c r="IO3" i="10" s="1"/>
  <c r="IO7" i="10"/>
  <c r="IO8" i="10" s="1"/>
  <c r="IO9" i="10" s="1"/>
  <c r="BS11" i="10"/>
  <c r="BT11" i="10" s="1"/>
  <c r="BU11" i="10" s="1"/>
  <c r="BS12" i="10"/>
  <c r="BT12" i="10"/>
  <c r="BU12" i="10"/>
  <c r="E46" i="1"/>
  <c r="G46" i="1" s="1"/>
  <c r="E8" i="1"/>
  <c r="E15" i="1"/>
  <c r="E16" i="1"/>
  <c r="G16" i="1" s="1"/>
  <c r="AL16" i="1" s="1"/>
  <c r="E17" i="1"/>
  <c r="V17" i="1" s="1"/>
  <c r="E18" i="1"/>
  <c r="G18" i="1" s="1"/>
  <c r="AL18" i="1" s="1"/>
  <c r="E19" i="1"/>
  <c r="G19" i="1" s="1"/>
  <c r="AL19" i="1" s="1"/>
  <c r="E20" i="1"/>
  <c r="G20" i="1" s="1"/>
  <c r="AL20" i="1" s="1"/>
  <c r="E23" i="1"/>
  <c r="G23" i="1" s="1"/>
  <c r="AL23" i="1" s="1"/>
  <c r="G24" i="1"/>
  <c r="AL24" i="1" s="1"/>
  <c r="E21" i="1"/>
  <c r="G21" i="1" s="1"/>
  <c r="AL21" i="1" s="1"/>
  <c r="G25" i="1"/>
  <c r="AL25" i="1" s="1"/>
  <c r="E7" i="1"/>
  <c r="R14" i="2" l="1"/>
  <c r="S14" i="2" s="1"/>
  <c r="T14" i="2" s="1"/>
  <c r="U14" i="2" s="1"/>
  <c r="V14" i="2" s="1"/>
  <c r="W14" i="2" s="1"/>
  <c r="X14" i="2" s="1"/>
  <c r="Y14" i="2" s="1"/>
  <c r="Z14" i="2" s="1"/>
  <c r="AA14" i="2" s="1"/>
  <c r="AB14" i="2" s="1"/>
  <c r="AC14" i="2" s="1"/>
  <c r="AD14" i="2" s="1"/>
  <c r="AE14" i="2" s="1"/>
  <c r="AF14" i="2" s="1"/>
  <c r="AG14" i="2" s="1"/>
  <c r="AH14" i="2" s="1"/>
  <c r="AI14" i="2" s="1"/>
  <c r="AJ14" i="2" s="1"/>
  <c r="AK14" i="2" s="1"/>
  <c r="AL14" i="2" s="1"/>
  <c r="AM14" i="2" s="1"/>
  <c r="AN14" i="2" s="1"/>
  <c r="AO14" i="2" s="1"/>
  <c r="AP14" i="2" s="1"/>
  <c r="AQ14" i="2" s="1"/>
  <c r="AR14" i="2" s="1"/>
  <c r="AS14" i="2" s="1"/>
  <c r="AT14" i="2" s="1"/>
  <c r="AU14" i="2" s="1"/>
  <c r="AV14" i="2" s="1"/>
  <c r="AW14" i="2" s="1"/>
  <c r="AX14" i="2" s="1"/>
  <c r="AY14" i="2" s="1"/>
  <c r="AZ14" i="2" s="1"/>
  <c r="BA14" i="2" s="1"/>
  <c r="BB14" i="2" s="1"/>
  <c r="BC14" i="2" s="1"/>
  <c r="BD14" i="2" s="1"/>
  <c r="BE14" i="2" s="1"/>
  <c r="BF14" i="2" s="1"/>
  <c r="BG14" i="2" s="1"/>
  <c r="BH14" i="2" s="1"/>
  <c r="BI14" i="2" s="1"/>
  <c r="BJ14" i="2" s="1"/>
  <c r="BK14" i="2" s="1"/>
  <c r="BL14" i="2" s="1"/>
  <c r="BM14" i="2" s="1"/>
  <c r="BN14" i="2" s="1"/>
  <c r="BO14" i="2" s="1"/>
  <c r="BP14" i="2" s="1"/>
  <c r="BQ14" i="2" s="1"/>
  <c r="BR14" i="2" s="1"/>
  <c r="BS14" i="2" s="1"/>
  <c r="BT14" i="2" s="1"/>
  <c r="BU14" i="2" s="1"/>
  <c r="BV14" i="2" s="1"/>
  <c r="BW14" i="2" s="1"/>
  <c r="BX14" i="2" s="1"/>
  <c r="BY14" i="2" s="1"/>
  <c r="BZ14" i="2" s="1"/>
  <c r="CA14" i="2" s="1"/>
  <c r="CB14" i="2" s="1"/>
  <c r="CC14" i="2" s="1"/>
  <c r="CD14" i="2" s="1"/>
  <c r="CE14" i="2" s="1"/>
  <c r="CF14" i="2" s="1"/>
  <c r="CG14" i="2" s="1"/>
  <c r="CH14" i="2" s="1"/>
  <c r="CI14" i="2" s="1"/>
  <c r="CJ14" i="2" s="1"/>
  <c r="CK14" i="2" s="1"/>
  <c r="CL14" i="2" s="1"/>
  <c r="CM14" i="2" s="1"/>
  <c r="CN14" i="2" s="1"/>
  <c r="CO14" i="2" s="1"/>
  <c r="CP14" i="2" s="1"/>
  <c r="CQ14" i="2" s="1"/>
  <c r="CR14" i="2" s="1"/>
  <c r="CS14" i="2" s="1"/>
  <c r="CT14" i="2" s="1"/>
  <c r="CU14" i="2" s="1"/>
  <c r="CV14" i="2" s="1"/>
  <c r="CW14" i="2" s="1"/>
  <c r="CX14" i="2" s="1"/>
  <c r="CY14" i="2" s="1"/>
  <c r="CZ14" i="2" s="1"/>
  <c r="DA14" i="2" s="1"/>
  <c r="DB14" i="2" s="1"/>
  <c r="DC14" i="2" s="1"/>
  <c r="DD14" i="2" s="1"/>
  <c r="DE14" i="2" s="1"/>
  <c r="DF14" i="2" s="1"/>
  <c r="DG14" i="2" s="1"/>
  <c r="DH14" i="2" s="1"/>
  <c r="DI14" i="2" s="1"/>
  <c r="DJ14" i="2" s="1"/>
  <c r="DK14" i="2" s="1"/>
  <c r="DL14" i="2" s="1"/>
  <c r="DM14" i="2" s="1"/>
  <c r="DN14" i="2" s="1"/>
  <c r="DO14" i="2" s="1"/>
  <c r="DP14" i="2" s="1"/>
  <c r="DQ14" i="2" s="1"/>
  <c r="DR14" i="2" s="1"/>
  <c r="DS14" i="2" s="1"/>
  <c r="DT14" i="2" s="1"/>
  <c r="Q17" i="2"/>
  <c r="G7" i="1"/>
  <c r="V7" i="1"/>
  <c r="W7" i="1" s="1"/>
  <c r="G8" i="1"/>
  <c r="V8" i="1"/>
  <c r="W8" i="1" s="1"/>
  <c r="AL43" i="1"/>
  <c r="G15" i="1"/>
  <c r="V15" i="1"/>
  <c r="G17" i="1"/>
  <c r="BV11" i="10"/>
  <c r="BV12" i="10"/>
  <c r="M51" i="1"/>
  <c r="N51" i="1"/>
  <c r="O51" i="1"/>
  <c r="P51" i="1"/>
  <c r="Q51" i="1"/>
  <c r="R51" i="1"/>
  <c r="G50" i="1" l="1"/>
  <c r="W50" i="1"/>
  <c r="W51" i="1" s="1"/>
  <c r="L4" i="6"/>
  <c r="L51" i="6" s="1"/>
  <c r="AL8" i="1"/>
  <c r="Y17" i="1"/>
  <c r="Y50" i="1" s="1"/>
  <c r="Z50" i="1"/>
  <c r="Z51" i="1" s="1"/>
  <c r="U50" i="1"/>
  <c r="J50" i="1"/>
  <c r="AL15" i="1"/>
  <c r="AL46" i="1"/>
  <c r="K50" i="1"/>
  <c r="AA51" i="1"/>
  <c r="X51" i="1"/>
  <c r="BW11" i="10"/>
  <c r="BW12" i="10"/>
  <c r="L22" i="6" l="1"/>
  <c r="L21" i="6" s="1"/>
  <c r="L18" i="6"/>
  <c r="L20" i="6"/>
  <c r="L17" i="6"/>
  <c r="L19" i="6"/>
  <c r="L16" i="6"/>
  <c r="L41" i="6"/>
  <c r="M4" i="6"/>
  <c r="M51" i="6" s="1"/>
  <c r="V50" i="1"/>
  <c r="V51" i="1" s="1"/>
  <c r="AL17" i="1"/>
  <c r="N4" i="6"/>
  <c r="N51" i="6" s="1"/>
  <c r="AL40" i="1"/>
  <c r="H50" i="1"/>
  <c r="G51" i="1"/>
  <c r="Y51" i="1"/>
  <c r="BX11" i="10"/>
  <c r="BX12" i="10"/>
  <c r="N17" i="6" l="1"/>
  <c r="N19" i="6"/>
  <c r="N16" i="6"/>
  <c r="N20" i="6"/>
  <c r="N18" i="6"/>
  <c r="M20" i="6"/>
  <c r="M18" i="6"/>
  <c r="M17" i="6"/>
  <c r="M19" i="6"/>
  <c r="M16" i="6"/>
  <c r="M22" i="6"/>
  <c r="M21" i="6" s="1"/>
  <c r="N22" i="6"/>
  <c r="N21" i="6" s="1"/>
  <c r="L15" i="6"/>
  <c r="L14" i="6" s="1"/>
  <c r="L3" i="6" s="1"/>
  <c r="M41" i="6"/>
  <c r="I50" i="1"/>
  <c r="L50" i="1"/>
  <c r="BY11" i="10"/>
  <c r="BY12" i="10"/>
  <c r="AM50" i="1" l="1"/>
  <c r="L49" i="6"/>
  <c r="N15" i="6"/>
  <c r="N14" i="6" s="1"/>
  <c r="N3" i="6" s="1"/>
  <c r="M15" i="6"/>
  <c r="M14" i="6" s="1"/>
  <c r="M3" i="6" s="1"/>
  <c r="O4" i="6"/>
  <c r="O51" i="6" s="1"/>
  <c r="L51" i="1"/>
  <c r="BZ11" i="10"/>
  <c r="BZ12" i="10"/>
  <c r="O19" i="6" l="1"/>
  <c r="O17" i="6"/>
  <c r="O16" i="6"/>
  <c r="O18" i="6"/>
  <c r="O20" i="6"/>
  <c r="M49" i="6"/>
  <c r="O22" i="6"/>
  <c r="O21" i="6" s="1"/>
  <c r="P22" i="6"/>
  <c r="P21" i="6" s="1"/>
  <c r="H51" i="1"/>
  <c r="CA11" i="10"/>
  <c r="CA12" i="10"/>
  <c r="N49" i="6" l="1"/>
  <c r="Q22" i="6"/>
  <c r="Q21" i="6" s="1"/>
  <c r="O15" i="6"/>
  <c r="O14" i="6" s="1"/>
  <c r="O3" i="6" s="1"/>
  <c r="P15" i="6"/>
  <c r="P14" i="6" s="1"/>
  <c r="P3" i="6" s="1"/>
  <c r="R4" i="6"/>
  <c r="R51" i="6" s="1"/>
  <c r="CB11" i="10"/>
  <c r="CB12" i="10"/>
  <c r="R18" i="6" l="1"/>
  <c r="R20" i="6"/>
  <c r="R19" i="6"/>
  <c r="R17" i="6"/>
  <c r="R16" i="6"/>
  <c r="O49" i="6"/>
  <c r="Q15" i="6"/>
  <c r="Q14" i="6" s="1"/>
  <c r="Q3" i="6" s="1"/>
  <c r="R22" i="6"/>
  <c r="R21" i="6" s="1"/>
  <c r="S4" i="6"/>
  <c r="S51" i="6" s="1"/>
  <c r="CC12" i="10"/>
  <c r="CC11" i="10"/>
  <c r="K51" i="1"/>
  <c r="S18" i="6" l="1"/>
  <c r="S20" i="6"/>
  <c r="S17" i="6"/>
  <c r="S16" i="6"/>
  <c r="S19" i="6"/>
  <c r="P49" i="6"/>
  <c r="S22" i="6"/>
  <c r="S21" i="6" s="1"/>
  <c r="R15" i="6"/>
  <c r="R14" i="6" s="1"/>
  <c r="R3" i="6" s="1"/>
  <c r="CD11" i="10"/>
  <c r="CD12" i="10"/>
  <c r="J51" i="1"/>
  <c r="Q49" i="6" l="1"/>
  <c r="S15" i="6"/>
  <c r="S14" i="6" s="1"/>
  <c r="S3" i="6" s="1"/>
  <c r="CE11" i="10"/>
  <c r="CE12" i="10"/>
  <c r="R49" i="6" l="1"/>
  <c r="CF11" i="10"/>
  <c r="CF12" i="10"/>
  <c r="S49" i="6" l="1"/>
  <c r="CG11" i="10"/>
  <c r="CG12" i="10"/>
  <c r="I51" i="1"/>
  <c r="CH11" i="10" l="1"/>
  <c r="CH12" i="10"/>
  <c r="AL7" i="1"/>
  <c r="AL50" i="1" s="1"/>
  <c r="AH13" i="6" l="1"/>
  <c r="AU5" i="6"/>
  <c r="CI11" i="10"/>
  <c r="CI12" i="10"/>
  <c r="CJ11" i="10" l="1"/>
  <c r="CJ12" i="10"/>
  <c r="T51" i="1"/>
  <c r="D17" i="2"/>
  <c r="CK11" i="10" l="1"/>
  <c r="CK12" i="10"/>
  <c r="D13" i="2"/>
  <c r="D25" i="2"/>
  <c r="D18" i="2"/>
  <c r="CL11" i="10" l="1"/>
  <c r="CL12" i="10"/>
  <c r="D27" i="2"/>
  <c r="BH5" i="6" l="1"/>
  <c r="CM11" i="10"/>
  <c r="CM12" i="10"/>
  <c r="G18" i="2"/>
  <c r="BU5" i="6" l="1"/>
  <c r="CN11" i="10"/>
  <c r="CN12" i="10"/>
  <c r="G17" i="2"/>
  <c r="CH5" i="6" l="1"/>
  <c r="CO11" i="10"/>
  <c r="CO12" i="10"/>
  <c r="BL13" i="2"/>
  <c r="BM13" i="2"/>
  <c r="CP11" i="10" l="1"/>
  <c r="CP12" i="10"/>
  <c r="BM15" i="2"/>
  <c r="BO13" i="2"/>
  <c r="BL15" i="2"/>
  <c r="BN13" i="2"/>
  <c r="CU5" i="6" l="1"/>
  <c r="CQ11" i="10"/>
  <c r="CQ12" i="10"/>
  <c r="BO15" i="2"/>
  <c r="BN15" i="2"/>
  <c r="BQ13" i="2"/>
  <c r="BP13" i="2"/>
  <c r="DH5" i="6" l="1"/>
  <c r="BL25" i="2"/>
  <c r="CR11" i="10"/>
  <c r="CR12" i="10"/>
  <c r="BS13" i="2"/>
  <c r="BQ15" i="2"/>
  <c r="BP15" i="2"/>
  <c r="BR13" i="2"/>
  <c r="AU13" i="6" l="1"/>
  <c r="DU5" i="6"/>
  <c r="J25" i="2"/>
  <c r="BM25" i="2"/>
  <c r="CS12" i="10"/>
  <c r="CS11" i="10"/>
  <c r="BT13" i="2"/>
  <c r="BU13" i="2"/>
  <c r="BR15" i="2"/>
  <c r="BS15" i="2"/>
  <c r="G25" i="2"/>
  <c r="H25" i="2"/>
  <c r="H18" i="2"/>
  <c r="EH5" i="6" l="1"/>
  <c r="BN25" i="2"/>
  <c r="CT11" i="10"/>
  <c r="CT12" i="10"/>
  <c r="BU15" i="2"/>
  <c r="BW13" i="2"/>
  <c r="BT15" i="2"/>
  <c r="BV13" i="2"/>
  <c r="H17" i="2"/>
  <c r="I18" i="2"/>
  <c r="BH13" i="6" l="1"/>
  <c r="BO25" i="2"/>
  <c r="J18" i="2"/>
  <c r="K18" i="2" s="1"/>
  <c r="L18" i="2" s="1"/>
  <c r="M18" i="2" s="1"/>
  <c r="N18" i="2" s="1"/>
  <c r="O18" i="2" s="1"/>
  <c r="P18" i="2" s="1"/>
  <c r="Q18" i="2" s="1"/>
  <c r="R18" i="2" s="1"/>
  <c r="S18" i="2" s="1"/>
  <c r="T18" i="2" s="1"/>
  <c r="U18" i="2" s="1"/>
  <c r="V18" i="2" s="1"/>
  <c r="W18" i="2" s="1"/>
  <c r="X18" i="2" s="1"/>
  <c r="Y18" i="2" s="1"/>
  <c r="Z18" i="2" s="1"/>
  <c r="AA18" i="2" s="1"/>
  <c r="AB18" i="2" s="1"/>
  <c r="AC18" i="2" s="1"/>
  <c r="AD18" i="2" s="1"/>
  <c r="AE18" i="2" s="1"/>
  <c r="AF18" i="2" s="1"/>
  <c r="AG18" i="2" s="1"/>
  <c r="AH18" i="2" s="1"/>
  <c r="AI18" i="2" s="1"/>
  <c r="AJ18" i="2" s="1"/>
  <c r="AK18" i="2" s="1"/>
  <c r="AL18" i="2" s="1"/>
  <c r="AM18" i="2" s="1"/>
  <c r="AN18" i="2" s="1"/>
  <c r="AO18" i="2" s="1"/>
  <c r="AP18" i="2" s="1"/>
  <c r="AQ18" i="2" s="1"/>
  <c r="AR18" i="2" s="1"/>
  <c r="AS18" i="2" s="1"/>
  <c r="AT18" i="2" s="1"/>
  <c r="AU18" i="2" s="1"/>
  <c r="AV18" i="2" s="1"/>
  <c r="AW18" i="2" s="1"/>
  <c r="AX18" i="2" s="1"/>
  <c r="AY18" i="2" s="1"/>
  <c r="AZ18" i="2" s="1"/>
  <c r="BA18" i="2" s="1"/>
  <c r="BB18" i="2" s="1"/>
  <c r="BC18" i="2" s="1"/>
  <c r="BD18" i="2" s="1"/>
  <c r="BE18" i="2" s="1"/>
  <c r="BF18" i="2" s="1"/>
  <c r="BG18" i="2" s="1"/>
  <c r="BH18" i="2" s="1"/>
  <c r="BI18" i="2" s="1"/>
  <c r="BJ18" i="2" s="1"/>
  <c r="CU11" i="10"/>
  <c r="CU12" i="10"/>
  <c r="BX13" i="2"/>
  <c r="BW15" i="2"/>
  <c r="BY13" i="2"/>
  <c r="BV15" i="2"/>
  <c r="BP25" i="2" l="1"/>
  <c r="BK18" i="2"/>
  <c r="BM18" i="2" s="1"/>
  <c r="BO18" i="2" s="1"/>
  <c r="BL18" i="2"/>
  <c r="BN18" i="2" s="1"/>
  <c r="BQ18" i="2"/>
  <c r="CV12" i="10"/>
  <c r="CV11" i="10"/>
  <c r="BY15" i="2"/>
  <c r="CA13" i="2"/>
  <c r="BX15" i="2"/>
  <c r="BZ13" i="2"/>
  <c r="BU13" i="6" l="1"/>
  <c r="BQ25" i="2"/>
  <c r="BS18" i="2"/>
  <c r="BP18" i="2"/>
  <c r="CW12" i="10"/>
  <c r="CW11" i="10"/>
  <c r="CA15" i="2"/>
  <c r="CC13" i="2"/>
  <c r="BZ15" i="2"/>
  <c r="CB13" i="2"/>
  <c r="J18" i="10"/>
  <c r="K12" i="10"/>
  <c r="K11" i="10"/>
  <c r="L12" i="10" s="1"/>
  <c r="K3" i="10"/>
  <c r="L3" i="10" s="1"/>
  <c r="M3" i="10" s="1"/>
  <c r="N3" i="10" s="1"/>
  <c r="O3" i="10" s="1"/>
  <c r="P3" i="10" s="1"/>
  <c r="Q3" i="10" s="1"/>
  <c r="R3" i="10" s="1"/>
  <c r="S3" i="10" s="1"/>
  <c r="T3" i="10" s="1"/>
  <c r="U3" i="10" s="1"/>
  <c r="V3" i="10" s="1"/>
  <c r="W3" i="10" s="1"/>
  <c r="X3" i="10" s="1"/>
  <c r="Y3" i="10" s="1"/>
  <c r="Z3" i="10" s="1"/>
  <c r="AA3" i="10" s="1"/>
  <c r="AB3" i="10" s="1"/>
  <c r="AC3" i="10" s="1"/>
  <c r="AD3" i="10" s="1"/>
  <c r="AE3" i="10" s="1"/>
  <c r="AF3" i="10" s="1"/>
  <c r="AG3" i="10" s="1"/>
  <c r="AH3" i="10" s="1"/>
  <c r="AI3" i="10" s="1"/>
  <c r="AJ3" i="10" s="1"/>
  <c r="AK3" i="10" s="1"/>
  <c r="AL3" i="10" s="1"/>
  <c r="AM3" i="10" s="1"/>
  <c r="AN3" i="10" s="1"/>
  <c r="AO3" i="10" s="1"/>
  <c r="AP3" i="10" s="1"/>
  <c r="AQ3" i="10" s="1"/>
  <c r="AR3" i="10" s="1"/>
  <c r="AS3" i="10" s="1"/>
  <c r="AT3" i="10" s="1"/>
  <c r="AU3" i="10" s="1"/>
  <c r="AV3" i="10" s="1"/>
  <c r="AW3" i="10" s="1"/>
  <c r="AX3" i="10" s="1"/>
  <c r="AY3" i="10" s="1"/>
  <c r="AZ3" i="10" s="1"/>
  <c r="BA3" i="10" s="1"/>
  <c r="BB3" i="10" s="1"/>
  <c r="BC3" i="10" s="1"/>
  <c r="BD3" i="10" s="1"/>
  <c r="BE3" i="10" s="1"/>
  <c r="BF3" i="10" s="1"/>
  <c r="BG3" i="10" s="1"/>
  <c r="BH3" i="10" s="1"/>
  <c r="BI3" i="10" s="1"/>
  <c r="BJ3" i="10" s="1"/>
  <c r="BK3" i="10" s="1"/>
  <c r="BL3" i="10" s="1"/>
  <c r="BM3" i="10" s="1"/>
  <c r="BN3" i="10" s="1"/>
  <c r="BO3" i="10" s="1"/>
  <c r="BP3" i="10" s="1"/>
  <c r="BQ3" i="10" s="1"/>
  <c r="BR3" i="10" s="1"/>
  <c r="J41" i="6"/>
  <c r="CH13" i="6" l="1"/>
  <c r="BR25" i="2"/>
  <c r="BR18" i="2"/>
  <c r="BU18" i="2"/>
  <c r="CX11" i="10"/>
  <c r="CX12" i="10"/>
  <c r="CE13" i="2"/>
  <c r="CB15" i="2"/>
  <c r="CC15" i="2"/>
  <c r="CD13" i="2"/>
  <c r="L11" i="10"/>
  <c r="CU13" i="6" l="1"/>
  <c r="BS25" i="2"/>
  <c r="BW18" i="2"/>
  <c r="BT18" i="2"/>
  <c r="CY11" i="10"/>
  <c r="CY12" i="10"/>
  <c r="CE15" i="2"/>
  <c r="CD15" i="2"/>
  <c r="CF13" i="2"/>
  <c r="CG13" i="2"/>
  <c r="M12" i="10"/>
  <c r="M11" i="10"/>
  <c r="DH13" i="6" l="1"/>
  <c r="BT25" i="2"/>
  <c r="BV18" i="2"/>
  <c r="BY18" i="2"/>
  <c r="CZ11" i="10"/>
  <c r="CZ12" i="10"/>
  <c r="CH13" i="2"/>
  <c r="CF15" i="2"/>
  <c r="CI13" i="2"/>
  <c r="CG15" i="2"/>
  <c r="N12" i="10"/>
  <c r="N11" i="10"/>
  <c r="DU13" i="6" l="1"/>
  <c r="BU25" i="2"/>
  <c r="CA18" i="2"/>
  <c r="BX18" i="2"/>
  <c r="DA11" i="10"/>
  <c r="DA12" i="10"/>
  <c r="CI15" i="2"/>
  <c r="CH15" i="2"/>
  <c r="CK13" i="2"/>
  <c r="CJ13" i="2"/>
  <c r="O12" i="10"/>
  <c r="O11" i="10"/>
  <c r="U51" i="1"/>
  <c r="EH13" i="6" l="1"/>
  <c r="BV25" i="2"/>
  <c r="BZ18" i="2"/>
  <c r="CC18" i="2"/>
  <c r="DB11" i="10"/>
  <c r="DB12" i="10"/>
  <c r="CK15" i="2"/>
  <c r="CM13" i="2"/>
  <c r="CJ15" i="2"/>
  <c r="CL13" i="2"/>
  <c r="P12" i="10"/>
  <c r="P11" i="10"/>
  <c r="BW25" i="2" l="1"/>
  <c r="S51" i="1"/>
  <c r="CE18" i="2"/>
  <c r="CB18" i="2"/>
  <c r="DC11" i="10"/>
  <c r="DC12" i="10"/>
  <c r="CM15" i="2"/>
  <c r="CO13" i="2"/>
  <c r="CL15" i="2"/>
  <c r="CN13" i="2"/>
  <c r="U4" i="6"/>
  <c r="Q12" i="10"/>
  <c r="Q11" i="10"/>
  <c r="T4" i="6" l="1"/>
  <c r="T51" i="6" s="1"/>
  <c r="BX25" i="2"/>
  <c r="AL51" i="1"/>
  <c r="CG18" i="2"/>
  <c r="CD18" i="2"/>
  <c r="DD11" i="10"/>
  <c r="DD12" i="10"/>
  <c r="CO15" i="2"/>
  <c r="CQ13" i="2"/>
  <c r="CN15" i="2"/>
  <c r="CP13" i="2"/>
  <c r="R11" i="10"/>
  <c r="R12" i="10"/>
  <c r="U51" i="6" l="1"/>
  <c r="U49" i="6" s="1"/>
  <c r="T49" i="6"/>
  <c r="T20" i="6"/>
  <c r="T17" i="6"/>
  <c r="U17" i="6" s="1"/>
  <c r="T18" i="6"/>
  <c r="U18" i="6" s="1"/>
  <c r="T19" i="6"/>
  <c r="T16" i="6"/>
  <c r="U16" i="6" s="1"/>
  <c r="T22" i="6"/>
  <c r="T21" i="6" s="1"/>
  <c r="V4" i="6"/>
  <c r="BY25" i="2"/>
  <c r="W4" i="6"/>
  <c r="X51" i="6" s="1"/>
  <c r="X49" i="6" s="1"/>
  <c r="CF18" i="2"/>
  <c r="CI18" i="2"/>
  <c r="DE11" i="10"/>
  <c r="DE12" i="10"/>
  <c r="CR13" i="2"/>
  <c r="CS13" i="2"/>
  <c r="CQ15" i="2"/>
  <c r="CP15" i="2"/>
  <c r="S11" i="10"/>
  <c r="S12" i="10"/>
  <c r="V51" i="6" l="1"/>
  <c r="V49" i="6" s="1"/>
  <c r="W51" i="6"/>
  <c r="W49" i="6" s="1"/>
  <c r="V20" i="6"/>
  <c r="V18" i="6"/>
  <c r="V16" i="6"/>
  <c r="V19" i="6"/>
  <c r="V17" i="6"/>
  <c r="W20" i="6"/>
  <c r="W18" i="6"/>
  <c r="W16" i="6"/>
  <c r="W19" i="6"/>
  <c r="W17" i="6"/>
  <c r="W22" i="6"/>
  <c r="W21" i="6" s="1"/>
  <c r="T15" i="6"/>
  <c r="T14" i="6" s="1"/>
  <c r="T3" i="6" s="1"/>
  <c r="V22" i="6"/>
  <c r="X4" i="6"/>
  <c r="Y51" i="6" s="1"/>
  <c r="BZ25" i="2"/>
  <c r="CK18" i="2"/>
  <c r="CH18" i="2"/>
  <c r="DF11" i="10"/>
  <c r="DF12" i="10"/>
  <c r="CT13" i="2"/>
  <c r="CS15" i="2"/>
  <c r="CU13" i="2"/>
  <c r="CR15" i="2"/>
  <c r="T12" i="10"/>
  <c r="T11" i="10"/>
  <c r="X16" i="6" l="1"/>
  <c r="X19" i="6"/>
  <c r="X17" i="6"/>
  <c r="X18" i="6"/>
  <c r="X20" i="6"/>
  <c r="V21" i="6"/>
  <c r="X22" i="6"/>
  <c r="X21" i="6" s="1"/>
  <c r="V15" i="6"/>
  <c r="W15" i="6"/>
  <c r="W14" i="6" s="1"/>
  <c r="W3" i="6" s="1"/>
  <c r="Y49" i="6"/>
  <c r="Y4" i="6"/>
  <c r="Z51" i="6" s="1"/>
  <c r="CA25" i="2"/>
  <c r="CJ18" i="2"/>
  <c r="CM18" i="2"/>
  <c r="DG11" i="10"/>
  <c r="DG12" i="10"/>
  <c r="CW13" i="2"/>
  <c r="CV13" i="2"/>
  <c r="CU15" i="2"/>
  <c r="CT15" i="2"/>
  <c r="U12" i="10"/>
  <c r="U11" i="10"/>
  <c r="Y20" i="6" l="1"/>
  <c r="Y19" i="6"/>
  <c r="Y17" i="6"/>
  <c r="Y18" i="6"/>
  <c r="Y16" i="6"/>
  <c r="V14" i="6"/>
  <c r="V3" i="6" s="1"/>
  <c r="X15" i="6"/>
  <c r="X14" i="6" s="1"/>
  <c r="X3" i="6" s="1"/>
  <c r="Y22" i="6"/>
  <c r="CB25" i="2"/>
  <c r="CO18" i="2"/>
  <c r="CL18" i="2"/>
  <c r="DH11" i="10"/>
  <c r="DH12" i="10"/>
  <c r="CW15" i="2"/>
  <c r="CV15" i="2"/>
  <c r="CX13" i="2"/>
  <c r="CY13" i="2"/>
  <c r="V12" i="10"/>
  <c r="V11" i="10"/>
  <c r="N41" i="6"/>
  <c r="Z49" i="6" l="1"/>
  <c r="Y21" i="6"/>
  <c r="Y15" i="6"/>
  <c r="Z4" i="6"/>
  <c r="AA51" i="6" s="1"/>
  <c r="CC25" i="2"/>
  <c r="CQ18" i="2"/>
  <c r="CN18" i="2"/>
  <c r="DI12" i="10"/>
  <c r="DI11" i="10"/>
  <c r="CX15" i="2"/>
  <c r="CZ13" i="2"/>
  <c r="DA13" i="2"/>
  <c r="CY15" i="2"/>
  <c r="K41" i="6"/>
  <c r="W12" i="10"/>
  <c r="W11" i="10"/>
  <c r="Z19" i="6" l="1"/>
  <c r="Z17" i="6"/>
  <c r="Z20" i="6"/>
  <c r="Z18" i="6"/>
  <c r="Z16" i="6"/>
  <c r="AU48" i="6"/>
  <c r="AH48" i="6"/>
  <c r="Y14" i="6"/>
  <c r="Y3" i="6" s="1"/>
  <c r="Z22" i="6"/>
  <c r="O41" i="6"/>
  <c r="AA4" i="6"/>
  <c r="AB51" i="6" s="1"/>
  <c r="CD25" i="2"/>
  <c r="CS18" i="2"/>
  <c r="CP18" i="2"/>
  <c r="DJ11" i="10"/>
  <c r="DJ12" i="10"/>
  <c r="DA15" i="2"/>
  <c r="DC13" i="2"/>
  <c r="CZ15" i="2"/>
  <c r="DB13" i="2"/>
  <c r="X12" i="10"/>
  <c r="X11" i="10"/>
  <c r="AA19" i="6" l="1"/>
  <c r="AA17" i="6"/>
  <c r="AA20" i="6"/>
  <c r="AA18" i="6"/>
  <c r="AA16" i="6"/>
  <c r="AA49" i="6"/>
  <c r="Z21" i="6"/>
  <c r="Z15" i="6"/>
  <c r="AA22" i="6"/>
  <c r="AA21" i="6" s="1"/>
  <c r="P41" i="6"/>
  <c r="AB49" i="6"/>
  <c r="AB4" i="6"/>
  <c r="AC51" i="6" s="1"/>
  <c r="CE25" i="2"/>
  <c r="CR18" i="2"/>
  <c r="CU18" i="2"/>
  <c r="DK11" i="10"/>
  <c r="DK12" i="10"/>
  <c r="DC15" i="2"/>
  <c r="DE13" i="2"/>
  <c r="DD13" i="2"/>
  <c r="DB15" i="2"/>
  <c r="Y12" i="10"/>
  <c r="Y11" i="10"/>
  <c r="AB19" i="6" l="1"/>
  <c r="AB17" i="6"/>
  <c r="AB20" i="6"/>
  <c r="AB18" i="6"/>
  <c r="AB16" i="6"/>
  <c r="Z14" i="6"/>
  <c r="Z3" i="6" s="1"/>
  <c r="AA15" i="6"/>
  <c r="AA14" i="6" s="1"/>
  <c r="AA3" i="6" s="1"/>
  <c r="AB22" i="6"/>
  <c r="AB21" i="6" s="1"/>
  <c r="Q41" i="6"/>
  <c r="AC49" i="6"/>
  <c r="AC4" i="6"/>
  <c r="AD51" i="6" s="1"/>
  <c r="CF25" i="2"/>
  <c r="CW18" i="2"/>
  <c r="CT18" i="2"/>
  <c r="DL11" i="10"/>
  <c r="DL12" i="10"/>
  <c r="DE15" i="2"/>
  <c r="DD15" i="2"/>
  <c r="DG13" i="2"/>
  <c r="DF13" i="2"/>
  <c r="Z11" i="10"/>
  <c r="Z12" i="10"/>
  <c r="AC17" i="6" l="1"/>
  <c r="AC20" i="6"/>
  <c r="AC18" i="6"/>
  <c r="AC16" i="6"/>
  <c r="AC19" i="6"/>
  <c r="AD49" i="6"/>
  <c r="AB15" i="6"/>
  <c r="AB14" i="6" s="1"/>
  <c r="AB3" i="6" s="1"/>
  <c r="AC22" i="6"/>
  <c r="AC21" i="6" s="1"/>
  <c r="R41" i="6"/>
  <c r="AD4" i="6"/>
  <c r="AE51" i="6" s="1"/>
  <c r="CG25" i="2"/>
  <c r="CV18" i="2"/>
  <c r="CY18" i="2"/>
  <c r="DM11" i="10"/>
  <c r="DM12" i="10"/>
  <c r="DI13" i="2"/>
  <c r="DG15" i="2"/>
  <c r="DF15" i="2"/>
  <c r="DH13" i="2"/>
  <c r="AA11" i="10"/>
  <c r="AA12" i="10"/>
  <c r="AD20" i="6" l="1"/>
  <c r="AD18" i="6"/>
  <c r="AD16" i="6"/>
  <c r="AD19" i="6"/>
  <c r="AD17" i="6"/>
  <c r="AC15" i="6"/>
  <c r="AC14" i="6" s="1"/>
  <c r="AC3" i="6" s="1"/>
  <c r="AD22" i="6"/>
  <c r="AD21" i="6" s="1"/>
  <c r="U44" i="6"/>
  <c r="U41" i="6" s="1"/>
  <c r="S41" i="6"/>
  <c r="AE49" i="6"/>
  <c r="AE4" i="6"/>
  <c r="CH25" i="2"/>
  <c r="DA18" i="2"/>
  <c r="CX18" i="2"/>
  <c r="DN11" i="10"/>
  <c r="DN12" i="10"/>
  <c r="DH15" i="2"/>
  <c r="DK13" i="2"/>
  <c r="DJ13" i="2"/>
  <c r="DI15" i="2"/>
  <c r="AB12" i="10"/>
  <c r="AB11" i="10"/>
  <c r="AE20" i="6" l="1"/>
  <c r="AE18" i="6"/>
  <c r="AE16" i="6"/>
  <c r="AE19" i="6"/>
  <c r="AE17" i="6"/>
  <c r="AE22" i="6"/>
  <c r="AE21" i="6" s="1"/>
  <c r="AD15" i="6"/>
  <c r="AD14" i="6" s="1"/>
  <c r="AD3" i="6" s="1"/>
  <c r="T41" i="6"/>
  <c r="AF51" i="6"/>
  <c r="AF49" i="6" s="1"/>
  <c r="AH4" i="6"/>
  <c r="AF4" i="6"/>
  <c r="CI25" i="2"/>
  <c r="CZ18" i="2"/>
  <c r="DC18" i="2"/>
  <c r="DO11" i="10"/>
  <c r="DO12" i="10"/>
  <c r="DL13" i="2"/>
  <c r="DJ15" i="2"/>
  <c r="DK15" i="2"/>
  <c r="DM13" i="2"/>
  <c r="AC12" i="10"/>
  <c r="AC11" i="10"/>
  <c r="AG51" i="6" l="1"/>
  <c r="AG49" i="6" s="1"/>
  <c r="AF20" i="6"/>
  <c r="AF18" i="6"/>
  <c r="AF16" i="6"/>
  <c r="AF19" i="6"/>
  <c r="AF17" i="6"/>
  <c r="AF22" i="6"/>
  <c r="AF21" i="6" s="1"/>
  <c r="AE15" i="6"/>
  <c r="AE14" i="6" s="1"/>
  <c r="AE3" i="6" s="1"/>
  <c r="AG4" i="6"/>
  <c r="CJ25" i="2"/>
  <c r="DE18" i="2"/>
  <c r="DB18" i="2"/>
  <c r="DP11" i="10"/>
  <c r="DP12" i="10"/>
  <c r="DM15" i="2"/>
  <c r="DO13" i="2"/>
  <c r="DL15" i="2"/>
  <c r="DN13" i="2"/>
  <c r="AD12" i="10"/>
  <c r="AD11" i="10"/>
  <c r="AH51" i="6" l="1"/>
  <c r="AH49" i="6" s="1"/>
  <c r="AG20" i="6"/>
  <c r="AH20" i="6" s="1"/>
  <c r="AG16" i="6"/>
  <c r="AH16" i="6" s="1"/>
  <c r="AG19" i="6"/>
  <c r="AH19" i="6" s="1"/>
  <c r="AG17" i="6"/>
  <c r="AH17" i="6" s="1"/>
  <c r="AG18" i="6"/>
  <c r="AH18" i="6" s="1"/>
  <c r="Y41" i="6"/>
  <c r="AF15" i="6"/>
  <c r="AF14" i="6" s="1"/>
  <c r="AF3" i="6" s="1"/>
  <c r="AG22" i="6"/>
  <c r="AI51" i="6"/>
  <c r="AI4" i="6"/>
  <c r="CK25" i="2"/>
  <c r="DD18" i="2"/>
  <c r="DG18" i="2"/>
  <c r="DQ12" i="10"/>
  <c r="DQ11" i="10"/>
  <c r="DO15" i="2"/>
  <c r="DQ13" i="2"/>
  <c r="DN15" i="2"/>
  <c r="DP13" i="2"/>
  <c r="V41" i="6"/>
  <c r="AE12" i="10"/>
  <c r="AE11" i="10"/>
  <c r="AI49" i="6" l="1"/>
  <c r="AH44" i="6"/>
  <c r="AH41" i="6" s="1"/>
  <c r="AH15" i="6"/>
  <c r="AG21" i="6"/>
  <c r="AH22" i="6"/>
  <c r="AH21" i="6" s="1"/>
  <c r="AG15" i="6"/>
  <c r="AI22" i="6"/>
  <c r="AI17" i="6"/>
  <c r="AI20" i="6"/>
  <c r="AI18" i="6"/>
  <c r="AI19" i="6"/>
  <c r="AI16" i="6"/>
  <c r="AJ51" i="6"/>
  <c r="AJ49" i="6" s="1"/>
  <c r="AJ4" i="6"/>
  <c r="CL25" i="2"/>
  <c r="DI18" i="2"/>
  <c r="DF18" i="2"/>
  <c r="DR11" i="10"/>
  <c r="DR12" i="10"/>
  <c r="DQ15" i="2"/>
  <c r="DS13" i="2"/>
  <c r="DP15" i="2"/>
  <c r="DR13" i="2"/>
  <c r="W41" i="6"/>
  <c r="AF12" i="10"/>
  <c r="AF11" i="10"/>
  <c r="AG14" i="6" l="1"/>
  <c r="AG3" i="6" s="1"/>
  <c r="AU44" i="6"/>
  <c r="AU41" i="6" s="1"/>
  <c r="AI21" i="6"/>
  <c r="AH14" i="6"/>
  <c r="AH3" i="6" s="1"/>
  <c r="AI15" i="6"/>
  <c r="AJ20" i="6"/>
  <c r="AJ18" i="6"/>
  <c r="AJ17" i="6"/>
  <c r="AJ22" i="6"/>
  <c r="AJ21" i="6" s="1"/>
  <c r="AJ16" i="6"/>
  <c r="AJ19" i="6"/>
  <c r="AK51" i="6"/>
  <c r="AK49" i="6" s="1"/>
  <c r="AK4" i="6"/>
  <c r="CM25" i="2"/>
  <c r="DH18" i="2"/>
  <c r="DK18" i="2"/>
  <c r="DS11" i="10"/>
  <c r="DS12" i="10"/>
  <c r="DS15" i="2"/>
  <c r="DR15" i="2"/>
  <c r="DT13" i="2"/>
  <c r="X41" i="6"/>
  <c r="AG12" i="10"/>
  <c r="AG11" i="10"/>
  <c r="AI14" i="6" l="1"/>
  <c r="AI3" i="6" s="1"/>
  <c r="AJ15" i="6"/>
  <c r="AJ14" i="6" s="1"/>
  <c r="AK20" i="6"/>
  <c r="AK18" i="6"/>
  <c r="AK19" i="6"/>
  <c r="AK22" i="6"/>
  <c r="AK21" i="6" s="1"/>
  <c r="AK16" i="6"/>
  <c r="AK17" i="6"/>
  <c r="AL4" i="6"/>
  <c r="CN25" i="2"/>
  <c r="DM18" i="2"/>
  <c r="DJ18" i="2"/>
  <c r="DT12" i="10"/>
  <c r="DT11" i="10"/>
  <c r="DT15" i="2"/>
  <c r="AH11" i="10"/>
  <c r="AH12" i="10"/>
  <c r="AK15" i="6" l="1"/>
  <c r="AK14" i="6" s="1"/>
  <c r="AK3" i="6" s="1"/>
  <c r="AJ3" i="6"/>
  <c r="AL18" i="6"/>
  <c r="AL19" i="6"/>
  <c r="AL22" i="6"/>
  <c r="AL20" i="6"/>
  <c r="AL16" i="6"/>
  <c r="AL17" i="6"/>
  <c r="BX41" i="6"/>
  <c r="BT41" i="6"/>
  <c r="AM4" i="6"/>
  <c r="CO25" i="2"/>
  <c r="DO18" i="2"/>
  <c r="DL18" i="2"/>
  <c r="DU11" i="10"/>
  <c r="DU12" i="10"/>
  <c r="Z41" i="6"/>
  <c r="AI11" i="10"/>
  <c r="AI12" i="10"/>
  <c r="AL21" i="6" l="1"/>
  <c r="AL15" i="6"/>
  <c r="AM19" i="6"/>
  <c r="AM22" i="6"/>
  <c r="AM21" i="6" s="1"/>
  <c r="AM17" i="6"/>
  <c r="AM18" i="6"/>
  <c r="AM16" i="6"/>
  <c r="AM20" i="6"/>
  <c r="BW41" i="6"/>
  <c r="BZ41" i="6"/>
  <c r="AN4" i="6"/>
  <c r="CP25" i="2"/>
  <c r="DN18" i="2"/>
  <c r="DQ18" i="2"/>
  <c r="DV11" i="10"/>
  <c r="DV12" i="10"/>
  <c r="AA41" i="6"/>
  <c r="AJ12" i="10"/>
  <c r="AJ11" i="10"/>
  <c r="AL14" i="6" l="1"/>
  <c r="AL3" i="6" s="1"/>
  <c r="AN19" i="6"/>
  <c r="AN22" i="6"/>
  <c r="AN21" i="6" s="1"/>
  <c r="AN17" i="6"/>
  <c r="AN20" i="6"/>
  <c r="AN18" i="6"/>
  <c r="AN16" i="6"/>
  <c r="AM15" i="6"/>
  <c r="AM14" i="6" s="1"/>
  <c r="CB41" i="6"/>
  <c r="BY41" i="6"/>
  <c r="AO4" i="6"/>
  <c r="CQ25" i="2"/>
  <c r="DS18" i="2"/>
  <c r="DP18" i="2"/>
  <c r="DW11" i="10"/>
  <c r="DW12" i="10"/>
  <c r="AB41" i="6"/>
  <c r="AK12" i="10"/>
  <c r="AK11" i="10"/>
  <c r="AN15" i="6" l="1"/>
  <c r="AN14" i="6" s="1"/>
  <c r="AN3" i="6" s="1"/>
  <c r="AO19" i="6"/>
  <c r="AO22" i="6"/>
  <c r="AO21" i="6" s="1"/>
  <c r="AO17" i="6"/>
  <c r="AO20" i="6"/>
  <c r="AO18" i="6"/>
  <c r="AO16" i="6"/>
  <c r="AM3" i="6"/>
  <c r="CD41" i="6"/>
  <c r="CA41" i="6"/>
  <c r="AP4" i="6"/>
  <c r="CR25" i="2"/>
  <c r="DR18" i="2"/>
  <c r="DX11" i="10"/>
  <c r="DX12" i="10"/>
  <c r="AC41" i="6"/>
  <c r="AL12" i="10"/>
  <c r="AL11" i="10"/>
  <c r="AO15" i="6" l="1"/>
  <c r="AO14" i="6" s="1"/>
  <c r="AP22" i="6"/>
  <c r="AP21" i="6" s="1"/>
  <c r="AP17" i="6"/>
  <c r="AP20" i="6"/>
  <c r="AP18" i="6"/>
  <c r="AP16" i="6"/>
  <c r="AP19" i="6"/>
  <c r="CC41" i="6"/>
  <c r="CF41" i="6"/>
  <c r="AQ4" i="6"/>
  <c r="CS25" i="2"/>
  <c r="DT18" i="2"/>
  <c r="DY11" i="10"/>
  <c r="DY12" i="10"/>
  <c r="AD41" i="6"/>
  <c r="AM12" i="10"/>
  <c r="AM11" i="10"/>
  <c r="AP15" i="6" l="1"/>
  <c r="AP14" i="6" s="1"/>
  <c r="AP3" i="6" s="1"/>
  <c r="AQ22" i="6"/>
  <c r="AQ21" i="6" s="1"/>
  <c r="AQ17" i="6"/>
  <c r="AQ20" i="6"/>
  <c r="AQ18" i="6"/>
  <c r="AQ19" i="6"/>
  <c r="AQ16" i="6"/>
  <c r="AO3" i="6"/>
  <c r="CI41" i="6"/>
  <c r="CE41" i="6"/>
  <c r="AR4" i="6"/>
  <c r="CT25" i="2"/>
  <c r="DZ11" i="10"/>
  <c r="DZ12" i="10"/>
  <c r="AE41" i="6"/>
  <c r="AN12" i="10"/>
  <c r="AN11" i="10"/>
  <c r="AQ15" i="6" l="1"/>
  <c r="AQ14" i="6" s="1"/>
  <c r="AQ3" i="6" s="1"/>
  <c r="AR20" i="6"/>
  <c r="AR18" i="6"/>
  <c r="AR22" i="6"/>
  <c r="AR21" i="6" s="1"/>
  <c r="AR19" i="6"/>
  <c r="AR17" i="6"/>
  <c r="AR16" i="6"/>
  <c r="CG41" i="6"/>
  <c r="CK41" i="6"/>
  <c r="AU4" i="6"/>
  <c r="AS4" i="6"/>
  <c r="CU25" i="2"/>
  <c r="EA11" i="10"/>
  <c r="EA12" i="10"/>
  <c r="AF41" i="6"/>
  <c r="AO12" i="10"/>
  <c r="AO11" i="10"/>
  <c r="AR15" i="6" l="1"/>
  <c r="AR14" i="6" s="1"/>
  <c r="AR3" i="6" s="1"/>
  <c r="AS20" i="6"/>
  <c r="AS18" i="6"/>
  <c r="AS19" i="6"/>
  <c r="AS22" i="6"/>
  <c r="AS21" i="6" s="1"/>
  <c r="AS17" i="6"/>
  <c r="AS16" i="6"/>
  <c r="CM41" i="6"/>
  <c r="CJ41" i="6"/>
  <c r="AT4" i="6"/>
  <c r="CV25" i="2"/>
  <c r="EB11" i="10"/>
  <c r="EB12" i="10"/>
  <c r="AG41" i="6"/>
  <c r="AP11" i="10"/>
  <c r="AP12" i="10"/>
  <c r="AS15" i="6" l="1"/>
  <c r="AS14" i="6" s="1"/>
  <c r="AS3" i="6" s="1"/>
  <c r="AT18" i="6"/>
  <c r="AU18" i="6" s="1"/>
  <c r="AT19" i="6"/>
  <c r="AU19" i="6" s="1"/>
  <c r="AT22" i="6"/>
  <c r="AT17" i="6"/>
  <c r="AU17" i="6" s="1"/>
  <c r="AT20" i="6"/>
  <c r="AU20" i="6" s="1"/>
  <c r="AT16" i="6"/>
  <c r="CL41" i="6"/>
  <c r="CO41" i="6"/>
  <c r="AV4" i="6"/>
  <c r="CW25" i="2"/>
  <c r="EC11" i="10"/>
  <c r="EC12" i="10"/>
  <c r="AI41" i="6"/>
  <c r="AQ11" i="10"/>
  <c r="AQ12" i="10"/>
  <c r="AT15" i="6" l="1"/>
  <c r="AU16" i="6"/>
  <c r="AU15" i="6" s="1"/>
  <c r="AT21" i="6"/>
  <c r="AU22" i="6"/>
  <c r="AU21" i="6" s="1"/>
  <c r="AV19" i="6"/>
  <c r="AV22" i="6"/>
  <c r="AV17" i="6"/>
  <c r="AV20" i="6"/>
  <c r="AV16" i="6"/>
  <c r="AV18" i="6"/>
  <c r="CQ41" i="6"/>
  <c r="CN41" i="6"/>
  <c r="AW4" i="6"/>
  <c r="CX25" i="2"/>
  <c r="ED11" i="10"/>
  <c r="ED12" i="10"/>
  <c r="AJ41" i="6"/>
  <c r="AR12" i="10"/>
  <c r="AR11" i="10"/>
  <c r="AV21" i="6" l="1"/>
  <c r="AT14" i="6"/>
  <c r="AT3" i="6" s="1"/>
  <c r="AU14" i="6"/>
  <c r="AU3" i="6" s="1"/>
  <c r="AW19" i="6"/>
  <c r="AW22" i="6"/>
  <c r="AW21" i="6" s="1"/>
  <c r="AW17" i="6"/>
  <c r="AW20" i="6"/>
  <c r="AW18" i="6"/>
  <c r="AW16" i="6"/>
  <c r="AV15" i="6"/>
  <c r="CP41" i="6"/>
  <c r="CS41" i="6"/>
  <c r="CY25" i="2"/>
  <c r="EE11" i="10"/>
  <c r="EE12" i="10"/>
  <c r="AK41" i="6"/>
  <c r="AS12" i="10"/>
  <c r="AS11" i="10"/>
  <c r="AV14" i="6" l="1"/>
  <c r="AV3" i="6" s="1"/>
  <c r="AW15" i="6"/>
  <c r="AW14" i="6" s="1"/>
  <c r="AW3" i="6" s="1"/>
  <c r="BH4" i="6"/>
  <c r="CV41" i="6"/>
  <c r="CR41" i="6"/>
  <c r="CZ25" i="2"/>
  <c r="EF11" i="10"/>
  <c r="EF12" i="10"/>
  <c r="AL41" i="6"/>
  <c r="AT12" i="10"/>
  <c r="AT11" i="10"/>
  <c r="CT41" i="6" l="1"/>
  <c r="CX41" i="6"/>
  <c r="BU4" i="6"/>
  <c r="DA25" i="2"/>
  <c r="EG12" i="10"/>
  <c r="EG11" i="10"/>
  <c r="AM41" i="6"/>
  <c r="AU12" i="10"/>
  <c r="AU11" i="10"/>
  <c r="BX4" i="6" l="1"/>
  <c r="CZ41" i="6"/>
  <c r="CW41" i="6"/>
  <c r="BT4" i="6"/>
  <c r="DB25" i="2"/>
  <c r="EH11" i="10"/>
  <c r="EH12" i="10"/>
  <c r="AN41" i="6"/>
  <c r="AV12" i="10"/>
  <c r="AV11" i="10"/>
  <c r="BT19" i="6" l="1"/>
  <c r="BT22" i="6"/>
  <c r="BT21" i="6" s="1"/>
  <c r="BT17" i="6"/>
  <c r="BT20" i="6"/>
  <c r="BT16" i="6"/>
  <c r="BT18" i="6"/>
  <c r="BX20" i="6"/>
  <c r="BX18" i="6"/>
  <c r="BX19" i="6"/>
  <c r="BX22" i="6"/>
  <c r="BX21" i="6" s="1"/>
  <c r="BX16" i="6"/>
  <c r="BX17" i="6"/>
  <c r="CY41" i="6"/>
  <c r="DB41" i="6"/>
  <c r="BV51" i="6"/>
  <c r="BT53" i="6"/>
  <c r="BW4" i="6"/>
  <c r="BY51" i="6"/>
  <c r="BY49" i="6" s="1"/>
  <c r="BX53" i="6"/>
  <c r="DC25" i="2"/>
  <c r="EI11" i="10"/>
  <c r="EI12" i="10"/>
  <c r="AO41" i="6"/>
  <c r="AW12" i="10"/>
  <c r="AW11" i="10"/>
  <c r="BV49" i="6" l="1"/>
  <c r="BZ4" i="6"/>
  <c r="BZ17" i="6" s="1"/>
  <c r="BX15" i="6"/>
  <c r="BX14" i="6" s="1"/>
  <c r="BX3" i="6" s="1"/>
  <c r="BT15" i="6"/>
  <c r="BT14" i="6" s="1"/>
  <c r="BT3" i="6" s="1"/>
  <c r="BW22" i="6"/>
  <c r="BW21" i="6" s="1"/>
  <c r="BW17" i="6"/>
  <c r="BW20" i="6"/>
  <c r="BW18" i="6"/>
  <c r="BW19" i="6"/>
  <c r="BW16" i="6"/>
  <c r="DD41" i="6"/>
  <c r="DA41" i="6"/>
  <c r="BY4" i="6"/>
  <c r="BX51" i="6"/>
  <c r="BX49" i="6" s="1"/>
  <c r="BW53" i="6"/>
  <c r="CB4" i="6"/>
  <c r="BT52" i="6"/>
  <c r="BX52" i="6"/>
  <c r="DD25" i="2"/>
  <c r="EJ11" i="10"/>
  <c r="EJ12" i="10"/>
  <c r="AP41" i="6"/>
  <c r="AX11" i="10"/>
  <c r="AX12" i="10"/>
  <c r="CA51" i="6" l="1"/>
  <c r="CA49" i="6" s="1"/>
  <c r="BZ19" i="6"/>
  <c r="BZ22" i="6"/>
  <c r="BZ21" i="6" s="1"/>
  <c r="BZ16" i="6"/>
  <c r="BZ20" i="6"/>
  <c r="BZ53" i="6"/>
  <c r="BZ52" i="6" s="1"/>
  <c r="BZ18" i="6"/>
  <c r="BW15" i="6"/>
  <c r="BW14" i="6" s="1"/>
  <c r="BW3" i="6" s="1"/>
  <c r="CB19" i="6"/>
  <c r="CB22" i="6"/>
  <c r="CB21" i="6" s="1"/>
  <c r="CB17" i="6"/>
  <c r="CB20" i="6"/>
  <c r="CB16" i="6"/>
  <c r="CB18" i="6"/>
  <c r="BY20" i="6"/>
  <c r="BY18" i="6"/>
  <c r="BY19" i="6"/>
  <c r="BY22" i="6"/>
  <c r="BY21" i="6" s="1"/>
  <c r="BY17" i="6"/>
  <c r="BY16" i="6"/>
  <c r="DC41" i="6"/>
  <c r="DF41" i="6"/>
  <c r="BW52" i="6"/>
  <c r="CC51" i="6"/>
  <c r="CB53" i="6"/>
  <c r="CD4" i="6"/>
  <c r="CA4" i="6"/>
  <c r="BZ51" i="6"/>
  <c r="BZ49" i="6" s="1"/>
  <c r="BY53" i="6"/>
  <c r="DE25" i="2"/>
  <c r="EK11" i="10"/>
  <c r="EK12" i="10"/>
  <c r="AQ41" i="6"/>
  <c r="AY11" i="10"/>
  <c r="AY12" i="10"/>
  <c r="BZ15" i="6" l="1"/>
  <c r="BZ14" i="6" s="1"/>
  <c r="BZ3" i="6" s="1"/>
  <c r="CC49" i="6"/>
  <c r="CB15" i="6"/>
  <c r="CB14" i="6" s="1"/>
  <c r="CB3" i="6" s="1"/>
  <c r="BY15" i="6"/>
  <c r="BY14" i="6" s="1"/>
  <c r="BY3" i="6" s="1"/>
  <c r="CD22" i="6"/>
  <c r="CD21" i="6" s="1"/>
  <c r="CD17" i="6"/>
  <c r="CD20" i="6"/>
  <c r="CD18" i="6"/>
  <c r="CD16" i="6"/>
  <c r="CD19" i="6"/>
  <c r="CA19" i="6"/>
  <c r="CA22" i="6"/>
  <c r="CA21" i="6" s="1"/>
  <c r="CA17" i="6"/>
  <c r="CA16" i="6"/>
  <c r="CA18" i="6"/>
  <c r="CA20" i="6"/>
  <c r="DI41" i="6"/>
  <c r="DE41" i="6"/>
  <c r="BY52" i="6"/>
  <c r="CC4" i="6"/>
  <c r="CB51" i="6"/>
  <c r="CB49" i="6" s="1"/>
  <c r="CA53" i="6"/>
  <c r="CE51" i="6"/>
  <c r="CD53" i="6"/>
  <c r="CF4" i="6"/>
  <c r="CB52" i="6"/>
  <c r="DF25" i="2"/>
  <c r="EL11" i="10"/>
  <c r="EL12" i="10"/>
  <c r="AR41" i="6"/>
  <c r="AZ12" i="10"/>
  <c r="AZ11" i="10"/>
  <c r="CC19" i="6" l="1"/>
  <c r="CC22" i="6"/>
  <c r="CC21" i="6" s="1"/>
  <c r="CC17" i="6"/>
  <c r="CC20" i="6"/>
  <c r="CC18" i="6"/>
  <c r="CC16" i="6"/>
  <c r="CD15" i="6"/>
  <c r="CD14" i="6" s="1"/>
  <c r="CD3" i="6" s="1"/>
  <c r="CF20" i="6"/>
  <c r="CF18" i="6"/>
  <c r="CF22" i="6"/>
  <c r="CF21" i="6" s="1"/>
  <c r="CF19" i="6"/>
  <c r="CF17" i="6"/>
  <c r="CF16" i="6"/>
  <c r="CA15" i="6"/>
  <c r="CA14" i="6" s="1"/>
  <c r="CA3" i="6" s="1"/>
  <c r="DG41" i="6"/>
  <c r="DK41" i="6"/>
  <c r="CG51" i="6"/>
  <c r="CF53" i="6"/>
  <c r="CF52" i="6" s="1"/>
  <c r="CA52" i="6"/>
  <c r="CH4" i="6"/>
  <c r="CE4" i="6"/>
  <c r="CI4" i="6"/>
  <c r="CD52" i="6"/>
  <c r="CD51" i="6"/>
  <c r="CD49" i="6" s="1"/>
  <c r="CC53" i="6"/>
  <c r="DG25" i="2"/>
  <c r="EM11" i="10"/>
  <c r="EM12" i="10"/>
  <c r="AS41" i="6"/>
  <c r="BA12" i="10"/>
  <c r="BA11" i="10"/>
  <c r="CE49" i="6" l="1"/>
  <c r="CC15" i="6"/>
  <c r="CC14" i="6" s="1"/>
  <c r="CC3" i="6" s="1"/>
  <c r="CF15" i="6"/>
  <c r="CF14" i="6" s="1"/>
  <c r="CF3" i="6" s="1"/>
  <c r="CI19" i="6"/>
  <c r="CI22" i="6"/>
  <c r="CI17" i="6"/>
  <c r="CI16" i="6"/>
  <c r="CI20" i="6"/>
  <c r="CI18" i="6"/>
  <c r="CE22" i="6"/>
  <c r="CE21" i="6" s="1"/>
  <c r="CE17" i="6"/>
  <c r="CE20" i="6"/>
  <c r="CE18" i="6"/>
  <c r="CE19" i="6"/>
  <c r="CE16" i="6"/>
  <c r="DM41" i="6"/>
  <c r="DJ41" i="6"/>
  <c r="CF51" i="6"/>
  <c r="CE53" i="6"/>
  <c r="CK4" i="6"/>
  <c r="CG4" i="6"/>
  <c r="CJ51" i="6"/>
  <c r="CI53" i="6"/>
  <c r="CC52" i="6"/>
  <c r="DH25" i="2"/>
  <c r="EN11" i="10"/>
  <c r="EN12" i="10"/>
  <c r="AT41" i="6"/>
  <c r="BB12" i="10"/>
  <c r="BB11" i="10"/>
  <c r="CF49" i="6" l="1"/>
  <c r="CI21" i="6"/>
  <c r="CE15" i="6"/>
  <c r="CE14" i="6" s="1"/>
  <c r="CE3" i="6" s="1"/>
  <c r="CK19" i="6"/>
  <c r="CK22" i="6"/>
  <c r="CK21" i="6" s="1"/>
  <c r="CK17" i="6"/>
  <c r="CK20" i="6"/>
  <c r="CK16" i="6"/>
  <c r="CK18" i="6"/>
  <c r="CI15" i="6"/>
  <c r="CG20" i="6"/>
  <c r="CG18" i="6"/>
  <c r="CG19" i="6"/>
  <c r="CG22" i="6"/>
  <c r="CG21" i="6" s="1"/>
  <c r="CG17" i="6"/>
  <c r="CG16" i="6"/>
  <c r="DO41" i="6"/>
  <c r="DL41" i="6"/>
  <c r="CJ4" i="6"/>
  <c r="CL51" i="6"/>
  <c r="CK53" i="6"/>
  <c r="CI52" i="6"/>
  <c r="CI51" i="6"/>
  <c r="CG53" i="6"/>
  <c r="CG52" i="6" s="1"/>
  <c r="CE52" i="6"/>
  <c r="CM4" i="6"/>
  <c r="DI25" i="2"/>
  <c r="EO12" i="10"/>
  <c r="EO11" i="10"/>
  <c r="AV41" i="6"/>
  <c r="BC12" i="10"/>
  <c r="BC11" i="10"/>
  <c r="CG15" i="6" l="1"/>
  <c r="CG14" i="6" s="1"/>
  <c r="CG3" i="6" s="1"/>
  <c r="CG49" i="6"/>
  <c r="CI14" i="6"/>
  <c r="CI3" i="6" s="1"/>
  <c r="CM22" i="6"/>
  <c r="CM21" i="6" s="1"/>
  <c r="CM17" i="6"/>
  <c r="CM20" i="6"/>
  <c r="CM18" i="6"/>
  <c r="CM19" i="6"/>
  <c r="CM16" i="6"/>
  <c r="CK15" i="6"/>
  <c r="CK14" i="6" s="1"/>
  <c r="CK3" i="6" s="1"/>
  <c r="CJ19" i="6"/>
  <c r="CJ22" i="6"/>
  <c r="CJ17" i="6"/>
  <c r="CJ20" i="6"/>
  <c r="CJ16" i="6"/>
  <c r="CJ18" i="6"/>
  <c r="DN41" i="6"/>
  <c r="DQ41" i="6"/>
  <c r="CO4" i="6"/>
  <c r="CL4" i="6"/>
  <c r="CN51" i="6"/>
  <c r="CM53" i="6"/>
  <c r="CK52" i="6"/>
  <c r="CK51" i="6"/>
  <c r="CJ53" i="6"/>
  <c r="DJ25" i="2"/>
  <c r="EP11" i="10"/>
  <c r="EP12" i="10"/>
  <c r="AW41" i="6"/>
  <c r="BD12" i="10"/>
  <c r="BD11" i="10"/>
  <c r="CM15" i="6" l="1"/>
  <c r="CM14" i="6" s="1"/>
  <c r="CM3" i="6" s="1"/>
  <c r="CI49" i="6"/>
  <c r="CJ21" i="6"/>
  <c r="CJ15" i="6"/>
  <c r="CL22" i="6"/>
  <c r="CL21" i="6" s="1"/>
  <c r="CL17" i="6"/>
  <c r="CL20" i="6"/>
  <c r="CL18" i="6"/>
  <c r="CL19" i="6"/>
  <c r="CL16" i="6"/>
  <c r="CO20" i="6"/>
  <c r="CO18" i="6"/>
  <c r="CO19" i="6"/>
  <c r="CO17" i="6"/>
  <c r="CO16" i="6"/>
  <c r="CO22" i="6"/>
  <c r="CO21" i="6" s="1"/>
  <c r="DS41" i="6"/>
  <c r="DP41" i="6"/>
  <c r="CM52" i="6"/>
  <c r="CJ52" i="6"/>
  <c r="CN4" i="6"/>
  <c r="CM51" i="6"/>
  <c r="CL53" i="6"/>
  <c r="CQ4" i="6"/>
  <c r="CP51" i="6"/>
  <c r="CO53" i="6"/>
  <c r="DK25" i="2"/>
  <c r="EQ11" i="10"/>
  <c r="EQ12" i="10"/>
  <c r="AX41" i="6"/>
  <c r="BE12" i="10"/>
  <c r="BE11" i="10"/>
  <c r="CJ49" i="6" l="1"/>
  <c r="CL15" i="6"/>
  <c r="CL14" i="6" s="1"/>
  <c r="CL3" i="6" s="1"/>
  <c r="CJ14" i="6"/>
  <c r="CJ3" i="6" s="1"/>
  <c r="CN20" i="6"/>
  <c r="CN18" i="6"/>
  <c r="CN19" i="6"/>
  <c r="CN17" i="6"/>
  <c r="CN16" i="6"/>
  <c r="CN22" i="6"/>
  <c r="CQ19" i="6"/>
  <c r="CQ22" i="6"/>
  <c r="CQ21" i="6" s="1"/>
  <c r="CQ17" i="6"/>
  <c r="CQ20" i="6"/>
  <c r="CQ16" i="6"/>
  <c r="CQ18" i="6"/>
  <c r="CO15" i="6"/>
  <c r="CO14" i="6" s="1"/>
  <c r="CO3" i="6" s="1"/>
  <c r="DR41" i="6"/>
  <c r="DV41" i="6"/>
  <c r="CO52" i="6"/>
  <c r="CL52" i="6"/>
  <c r="CR51" i="6"/>
  <c r="CQ53" i="6"/>
  <c r="CO51" i="6"/>
  <c r="CN53" i="6"/>
  <c r="CS4" i="6"/>
  <c r="CP4" i="6"/>
  <c r="DL25" i="2"/>
  <c r="ER11" i="10"/>
  <c r="ER12" i="10"/>
  <c r="AY41" i="6"/>
  <c r="BF11" i="10"/>
  <c r="BF12" i="10"/>
  <c r="CK49" i="6" l="1"/>
  <c r="CN21" i="6"/>
  <c r="CN15" i="6"/>
  <c r="CS19" i="6"/>
  <c r="CS22" i="6"/>
  <c r="CS21" i="6" s="1"/>
  <c r="CS17" i="6"/>
  <c r="CS20" i="6"/>
  <c r="CS18" i="6"/>
  <c r="CS16" i="6"/>
  <c r="CP18" i="6"/>
  <c r="CP19" i="6"/>
  <c r="CP22" i="6"/>
  <c r="CP21" i="6" s="1"/>
  <c r="CP20" i="6"/>
  <c r="CP16" i="6"/>
  <c r="CP17" i="6"/>
  <c r="CQ15" i="6"/>
  <c r="CQ14" i="6" s="1"/>
  <c r="CQ3" i="6" s="1"/>
  <c r="DT41" i="6"/>
  <c r="DX41" i="6"/>
  <c r="CU4" i="6"/>
  <c r="CR4" i="6"/>
  <c r="CT51" i="6"/>
  <c r="CS53" i="6"/>
  <c r="CQ51" i="6"/>
  <c r="CP53" i="6"/>
  <c r="CV4" i="6"/>
  <c r="CQ52" i="6"/>
  <c r="CN52" i="6"/>
  <c r="DM25" i="2"/>
  <c r="ES11" i="10"/>
  <c r="ES12" i="10"/>
  <c r="AZ41" i="6"/>
  <c r="BG11" i="10"/>
  <c r="BG12" i="10"/>
  <c r="CN14" i="6" l="1"/>
  <c r="CN3" i="6" s="1"/>
  <c r="CL49" i="6"/>
  <c r="CS15" i="6"/>
  <c r="CS14" i="6" s="1"/>
  <c r="CS3" i="6" s="1"/>
  <c r="CR19" i="6"/>
  <c r="CR22" i="6"/>
  <c r="CR21" i="6" s="1"/>
  <c r="CR17" i="6"/>
  <c r="CR20" i="6"/>
  <c r="CR16" i="6"/>
  <c r="CR18" i="6"/>
  <c r="CP15" i="6"/>
  <c r="CP14" i="6" s="1"/>
  <c r="CP3" i="6" s="1"/>
  <c r="CV20" i="6"/>
  <c r="CV18" i="6"/>
  <c r="CV17" i="6"/>
  <c r="CV22" i="6"/>
  <c r="CV16" i="6"/>
  <c r="CV19" i="6"/>
  <c r="DZ41" i="6"/>
  <c r="DW41" i="6"/>
  <c r="CX4" i="6"/>
  <c r="CP52" i="6"/>
  <c r="CS52" i="6"/>
  <c r="CW51" i="6"/>
  <c r="CV53" i="6"/>
  <c r="CS51" i="6"/>
  <c r="CU51" i="6" s="1"/>
  <c r="CU49" i="6" s="1"/>
  <c r="CR53" i="6"/>
  <c r="CT4" i="6"/>
  <c r="DN25" i="2"/>
  <c r="ET11" i="10"/>
  <c r="ET12" i="10"/>
  <c r="BA41" i="6"/>
  <c r="BH12" i="10"/>
  <c r="BH11" i="10"/>
  <c r="CM49" i="6" l="1"/>
  <c r="CV21" i="6"/>
  <c r="CX18" i="6"/>
  <c r="CX19" i="6"/>
  <c r="CX22" i="6"/>
  <c r="CX21" i="6" s="1"/>
  <c r="CX20" i="6"/>
  <c r="CX16" i="6"/>
  <c r="CX17" i="6"/>
  <c r="CT22" i="6"/>
  <c r="CT21" i="6" s="1"/>
  <c r="CT17" i="6"/>
  <c r="CU17" i="6" s="1"/>
  <c r="CT20" i="6"/>
  <c r="CU20" i="6" s="1"/>
  <c r="CT18" i="6"/>
  <c r="CU18" i="6" s="1"/>
  <c r="CT19" i="6"/>
  <c r="CU19" i="6" s="1"/>
  <c r="CT16" i="6"/>
  <c r="CU16" i="6" s="1"/>
  <c r="CR15" i="6"/>
  <c r="CR14" i="6" s="1"/>
  <c r="CR3" i="6" s="1"/>
  <c r="CV15" i="6"/>
  <c r="DY41" i="6"/>
  <c r="EB41" i="6"/>
  <c r="CR52" i="6"/>
  <c r="CV52" i="6"/>
  <c r="CV51" i="6"/>
  <c r="CT53" i="6"/>
  <c r="CU53" i="6" s="1"/>
  <c r="CU52" i="6" s="1"/>
  <c r="CY51" i="6"/>
  <c r="CX53" i="6"/>
  <c r="CW4" i="6"/>
  <c r="CZ4" i="6"/>
  <c r="DO25" i="2"/>
  <c r="EU11" i="10"/>
  <c r="EU12" i="10"/>
  <c r="BL17" i="2"/>
  <c r="BL19" i="2" s="1"/>
  <c r="BB41" i="6"/>
  <c r="BI12" i="10"/>
  <c r="BI11" i="10"/>
  <c r="CV14" i="6" l="1"/>
  <c r="CV3" i="6" s="1"/>
  <c r="CN49" i="6"/>
  <c r="CU15" i="6"/>
  <c r="CU22" i="6"/>
  <c r="CU21" i="6" s="1"/>
  <c r="CW20" i="6"/>
  <c r="CW18" i="6"/>
  <c r="CW19" i="6"/>
  <c r="CW22" i="6"/>
  <c r="CW16" i="6"/>
  <c r="CW17" i="6"/>
  <c r="CX15" i="6"/>
  <c r="CX14" i="6" s="1"/>
  <c r="CX3" i="6" s="1"/>
  <c r="CT15" i="6"/>
  <c r="CT14" i="6" s="1"/>
  <c r="CZ19" i="6"/>
  <c r="CZ22" i="6"/>
  <c r="CZ21" i="6" s="1"/>
  <c r="CZ17" i="6"/>
  <c r="CZ20" i="6"/>
  <c r="CZ18" i="6"/>
  <c r="CZ16" i="6"/>
  <c r="EA41" i="6"/>
  <c r="EF41" i="6"/>
  <c r="ED41" i="6"/>
  <c r="DB4" i="6"/>
  <c r="CT52" i="6"/>
  <c r="CX52" i="6"/>
  <c r="DA51" i="6"/>
  <c r="CZ53" i="6"/>
  <c r="CX51" i="6"/>
  <c r="CW53" i="6"/>
  <c r="CY4" i="6"/>
  <c r="DP25" i="2"/>
  <c r="BL27" i="2"/>
  <c r="EV11" i="10"/>
  <c r="EV12" i="10"/>
  <c r="BM17" i="2"/>
  <c r="BN17" i="2"/>
  <c r="BN19" i="2" s="1"/>
  <c r="BC41" i="6"/>
  <c r="BJ12" i="10"/>
  <c r="BJ11" i="10"/>
  <c r="CU14" i="6" l="1"/>
  <c r="CU3" i="6" s="1"/>
  <c r="CO49" i="6"/>
  <c r="CW21" i="6"/>
  <c r="CZ15" i="6"/>
  <c r="CZ14" i="6" s="1"/>
  <c r="CZ3" i="6" s="1"/>
  <c r="CW15" i="6"/>
  <c r="DB19" i="6"/>
  <c r="DB22" i="6"/>
  <c r="DB21" i="6" s="1"/>
  <c r="DB17" i="6"/>
  <c r="DB20" i="6"/>
  <c r="DB18" i="6"/>
  <c r="DB16" i="6"/>
  <c r="CY19" i="6"/>
  <c r="CY22" i="6"/>
  <c r="CY21" i="6" s="1"/>
  <c r="CY17" i="6"/>
  <c r="CY18" i="6"/>
  <c r="CY16" i="6"/>
  <c r="CY20" i="6"/>
  <c r="CT3" i="6"/>
  <c r="EC41" i="6"/>
  <c r="BM19" i="2"/>
  <c r="BM27" i="2" s="1"/>
  <c r="DA4" i="6"/>
  <c r="CZ51" i="6"/>
  <c r="CY53" i="6"/>
  <c r="CY52" i="6" s="1"/>
  <c r="CW52" i="6"/>
  <c r="CZ52" i="6"/>
  <c r="DC51" i="6"/>
  <c r="DB53" i="6"/>
  <c r="DD4" i="6"/>
  <c r="DQ25" i="2"/>
  <c r="BN27" i="2"/>
  <c r="EW11" i="10"/>
  <c r="EW12" i="10"/>
  <c r="BP17" i="2"/>
  <c r="BP19" i="2" s="1"/>
  <c r="BO17" i="2"/>
  <c r="BO19" i="2" s="1"/>
  <c r="BD41" i="6"/>
  <c r="BK12" i="10"/>
  <c r="BK11" i="10"/>
  <c r="BK17" i="2"/>
  <c r="BH17" i="2"/>
  <c r="BG17" i="2"/>
  <c r="BE17" i="2"/>
  <c r="BD17" i="2"/>
  <c r="BC17" i="2"/>
  <c r="AZ17" i="2"/>
  <c r="AY17" i="2"/>
  <c r="AW17" i="2"/>
  <c r="AV17" i="2"/>
  <c r="AU17" i="2"/>
  <c r="AR17" i="2"/>
  <c r="AQ17" i="2"/>
  <c r="AO17" i="2"/>
  <c r="AN17" i="2"/>
  <c r="AM17" i="2"/>
  <c r="AJ17" i="2"/>
  <c r="AI17" i="2"/>
  <c r="AG17" i="2"/>
  <c r="AF17" i="2"/>
  <c r="AE17" i="2"/>
  <c r="AB17" i="2"/>
  <c r="AA17" i="2"/>
  <c r="Y17" i="2"/>
  <c r="X17" i="2"/>
  <c r="W17" i="2"/>
  <c r="T17" i="2"/>
  <c r="S17" i="2"/>
  <c r="P17" i="2"/>
  <c r="L17" i="2"/>
  <c r="I17" i="2"/>
  <c r="CW14" i="6" l="1"/>
  <c r="CW3" i="6" s="1"/>
  <c r="CP49" i="6"/>
  <c r="DB15" i="6"/>
  <c r="DB14" i="6" s="1"/>
  <c r="DB3" i="6" s="1"/>
  <c r="CY15" i="6"/>
  <c r="CY14" i="6" s="1"/>
  <c r="CY3" i="6" s="1"/>
  <c r="DD20" i="6"/>
  <c r="DD18" i="6"/>
  <c r="DD22" i="6"/>
  <c r="DD21" i="6" s="1"/>
  <c r="DD19" i="6"/>
  <c r="DD17" i="6"/>
  <c r="DD16" i="6"/>
  <c r="DA19" i="6"/>
  <c r="DA22" i="6"/>
  <c r="DA21" i="6" s="1"/>
  <c r="DA17" i="6"/>
  <c r="DA20" i="6"/>
  <c r="DA18" i="6"/>
  <c r="DA16" i="6"/>
  <c r="EE41" i="6"/>
  <c r="DF4" i="6"/>
  <c r="DB51" i="6"/>
  <c r="DA53" i="6"/>
  <c r="DB52" i="6"/>
  <c r="DE51" i="6"/>
  <c r="DD53" i="6"/>
  <c r="DC4" i="6"/>
  <c r="DR25" i="2"/>
  <c r="J17" i="2"/>
  <c r="BO27" i="2"/>
  <c r="BP27" i="2"/>
  <c r="EX11" i="10"/>
  <c r="EX12" i="10"/>
  <c r="BR17" i="2"/>
  <c r="BR19" i="2" s="1"/>
  <c r="BQ17" i="2"/>
  <c r="BQ19" i="2" s="1"/>
  <c r="G13" i="2"/>
  <c r="H13" i="2"/>
  <c r="H15" i="2" s="1"/>
  <c r="BE41" i="6"/>
  <c r="BL12" i="10"/>
  <c r="BL11" i="10"/>
  <c r="I13" i="2"/>
  <c r="I15" i="2" s="1"/>
  <c r="W13" i="2"/>
  <c r="AA13" i="2"/>
  <c r="AE13" i="2"/>
  <c r="AM13" i="2"/>
  <c r="AQ13" i="2"/>
  <c r="AU13" i="2"/>
  <c r="BC13" i="2"/>
  <c r="BG13" i="2"/>
  <c r="BK13" i="2"/>
  <c r="V17" i="2"/>
  <c r="AL17" i="2"/>
  <c r="BB17" i="2"/>
  <c r="Z17" i="2"/>
  <c r="AP17" i="2"/>
  <c r="BF17" i="2"/>
  <c r="N17" i="2"/>
  <c r="AD17" i="2"/>
  <c r="AT17" i="2"/>
  <c r="BJ17" i="2"/>
  <c r="AI13" i="2"/>
  <c r="AY13" i="2"/>
  <c r="R17" i="2"/>
  <c r="AH17" i="2"/>
  <c r="AX17" i="2"/>
  <c r="P13" i="2"/>
  <c r="X13" i="2"/>
  <c r="AF13" i="2"/>
  <c r="L13" i="2"/>
  <c r="T13" i="2"/>
  <c r="AB13" i="2"/>
  <c r="AJ13" i="2"/>
  <c r="AN13" i="2"/>
  <c r="BD13" i="2"/>
  <c r="AZ13" i="2"/>
  <c r="M13" i="2"/>
  <c r="U13" i="2"/>
  <c r="Y13" i="2"/>
  <c r="AC13" i="2"/>
  <c r="AG13" i="2"/>
  <c r="AK13" i="2"/>
  <c r="AO13" i="2"/>
  <c r="AS13" i="2"/>
  <c r="AW13" i="2"/>
  <c r="BA13" i="2"/>
  <c r="BE13" i="2"/>
  <c r="BI13" i="2"/>
  <c r="K17" i="2"/>
  <c r="O17" i="2"/>
  <c r="AV13" i="2"/>
  <c r="J13" i="2"/>
  <c r="N13" i="2"/>
  <c r="R13" i="2"/>
  <c r="V13" i="2"/>
  <c r="Z13" i="2"/>
  <c r="AD13" i="2"/>
  <c r="AH13" i="2"/>
  <c r="AL13" i="2"/>
  <c r="AP13" i="2"/>
  <c r="AT13" i="2"/>
  <c r="AX13" i="2"/>
  <c r="BB13" i="2"/>
  <c r="BF13" i="2"/>
  <c r="BJ13" i="2"/>
  <c r="Q13" i="2"/>
  <c r="AR13" i="2"/>
  <c r="BH13" i="2"/>
  <c r="K13" i="2"/>
  <c r="O13" i="2"/>
  <c r="S13" i="2"/>
  <c r="M17" i="2"/>
  <c r="U17" i="2"/>
  <c r="AC17" i="2"/>
  <c r="AK17" i="2"/>
  <c r="AS17" i="2"/>
  <c r="BA17" i="2"/>
  <c r="BI17" i="2"/>
  <c r="BR4" i="6"/>
  <c r="J53" i="6"/>
  <c r="J52" i="6" s="1"/>
  <c r="K53" i="6"/>
  <c r="AM51" i="6"/>
  <c r="AM49" i="6" s="1"/>
  <c r="AV51" i="6"/>
  <c r="BC4" i="6"/>
  <c r="BL4" i="6"/>
  <c r="BV4" i="6"/>
  <c r="L53" i="6"/>
  <c r="AN51" i="6"/>
  <c r="AN49" i="6" s="1"/>
  <c r="AR51" i="6"/>
  <c r="AR49" i="6" s="1"/>
  <c r="AW51" i="6"/>
  <c r="AW49" i="6" s="1"/>
  <c r="AZ4" i="6"/>
  <c r="BD4" i="6"/>
  <c r="BI4" i="6"/>
  <c r="BM4" i="6"/>
  <c r="BQ4" i="6"/>
  <c r="AL51" i="6"/>
  <c r="AP51" i="6"/>
  <c r="AP49" i="6" s="1"/>
  <c r="AT51" i="6"/>
  <c r="AT49" i="6" s="1"/>
  <c r="AX4" i="6"/>
  <c r="BB4" i="6"/>
  <c r="BF4" i="6"/>
  <c r="BK4" i="6"/>
  <c r="BO4" i="6"/>
  <c r="BS4" i="6"/>
  <c r="AO51" i="6"/>
  <c r="AO49" i="6" s="1"/>
  <c r="AS51" i="6"/>
  <c r="AS49" i="6" s="1"/>
  <c r="AX51" i="6"/>
  <c r="AX49" i="6" s="1"/>
  <c r="BA4" i="6"/>
  <c r="BE4" i="6"/>
  <c r="BJ4" i="6"/>
  <c r="BN4" i="6"/>
  <c r="AQ51" i="6"/>
  <c r="AQ49" i="6" s="1"/>
  <c r="AY4" i="6"/>
  <c r="BG4" i="6"/>
  <c r="BP4" i="6"/>
  <c r="AV49" i="6" l="1"/>
  <c r="AL49" i="6"/>
  <c r="AU51" i="6"/>
  <c r="AU49" i="6" s="1"/>
  <c r="CQ49" i="6"/>
  <c r="DD15" i="6"/>
  <c r="DD14" i="6" s="1"/>
  <c r="DD3" i="6" s="1"/>
  <c r="BL19" i="6"/>
  <c r="BL22" i="6"/>
  <c r="BL21" i="6" s="1"/>
  <c r="BL17" i="6"/>
  <c r="BL20" i="6"/>
  <c r="BL16" i="6"/>
  <c r="BL18" i="6"/>
  <c r="BC19" i="6"/>
  <c r="BC22" i="6"/>
  <c r="BC21" i="6" s="1"/>
  <c r="BC17" i="6"/>
  <c r="BC16" i="6"/>
  <c r="BC20" i="6"/>
  <c r="BC18" i="6"/>
  <c r="AZ20" i="6"/>
  <c r="AZ18" i="6"/>
  <c r="AZ22" i="6"/>
  <c r="AZ21" i="6" s="1"/>
  <c r="AZ17" i="6"/>
  <c r="AZ19" i="6"/>
  <c r="AZ16" i="6"/>
  <c r="DF18" i="6"/>
  <c r="DF19" i="6"/>
  <c r="DF22" i="6"/>
  <c r="DF21" i="6" s="1"/>
  <c r="DF17" i="6"/>
  <c r="DF20" i="6"/>
  <c r="DF16" i="6"/>
  <c r="BF22" i="6"/>
  <c r="BF21" i="6" s="1"/>
  <c r="BF17" i="6"/>
  <c r="BF20" i="6"/>
  <c r="BF18" i="6"/>
  <c r="BF19" i="6"/>
  <c r="BF16" i="6"/>
  <c r="BB18" i="6"/>
  <c r="BB19" i="6"/>
  <c r="BB22" i="6"/>
  <c r="BB21" i="6" s="1"/>
  <c r="BB17" i="6"/>
  <c r="BB16" i="6"/>
  <c r="BB20" i="6"/>
  <c r="BG22" i="6"/>
  <c r="BG21" i="6" s="1"/>
  <c r="BG17" i="6"/>
  <c r="BG20" i="6"/>
  <c r="BG18" i="6"/>
  <c r="BG19" i="6"/>
  <c r="BG16" i="6"/>
  <c r="DC22" i="6"/>
  <c r="DC21" i="6" s="1"/>
  <c r="DC17" i="6"/>
  <c r="DC20" i="6"/>
  <c r="DC18" i="6"/>
  <c r="DC19" i="6"/>
  <c r="DC16" i="6"/>
  <c r="BE19" i="6"/>
  <c r="BE22" i="6"/>
  <c r="BE21" i="6" s="1"/>
  <c r="BE17" i="6"/>
  <c r="BE20" i="6"/>
  <c r="BE18" i="6"/>
  <c r="BE16" i="6"/>
  <c r="BD19" i="6"/>
  <c r="BD22" i="6"/>
  <c r="BD21" i="6" s="1"/>
  <c r="BD17" i="6"/>
  <c r="BD20" i="6"/>
  <c r="BD16" i="6"/>
  <c r="BD18" i="6"/>
  <c r="AX22" i="6"/>
  <c r="AX17" i="6"/>
  <c r="AX20" i="6"/>
  <c r="AX18" i="6"/>
  <c r="AX19" i="6"/>
  <c r="AX16" i="6"/>
  <c r="BS19" i="6"/>
  <c r="BS22" i="6"/>
  <c r="BS21" i="6" s="1"/>
  <c r="BS17" i="6"/>
  <c r="BS20" i="6"/>
  <c r="BS16" i="6"/>
  <c r="BS18" i="6"/>
  <c r="DA15" i="6"/>
  <c r="DA14" i="6" s="1"/>
  <c r="BA20" i="6"/>
  <c r="BA18" i="6"/>
  <c r="BA19" i="6"/>
  <c r="BA16" i="6"/>
  <c r="BA17" i="6"/>
  <c r="BA22" i="6"/>
  <c r="BA21" i="6" s="1"/>
  <c r="BP20" i="6"/>
  <c r="BP18" i="6"/>
  <c r="BP19" i="6"/>
  <c r="BP17" i="6"/>
  <c r="BP22" i="6"/>
  <c r="BP21" i="6" s="1"/>
  <c r="BP16" i="6"/>
  <c r="AY22" i="6"/>
  <c r="AY21" i="6" s="1"/>
  <c r="AY17" i="6"/>
  <c r="AY20" i="6"/>
  <c r="AY18" i="6"/>
  <c r="AY19" i="6"/>
  <c r="AY16" i="6"/>
  <c r="BN22" i="6"/>
  <c r="BN21" i="6" s="1"/>
  <c r="BN17" i="6"/>
  <c r="BN20" i="6"/>
  <c r="BN18" i="6"/>
  <c r="BN16" i="6"/>
  <c r="BN19" i="6"/>
  <c r="BO22" i="6"/>
  <c r="BO21" i="6" s="1"/>
  <c r="BO17" i="6"/>
  <c r="BO20" i="6"/>
  <c r="BO18" i="6"/>
  <c r="BO19" i="6"/>
  <c r="BO16" i="6"/>
  <c r="BQ20" i="6"/>
  <c r="BQ18" i="6"/>
  <c r="BQ19" i="6"/>
  <c r="BQ17" i="6"/>
  <c r="BQ22" i="6"/>
  <c r="BQ21" i="6" s="1"/>
  <c r="BQ16" i="6"/>
  <c r="BR18" i="6"/>
  <c r="BR19" i="6"/>
  <c r="BR22" i="6"/>
  <c r="BR21" i="6" s="1"/>
  <c r="BR20" i="6"/>
  <c r="BR17" i="6"/>
  <c r="BR16" i="6"/>
  <c r="BI20" i="6"/>
  <c r="BI18" i="6"/>
  <c r="BI19" i="6"/>
  <c r="BI16" i="6"/>
  <c r="BI17" i="6"/>
  <c r="BI22" i="6"/>
  <c r="BJ18" i="6"/>
  <c r="BJ19" i="6"/>
  <c r="BJ22" i="6"/>
  <c r="BJ21" i="6" s="1"/>
  <c r="BJ20" i="6"/>
  <c r="BJ16" i="6"/>
  <c r="BJ17" i="6"/>
  <c r="BK19" i="6"/>
  <c r="BK22" i="6"/>
  <c r="BK21" i="6" s="1"/>
  <c r="BK17" i="6"/>
  <c r="BK18" i="6"/>
  <c r="BK20" i="6"/>
  <c r="BK16" i="6"/>
  <c r="BM19" i="6"/>
  <c r="BM22" i="6"/>
  <c r="BM21" i="6" s="1"/>
  <c r="BM17" i="6"/>
  <c r="BM20" i="6"/>
  <c r="BM18" i="6"/>
  <c r="BM16" i="6"/>
  <c r="BV22" i="6"/>
  <c r="BV17" i="6"/>
  <c r="CH17" i="6" s="1"/>
  <c r="BV20" i="6"/>
  <c r="CH20" i="6" s="1"/>
  <c r="BV18" i="6"/>
  <c r="CH18" i="6" s="1"/>
  <c r="BV19" i="6"/>
  <c r="CH19" i="6" s="1"/>
  <c r="BV16" i="6"/>
  <c r="CH16" i="6" s="1"/>
  <c r="H19" i="2"/>
  <c r="G15" i="2"/>
  <c r="G19" i="2" s="1"/>
  <c r="EG41" i="6"/>
  <c r="BS51" i="6"/>
  <c r="BS49" i="6" s="1"/>
  <c r="BB51" i="6"/>
  <c r="BB49" i="6" s="1"/>
  <c r="BG51" i="6"/>
  <c r="BG49" i="6" s="1"/>
  <c r="AZ51" i="6"/>
  <c r="AZ49" i="6" s="1"/>
  <c r="BE51" i="6"/>
  <c r="BE49" i="6" s="1"/>
  <c r="BA51" i="6"/>
  <c r="BA49" i="6" s="1"/>
  <c r="BQ51" i="6"/>
  <c r="BQ49" i="6" s="1"/>
  <c r="BM51" i="6"/>
  <c r="BM49" i="6" s="1"/>
  <c r="BC51" i="6"/>
  <c r="BC49" i="6" s="1"/>
  <c r="AY51" i="6"/>
  <c r="AY49" i="6" s="1"/>
  <c r="BO51" i="6"/>
  <c r="BO49" i="6" s="1"/>
  <c r="BP51" i="6"/>
  <c r="BP49" i="6" s="1"/>
  <c r="BW51" i="6"/>
  <c r="BI51" i="6"/>
  <c r="BD51" i="6"/>
  <c r="BD49" i="6" s="1"/>
  <c r="BK51" i="6"/>
  <c r="BK49" i="6" s="1"/>
  <c r="BR51" i="6"/>
  <c r="BR49" i="6" s="1"/>
  <c r="BJ51" i="6"/>
  <c r="BJ49" i="6" s="1"/>
  <c r="BT51" i="6"/>
  <c r="BT49" i="6" s="1"/>
  <c r="BL51" i="6"/>
  <c r="BL49" i="6" s="1"/>
  <c r="BF51" i="6"/>
  <c r="BF49" i="6" s="1"/>
  <c r="BN51" i="6"/>
  <c r="BN49" i="6" s="1"/>
  <c r="DD51" i="6"/>
  <c r="DC53" i="6"/>
  <c r="DD52" i="6"/>
  <c r="DI4" i="6"/>
  <c r="DG51" i="6"/>
  <c r="DF53" i="6"/>
  <c r="DA52" i="6"/>
  <c r="DE4" i="6"/>
  <c r="DH4" i="6"/>
  <c r="DT25" i="2"/>
  <c r="DS25" i="2"/>
  <c r="BR27" i="2"/>
  <c r="BQ27" i="2"/>
  <c r="EY11" i="10"/>
  <c r="EY12" i="10"/>
  <c r="BS17" i="2"/>
  <c r="BS19" i="2" s="1"/>
  <c r="BT17" i="2"/>
  <c r="BT19" i="2" s="1"/>
  <c r="H27" i="2"/>
  <c r="G27" i="2"/>
  <c r="L52" i="6"/>
  <c r="K52" i="6"/>
  <c r="BF41" i="6"/>
  <c r="BM12" i="10"/>
  <c r="BM11" i="10"/>
  <c r="M53" i="6"/>
  <c r="BH15" i="2"/>
  <c r="BH19" i="2" s="1"/>
  <c r="BE15" i="2"/>
  <c r="BE19" i="2" s="1"/>
  <c r="AZ15" i="2"/>
  <c r="AZ19" i="2" s="1"/>
  <c r="AB15" i="2"/>
  <c r="AB19" i="2" s="1"/>
  <c r="AY15" i="2"/>
  <c r="AY19" i="2" s="1"/>
  <c r="AX15" i="2"/>
  <c r="AX19" i="2" s="1"/>
  <c r="R15" i="2"/>
  <c r="R19" i="2" s="1"/>
  <c r="U15" i="2"/>
  <c r="U19" i="2" s="1"/>
  <c r="P15" i="2"/>
  <c r="P19" i="2" s="1"/>
  <c r="AQ15" i="2"/>
  <c r="AQ19" i="2" s="1"/>
  <c r="W15" i="2"/>
  <c r="W19" i="2" s="1"/>
  <c r="L15" i="2"/>
  <c r="L19" i="2" s="1"/>
  <c r="BG15" i="2"/>
  <c r="BG19" i="2" s="1"/>
  <c r="AM15" i="2"/>
  <c r="AM19" i="2" s="1"/>
  <c r="BI15" i="2"/>
  <c r="BI19" i="2" s="1"/>
  <c r="AC15" i="2"/>
  <c r="AC19" i="2" s="1"/>
  <c r="AE15" i="2"/>
  <c r="AE19" i="2" s="1"/>
  <c r="BD15" i="2"/>
  <c r="BD19" i="2" s="1"/>
  <c r="AK15" i="2"/>
  <c r="AK19" i="2" s="1"/>
  <c r="AR15" i="2"/>
  <c r="AR19" i="2" s="1"/>
  <c r="AA15" i="2"/>
  <c r="AA19" i="2" s="1"/>
  <c r="T15" i="2"/>
  <c r="T19" i="2" s="1"/>
  <c r="BA15" i="2"/>
  <c r="BA19" i="2" s="1"/>
  <c r="BB15" i="2"/>
  <c r="BB19" i="2" s="1"/>
  <c r="O15" i="2"/>
  <c r="O19" i="2" s="1"/>
  <c r="BK15" i="2"/>
  <c r="BK19" i="2" s="1"/>
  <c r="X15" i="2"/>
  <c r="X19" i="2" s="1"/>
  <c r="AL15" i="2"/>
  <c r="AL19" i="2" s="1"/>
  <c r="V15" i="2"/>
  <c r="V19" i="2" s="1"/>
  <c r="AU15" i="2"/>
  <c r="AU19" i="2" s="1"/>
  <c r="AF15" i="2"/>
  <c r="AF19" i="2" s="1"/>
  <c r="BC15" i="2"/>
  <c r="BC19" i="2" s="1"/>
  <c r="Z15" i="2"/>
  <c r="Z19" i="2" s="1"/>
  <c r="S15" i="2"/>
  <c r="S19" i="2" s="1"/>
  <c r="AO15" i="2"/>
  <c r="AO19" i="2" s="1"/>
  <c r="N15" i="2"/>
  <c r="N19" i="2" s="1"/>
  <c r="AS15" i="2"/>
  <c r="AS19" i="2" s="1"/>
  <c r="AJ15" i="2"/>
  <c r="AJ19" i="2" s="1"/>
  <c r="BJ15" i="2"/>
  <c r="BJ19" i="2" s="1"/>
  <c r="AT15" i="2"/>
  <c r="AT19" i="2" s="1"/>
  <c r="AD15" i="2"/>
  <c r="AD19" i="2" s="1"/>
  <c r="Y15" i="2"/>
  <c r="Y19" i="2" s="1"/>
  <c r="Q15" i="2"/>
  <c r="Q19" i="2" s="1"/>
  <c r="AP15" i="2"/>
  <c r="AP19" i="2" s="1"/>
  <c r="BF15" i="2"/>
  <c r="BF19" i="2" s="1"/>
  <c r="AH15" i="2"/>
  <c r="AH19" i="2" s="1"/>
  <c r="AV15" i="2"/>
  <c r="AV19" i="2" s="1"/>
  <c r="AI15" i="2"/>
  <c r="AI19" i="2" s="1"/>
  <c r="AN15" i="2"/>
  <c r="AN19" i="2" s="1"/>
  <c r="AW15" i="2"/>
  <c r="AW19" i="2" s="1"/>
  <c r="AG15" i="2"/>
  <c r="AG19" i="2" s="1"/>
  <c r="M15" i="2"/>
  <c r="M19" i="2" s="1"/>
  <c r="BR53" i="6"/>
  <c r="AP53" i="6"/>
  <c r="AX53" i="6"/>
  <c r="BD53" i="6"/>
  <c r="AT53" i="6"/>
  <c r="AJ53" i="6"/>
  <c r="W53" i="6"/>
  <c r="AB53" i="6"/>
  <c r="BP53" i="6"/>
  <c r="BN53" i="6"/>
  <c r="AW53" i="6"/>
  <c r="BK53" i="6"/>
  <c r="AS53" i="6"/>
  <c r="BQ53" i="6"/>
  <c r="AZ53" i="6"/>
  <c r="BV53" i="6"/>
  <c r="AL53" i="6"/>
  <c r="AF53" i="6"/>
  <c r="N53" i="6"/>
  <c r="O53" i="6"/>
  <c r="AM53" i="6"/>
  <c r="V53" i="6"/>
  <c r="T53" i="6"/>
  <c r="T52" i="6" s="1"/>
  <c r="X53" i="6"/>
  <c r="AD53" i="6"/>
  <c r="BG53" i="6"/>
  <c r="BJ53" i="6"/>
  <c r="AR53" i="6"/>
  <c r="BF53" i="6"/>
  <c r="AO53" i="6"/>
  <c r="BM53" i="6"/>
  <c r="AV53" i="6"/>
  <c r="BL53" i="6"/>
  <c r="BA53" i="6"/>
  <c r="BO53" i="6"/>
  <c r="Y53" i="6"/>
  <c r="Y52" i="6" s="1"/>
  <c r="AC53" i="6"/>
  <c r="P53" i="6"/>
  <c r="R53" i="6"/>
  <c r="Z53" i="6"/>
  <c r="S53" i="6"/>
  <c r="Q53" i="6"/>
  <c r="AY53" i="6"/>
  <c r="AA53" i="6"/>
  <c r="BE53" i="6"/>
  <c r="AN53" i="6"/>
  <c r="AI53" i="6"/>
  <c r="BS53" i="6"/>
  <c r="BB53" i="6"/>
  <c r="AK53" i="6"/>
  <c r="BI53" i="6"/>
  <c r="AQ53" i="6"/>
  <c r="BC53" i="6"/>
  <c r="D10" i="7"/>
  <c r="C10" i="7"/>
  <c r="B10" i="7"/>
  <c r="BH18" i="6" l="1"/>
  <c r="BU18" i="6"/>
  <c r="U53" i="6"/>
  <c r="U52" i="6" s="1"/>
  <c r="BU53" i="6"/>
  <c r="BU52" i="6" s="1"/>
  <c r="BH53" i="6"/>
  <c r="BH52" i="6" s="1"/>
  <c r="CH53" i="6"/>
  <c r="CH52" i="6" s="1"/>
  <c r="AU53" i="6"/>
  <c r="AU52" i="6" s="1"/>
  <c r="BW49" i="6"/>
  <c r="CH51" i="6"/>
  <c r="CH49" i="6" s="1"/>
  <c r="BH51" i="6"/>
  <c r="BH49" i="6" s="1"/>
  <c r="BI49" i="6"/>
  <c r="BU51" i="6"/>
  <c r="BU49" i="6" s="1"/>
  <c r="CR49" i="6"/>
  <c r="CH15" i="6"/>
  <c r="BH19" i="6"/>
  <c r="BU17" i="6"/>
  <c r="BI21" i="6"/>
  <c r="BU22" i="6"/>
  <c r="BU21" i="6" s="1"/>
  <c r="BU16" i="6"/>
  <c r="BH20" i="6"/>
  <c r="BU19" i="6"/>
  <c r="BH17" i="6"/>
  <c r="BE15" i="6"/>
  <c r="BE14" i="6" s="1"/>
  <c r="BE3" i="6" s="1"/>
  <c r="BF15" i="6"/>
  <c r="BF14" i="6" s="1"/>
  <c r="BF3" i="6" s="1"/>
  <c r="AX21" i="6"/>
  <c r="BH22" i="6"/>
  <c r="BH21" i="6" s="1"/>
  <c r="BV21" i="6"/>
  <c r="CH22" i="6"/>
  <c r="CH21" i="6" s="1"/>
  <c r="BU20" i="6"/>
  <c r="BH16" i="6"/>
  <c r="BO15" i="6"/>
  <c r="BO14" i="6" s="1"/>
  <c r="BO3" i="6" s="1"/>
  <c r="BN15" i="6"/>
  <c r="BN14" i="6" s="1"/>
  <c r="BN3" i="6" s="1"/>
  <c r="DC15" i="6"/>
  <c r="DC14" i="6" s="1"/>
  <c r="DC3" i="6" s="1"/>
  <c r="DF15" i="6"/>
  <c r="DF14" i="6" s="1"/>
  <c r="DF3" i="6" s="1"/>
  <c r="BJ15" i="6"/>
  <c r="BJ14" i="6" s="1"/>
  <c r="BJ3" i="6" s="1"/>
  <c r="BK15" i="6"/>
  <c r="BK14" i="6" s="1"/>
  <c r="BK3" i="6" s="1"/>
  <c r="BQ15" i="6"/>
  <c r="BQ14" i="6" s="1"/>
  <c r="BQ3" i="6" s="1"/>
  <c r="BP15" i="6"/>
  <c r="BP14" i="6" s="1"/>
  <c r="BP3" i="6" s="1"/>
  <c r="BA15" i="6"/>
  <c r="BA14" i="6" s="1"/>
  <c r="BA3" i="6" s="1"/>
  <c r="BL15" i="6"/>
  <c r="BL14" i="6" s="1"/>
  <c r="BL3" i="6" s="1"/>
  <c r="BI15" i="6"/>
  <c r="BS15" i="6"/>
  <c r="BS14" i="6" s="1"/>
  <c r="BS3" i="6" s="1"/>
  <c r="BM15" i="6"/>
  <c r="BM14" i="6" s="1"/>
  <c r="BM3" i="6" s="1"/>
  <c r="BR15" i="6"/>
  <c r="BR14" i="6" s="1"/>
  <c r="BR3" i="6" s="1"/>
  <c r="AY15" i="6"/>
  <c r="AY14" i="6" s="1"/>
  <c r="AY3" i="6" s="1"/>
  <c r="BD15" i="6"/>
  <c r="BD14" i="6" s="1"/>
  <c r="BD3" i="6" s="1"/>
  <c r="BB15" i="6"/>
  <c r="BB14" i="6" s="1"/>
  <c r="BB3" i="6" s="1"/>
  <c r="AX15" i="6"/>
  <c r="BG15" i="6"/>
  <c r="BG14" i="6" s="1"/>
  <c r="BG3" i="6" s="1"/>
  <c r="AZ15" i="6"/>
  <c r="AZ14" i="6" s="1"/>
  <c r="AZ3" i="6" s="1"/>
  <c r="DE20" i="6"/>
  <c r="DE18" i="6"/>
  <c r="DE19" i="6"/>
  <c r="DE22" i="6"/>
  <c r="DE17" i="6"/>
  <c r="DE16" i="6"/>
  <c r="DI19" i="6"/>
  <c r="DI22" i="6"/>
  <c r="DI17" i="6"/>
  <c r="DI20" i="6"/>
  <c r="DI16" i="6"/>
  <c r="DI18" i="6"/>
  <c r="BV15" i="6"/>
  <c r="DA3" i="6"/>
  <c r="BC15" i="6"/>
  <c r="BC14" i="6" s="1"/>
  <c r="BC3" i="6" s="1"/>
  <c r="U20" i="6"/>
  <c r="U22" i="6"/>
  <c r="U21" i="6" s="1"/>
  <c r="U19" i="6"/>
  <c r="J15" i="2"/>
  <c r="I19" i="2"/>
  <c r="DJ51" i="6"/>
  <c r="DI53" i="6"/>
  <c r="DF52" i="6"/>
  <c r="DC52" i="6"/>
  <c r="DK4" i="6"/>
  <c r="DG4" i="6"/>
  <c r="DF51" i="6"/>
  <c r="DH51" i="6" s="1"/>
  <c r="DH49" i="6" s="1"/>
  <c r="DE53" i="6"/>
  <c r="BS27" i="2"/>
  <c r="BT27" i="2"/>
  <c r="EZ11" i="10"/>
  <c r="EZ12" i="10"/>
  <c r="BV17" i="2"/>
  <c r="BV19" i="2" s="1"/>
  <c r="BU17" i="2"/>
  <c r="BU19" i="2" s="1"/>
  <c r="AI52" i="6"/>
  <c r="S52" i="6"/>
  <c r="AC52" i="6"/>
  <c r="BA52" i="6"/>
  <c r="BF52" i="6"/>
  <c r="BJ52" i="6"/>
  <c r="BG52" i="6"/>
  <c r="AD52" i="6"/>
  <c r="AV52" i="6"/>
  <c r="O52" i="6"/>
  <c r="AF52" i="6"/>
  <c r="BQ52" i="6"/>
  <c r="AS52" i="6"/>
  <c r="BG41" i="6"/>
  <c r="BR52" i="6"/>
  <c r="BI52" i="6"/>
  <c r="AK52" i="6"/>
  <c r="BE52" i="6"/>
  <c r="AA52" i="6"/>
  <c r="BC52" i="6"/>
  <c r="AQ52" i="6"/>
  <c r="BB52" i="6"/>
  <c r="AN52" i="6"/>
  <c r="AY52" i="6"/>
  <c r="Q52" i="6"/>
  <c r="Z52" i="6"/>
  <c r="P52" i="6"/>
  <c r="BO52" i="6"/>
  <c r="BL52" i="6"/>
  <c r="BM52" i="6"/>
  <c r="AO52" i="6"/>
  <c r="AR52" i="6"/>
  <c r="X52" i="6"/>
  <c r="V52" i="6"/>
  <c r="AM52" i="6"/>
  <c r="N52" i="6"/>
  <c r="AL52" i="6"/>
  <c r="AZ52" i="6"/>
  <c r="BK52" i="6"/>
  <c r="AW52" i="6"/>
  <c r="AB52" i="6"/>
  <c r="AJ52" i="6"/>
  <c r="BN11" i="10"/>
  <c r="BN12" i="10"/>
  <c r="BD52" i="6"/>
  <c r="M52" i="6"/>
  <c r="BV52" i="6"/>
  <c r="W52" i="6"/>
  <c r="BS52" i="6"/>
  <c r="R52" i="6"/>
  <c r="BN52" i="6"/>
  <c r="BP52" i="6"/>
  <c r="AT52" i="6"/>
  <c r="AX52" i="6"/>
  <c r="AP52" i="6"/>
  <c r="AG53" i="6"/>
  <c r="AE53" i="6"/>
  <c r="G8" i="7"/>
  <c r="H8" i="7"/>
  <c r="I8" i="7"/>
  <c r="J8" i="7"/>
  <c r="K8" i="7"/>
  <c r="L8" i="7"/>
  <c r="M8" i="7"/>
  <c r="N8" i="7"/>
  <c r="O8" i="7"/>
  <c r="G9" i="7"/>
  <c r="H9" i="7"/>
  <c r="I9" i="7"/>
  <c r="J9" i="7"/>
  <c r="K9" i="7"/>
  <c r="L9" i="7"/>
  <c r="M9" i="7"/>
  <c r="N9" i="7"/>
  <c r="O9" i="7"/>
  <c r="F8" i="7"/>
  <c r="F9" i="7"/>
  <c r="CH14" i="6" l="1"/>
  <c r="CH3" i="6" s="1"/>
  <c r="AH53" i="6"/>
  <c r="AH52" i="6" s="1"/>
  <c r="BV14" i="6"/>
  <c r="BV3" i="6" s="1"/>
  <c r="CS49" i="6"/>
  <c r="BU15" i="6"/>
  <c r="BU14" i="6" s="1"/>
  <c r="BU3" i="6" s="1"/>
  <c r="AX14" i="6"/>
  <c r="AX3" i="6" s="1"/>
  <c r="BI14" i="6"/>
  <c r="BI3" i="6" s="1"/>
  <c r="DE21" i="6"/>
  <c r="BH15" i="6"/>
  <c r="BH14" i="6" s="1"/>
  <c r="BH3" i="6" s="1"/>
  <c r="DI21" i="6"/>
  <c r="DE15" i="6"/>
  <c r="DG19" i="6"/>
  <c r="DH19" i="6" s="1"/>
  <c r="DG22" i="6"/>
  <c r="DG21" i="6" s="1"/>
  <c r="DG17" i="6"/>
  <c r="DH17" i="6" s="1"/>
  <c r="DG18" i="6"/>
  <c r="DH18" i="6" s="1"/>
  <c r="DG16" i="6"/>
  <c r="DH16" i="6" s="1"/>
  <c r="DG20" i="6"/>
  <c r="DH20" i="6" s="1"/>
  <c r="DK22" i="6"/>
  <c r="DK21" i="6" s="1"/>
  <c r="DK17" i="6"/>
  <c r="DK20" i="6"/>
  <c r="DK18" i="6"/>
  <c r="DK19" i="6"/>
  <c r="DK16" i="6"/>
  <c r="U15" i="6"/>
  <c r="U14" i="6" s="1"/>
  <c r="DI15" i="6"/>
  <c r="K15" i="2"/>
  <c r="K19" i="2" s="1"/>
  <c r="J19" i="2"/>
  <c r="J27" i="2" s="1"/>
  <c r="DM4" i="6"/>
  <c r="DL51" i="6"/>
  <c r="DK53" i="6"/>
  <c r="DE52" i="6"/>
  <c r="DI52" i="6"/>
  <c r="DJ4" i="6"/>
  <c r="DI51" i="6"/>
  <c r="DG53" i="6"/>
  <c r="BV27" i="2"/>
  <c r="BU27" i="2"/>
  <c r="FA11" i="10"/>
  <c r="FA12" i="10"/>
  <c r="BW17" i="2"/>
  <c r="BW19" i="2" s="1"/>
  <c r="BX17" i="2"/>
  <c r="BX19" i="2" s="1"/>
  <c r="BI41" i="6"/>
  <c r="BO11" i="10"/>
  <c r="BO12" i="10"/>
  <c r="AE52" i="6"/>
  <c r="AG52" i="6"/>
  <c r="U3" i="6" l="1"/>
  <c r="DH53" i="6"/>
  <c r="DH52" i="6" s="1"/>
  <c r="DI14" i="6"/>
  <c r="DI3" i="6" s="1"/>
  <c r="DE14" i="6"/>
  <c r="DE3" i="6" s="1"/>
  <c r="CT49" i="6"/>
  <c r="DH22" i="6"/>
  <c r="DH21" i="6" s="1"/>
  <c r="DH15" i="6"/>
  <c r="DK15" i="6"/>
  <c r="DK14" i="6" s="1"/>
  <c r="DK3" i="6" s="1"/>
  <c r="DG15" i="6"/>
  <c r="DG14" i="6" s="1"/>
  <c r="DJ19" i="6"/>
  <c r="DJ22" i="6"/>
  <c r="DJ17" i="6"/>
  <c r="DJ20" i="6"/>
  <c r="DJ18" i="6"/>
  <c r="DJ16" i="6"/>
  <c r="DM20" i="6"/>
  <c r="DM18" i="6"/>
  <c r="DM19" i="6"/>
  <c r="DM22" i="6"/>
  <c r="DM21" i="6" s="1"/>
  <c r="DM17" i="6"/>
  <c r="DM16" i="6"/>
  <c r="DK51" i="6"/>
  <c r="DJ53" i="6"/>
  <c r="DL4" i="6"/>
  <c r="DO4" i="6"/>
  <c r="DK52" i="6"/>
  <c r="DG52" i="6"/>
  <c r="DN51" i="6"/>
  <c r="DM53" i="6"/>
  <c r="BW27" i="2"/>
  <c r="BX27" i="2"/>
  <c r="FB11" i="10"/>
  <c r="FB12" i="10"/>
  <c r="BY17" i="2"/>
  <c r="BY19" i="2" s="1"/>
  <c r="BZ17" i="2"/>
  <c r="BZ19" i="2" s="1"/>
  <c r="BJ41" i="6"/>
  <c r="BP12" i="10"/>
  <c r="BP11" i="10"/>
  <c r="B12" i="7"/>
  <c r="CV49" i="6" l="1"/>
  <c r="DH14" i="6"/>
  <c r="DJ21" i="6"/>
  <c r="DJ15" i="6"/>
  <c r="DM15" i="6"/>
  <c r="DM14" i="6" s="1"/>
  <c r="DM3" i="6" s="1"/>
  <c r="DO16" i="6"/>
  <c r="DO19" i="6"/>
  <c r="DO22" i="6"/>
  <c r="DO21" i="6" s="1"/>
  <c r="DO17" i="6"/>
  <c r="DO20" i="6"/>
  <c r="DO18" i="6"/>
  <c r="DL20" i="6"/>
  <c r="DL18" i="6"/>
  <c r="DL16" i="6"/>
  <c r="DL22" i="6"/>
  <c r="DL21" i="6" s="1"/>
  <c r="DL17" i="6"/>
  <c r="DL19" i="6"/>
  <c r="DG3" i="6"/>
  <c r="DM52" i="6"/>
  <c r="DN4" i="6"/>
  <c r="DJ52" i="6"/>
  <c r="DQ4" i="6"/>
  <c r="DP51" i="6"/>
  <c r="DO53" i="6"/>
  <c r="DM51" i="6"/>
  <c r="DL53" i="6"/>
  <c r="BY27" i="2"/>
  <c r="BZ27" i="2"/>
  <c r="FC11" i="10"/>
  <c r="FC12" i="10"/>
  <c r="CB17" i="2"/>
  <c r="CB19" i="2" s="1"/>
  <c r="CA17" i="2"/>
  <c r="CA19" i="2" s="1"/>
  <c r="BK41" i="6"/>
  <c r="BQ12" i="10"/>
  <c r="BQ11" i="10"/>
  <c r="B16" i="7"/>
  <c r="B3" i="7"/>
  <c r="DJ14" i="6" l="1"/>
  <c r="DJ3" i="6" s="1"/>
  <c r="DH3" i="6"/>
  <c r="CW49" i="6"/>
  <c r="DO15" i="6"/>
  <c r="DO14" i="6" s="1"/>
  <c r="DO3" i="6" s="1"/>
  <c r="DQ19" i="6"/>
  <c r="DQ22" i="6"/>
  <c r="DQ21" i="6" s="1"/>
  <c r="DQ17" i="6"/>
  <c r="DQ20" i="6"/>
  <c r="DQ18" i="6"/>
  <c r="DQ16" i="6"/>
  <c r="DL15" i="6"/>
  <c r="DL14" i="6" s="1"/>
  <c r="DN18" i="6"/>
  <c r="DN16" i="6"/>
  <c r="DN19" i="6"/>
  <c r="DN22" i="6"/>
  <c r="DN17" i="6"/>
  <c r="DN20" i="6"/>
  <c r="DL52" i="6"/>
  <c r="DO52" i="6"/>
  <c r="DS4" i="6"/>
  <c r="DR51" i="6"/>
  <c r="DQ53" i="6"/>
  <c r="DO51" i="6"/>
  <c r="DN53" i="6"/>
  <c r="DP4" i="6"/>
  <c r="CA27" i="2"/>
  <c r="CB27" i="2"/>
  <c r="FD11" i="10"/>
  <c r="FD12" i="10"/>
  <c r="CC17" i="2"/>
  <c r="CC19" i="2" s="1"/>
  <c r="CD17" i="2"/>
  <c r="CD19" i="2" s="1"/>
  <c r="BL41" i="6"/>
  <c r="BR12" i="10"/>
  <c r="BR11" i="10"/>
  <c r="O32" i="7"/>
  <c r="O29" i="7"/>
  <c r="O15" i="7"/>
  <c r="O14" i="7"/>
  <c r="N32" i="7"/>
  <c r="N29" i="7"/>
  <c r="N15" i="7"/>
  <c r="N14" i="7"/>
  <c r="M32" i="7"/>
  <c r="M29" i="7"/>
  <c r="M15" i="7"/>
  <c r="M14" i="7"/>
  <c r="L32" i="7"/>
  <c r="L29" i="7"/>
  <c r="L15" i="7"/>
  <c r="L14" i="7"/>
  <c r="K32" i="7"/>
  <c r="K29" i="7"/>
  <c r="K15" i="7"/>
  <c r="K14" i="7"/>
  <c r="J14" i="7"/>
  <c r="J15" i="7"/>
  <c r="J29" i="7"/>
  <c r="J32" i="7"/>
  <c r="I14" i="7"/>
  <c r="I15" i="7"/>
  <c r="I29" i="7"/>
  <c r="I32" i="7"/>
  <c r="H14" i="7"/>
  <c r="H15" i="7"/>
  <c r="H29" i="7"/>
  <c r="H32" i="7"/>
  <c r="G29" i="7"/>
  <c r="G15" i="7"/>
  <c r="G14" i="7"/>
  <c r="F28" i="7"/>
  <c r="B28" i="7" s="1"/>
  <c r="F26" i="7"/>
  <c r="B26" i="7" s="1"/>
  <c r="F25" i="7"/>
  <c r="B25" i="7" s="1"/>
  <c r="F24" i="7"/>
  <c r="B24" i="7" s="1"/>
  <c r="F21" i="7"/>
  <c r="B21" i="7" s="1"/>
  <c r="F7" i="7"/>
  <c r="DU24" i="5"/>
  <c r="DT24" i="5"/>
  <c r="DS24" i="5"/>
  <c r="DR24" i="5"/>
  <c r="DQ24" i="5"/>
  <c r="DP24" i="5"/>
  <c r="DO24" i="5"/>
  <c r="DN24" i="5"/>
  <c r="DM24" i="5"/>
  <c r="DL24" i="5"/>
  <c r="DK24" i="5"/>
  <c r="DJ24" i="5"/>
  <c r="DU23" i="5"/>
  <c r="DT23" i="5"/>
  <c r="DS23" i="5"/>
  <c r="DR23" i="5"/>
  <c r="DQ23" i="5"/>
  <c r="DP23" i="5"/>
  <c r="DO23" i="5"/>
  <c r="DN23" i="5"/>
  <c r="DM23" i="5"/>
  <c r="DL23" i="5"/>
  <c r="DK23" i="5"/>
  <c r="DJ23" i="5"/>
  <c r="DU22" i="5"/>
  <c r="DT22" i="5"/>
  <c r="DS22" i="5"/>
  <c r="DR22" i="5"/>
  <c r="DQ22" i="5"/>
  <c r="DP22" i="5"/>
  <c r="DO22" i="5"/>
  <c r="DN22" i="5"/>
  <c r="DM22" i="5"/>
  <c r="DL22" i="5"/>
  <c r="DK22" i="5"/>
  <c r="DJ22" i="5"/>
  <c r="DU21" i="5"/>
  <c r="DT21" i="5"/>
  <c r="DS21" i="5"/>
  <c r="DR21" i="5"/>
  <c r="DQ21" i="5"/>
  <c r="DP21" i="5"/>
  <c r="DO21" i="5"/>
  <c r="DN21" i="5"/>
  <c r="DM21" i="5"/>
  <c r="DL21" i="5"/>
  <c r="DK21" i="5"/>
  <c r="DJ21" i="5"/>
  <c r="DU20" i="5"/>
  <c r="DT20" i="5"/>
  <c r="DS20" i="5"/>
  <c r="DR20" i="5"/>
  <c r="DQ20" i="5"/>
  <c r="DP20" i="5"/>
  <c r="DO20" i="5"/>
  <c r="DN20" i="5"/>
  <c r="DM20" i="5"/>
  <c r="DL20" i="5"/>
  <c r="DK20" i="5"/>
  <c r="DJ20" i="5"/>
  <c r="DU19" i="5"/>
  <c r="DT19" i="5"/>
  <c r="DS19" i="5"/>
  <c r="DR19" i="5"/>
  <c r="DQ19" i="5"/>
  <c r="DP19" i="5"/>
  <c r="DO19" i="5"/>
  <c r="DN19" i="5"/>
  <c r="DM19" i="5"/>
  <c r="DL19" i="5"/>
  <c r="DK19" i="5"/>
  <c r="DJ19" i="5"/>
  <c r="DU18" i="5"/>
  <c r="DT18" i="5"/>
  <c r="DS18" i="5"/>
  <c r="DR18" i="5"/>
  <c r="DQ18" i="5"/>
  <c r="DP18" i="5"/>
  <c r="DO18" i="5"/>
  <c r="DN18" i="5"/>
  <c r="DM18" i="5"/>
  <c r="DL18" i="5"/>
  <c r="DK18" i="5"/>
  <c r="DJ18" i="5"/>
  <c r="DU17" i="5"/>
  <c r="DT17" i="5"/>
  <c r="DS17" i="5"/>
  <c r="DR17" i="5"/>
  <c r="DQ17" i="5"/>
  <c r="DP17" i="5"/>
  <c r="DO17" i="5"/>
  <c r="DN17" i="5"/>
  <c r="DM17" i="5"/>
  <c r="DL17" i="5"/>
  <c r="DK17" i="5"/>
  <c r="DJ17" i="5"/>
  <c r="DU16" i="5"/>
  <c r="DT16" i="5"/>
  <c r="DS16" i="5"/>
  <c r="DR16" i="5"/>
  <c r="DQ16" i="5"/>
  <c r="DP16" i="5"/>
  <c r="DO16" i="5"/>
  <c r="DN16" i="5"/>
  <c r="DM16" i="5"/>
  <c r="DL16" i="5"/>
  <c r="DK16" i="5"/>
  <c r="DJ16" i="5"/>
  <c r="DU15" i="5"/>
  <c r="DT15" i="5"/>
  <c r="DS15" i="5"/>
  <c r="DR15" i="5"/>
  <c r="DQ15" i="5"/>
  <c r="DP15" i="5"/>
  <c r="DO15" i="5"/>
  <c r="DN15" i="5"/>
  <c r="DM15" i="5"/>
  <c r="DL15" i="5"/>
  <c r="DK15" i="5"/>
  <c r="DJ15" i="5"/>
  <c r="DI24" i="5"/>
  <c r="DH24" i="5"/>
  <c r="DG24" i="5"/>
  <c r="DF24" i="5"/>
  <c r="DE24" i="5"/>
  <c r="DD24" i="5"/>
  <c r="DC24" i="5"/>
  <c r="DB24" i="5"/>
  <c r="DA24" i="5"/>
  <c r="CZ24" i="5"/>
  <c r="CY24" i="5"/>
  <c r="CX24" i="5"/>
  <c r="DI23" i="5"/>
  <c r="DH23" i="5"/>
  <c r="DG23" i="5"/>
  <c r="DF23" i="5"/>
  <c r="DE23" i="5"/>
  <c r="DD23" i="5"/>
  <c r="DC23" i="5"/>
  <c r="DB23" i="5"/>
  <c r="DA23" i="5"/>
  <c r="CZ23" i="5"/>
  <c r="CY23" i="5"/>
  <c r="CX23" i="5"/>
  <c r="DI22" i="5"/>
  <c r="DH22" i="5"/>
  <c r="DG22" i="5"/>
  <c r="DF22" i="5"/>
  <c r="DE22" i="5"/>
  <c r="DD22" i="5"/>
  <c r="DC22" i="5"/>
  <c r="DB22" i="5"/>
  <c r="DA22" i="5"/>
  <c r="CZ22" i="5"/>
  <c r="CY22" i="5"/>
  <c r="CX22" i="5"/>
  <c r="DI21" i="5"/>
  <c r="DH21" i="5"/>
  <c r="DG21" i="5"/>
  <c r="DF21" i="5"/>
  <c r="DE21" i="5"/>
  <c r="DD21" i="5"/>
  <c r="DC21" i="5"/>
  <c r="DB21" i="5"/>
  <c r="DA21" i="5"/>
  <c r="CZ21" i="5"/>
  <c r="CY21" i="5"/>
  <c r="CX21" i="5"/>
  <c r="DI20" i="5"/>
  <c r="DH20" i="5"/>
  <c r="DG20" i="5"/>
  <c r="DF20" i="5"/>
  <c r="DE20" i="5"/>
  <c r="DD20" i="5"/>
  <c r="DC20" i="5"/>
  <c r="DB20" i="5"/>
  <c r="DA20" i="5"/>
  <c r="CZ20" i="5"/>
  <c r="CY20" i="5"/>
  <c r="CX20" i="5"/>
  <c r="DI19" i="5"/>
  <c r="DH19" i="5"/>
  <c r="DG19" i="5"/>
  <c r="DF19" i="5"/>
  <c r="DE19" i="5"/>
  <c r="DD19" i="5"/>
  <c r="DC19" i="5"/>
  <c r="DB19" i="5"/>
  <c r="DA19" i="5"/>
  <c r="CZ19" i="5"/>
  <c r="CY19" i="5"/>
  <c r="CX19" i="5"/>
  <c r="DI18" i="5"/>
  <c r="DH18" i="5"/>
  <c r="DG18" i="5"/>
  <c r="DF18" i="5"/>
  <c r="DE18" i="5"/>
  <c r="DD18" i="5"/>
  <c r="DC18" i="5"/>
  <c r="DB18" i="5"/>
  <c r="DA18" i="5"/>
  <c r="CZ18" i="5"/>
  <c r="CY18" i="5"/>
  <c r="CX18" i="5"/>
  <c r="DI17" i="5"/>
  <c r="DH17" i="5"/>
  <c r="DG17" i="5"/>
  <c r="DF17" i="5"/>
  <c r="DE17" i="5"/>
  <c r="DD17" i="5"/>
  <c r="DC17" i="5"/>
  <c r="DB17" i="5"/>
  <c r="DA17" i="5"/>
  <c r="CZ17" i="5"/>
  <c r="CY17" i="5"/>
  <c r="CX17" i="5"/>
  <c r="DI16" i="5"/>
  <c r="DH16" i="5"/>
  <c r="DG16" i="5"/>
  <c r="DF16" i="5"/>
  <c r="DE16" i="5"/>
  <c r="DD16" i="5"/>
  <c r="DC16" i="5"/>
  <c r="DB16" i="5"/>
  <c r="DA16" i="5"/>
  <c r="CZ16" i="5"/>
  <c r="CY16" i="5"/>
  <c r="CX16" i="5"/>
  <c r="DI15" i="5"/>
  <c r="DH15" i="5"/>
  <c r="DG15" i="5"/>
  <c r="DF15" i="5"/>
  <c r="DE15" i="5"/>
  <c r="DD15" i="5"/>
  <c r="DC15" i="5"/>
  <c r="DB15" i="5"/>
  <c r="DA15" i="5"/>
  <c r="CZ15" i="5"/>
  <c r="CY15" i="5"/>
  <c r="CX15" i="5"/>
  <c r="CW24" i="5"/>
  <c r="CV24" i="5"/>
  <c r="CU24" i="5"/>
  <c r="CT24" i="5"/>
  <c r="CS24" i="5"/>
  <c r="CR24" i="5"/>
  <c r="CQ24" i="5"/>
  <c r="CP24" i="5"/>
  <c r="CO24" i="5"/>
  <c r="CN24" i="5"/>
  <c r="CM24" i="5"/>
  <c r="CL24" i="5"/>
  <c r="CW23" i="5"/>
  <c r="CV23" i="5"/>
  <c r="CU23" i="5"/>
  <c r="CT23" i="5"/>
  <c r="CS23" i="5"/>
  <c r="CR23" i="5"/>
  <c r="CQ23" i="5"/>
  <c r="CP23" i="5"/>
  <c r="CO23" i="5"/>
  <c r="CN23" i="5"/>
  <c r="CM23" i="5"/>
  <c r="CL23" i="5"/>
  <c r="CW22" i="5"/>
  <c r="CV22" i="5"/>
  <c r="CU22" i="5"/>
  <c r="CT22" i="5"/>
  <c r="CS22" i="5"/>
  <c r="CR22" i="5"/>
  <c r="CQ22" i="5"/>
  <c r="CP22" i="5"/>
  <c r="CO22" i="5"/>
  <c r="CN22" i="5"/>
  <c r="CM22" i="5"/>
  <c r="CL22" i="5"/>
  <c r="CW21" i="5"/>
  <c r="CV21" i="5"/>
  <c r="CU21" i="5"/>
  <c r="CT21" i="5"/>
  <c r="CS21" i="5"/>
  <c r="CR21" i="5"/>
  <c r="CQ21" i="5"/>
  <c r="CP21" i="5"/>
  <c r="CO21" i="5"/>
  <c r="CN21" i="5"/>
  <c r="CM21" i="5"/>
  <c r="CL21" i="5"/>
  <c r="CW20" i="5"/>
  <c r="CV20" i="5"/>
  <c r="CU20" i="5"/>
  <c r="CT20" i="5"/>
  <c r="CS20" i="5"/>
  <c r="CR20" i="5"/>
  <c r="CQ20" i="5"/>
  <c r="CP20" i="5"/>
  <c r="CO20" i="5"/>
  <c r="CN20" i="5"/>
  <c r="CM20" i="5"/>
  <c r="CL20" i="5"/>
  <c r="CW19" i="5"/>
  <c r="CV19" i="5"/>
  <c r="CU19" i="5"/>
  <c r="CT19" i="5"/>
  <c r="CS19" i="5"/>
  <c r="CR19" i="5"/>
  <c r="CQ19" i="5"/>
  <c r="CP19" i="5"/>
  <c r="CO19" i="5"/>
  <c r="CN19" i="5"/>
  <c r="CM19" i="5"/>
  <c r="CL19" i="5"/>
  <c r="CW18" i="5"/>
  <c r="CV18" i="5"/>
  <c r="CU18" i="5"/>
  <c r="CT18" i="5"/>
  <c r="CS18" i="5"/>
  <c r="CR18" i="5"/>
  <c r="CQ18" i="5"/>
  <c r="CP18" i="5"/>
  <c r="CO18" i="5"/>
  <c r="CN18" i="5"/>
  <c r="CM18" i="5"/>
  <c r="CL18" i="5"/>
  <c r="CW17" i="5"/>
  <c r="CV17" i="5"/>
  <c r="CU17" i="5"/>
  <c r="CT17" i="5"/>
  <c r="CS17" i="5"/>
  <c r="CR17" i="5"/>
  <c r="CQ17" i="5"/>
  <c r="CP17" i="5"/>
  <c r="CO17" i="5"/>
  <c r="CN17" i="5"/>
  <c r="CM17" i="5"/>
  <c r="CL17" i="5"/>
  <c r="CW16" i="5"/>
  <c r="CV16" i="5"/>
  <c r="CU16" i="5"/>
  <c r="CT16" i="5"/>
  <c r="CS16" i="5"/>
  <c r="CR16" i="5"/>
  <c r="CQ16" i="5"/>
  <c r="CP16" i="5"/>
  <c r="CO16" i="5"/>
  <c r="CN16" i="5"/>
  <c r="CM16" i="5"/>
  <c r="CL16" i="5"/>
  <c r="CW15" i="5"/>
  <c r="CV15" i="5"/>
  <c r="CU15" i="5"/>
  <c r="CT15" i="5"/>
  <c r="CS15" i="5"/>
  <c r="CR15" i="5"/>
  <c r="CQ15" i="5"/>
  <c r="CP15" i="5"/>
  <c r="CO15" i="5"/>
  <c r="CN15" i="5"/>
  <c r="CM15" i="5"/>
  <c r="CL15" i="5"/>
  <c r="CK24" i="5"/>
  <c r="CJ24" i="5"/>
  <c r="CI24" i="5"/>
  <c r="CH24" i="5"/>
  <c r="CG24" i="5"/>
  <c r="CF24" i="5"/>
  <c r="CE24" i="5"/>
  <c r="CD24" i="5"/>
  <c r="CC24" i="5"/>
  <c r="CB24" i="5"/>
  <c r="CA24" i="5"/>
  <c r="BZ24" i="5"/>
  <c r="CK23" i="5"/>
  <c r="CJ23" i="5"/>
  <c r="CI23" i="5"/>
  <c r="CH23" i="5"/>
  <c r="CG23" i="5"/>
  <c r="CF23" i="5"/>
  <c r="CE23" i="5"/>
  <c r="CD23" i="5"/>
  <c r="CC23" i="5"/>
  <c r="CB23" i="5"/>
  <c r="CA23" i="5"/>
  <c r="BZ23" i="5"/>
  <c r="CK22" i="5"/>
  <c r="CJ22" i="5"/>
  <c r="CI22" i="5"/>
  <c r="CH22" i="5"/>
  <c r="CG22" i="5"/>
  <c r="CF22" i="5"/>
  <c r="CE22" i="5"/>
  <c r="CD22" i="5"/>
  <c r="CC22" i="5"/>
  <c r="CB22" i="5"/>
  <c r="CA22" i="5"/>
  <c r="BZ22" i="5"/>
  <c r="CK21" i="5"/>
  <c r="CJ21" i="5"/>
  <c r="CI21" i="5"/>
  <c r="CH21" i="5"/>
  <c r="CG21" i="5"/>
  <c r="CF21" i="5"/>
  <c r="CE21" i="5"/>
  <c r="CD21" i="5"/>
  <c r="CC21" i="5"/>
  <c r="CB21" i="5"/>
  <c r="CA21" i="5"/>
  <c r="BZ21" i="5"/>
  <c r="CK20" i="5"/>
  <c r="CJ20" i="5"/>
  <c r="CI20" i="5"/>
  <c r="CH20" i="5"/>
  <c r="CG20" i="5"/>
  <c r="CF20" i="5"/>
  <c r="CE20" i="5"/>
  <c r="CD20" i="5"/>
  <c r="CC20" i="5"/>
  <c r="CB20" i="5"/>
  <c r="CA20" i="5"/>
  <c r="BZ20" i="5"/>
  <c r="CK19" i="5"/>
  <c r="CJ19" i="5"/>
  <c r="CI19" i="5"/>
  <c r="CH19" i="5"/>
  <c r="CG19" i="5"/>
  <c r="CF19" i="5"/>
  <c r="CE19" i="5"/>
  <c r="CD19" i="5"/>
  <c r="CC19" i="5"/>
  <c r="CB19" i="5"/>
  <c r="CA19" i="5"/>
  <c r="BZ19" i="5"/>
  <c r="CK18" i="5"/>
  <c r="CJ18" i="5"/>
  <c r="CI18" i="5"/>
  <c r="CH18" i="5"/>
  <c r="CG18" i="5"/>
  <c r="CF18" i="5"/>
  <c r="CE18" i="5"/>
  <c r="CD18" i="5"/>
  <c r="CC18" i="5"/>
  <c r="CB18" i="5"/>
  <c r="CA18" i="5"/>
  <c r="BZ18" i="5"/>
  <c r="CK17" i="5"/>
  <c r="CJ17" i="5"/>
  <c r="CI17" i="5"/>
  <c r="CH17" i="5"/>
  <c r="CG17" i="5"/>
  <c r="CF17" i="5"/>
  <c r="CE17" i="5"/>
  <c r="CD17" i="5"/>
  <c r="CC17" i="5"/>
  <c r="CB17" i="5"/>
  <c r="CA17" i="5"/>
  <c r="BZ17" i="5"/>
  <c r="CK16" i="5"/>
  <c r="CJ16" i="5"/>
  <c r="CI16" i="5"/>
  <c r="CH16" i="5"/>
  <c r="CG16" i="5"/>
  <c r="CF16" i="5"/>
  <c r="CE16" i="5"/>
  <c r="CD16" i="5"/>
  <c r="CC16" i="5"/>
  <c r="CB16" i="5"/>
  <c r="CA16" i="5"/>
  <c r="BZ16" i="5"/>
  <c r="CK15" i="5"/>
  <c r="CJ15" i="5"/>
  <c r="CI15" i="5"/>
  <c r="CH15" i="5"/>
  <c r="CG15" i="5"/>
  <c r="CF15" i="5"/>
  <c r="CE15" i="5"/>
  <c r="CD15" i="5"/>
  <c r="CC15" i="5"/>
  <c r="CB15" i="5"/>
  <c r="CA15" i="5"/>
  <c r="BZ15" i="5"/>
  <c r="BY24" i="5"/>
  <c r="BX24" i="5"/>
  <c r="BW24" i="5"/>
  <c r="BV24" i="5"/>
  <c r="BU24" i="5"/>
  <c r="BT24" i="5"/>
  <c r="BS24" i="5"/>
  <c r="BR24" i="5"/>
  <c r="BQ24" i="5"/>
  <c r="BP24" i="5"/>
  <c r="BO24" i="5"/>
  <c r="BN24" i="5"/>
  <c r="BY23" i="5"/>
  <c r="BX23" i="5"/>
  <c r="BW23" i="5"/>
  <c r="BV23" i="5"/>
  <c r="BU23" i="5"/>
  <c r="BT23" i="5"/>
  <c r="BS23" i="5"/>
  <c r="BR23" i="5"/>
  <c r="BQ23" i="5"/>
  <c r="BP23" i="5"/>
  <c r="BO23" i="5"/>
  <c r="BN23" i="5"/>
  <c r="BY22" i="5"/>
  <c r="BX22" i="5"/>
  <c r="BW22" i="5"/>
  <c r="BV22" i="5"/>
  <c r="BU22" i="5"/>
  <c r="BT22" i="5"/>
  <c r="BS22" i="5"/>
  <c r="BR22" i="5"/>
  <c r="BQ22" i="5"/>
  <c r="BP22" i="5"/>
  <c r="BO22" i="5"/>
  <c r="BN22" i="5"/>
  <c r="BY21" i="5"/>
  <c r="BX21" i="5"/>
  <c r="BW21" i="5"/>
  <c r="BV21" i="5"/>
  <c r="BU21" i="5"/>
  <c r="BT21" i="5"/>
  <c r="BS21" i="5"/>
  <c r="BR21" i="5"/>
  <c r="BQ21" i="5"/>
  <c r="BP21" i="5"/>
  <c r="BO21" i="5"/>
  <c r="BN21" i="5"/>
  <c r="BY20" i="5"/>
  <c r="BX20" i="5"/>
  <c r="BW20" i="5"/>
  <c r="BV20" i="5"/>
  <c r="BU20" i="5"/>
  <c r="BT20" i="5"/>
  <c r="BS20" i="5"/>
  <c r="BR20" i="5"/>
  <c r="BQ20" i="5"/>
  <c r="BP20" i="5"/>
  <c r="BO20" i="5"/>
  <c r="BN20" i="5"/>
  <c r="BY19" i="5"/>
  <c r="BX19" i="5"/>
  <c r="BW19" i="5"/>
  <c r="BV19" i="5"/>
  <c r="BU19" i="5"/>
  <c r="BT19" i="5"/>
  <c r="BS19" i="5"/>
  <c r="BR19" i="5"/>
  <c r="BQ19" i="5"/>
  <c r="BP19" i="5"/>
  <c r="BO19" i="5"/>
  <c r="BN19" i="5"/>
  <c r="BY18" i="5"/>
  <c r="BX18" i="5"/>
  <c r="BW18" i="5"/>
  <c r="BV18" i="5"/>
  <c r="BU18" i="5"/>
  <c r="BT18" i="5"/>
  <c r="BS18" i="5"/>
  <c r="BR18" i="5"/>
  <c r="BQ18" i="5"/>
  <c r="BP18" i="5"/>
  <c r="BO18" i="5"/>
  <c r="BN18" i="5"/>
  <c r="BY17" i="5"/>
  <c r="BX17" i="5"/>
  <c r="BW17" i="5"/>
  <c r="BV17" i="5"/>
  <c r="BU17" i="5"/>
  <c r="BT17" i="5"/>
  <c r="BS17" i="5"/>
  <c r="BR17" i="5"/>
  <c r="BQ17" i="5"/>
  <c r="BP17" i="5"/>
  <c r="BO17" i="5"/>
  <c r="BN17" i="5"/>
  <c r="BY16" i="5"/>
  <c r="BX16" i="5"/>
  <c r="BW16" i="5"/>
  <c r="BV16" i="5"/>
  <c r="BU16" i="5"/>
  <c r="BT16" i="5"/>
  <c r="BS16" i="5"/>
  <c r="BR16" i="5"/>
  <c r="BQ16" i="5"/>
  <c r="BP16" i="5"/>
  <c r="BO16" i="5"/>
  <c r="BN16" i="5"/>
  <c r="BY15" i="5"/>
  <c r="BX15" i="5"/>
  <c r="BW15" i="5"/>
  <c r="BV15" i="5"/>
  <c r="BU15" i="5"/>
  <c r="BT15" i="5"/>
  <c r="BS15" i="5"/>
  <c r="BR15" i="5"/>
  <c r="BQ15" i="5"/>
  <c r="BP15" i="5"/>
  <c r="BO15" i="5"/>
  <c r="BN15" i="5"/>
  <c r="BM24" i="5"/>
  <c r="BL24" i="5"/>
  <c r="BK24" i="5"/>
  <c r="BJ24" i="5"/>
  <c r="BI24" i="5"/>
  <c r="BH24" i="5"/>
  <c r="BG24" i="5"/>
  <c r="BF24" i="5"/>
  <c r="BE24" i="5"/>
  <c r="BD24" i="5"/>
  <c r="BC24" i="5"/>
  <c r="BB24" i="5"/>
  <c r="BM23" i="5"/>
  <c r="BL23" i="5"/>
  <c r="BK23" i="5"/>
  <c r="BJ23" i="5"/>
  <c r="BI23" i="5"/>
  <c r="BH23" i="5"/>
  <c r="BG23" i="5"/>
  <c r="BF23" i="5"/>
  <c r="BE23" i="5"/>
  <c r="BD23" i="5"/>
  <c r="BC23" i="5"/>
  <c r="BB23" i="5"/>
  <c r="BM22" i="5"/>
  <c r="BL22" i="5"/>
  <c r="BK22" i="5"/>
  <c r="BJ22" i="5"/>
  <c r="BI22" i="5"/>
  <c r="BH22" i="5"/>
  <c r="BG22" i="5"/>
  <c r="BF22" i="5"/>
  <c r="BE22" i="5"/>
  <c r="BD22" i="5"/>
  <c r="BC22" i="5"/>
  <c r="BB22" i="5"/>
  <c r="BM21" i="5"/>
  <c r="BL21" i="5"/>
  <c r="BK21" i="5"/>
  <c r="BJ21" i="5"/>
  <c r="BI21" i="5"/>
  <c r="BH21" i="5"/>
  <c r="BG21" i="5"/>
  <c r="BF21" i="5"/>
  <c r="BE21" i="5"/>
  <c r="BD21" i="5"/>
  <c r="BC21" i="5"/>
  <c r="BB21" i="5"/>
  <c r="BM20" i="5"/>
  <c r="BL20" i="5"/>
  <c r="BK20" i="5"/>
  <c r="BJ20" i="5"/>
  <c r="BI20" i="5"/>
  <c r="BH20" i="5"/>
  <c r="BG20" i="5"/>
  <c r="BF20" i="5"/>
  <c r="BE20" i="5"/>
  <c r="BD20" i="5"/>
  <c r="BC20" i="5"/>
  <c r="BB20" i="5"/>
  <c r="BM19" i="5"/>
  <c r="BL19" i="5"/>
  <c r="BK19" i="5"/>
  <c r="BJ19" i="5"/>
  <c r="BI19" i="5"/>
  <c r="BH19" i="5"/>
  <c r="BG19" i="5"/>
  <c r="BF19" i="5"/>
  <c r="BE19" i="5"/>
  <c r="BD19" i="5"/>
  <c r="BC19" i="5"/>
  <c r="BB19" i="5"/>
  <c r="BM18" i="5"/>
  <c r="BL18" i="5"/>
  <c r="BK18" i="5"/>
  <c r="BJ18" i="5"/>
  <c r="BI18" i="5"/>
  <c r="BH18" i="5"/>
  <c r="BG18" i="5"/>
  <c r="BF18" i="5"/>
  <c r="BE18" i="5"/>
  <c r="BD18" i="5"/>
  <c r="BC18" i="5"/>
  <c r="BB18" i="5"/>
  <c r="BM17" i="5"/>
  <c r="BL17" i="5"/>
  <c r="BK17" i="5"/>
  <c r="BJ17" i="5"/>
  <c r="BI17" i="5"/>
  <c r="BH17" i="5"/>
  <c r="BG17" i="5"/>
  <c r="BF17" i="5"/>
  <c r="BE17" i="5"/>
  <c r="BD17" i="5"/>
  <c r="BC17" i="5"/>
  <c r="BB17" i="5"/>
  <c r="BM16" i="5"/>
  <c r="BL16" i="5"/>
  <c r="BK16" i="5"/>
  <c r="BJ16" i="5"/>
  <c r="BI16" i="5"/>
  <c r="BH16" i="5"/>
  <c r="BG16" i="5"/>
  <c r="BF16" i="5"/>
  <c r="BE16" i="5"/>
  <c r="BD16" i="5"/>
  <c r="BC16" i="5"/>
  <c r="BB16" i="5"/>
  <c r="BM15" i="5"/>
  <c r="BL15" i="5"/>
  <c r="BK15" i="5"/>
  <c r="BJ15" i="5"/>
  <c r="BI15" i="5"/>
  <c r="BH15" i="5"/>
  <c r="BG15" i="5"/>
  <c r="BF15" i="5"/>
  <c r="BE15" i="5"/>
  <c r="BD15" i="5"/>
  <c r="BC15" i="5"/>
  <c r="BB15" i="5"/>
  <c r="BA24" i="5"/>
  <c r="AZ24" i="5"/>
  <c r="AY24" i="5"/>
  <c r="AX24" i="5"/>
  <c r="AW24" i="5"/>
  <c r="AV24" i="5"/>
  <c r="AU24" i="5"/>
  <c r="AT24" i="5"/>
  <c r="AS24" i="5"/>
  <c r="AR24" i="5"/>
  <c r="AQ24" i="5"/>
  <c r="AP24" i="5"/>
  <c r="BA23" i="5"/>
  <c r="AZ23" i="5"/>
  <c r="AY23" i="5"/>
  <c r="AX23" i="5"/>
  <c r="AW23" i="5"/>
  <c r="AV23" i="5"/>
  <c r="AU23" i="5"/>
  <c r="AT23" i="5"/>
  <c r="AS23" i="5"/>
  <c r="AR23" i="5"/>
  <c r="AQ23" i="5"/>
  <c r="AP23" i="5"/>
  <c r="BA22" i="5"/>
  <c r="AZ22" i="5"/>
  <c r="AY22" i="5"/>
  <c r="AX22" i="5"/>
  <c r="AW22" i="5"/>
  <c r="AV22" i="5"/>
  <c r="AU22" i="5"/>
  <c r="AT22" i="5"/>
  <c r="AS22" i="5"/>
  <c r="AR22" i="5"/>
  <c r="AQ22" i="5"/>
  <c r="AP22" i="5"/>
  <c r="BA21" i="5"/>
  <c r="AZ21" i="5"/>
  <c r="AY21" i="5"/>
  <c r="AX21" i="5"/>
  <c r="AW21" i="5"/>
  <c r="AV21" i="5"/>
  <c r="AU21" i="5"/>
  <c r="AT21" i="5"/>
  <c r="AS21" i="5"/>
  <c r="AR21" i="5"/>
  <c r="AQ21" i="5"/>
  <c r="AP21" i="5"/>
  <c r="BA20" i="5"/>
  <c r="AZ20" i="5"/>
  <c r="AY20" i="5"/>
  <c r="AX20" i="5"/>
  <c r="AW20" i="5"/>
  <c r="AV20" i="5"/>
  <c r="AU20" i="5"/>
  <c r="AT20" i="5"/>
  <c r="AS20" i="5"/>
  <c r="AR20" i="5"/>
  <c r="AQ20" i="5"/>
  <c r="AP20" i="5"/>
  <c r="BA19" i="5"/>
  <c r="AZ19" i="5"/>
  <c r="AY19" i="5"/>
  <c r="AX19" i="5"/>
  <c r="AW19" i="5"/>
  <c r="AV19" i="5"/>
  <c r="AU19" i="5"/>
  <c r="AT19" i="5"/>
  <c r="AS19" i="5"/>
  <c r="AR19" i="5"/>
  <c r="AQ19" i="5"/>
  <c r="AP19" i="5"/>
  <c r="BA18" i="5"/>
  <c r="AZ18" i="5"/>
  <c r="AY18" i="5"/>
  <c r="AX18" i="5"/>
  <c r="AW18" i="5"/>
  <c r="AV18" i="5"/>
  <c r="AU18" i="5"/>
  <c r="AT18" i="5"/>
  <c r="AS18" i="5"/>
  <c r="AR18" i="5"/>
  <c r="AQ18" i="5"/>
  <c r="AP18" i="5"/>
  <c r="BA17" i="5"/>
  <c r="AZ17" i="5"/>
  <c r="AY17" i="5"/>
  <c r="AX17" i="5"/>
  <c r="AW17" i="5"/>
  <c r="AV17" i="5"/>
  <c r="AU17" i="5"/>
  <c r="AT17" i="5"/>
  <c r="AS17" i="5"/>
  <c r="AR17" i="5"/>
  <c r="AQ17" i="5"/>
  <c r="AP17" i="5"/>
  <c r="BA16" i="5"/>
  <c r="AZ16" i="5"/>
  <c r="AY16" i="5"/>
  <c r="AX16" i="5"/>
  <c r="AW16" i="5"/>
  <c r="AV16" i="5"/>
  <c r="AU16" i="5"/>
  <c r="AT16" i="5"/>
  <c r="AS16" i="5"/>
  <c r="AR16" i="5"/>
  <c r="AQ16" i="5"/>
  <c r="AP16" i="5"/>
  <c r="BA15" i="5"/>
  <c r="AZ15" i="5"/>
  <c r="AY15" i="5"/>
  <c r="AX15" i="5"/>
  <c r="AW15" i="5"/>
  <c r="AV15" i="5"/>
  <c r="AU15" i="5"/>
  <c r="AT15" i="5"/>
  <c r="AS15" i="5"/>
  <c r="AR15" i="5"/>
  <c r="AQ15" i="5"/>
  <c r="AP15" i="5"/>
  <c r="AO24" i="5"/>
  <c r="AN24" i="5"/>
  <c r="AM24" i="5"/>
  <c r="AL24" i="5"/>
  <c r="AK24" i="5"/>
  <c r="AJ24" i="5"/>
  <c r="AI24" i="5"/>
  <c r="AH24" i="5"/>
  <c r="AG24" i="5"/>
  <c r="AF24" i="5"/>
  <c r="AE24" i="5"/>
  <c r="AD24" i="5"/>
  <c r="AO23" i="5"/>
  <c r="AN23" i="5"/>
  <c r="AM23" i="5"/>
  <c r="AL23" i="5"/>
  <c r="AK23" i="5"/>
  <c r="AJ23" i="5"/>
  <c r="AI23" i="5"/>
  <c r="AH23" i="5"/>
  <c r="AG23" i="5"/>
  <c r="AF23" i="5"/>
  <c r="AE23" i="5"/>
  <c r="AD23" i="5"/>
  <c r="AO22" i="5"/>
  <c r="AN22" i="5"/>
  <c r="AM22" i="5"/>
  <c r="AL22" i="5"/>
  <c r="AK22" i="5"/>
  <c r="AJ22" i="5"/>
  <c r="AI22" i="5"/>
  <c r="AH22" i="5"/>
  <c r="AG22" i="5"/>
  <c r="AF22" i="5"/>
  <c r="AE22" i="5"/>
  <c r="AD22" i="5"/>
  <c r="AO21" i="5"/>
  <c r="AN21" i="5"/>
  <c r="AM21" i="5"/>
  <c r="AL21" i="5"/>
  <c r="AK21" i="5"/>
  <c r="AJ21" i="5"/>
  <c r="AI21" i="5"/>
  <c r="AH21" i="5"/>
  <c r="AG21" i="5"/>
  <c r="AF21" i="5"/>
  <c r="AE21" i="5"/>
  <c r="AD21" i="5"/>
  <c r="AO20" i="5"/>
  <c r="AN20" i="5"/>
  <c r="AM20" i="5"/>
  <c r="AL20" i="5"/>
  <c r="AK20" i="5"/>
  <c r="AJ20" i="5"/>
  <c r="AI20" i="5"/>
  <c r="AH20" i="5"/>
  <c r="AG20" i="5"/>
  <c r="AF20" i="5"/>
  <c r="AE20" i="5"/>
  <c r="AD20" i="5"/>
  <c r="AO19" i="5"/>
  <c r="AN19" i="5"/>
  <c r="AM19" i="5"/>
  <c r="AL19" i="5"/>
  <c r="AK19" i="5"/>
  <c r="AJ19" i="5"/>
  <c r="AI19" i="5"/>
  <c r="AH19" i="5"/>
  <c r="AG19" i="5"/>
  <c r="AF19" i="5"/>
  <c r="AE19" i="5"/>
  <c r="AD19" i="5"/>
  <c r="AO18" i="5"/>
  <c r="AN18" i="5"/>
  <c r="AM18" i="5"/>
  <c r="AL18" i="5"/>
  <c r="AK18" i="5"/>
  <c r="AJ18" i="5"/>
  <c r="AI18" i="5"/>
  <c r="AH18" i="5"/>
  <c r="AG18" i="5"/>
  <c r="AF18" i="5"/>
  <c r="AE18" i="5"/>
  <c r="AD18" i="5"/>
  <c r="AO17" i="5"/>
  <c r="AN17" i="5"/>
  <c r="AM17" i="5"/>
  <c r="AL17" i="5"/>
  <c r="AK17" i="5"/>
  <c r="AJ17" i="5"/>
  <c r="AI17" i="5"/>
  <c r="AH17" i="5"/>
  <c r="AG17" i="5"/>
  <c r="AF17" i="5"/>
  <c r="AE17" i="5"/>
  <c r="AD17" i="5"/>
  <c r="AO16" i="5"/>
  <c r="AN16" i="5"/>
  <c r="AM16" i="5"/>
  <c r="AL16" i="5"/>
  <c r="AK16" i="5"/>
  <c r="AJ16" i="5"/>
  <c r="AI16" i="5"/>
  <c r="AH16" i="5"/>
  <c r="AG16" i="5"/>
  <c r="AF16" i="5"/>
  <c r="AE16" i="5"/>
  <c r="AD16" i="5"/>
  <c r="AO15" i="5"/>
  <c r="AN15" i="5"/>
  <c r="AM15" i="5"/>
  <c r="AL15" i="5"/>
  <c r="AK15" i="5"/>
  <c r="AJ15" i="5"/>
  <c r="AI15" i="5"/>
  <c r="AH15" i="5"/>
  <c r="AG15" i="5"/>
  <c r="AF15" i="5"/>
  <c r="AE15" i="5"/>
  <c r="AD15" i="5"/>
  <c r="Q24" i="5"/>
  <c r="Q23" i="5"/>
  <c r="Q22" i="5"/>
  <c r="Q21" i="5"/>
  <c r="Q20" i="5"/>
  <c r="Q19" i="5"/>
  <c r="Q18" i="5"/>
  <c r="Q17" i="5"/>
  <c r="Q16" i="5"/>
  <c r="Q15" i="5"/>
  <c r="AC24" i="5"/>
  <c r="AB24" i="5"/>
  <c r="AA24" i="5"/>
  <c r="Z24" i="5"/>
  <c r="Y24" i="5"/>
  <c r="X24" i="5"/>
  <c r="W24" i="5"/>
  <c r="V24" i="5"/>
  <c r="U24" i="5"/>
  <c r="T24" i="5"/>
  <c r="S24" i="5"/>
  <c r="R24" i="5"/>
  <c r="AC23" i="5"/>
  <c r="AB23" i="5"/>
  <c r="AA23" i="5"/>
  <c r="Z23" i="5"/>
  <c r="Y23" i="5"/>
  <c r="X23" i="5"/>
  <c r="W23" i="5"/>
  <c r="V23" i="5"/>
  <c r="U23" i="5"/>
  <c r="T23" i="5"/>
  <c r="S23" i="5"/>
  <c r="R23" i="5"/>
  <c r="AC22" i="5"/>
  <c r="AB22" i="5"/>
  <c r="AA22" i="5"/>
  <c r="Z22" i="5"/>
  <c r="Y22" i="5"/>
  <c r="X22" i="5"/>
  <c r="W22" i="5"/>
  <c r="V22" i="5"/>
  <c r="U22" i="5"/>
  <c r="T22" i="5"/>
  <c r="S22" i="5"/>
  <c r="R22" i="5"/>
  <c r="AC21" i="5"/>
  <c r="AB21" i="5"/>
  <c r="AA21" i="5"/>
  <c r="Z21" i="5"/>
  <c r="Y21" i="5"/>
  <c r="X21" i="5"/>
  <c r="W21" i="5"/>
  <c r="V21" i="5"/>
  <c r="U21" i="5"/>
  <c r="T21" i="5"/>
  <c r="S21" i="5"/>
  <c r="R21" i="5"/>
  <c r="AC20" i="5"/>
  <c r="AB20" i="5"/>
  <c r="AA20" i="5"/>
  <c r="Z20" i="5"/>
  <c r="Y20" i="5"/>
  <c r="X20" i="5"/>
  <c r="W20" i="5"/>
  <c r="V20" i="5"/>
  <c r="U20" i="5"/>
  <c r="T20" i="5"/>
  <c r="S20" i="5"/>
  <c r="R20" i="5"/>
  <c r="AC19" i="5"/>
  <c r="AB19" i="5"/>
  <c r="AA19" i="5"/>
  <c r="Z19" i="5"/>
  <c r="Y19" i="5"/>
  <c r="X19" i="5"/>
  <c r="W19" i="5"/>
  <c r="V19" i="5"/>
  <c r="U19" i="5"/>
  <c r="T19" i="5"/>
  <c r="S19" i="5"/>
  <c r="R19" i="5"/>
  <c r="AC18" i="5"/>
  <c r="AB18" i="5"/>
  <c r="AA18" i="5"/>
  <c r="Z18" i="5"/>
  <c r="Y18" i="5"/>
  <c r="X18" i="5"/>
  <c r="W18" i="5"/>
  <c r="V18" i="5"/>
  <c r="U18" i="5"/>
  <c r="T18" i="5"/>
  <c r="S18" i="5"/>
  <c r="R18" i="5"/>
  <c r="AC17" i="5"/>
  <c r="AB17" i="5"/>
  <c r="AA17" i="5"/>
  <c r="Z17" i="5"/>
  <c r="Y17" i="5"/>
  <c r="X17" i="5"/>
  <c r="W17" i="5"/>
  <c r="V17" i="5"/>
  <c r="U17" i="5"/>
  <c r="T17" i="5"/>
  <c r="S17" i="5"/>
  <c r="R17" i="5"/>
  <c r="AC16" i="5"/>
  <c r="AB16" i="5"/>
  <c r="AA16" i="5"/>
  <c r="Z16" i="5"/>
  <c r="Y16" i="5"/>
  <c r="X16" i="5"/>
  <c r="W16" i="5"/>
  <c r="V16" i="5"/>
  <c r="U16" i="5"/>
  <c r="T16" i="5"/>
  <c r="S16" i="5"/>
  <c r="R16" i="5"/>
  <c r="AC15" i="5"/>
  <c r="AB15" i="5"/>
  <c r="AA15" i="5"/>
  <c r="Z15" i="5"/>
  <c r="Y15" i="5"/>
  <c r="X15" i="5"/>
  <c r="W15" i="5"/>
  <c r="V15" i="5"/>
  <c r="U15" i="5"/>
  <c r="T15" i="5"/>
  <c r="S15" i="5"/>
  <c r="R15" i="5"/>
  <c r="F18" i="5"/>
  <c r="J18" i="5" s="1"/>
  <c r="N18" i="5" s="1"/>
  <c r="J24" i="5"/>
  <c r="F24" i="5"/>
  <c r="Q3" i="5"/>
  <c r="Q27" i="5" s="1"/>
  <c r="F6" i="5"/>
  <c r="G24" i="5"/>
  <c r="H24" i="5"/>
  <c r="I24" i="5"/>
  <c r="K24" i="5"/>
  <c r="L24" i="5"/>
  <c r="M24" i="5"/>
  <c r="N24" i="5"/>
  <c r="O24" i="5"/>
  <c r="P24" i="5"/>
  <c r="F23" i="5"/>
  <c r="G23" i="5"/>
  <c r="H23" i="5"/>
  <c r="I23" i="5"/>
  <c r="J23" i="5"/>
  <c r="K23" i="5"/>
  <c r="L23" i="5"/>
  <c r="M23" i="5"/>
  <c r="N23" i="5"/>
  <c r="O23" i="5"/>
  <c r="P23" i="5"/>
  <c r="F21" i="5"/>
  <c r="G21" i="5"/>
  <c r="H21" i="5"/>
  <c r="I21" i="5"/>
  <c r="J21" i="5"/>
  <c r="K21" i="5"/>
  <c r="L21" i="5"/>
  <c r="M21" i="5"/>
  <c r="N21" i="5"/>
  <c r="O21" i="5"/>
  <c r="P21" i="5"/>
  <c r="F22" i="5"/>
  <c r="G22" i="5"/>
  <c r="H22" i="5"/>
  <c r="I22" i="5"/>
  <c r="J22" i="5"/>
  <c r="K22" i="5"/>
  <c r="L22" i="5"/>
  <c r="M22" i="5"/>
  <c r="N22" i="5"/>
  <c r="O22" i="5"/>
  <c r="P22" i="5"/>
  <c r="F20" i="5"/>
  <c r="G20" i="5"/>
  <c r="H20" i="5"/>
  <c r="I20" i="5"/>
  <c r="J20" i="5"/>
  <c r="K20" i="5"/>
  <c r="L20" i="5"/>
  <c r="M20" i="5"/>
  <c r="N20" i="5"/>
  <c r="O20" i="5"/>
  <c r="P20" i="5"/>
  <c r="F19" i="5"/>
  <c r="G19" i="5"/>
  <c r="H19" i="5"/>
  <c r="I19" i="5"/>
  <c r="J19" i="5"/>
  <c r="K19" i="5"/>
  <c r="L19" i="5"/>
  <c r="M19" i="5"/>
  <c r="N19" i="5"/>
  <c r="O19" i="5"/>
  <c r="P19" i="5"/>
  <c r="G18" i="5"/>
  <c r="K18" i="5" s="1"/>
  <c r="O18" i="5" s="1"/>
  <c r="H18" i="5"/>
  <c r="L18" i="5" s="1"/>
  <c r="P18" i="5" s="1"/>
  <c r="I18" i="5"/>
  <c r="M18" i="5" s="1"/>
  <c r="F17" i="5"/>
  <c r="G17" i="5"/>
  <c r="H17" i="5"/>
  <c r="I17" i="5"/>
  <c r="J17" i="5"/>
  <c r="K17" i="5"/>
  <c r="L17" i="5"/>
  <c r="M17" i="5"/>
  <c r="N17" i="5"/>
  <c r="O17" i="5"/>
  <c r="P17" i="5"/>
  <c r="F16" i="5"/>
  <c r="G16" i="5"/>
  <c r="H16" i="5"/>
  <c r="I16" i="5"/>
  <c r="J16" i="5"/>
  <c r="K16" i="5"/>
  <c r="L16" i="5"/>
  <c r="M16" i="5"/>
  <c r="N16" i="5"/>
  <c r="O16" i="5"/>
  <c r="P16" i="5"/>
  <c r="F15" i="5"/>
  <c r="G15" i="5"/>
  <c r="H15" i="5"/>
  <c r="I15" i="5"/>
  <c r="J15" i="5"/>
  <c r="K15" i="5"/>
  <c r="L15" i="5"/>
  <c r="M15" i="5"/>
  <c r="N15" i="5"/>
  <c r="O15" i="5"/>
  <c r="P15" i="5"/>
  <c r="B8" i="5"/>
  <c r="I5" i="5"/>
  <c r="H5" i="5"/>
  <c r="H3" i="5"/>
  <c r="H27" i="5" s="1"/>
  <c r="H4" i="5"/>
  <c r="H26" i="5" s="1"/>
  <c r="G4" i="5"/>
  <c r="G26" i="5" s="1"/>
  <c r="G5" i="5"/>
  <c r="G3" i="5"/>
  <c r="G27" i="5" s="1"/>
  <c r="F5" i="5"/>
  <c r="F4" i="5"/>
  <c r="F26" i="5" s="1"/>
  <c r="F3" i="5"/>
  <c r="F27" i="5" s="1"/>
  <c r="CX49" i="6" l="1"/>
  <c r="DQ15" i="6"/>
  <c r="DQ14" i="6" s="1"/>
  <c r="DQ3" i="6" s="1"/>
  <c r="DN21" i="6"/>
  <c r="DS22" i="6"/>
  <c r="DS21" i="6" s="1"/>
  <c r="DS17" i="6"/>
  <c r="DS20" i="6"/>
  <c r="DS18" i="6"/>
  <c r="DS19" i="6"/>
  <c r="DS16" i="6"/>
  <c r="DN15" i="6"/>
  <c r="DP16" i="6"/>
  <c r="DP19" i="6"/>
  <c r="DP22" i="6"/>
  <c r="DP21" i="6" s="1"/>
  <c r="DP17" i="6"/>
  <c r="DP20" i="6"/>
  <c r="DP18" i="6"/>
  <c r="DL3" i="6"/>
  <c r="DN52" i="6"/>
  <c r="DV4" i="6"/>
  <c r="DT51" i="6"/>
  <c r="DS53" i="6"/>
  <c r="DQ51" i="6"/>
  <c r="DP53" i="6"/>
  <c r="DU4" i="6"/>
  <c r="DR4" i="6"/>
  <c r="DQ52" i="6"/>
  <c r="CC27" i="2"/>
  <c r="CD27" i="2"/>
  <c r="FE12" i="10"/>
  <c r="FE11" i="10"/>
  <c r="CF17" i="2"/>
  <c r="CF19" i="2" s="1"/>
  <c r="CE17" i="2"/>
  <c r="CE19" i="2" s="1"/>
  <c r="BM41" i="6"/>
  <c r="F30" i="7"/>
  <c r="F10" i="7"/>
  <c r="CL29" i="5"/>
  <c r="CP29" i="5"/>
  <c r="CT29" i="5"/>
  <c r="DN29" i="5"/>
  <c r="T29" i="5"/>
  <c r="CM29" i="5"/>
  <c r="CQ29" i="5"/>
  <c r="CU29" i="5"/>
  <c r="DK29" i="5"/>
  <c r="DO29" i="5"/>
  <c r="DS29" i="5"/>
  <c r="DJ29" i="5"/>
  <c r="X29" i="5"/>
  <c r="CN29" i="5"/>
  <c r="CR29" i="5"/>
  <c r="CV29" i="5"/>
  <c r="DL29" i="5"/>
  <c r="DP29" i="5"/>
  <c r="DT29" i="5"/>
  <c r="DR29" i="5"/>
  <c r="AB29" i="5"/>
  <c r="CO29" i="5"/>
  <c r="CS29" i="5"/>
  <c r="CW29" i="5"/>
  <c r="DM29" i="5"/>
  <c r="DQ29" i="5"/>
  <c r="DU29" i="5"/>
  <c r="G23" i="7"/>
  <c r="H23" i="7"/>
  <c r="I23" i="7"/>
  <c r="J23" i="7"/>
  <c r="K23" i="7"/>
  <c r="L23" i="7"/>
  <c r="M23" i="7"/>
  <c r="N23" i="7"/>
  <c r="O23" i="7"/>
  <c r="G24" i="7"/>
  <c r="H24" i="7"/>
  <c r="I24" i="7"/>
  <c r="J24" i="7"/>
  <c r="K24" i="7"/>
  <c r="L24" i="7"/>
  <c r="M24" i="7"/>
  <c r="N24" i="7"/>
  <c r="O24" i="7"/>
  <c r="G25" i="7"/>
  <c r="H25" i="7"/>
  <c r="I25" i="7"/>
  <c r="J25" i="7"/>
  <c r="K25" i="7"/>
  <c r="L25" i="7"/>
  <c r="M25" i="7"/>
  <c r="N25" i="7"/>
  <c r="O25" i="7"/>
  <c r="G26" i="7"/>
  <c r="H26" i="7"/>
  <c r="I26" i="7"/>
  <c r="J26" i="7"/>
  <c r="K26" i="7"/>
  <c r="L26" i="7"/>
  <c r="M26" i="7"/>
  <c r="N26" i="7"/>
  <c r="O26" i="7"/>
  <c r="G27" i="7"/>
  <c r="H27" i="7"/>
  <c r="I27" i="7"/>
  <c r="G28" i="7"/>
  <c r="H28" i="7"/>
  <c r="I28" i="7"/>
  <c r="J28" i="7"/>
  <c r="K28" i="7"/>
  <c r="L28" i="7"/>
  <c r="M28" i="7"/>
  <c r="N28" i="7"/>
  <c r="O28" i="7"/>
  <c r="G21" i="7"/>
  <c r="H21" i="7"/>
  <c r="I21" i="7"/>
  <c r="J21" i="7"/>
  <c r="K21" i="7"/>
  <c r="L21" i="7"/>
  <c r="M21" i="7"/>
  <c r="N21" i="7"/>
  <c r="O21" i="7"/>
  <c r="G30" i="7"/>
  <c r="H30" i="7"/>
  <c r="I30" i="7"/>
  <c r="J30" i="7"/>
  <c r="K30" i="7"/>
  <c r="L30" i="7"/>
  <c r="M30" i="7"/>
  <c r="N30" i="7"/>
  <c r="O30" i="7"/>
  <c r="G7" i="7"/>
  <c r="H7" i="7"/>
  <c r="I7" i="7"/>
  <c r="J7" i="7"/>
  <c r="K7" i="7"/>
  <c r="L7" i="7"/>
  <c r="M7" i="7"/>
  <c r="N7" i="7"/>
  <c r="O7" i="7"/>
  <c r="G10" i="7"/>
  <c r="H10" i="7"/>
  <c r="I10" i="7"/>
  <c r="J10" i="7"/>
  <c r="K10" i="7"/>
  <c r="L10" i="7"/>
  <c r="M10" i="7"/>
  <c r="N10" i="7"/>
  <c r="O10" i="7"/>
  <c r="M5" i="7"/>
  <c r="G6" i="7"/>
  <c r="H5" i="7"/>
  <c r="I5" i="7"/>
  <c r="J5" i="7"/>
  <c r="L6" i="7"/>
  <c r="F5" i="7"/>
  <c r="G5" i="7"/>
  <c r="N5" i="7"/>
  <c r="K6" i="7"/>
  <c r="F6" i="7"/>
  <c r="K5" i="7"/>
  <c r="O5" i="7"/>
  <c r="O6" i="7"/>
  <c r="L5" i="7"/>
  <c r="H6" i="7"/>
  <c r="I6" i="7"/>
  <c r="J6" i="7"/>
  <c r="M6" i="7"/>
  <c r="N6" i="7"/>
  <c r="BA29" i="5"/>
  <c r="U29" i="5"/>
  <c r="Y29" i="5"/>
  <c r="AP29" i="5"/>
  <c r="AT29" i="5"/>
  <c r="AX29" i="5"/>
  <c r="AW29" i="5"/>
  <c r="R29" i="5"/>
  <c r="V29" i="5"/>
  <c r="Z29" i="5"/>
  <c r="AQ29" i="5"/>
  <c r="AU29" i="5"/>
  <c r="AY29" i="5"/>
  <c r="AS29" i="5"/>
  <c r="S29" i="5"/>
  <c r="W29" i="5"/>
  <c r="AA29" i="5"/>
  <c r="AR29" i="5"/>
  <c r="AV29" i="5"/>
  <c r="AZ29" i="5"/>
  <c r="G29" i="5"/>
  <c r="K29" i="5"/>
  <c r="J29" i="5"/>
  <c r="I29" i="5"/>
  <c r="H29" i="5"/>
  <c r="F29" i="5"/>
  <c r="M31" i="7"/>
  <c r="F7" i="5"/>
  <c r="F12" i="5" s="1"/>
  <c r="DJ5" i="5"/>
  <c r="DJ3" i="5"/>
  <c r="DJ27" i="5" s="1"/>
  <c r="DJ4" i="5"/>
  <c r="DJ26" i="5" s="1"/>
  <c r="DI6" i="5"/>
  <c r="DH6" i="5"/>
  <c r="DG6" i="5"/>
  <c r="DF6" i="5"/>
  <c r="DE6" i="5"/>
  <c r="DD6" i="5"/>
  <c r="DC6" i="5"/>
  <c r="DB6" i="5"/>
  <c r="DA6" i="5"/>
  <c r="CZ6" i="5"/>
  <c r="CY6" i="5"/>
  <c r="DI5" i="5"/>
  <c r="DH5" i="5"/>
  <c r="DG5" i="5"/>
  <c r="DF5" i="5"/>
  <c r="DE5" i="5"/>
  <c r="DD5" i="5"/>
  <c r="DC5" i="5"/>
  <c r="DB5" i="5"/>
  <c r="DA5" i="5"/>
  <c r="CZ5" i="5"/>
  <c r="CY5" i="5"/>
  <c r="DI4" i="5"/>
  <c r="DI26" i="5" s="1"/>
  <c r="DH4" i="5"/>
  <c r="DH26" i="5" s="1"/>
  <c r="DG4" i="5"/>
  <c r="DG26" i="5" s="1"/>
  <c r="DF4" i="5"/>
  <c r="DF26" i="5" s="1"/>
  <c r="DE4" i="5"/>
  <c r="DE26" i="5" s="1"/>
  <c r="DD4" i="5"/>
  <c r="DD26" i="5" s="1"/>
  <c r="DC4" i="5"/>
  <c r="DC26" i="5" s="1"/>
  <c r="DB4" i="5"/>
  <c r="DB26" i="5" s="1"/>
  <c r="DA4" i="5"/>
  <c r="DA26" i="5" s="1"/>
  <c r="CZ4" i="5"/>
  <c r="CZ26" i="5" s="1"/>
  <c r="CY4" i="5"/>
  <c r="CY26" i="5" s="1"/>
  <c r="DI3" i="5"/>
  <c r="DI27" i="5" s="1"/>
  <c r="DH3" i="5"/>
  <c r="DH27" i="5" s="1"/>
  <c r="DG3" i="5"/>
  <c r="DG27" i="5" s="1"/>
  <c r="DF3" i="5"/>
  <c r="DF27" i="5" s="1"/>
  <c r="DE3" i="5"/>
  <c r="DE27" i="5" s="1"/>
  <c r="DD3" i="5"/>
  <c r="DD27" i="5" s="1"/>
  <c r="DC3" i="5"/>
  <c r="DC27" i="5" s="1"/>
  <c r="DB3" i="5"/>
  <c r="DB27" i="5" s="1"/>
  <c r="DA3" i="5"/>
  <c r="DA27" i="5" s="1"/>
  <c r="CZ3" i="5"/>
  <c r="CZ27" i="5" s="1"/>
  <c r="CY3" i="5"/>
  <c r="CY27" i="5" s="1"/>
  <c r="CW6" i="5"/>
  <c r="CV6" i="5"/>
  <c r="CW5" i="5"/>
  <c r="CV5" i="5"/>
  <c r="CW4" i="5"/>
  <c r="CW26" i="5" s="1"/>
  <c r="CV4" i="5"/>
  <c r="CV26" i="5" s="1"/>
  <c r="CW3" i="5"/>
  <c r="CW27" i="5" s="1"/>
  <c r="CV3" i="5"/>
  <c r="CV27" i="5" s="1"/>
  <c r="CX4" i="5"/>
  <c r="CX26" i="5" s="1"/>
  <c r="CL4" i="5"/>
  <c r="CL26" i="5" s="1"/>
  <c r="BZ4" i="5"/>
  <c r="BZ26" i="5" s="1"/>
  <c r="BN5" i="5"/>
  <c r="BB5" i="5"/>
  <c r="AP4" i="5"/>
  <c r="AP26" i="5" s="1"/>
  <c r="AD5" i="5"/>
  <c r="DU6" i="5"/>
  <c r="DT6" i="5"/>
  <c r="DS6" i="5"/>
  <c r="DR6" i="5"/>
  <c r="DQ6" i="5"/>
  <c r="DP6" i="5"/>
  <c r="DO6" i="5"/>
  <c r="DN6" i="5"/>
  <c r="DM6" i="5"/>
  <c r="DL6" i="5"/>
  <c r="DK6" i="5"/>
  <c r="DU5" i="5"/>
  <c r="DT5" i="5"/>
  <c r="DS5" i="5"/>
  <c r="DR5" i="5"/>
  <c r="DQ5" i="5"/>
  <c r="DP5" i="5"/>
  <c r="DO5" i="5"/>
  <c r="DN5" i="5"/>
  <c r="DM5" i="5"/>
  <c r="DL5" i="5"/>
  <c r="DK5" i="5"/>
  <c r="DU4" i="5"/>
  <c r="DU26" i="5" s="1"/>
  <c r="DT4" i="5"/>
  <c r="DT26" i="5" s="1"/>
  <c r="DS4" i="5"/>
  <c r="DS26" i="5" s="1"/>
  <c r="DR4" i="5"/>
  <c r="DR26" i="5" s="1"/>
  <c r="DQ4" i="5"/>
  <c r="DQ26" i="5" s="1"/>
  <c r="DP4" i="5"/>
  <c r="DP26" i="5" s="1"/>
  <c r="DO4" i="5"/>
  <c r="DO26" i="5" s="1"/>
  <c r="DN4" i="5"/>
  <c r="DN26" i="5" s="1"/>
  <c r="DM4" i="5"/>
  <c r="DM26" i="5" s="1"/>
  <c r="DL4" i="5"/>
  <c r="DL26" i="5" s="1"/>
  <c r="DK4" i="5"/>
  <c r="DK26" i="5" s="1"/>
  <c r="DU3" i="5"/>
  <c r="DU27" i="5" s="1"/>
  <c r="DT3" i="5"/>
  <c r="DT27" i="5" s="1"/>
  <c r="DS3" i="5"/>
  <c r="DS27" i="5" s="1"/>
  <c r="DR3" i="5"/>
  <c r="DR27" i="5" s="1"/>
  <c r="DQ3" i="5"/>
  <c r="DQ27" i="5" s="1"/>
  <c r="DP3" i="5"/>
  <c r="DP27" i="5" s="1"/>
  <c r="DO3" i="5"/>
  <c r="DO27" i="5" s="1"/>
  <c r="DN3" i="5"/>
  <c r="DN27" i="5" s="1"/>
  <c r="DM3" i="5"/>
  <c r="DM27" i="5" s="1"/>
  <c r="DL3" i="5"/>
  <c r="DL27" i="5" s="1"/>
  <c r="DK3" i="5"/>
  <c r="DK27" i="5" s="1"/>
  <c r="DJ6" i="5"/>
  <c r="CX6" i="5"/>
  <c r="CX5" i="5"/>
  <c r="CX3" i="5"/>
  <c r="CX27" i="5" s="1"/>
  <c r="CU6" i="5"/>
  <c r="CT6" i="5"/>
  <c r="CS6" i="5"/>
  <c r="CR6" i="5"/>
  <c r="CQ6" i="5"/>
  <c r="CP6" i="5"/>
  <c r="CO6" i="5"/>
  <c r="CN6" i="5"/>
  <c r="CM6" i="5"/>
  <c r="CU5" i="5"/>
  <c r="CT5" i="5"/>
  <c r="CS5" i="5"/>
  <c r="CR5" i="5"/>
  <c r="CQ5" i="5"/>
  <c r="CP5" i="5"/>
  <c r="CO5" i="5"/>
  <c r="CN5" i="5"/>
  <c r="CM5" i="5"/>
  <c r="CU4" i="5"/>
  <c r="CU26" i="5" s="1"/>
  <c r="CT4" i="5"/>
  <c r="CT26" i="5" s="1"/>
  <c r="CS4" i="5"/>
  <c r="CS26" i="5" s="1"/>
  <c r="CR4" i="5"/>
  <c r="CR26" i="5" s="1"/>
  <c r="CQ4" i="5"/>
  <c r="CQ26" i="5" s="1"/>
  <c r="CP4" i="5"/>
  <c r="CP26" i="5" s="1"/>
  <c r="CO4" i="5"/>
  <c r="CO26" i="5" s="1"/>
  <c r="CN4" i="5"/>
  <c r="CN26" i="5" s="1"/>
  <c r="CM4" i="5"/>
  <c r="CM26" i="5" s="1"/>
  <c r="CU3" i="5"/>
  <c r="CU27" i="5" s="1"/>
  <c r="CT3" i="5"/>
  <c r="CT27" i="5" s="1"/>
  <c r="CS3" i="5"/>
  <c r="CS27" i="5" s="1"/>
  <c r="CR3" i="5"/>
  <c r="CR27" i="5" s="1"/>
  <c r="CQ3" i="5"/>
  <c r="CQ27" i="5" s="1"/>
  <c r="CP3" i="5"/>
  <c r="CP27" i="5" s="1"/>
  <c r="CO3" i="5"/>
  <c r="CO27" i="5" s="1"/>
  <c r="CN3" i="5"/>
  <c r="CN27" i="5" s="1"/>
  <c r="CM3" i="5"/>
  <c r="CM27" i="5" s="1"/>
  <c r="CL6" i="5"/>
  <c r="CL5" i="5"/>
  <c r="CL3" i="5"/>
  <c r="CL27" i="5" s="1"/>
  <c r="CK6" i="5"/>
  <c r="CJ6" i="5"/>
  <c r="CI6" i="5"/>
  <c r="CH6" i="5"/>
  <c r="CG6" i="5"/>
  <c r="CF6" i="5"/>
  <c r="CE6" i="5"/>
  <c r="CD6" i="5"/>
  <c r="CC6" i="5"/>
  <c r="CB6" i="5"/>
  <c r="CA6" i="5"/>
  <c r="CK5" i="5"/>
  <c r="CJ5" i="5"/>
  <c r="CI5" i="5"/>
  <c r="CH5" i="5"/>
  <c r="CG5" i="5"/>
  <c r="CF5" i="5"/>
  <c r="CE5" i="5"/>
  <c r="CD5" i="5"/>
  <c r="CC5" i="5"/>
  <c r="CB5" i="5"/>
  <c r="CA5" i="5"/>
  <c r="CK4" i="5"/>
  <c r="CK26" i="5" s="1"/>
  <c r="CJ4" i="5"/>
  <c r="CJ26" i="5" s="1"/>
  <c r="CI4" i="5"/>
  <c r="CI26" i="5" s="1"/>
  <c r="CH4" i="5"/>
  <c r="CH26" i="5" s="1"/>
  <c r="CG4" i="5"/>
  <c r="CG26" i="5" s="1"/>
  <c r="CF4" i="5"/>
  <c r="CF26" i="5" s="1"/>
  <c r="CE4" i="5"/>
  <c r="CE26" i="5" s="1"/>
  <c r="CD4" i="5"/>
  <c r="CD26" i="5" s="1"/>
  <c r="CC4" i="5"/>
  <c r="CC26" i="5" s="1"/>
  <c r="CB4" i="5"/>
  <c r="CB26" i="5" s="1"/>
  <c r="CA4" i="5"/>
  <c r="CA26" i="5" s="1"/>
  <c r="CK3" i="5"/>
  <c r="CK27" i="5" s="1"/>
  <c r="CJ3" i="5"/>
  <c r="CJ27" i="5" s="1"/>
  <c r="CI3" i="5"/>
  <c r="CI27" i="5" s="1"/>
  <c r="CH3" i="5"/>
  <c r="CH27" i="5" s="1"/>
  <c r="CG3" i="5"/>
  <c r="CG27" i="5" s="1"/>
  <c r="CF3" i="5"/>
  <c r="CF27" i="5" s="1"/>
  <c r="CE3" i="5"/>
  <c r="CE27" i="5" s="1"/>
  <c r="CD3" i="5"/>
  <c r="CD27" i="5" s="1"/>
  <c r="CC3" i="5"/>
  <c r="CC27" i="5" s="1"/>
  <c r="CB3" i="5"/>
  <c r="CB27" i="5" s="1"/>
  <c r="CA3" i="5"/>
  <c r="CA27" i="5" s="1"/>
  <c r="BZ6" i="5"/>
  <c r="BZ5" i="5"/>
  <c r="BZ3" i="5"/>
  <c r="BZ27" i="5" s="1"/>
  <c r="BY6" i="5"/>
  <c r="BX6" i="5"/>
  <c r="BW6" i="5"/>
  <c r="BV6" i="5"/>
  <c r="BU6" i="5"/>
  <c r="BT6" i="5"/>
  <c r="BS6" i="5"/>
  <c r="BR6" i="5"/>
  <c r="BQ6" i="5"/>
  <c r="BP6" i="5"/>
  <c r="BO6" i="5"/>
  <c r="BY5" i="5"/>
  <c r="BX5" i="5"/>
  <c r="BW5" i="5"/>
  <c r="BV5" i="5"/>
  <c r="BU5" i="5"/>
  <c r="BT5" i="5"/>
  <c r="BS5" i="5"/>
  <c r="BR5" i="5"/>
  <c r="BQ5" i="5"/>
  <c r="BP5" i="5"/>
  <c r="BO5" i="5"/>
  <c r="BY4" i="5"/>
  <c r="BY26" i="5" s="1"/>
  <c r="BX4" i="5"/>
  <c r="BX26" i="5" s="1"/>
  <c r="BW4" i="5"/>
  <c r="BW26" i="5" s="1"/>
  <c r="BV4" i="5"/>
  <c r="BV26" i="5" s="1"/>
  <c r="BU4" i="5"/>
  <c r="BU26" i="5" s="1"/>
  <c r="BT4" i="5"/>
  <c r="BT26" i="5" s="1"/>
  <c r="BS4" i="5"/>
  <c r="BS26" i="5" s="1"/>
  <c r="BR4" i="5"/>
  <c r="BR26" i="5" s="1"/>
  <c r="BQ4" i="5"/>
  <c r="BQ26" i="5" s="1"/>
  <c r="BP4" i="5"/>
  <c r="BP26" i="5" s="1"/>
  <c r="BO4" i="5"/>
  <c r="BO26" i="5" s="1"/>
  <c r="BY3" i="5"/>
  <c r="BY27" i="5" s="1"/>
  <c r="BX3" i="5"/>
  <c r="BX27" i="5" s="1"/>
  <c r="BW3" i="5"/>
  <c r="BW27" i="5" s="1"/>
  <c r="BV3" i="5"/>
  <c r="BV27" i="5" s="1"/>
  <c r="BU3" i="5"/>
  <c r="BU27" i="5" s="1"/>
  <c r="BT3" i="5"/>
  <c r="BT27" i="5" s="1"/>
  <c r="BS3" i="5"/>
  <c r="BS27" i="5" s="1"/>
  <c r="BR3" i="5"/>
  <c r="BR27" i="5" s="1"/>
  <c r="BQ3" i="5"/>
  <c r="BQ27" i="5" s="1"/>
  <c r="BP3" i="5"/>
  <c r="BP27" i="5" s="1"/>
  <c r="BO3" i="5"/>
  <c r="BO27" i="5" s="1"/>
  <c r="BN6" i="5"/>
  <c r="BN4" i="5"/>
  <c r="BN26" i="5" s="1"/>
  <c r="BN3" i="5"/>
  <c r="BN27" i="5" s="1"/>
  <c r="BM6" i="5"/>
  <c r="BL6" i="5"/>
  <c r="BK6" i="5"/>
  <c r="BJ6" i="5"/>
  <c r="BI6" i="5"/>
  <c r="BH6" i="5"/>
  <c r="BG6" i="5"/>
  <c r="BF6" i="5"/>
  <c r="BE6" i="5"/>
  <c r="BD6" i="5"/>
  <c r="BC6" i="5"/>
  <c r="BM5" i="5"/>
  <c r="BL5" i="5"/>
  <c r="BK5" i="5"/>
  <c r="BJ5" i="5"/>
  <c r="BI5" i="5"/>
  <c r="BH5" i="5"/>
  <c r="BG5" i="5"/>
  <c r="BF5" i="5"/>
  <c r="BE5" i="5"/>
  <c r="BD5" i="5"/>
  <c r="BC5" i="5"/>
  <c r="BM4" i="5"/>
  <c r="BM26" i="5" s="1"/>
  <c r="BL4" i="5"/>
  <c r="BL26" i="5" s="1"/>
  <c r="BK4" i="5"/>
  <c r="BK26" i="5" s="1"/>
  <c r="BJ4" i="5"/>
  <c r="BJ26" i="5" s="1"/>
  <c r="BI4" i="5"/>
  <c r="BI26" i="5" s="1"/>
  <c r="BH4" i="5"/>
  <c r="BH26" i="5" s="1"/>
  <c r="BG4" i="5"/>
  <c r="BG26" i="5" s="1"/>
  <c r="BF4" i="5"/>
  <c r="BF26" i="5" s="1"/>
  <c r="BE4" i="5"/>
  <c r="BE26" i="5" s="1"/>
  <c r="BD4" i="5"/>
  <c r="BD26" i="5" s="1"/>
  <c r="BC4" i="5"/>
  <c r="BC26" i="5" s="1"/>
  <c r="BM3" i="5"/>
  <c r="BM27" i="5" s="1"/>
  <c r="BL3" i="5"/>
  <c r="BL27" i="5" s="1"/>
  <c r="BK3" i="5"/>
  <c r="BK27" i="5" s="1"/>
  <c r="BJ3" i="5"/>
  <c r="BJ27" i="5" s="1"/>
  <c r="BI3" i="5"/>
  <c r="BI27" i="5" s="1"/>
  <c r="BH3" i="5"/>
  <c r="BH27" i="5" s="1"/>
  <c r="BG3" i="5"/>
  <c r="BG27" i="5" s="1"/>
  <c r="BF3" i="5"/>
  <c r="BF27" i="5" s="1"/>
  <c r="BE3" i="5"/>
  <c r="BE27" i="5" s="1"/>
  <c r="BD3" i="5"/>
  <c r="BD27" i="5" s="1"/>
  <c r="BC3" i="5"/>
  <c r="BC27" i="5" s="1"/>
  <c r="BB6" i="5"/>
  <c r="BB4" i="5"/>
  <c r="BB26" i="5" s="1"/>
  <c r="BB3" i="5"/>
  <c r="BB27" i="5" s="1"/>
  <c r="BA6" i="5"/>
  <c r="AZ6" i="5"/>
  <c r="AY6" i="5"/>
  <c r="AX6" i="5"/>
  <c r="AW6" i="5"/>
  <c r="AV6" i="5"/>
  <c r="AU6" i="5"/>
  <c r="AT6" i="5"/>
  <c r="AS6" i="5"/>
  <c r="AR6" i="5"/>
  <c r="AQ6" i="5"/>
  <c r="BA5" i="5"/>
  <c r="AZ5" i="5"/>
  <c r="AY5" i="5"/>
  <c r="AX5" i="5"/>
  <c r="AW5" i="5"/>
  <c r="AV5" i="5"/>
  <c r="AU5" i="5"/>
  <c r="AT5" i="5"/>
  <c r="AS5" i="5"/>
  <c r="AR5" i="5"/>
  <c r="AQ5" i="5"/>
  <c r="BA4" i="5"/>
  <c r="BA26" i="5" s="1"/>
  <c r="AZ4" i="5"/>
  <c r="AZ26" i="5" s="1"/>
  <c r="AY4" i="5"/>
  <c r="AY26" i="5" s="1"/>
  <c r="AX4" i="5"/>
  <c r="AX26" i="5" s="1"/>
  <c r="AW4" i="5"/>
  <c r="AW26" i="5" s="1"/>
  <c r="AV4" i="5"/>
  <c r="AV26" i="5" s="1"/>
  <c r="AU4" i="5"/>
  <c r="AU26" i="5" s="1"/>
  <c r="AT4" i="5"/>
  <c r="AT26" i="5" s="1"/>
  <c r="AS4" i="5"/>
  <c r="AS26" i="5" s="1"/>
  <c r="AR4" i="5"/>
  <c r="AR26" i="5" s="1"/>
  <c r="AQ4" i="5"/>
  <c r="AQ26" i="5" s="1"/>
  <c r="BA3" i="5"/>
  <c r="BA27" i="5" s="1"/>
  <c r="AZ3" i="5"/>
  <c r="AZ27" i="5" s="1"/>
  <c r="AY3" i="5"/>
  <c r="AY27" i="5" s="1"/>
  <c r="AX3" i="5"/>
  <c r="AX27" i="5" s="1"/>
  <c r="AW3" i="5"/>
  <c r="AW27" i="5" s="1"/>
  <c r="AV3" i="5"/>
  <c r="AV27" i="5" s="1"/>
  <c r="AU3" i="5"/>
  <c r="AU27" i="5" s="1"/>
  <c r="AT3" i="5"/>
  <c r="AT27" i="5" s="1"/>
  <c r="AS3" i="5"/>
  <c r="AS27" i="5" s="1"/>
  <c r="AR3" i="5"/>
  <c r="AR27" i="5" s="1"/>
  <c r="AQ3" i="5"/>
  <c r="AQ27" i="5" s="1"/>
  <c r="AP6" i="5"/>
  <c r="AP5" i="5"/>
  <c r="AP3" i="5"/>
  <c r="AP27" i="5" s="1"/>
  <c r="AO6" i="5"/>
  <c r="AN6" i="5"/>
  <c r="AM6" i="5"/>
  <c r="AL6" i="5"/>
  <c r="AK6" i="5"/>
  <c r="AJ6" i="5"/>
  <c r="AI6" i="5"/>
  <c r="AH6" i="5"/>
  <c r="AG6" i="5"/>
  <c r="AF6" i="5"/>
  <c r="AO5" i="5"/>
  <c r="AN5" i="5"/>
  <c r="AM5" i="5"/>
  <c r="AL5" i="5"/>
  <c r="AK5" i="5"/>
  <c r="AJ5" i="5"/>
  <c r="AI5" i="5"/>
  <c r="AH5" i="5"/>
  <c r="AG5" i="5"/>
  <c r="AF5" i="5"/>
  <c r="AO4" i="5"/>
  <c r="AO26" i="5" s="1"/>
  <c r="AN4" i="5"/>
  <c r="AN26" i="5" s="1"/>
  <c r="AM4" i="5"/>
  <c r="AM26" i="5" s="1"/>
  <c r="AL4" i="5"/>
  <c r="AL26" i="5" s="1"/>
  <c r="AK4" i="5"/>
  <c r="AK26" i="5" s="1"/>
  <c r="AJ4" i="5"/>
  <c r="AJ26" i="5" s="1"/>
  <c r="AI4" i="5"/>
  <c r="AI26" i="5" s="1"/>
  <c r="AH4" i="5"/>
  <c r="AH26" i="5" s="1"/>
  <c r="AG4" i="5"/>
  <c r="AG26" i="5" s="1"/>
  <c r="AF4" i="5"/>
  <c r="AF26" i="5" s="1"/>
  <c r="AO3" i="5"/>
  <c r="AO27" i="5" s="1"/>
  <c r="AN3" i="5"/>
  <c r="AN27" i="5" s="1"/>
  <c r="AM3" i="5"/>
  <c r="AM27" i="5" s="1"/>
  <c r="AL3" i="5"/>
  <c r="AL27" i="5" s="1"/>
  <c r="AK3" i="5"/>
  <c r="AK27" i="5" s="1"/>
  <c r="AJ3" i="5"/>
  <c r="AJ27" i="5" s="1"/>
  <c r="AI3" i="5"/>
  <c r="AI27" i="5" s="1"/>
  <c r="AH3" i="5"/>
  <c r="AH27" i="5" s="1"/>
  <c r="AG3" i="5"/>
  <c r="AG27" i="5" s="1"/>
  <c r="AF3" i="5"/>
  <c r="AF27" i="5" s="1"/>
  <c r="AE3" i="5"/>
  <c r="AE27" i="5" s="1"/>
  <c r="AE4" i="5"/>
  <c r="AE26" i="5" s="1"/>
  <c r="AE5" i="5"/>
  <c r="AE6" i="5"/>
  <c r="S6" i="5"/>
  <c r="T6" i="5"/>
  <c r="U6" i="5"/>
  <c r="V6" i="5"/>
  <c r="W6" i="5"/>
  <c r="X6" i="5"/>
  <c r="Y6" i="5"/>
  <c r="Z6" i="5"/>
  <c r="AA6" i="5"/>
  <c r="AB6" i="5"/>
  <c r="AC6" i="5"/>
  <c r="AD6" i="5"/>
  <c r="R6" i="5"/>
  <c r="Q6" i="5"/>
  <c r="AD4" i="5"/>
  <c r="AD26" i="5" s="1"/>
  <c r="AD3" i="5"/>
  <c r="AD27" i="5" s="1"/>
  <c r="R3" i="5"/>
  <c r="R27" i="5" s="1"/>
  <c r="S3" i="5"/>
  <c r="S27" i="5" s="1"/>
  <c r="T3" i="5"/>
  <c r="T27" i="5" s="1"/>
  <c r="U3" i="5"/>
  <c r="U27" i="5" s="1"/>
  <c r="V3" i="5"/>
  <c r="V27" i="5" s="1"/>
  <c r="W3" i="5"/>
  <c r="W27" i="5" s="1"/>
  <c r="X3" i="5"/>
  <c r="X27" i="5" s="1"/>
  <c r="Y3" i="5"/>
  <c r="Y27" i="5" s="1"/>
  <c r="Z3" i="5"/>
  <c r="Z27" i="5" s="1"/>
  <c r="AA3" i="5"/>
  <c r="AA27" i="5" s="1"/>
  <c r="AB3" i="5"/>
  <c r="AB27" i="5" s="1"/>
  <c r="AC3" i="5"/>
  <c r="AC27" i="5" s="1"/>
  <c r="R4" i="5"/>
  <c r="R26" i="5" s="1"/>
  <c r="S4" i="5"/>
  <c r="S26" i="5" s="1"/>
  <c r="T4" i="5"/>
  <c r="T26" i="5" s="1"/>
  <c r="U4" i="5"/>
  <c r="U26" i="5" s="1"/>
  <c r="V4" i="5"/>
  <c r="V26" i="5" s="1"/>
  <c r="W4" i="5"/>
  <c r="W26" i="5" s="1"/>
  <c r="X4" i="5"/>
  <c r="X26" i="5" s="1"/>
  <c r="Y4" i="5"/>
  <c r="Y26" i="5" s="1"/>
  <c r="Z4" i="5"/>
  <c r="Z26" i="5" s="1"/>
  <c r="AA4" i="5"/>
  <c r="AA26" i="5" s="1"/>
  <c r="AB4" i="5"/>
  <c r="AB26" i="5" s="1"/>
  <c r="AC4" i="5"/>
  <c r="AC26" i="5" s="1"/>
  <c r="R5" i="5"/>
  <c r="S5" i="5"/>
  <c r="T5" i="5"/>
  <c r="U5" i="5"/>
  <c r="V5" i="5"/>
  <c r="W5" i="5"/>
  <c r="X5" i="5"/>
  <c r="Y5" i="5"/>
  <c r="Z5" i="5"/>
  <c r="AA5" i="5"/>
  <c r="AB5" i="5"/>
  <c r="AC5" i="5"/>
  <c r="Q5" i="5"/>
  <c r="Q4" i="5"/>
  <c r="P6" i="5"/>
  <c r="O6" i="5"/>
  <c r="N6" i="5"/>
  <c r="M6" i="5"/>
  <c r="L6" i="5"/>
  <c r="K6" i="5"/>
  <c r="J6" i="5"/>
  <c r="I6" i="5"/>
  <c r="H6" i="5"/>
  <c r="H7" i="5" s="1"/>
  <c r="G6" i="5"/>
  <c r="G7" i="5" s="1"/>
  <c r="P3" i="5"/>
  <c r="P27" i="5" s="1"/>
  <c r="O3" i="5"/>
  <c r="O27" i="5" s="1"/>
  <c r="N3" i="5"/>
  <c r="N27" i="5" s="1"/>
  <c r="M3" i="5"/>
  <c r="M27" i="5" s="1"/>
  <c r="L3" i="5"/>
  <c r="L27" i="5" s="1"/>
  <c r="K3" i="5"/>
  <c r="K27" i="5" s="1"/>
  <c r="J3" i="5"/>
  <c r="J27" i="5" s="1"/>
  <c r="I3" i="5"/>
  <c r="I27" i="5" s="1"/>
  <c r="I4" i="5"/>
  <c r="I26" i="5" s="1"/>
  <c r="J4" i="5"/>
  <c r="J26" i="5" s="1"/>
  <c r="K4" i="5"/>
  <c r="K26" i="5" s="1"/>
  <c r="L4" i="5"/>
  <c r="L26" i="5" s="1"/>
  <c r="M4" i="5"/>
  <c r="M26" i="5" s="1"/>
  <c r="N4" i="5"/>
  <c r="N26" i="5" s="1"/>
  <c r="O4" i="5"/>
  <c r="O26" i="5" s="1"/>
  <c r="P4" i="5"/>
  <c r="P26" i="5" s="1"/>
  <c r="J5" i="5"/>
  <c r="K5" i="5"/>
  <c r="L5" i="5"/>
  <c r="M5" i="5"/>
  <c r="N5" i="5"/>
  <c r="O5" i="5"/>
  <c r="P5" i="5"/>
  <c r="CY49" i="6" l="1"/>
  <c r="DN14" i="6"/>
  <c r="DN3" i="6" s="1"/>
  <c r="DP15" i="6"/>
  <c r="DP14" i="6" s="1"/>
  <c r="DP3" i="6" s="1"/>
  <c r="DS15" i="6"/>
  <c r="DS14" i="6" s="1"/>
  <c r="DS3" i="6" s="1"/>
  <c r="DV18" i="6"/>
  <c r="DV16" i="6"/>
  <c r="DV19" i="6"/>
  <c r="DV22" i="6"/>
  <c r="DV20" i="6"/>
  <c r="DV17" i="6"/>
  <c r="DR19" i="6"/>
  <c r="DR22" i="6"/>
  <c r="DR21" i="6" s="1"/>
  <c r="DR17" i="6"/>
  <c r="DR20" i="6"/>
  <c r="DR18" i="6"/>
  <c r="DR16" i="6"/>
  <c r="DT4" i="6"/>
  <c r="DS52" i="6"/>
  <c r="DS51" i="6"/>
  <c r="DU51" i="6" s="1"/>
  <c r="DU49" i="6" s="1"/>
  <c r="DR53" i="6"/>
  <c r="DX4" i="6"/>
  <c r="DP52" i="6"/>
  <c r="DW51" i="6"/>
  <c r="DV53" i="6"/>
  <c r="CE27" i="2"/>
  <c r="CF27" i="2"/>
  <c r="FF11" i="10"/>
  <c r="FF12" i="10"/>
  <c r="CG17" i="2"/>
  <c r="CG19" i="2" s="1"/>
  <c r="CH17" i="2"/>
  <c r="CH19" i="2" s="1"/>
  <c r="BN41" i="6"/>
  <c r="Q7" i="5"/>
  <c r="Q12" i="5" s="1"/>
  <c r="Q26" i="5"/>
  <c r="H31" i="7"/>
  <c r="F31" i="7"/>
  <c r="L31" i="7"/>
  <c r="J31" i="7"/>
  <c r="O33" i="7"/>
  <c r="M33" i="7"/>
  <c r="N11" i="7"/>
  <c r="O11" i="7"/>
  <c r="K31" i="7"/>
  <c r="I31" i="7"/>
  <c r="I11" i="7"/>
  <c r="G31" i="7"/>
  <c r="N31" i="7"/>
  <c r="L11" i="7"/>
  <c r="J11" i="7"/>
  <c r="O31" i="7"/>
  <c r="M11" i="7"/>
  <c r="K11" i="7"/>
  <c r="I33" i="7"/>
  <c r="F33" i="7"/>
  <c r="H8" i="5"/>
  <c r="H9" i="5" s="1"/>
  <c r="H12" i="5"/>
  <c r="G8" i="5"/>
  <c r="G9" i="5" s="1"/>
  <c r="G12" i="5"/>
  <c r="F8" i="5"/>
  <c r="F9" i="5" s="1"/>
  <c r="I7" i="5"/>
  <c r="J7" i="5"/>
  <c r="CY7" i="5"/>
  <c r="DC7" i="5"/>
  <c r="DG7" i="5"/>
  <c r="CW7" i="5"/>
  <c r="CZ7" i="5"/>
  <c r="DD7" i="5"/>
  <c r="DH7" i="5"/>
  <c r="DA7" i="5"/>
  <c r="DE7" i="5"/>
  <c r="DI7" i="5"/>
  <c r="DB7" i="5"/>
  <c r="DF7" i="5"/>
  <c r="CV7" i="5"/>
  <c r="CU7" i="5"/>
  <c r="AY7" i="5"/>
  <c r="DK7" i="5"/>
  <c r="BO7" i="5"/>
  <c r="AI7" i="5"/>
  <c r="S7" i="5"/>
  <c r="CE7" i="5"/>
  <c r="W7" i="5"/>
  <c r="AM7" i="5"/>
  <c r="BC7" i="5"/>
  <c r="BS7" i="5"/>
  <c r="CI7" i="5"/>
  <c r="DO7" i="5"/>
  <c r="Z7" i="5"/>
  <c r="AP7" i="5"/>
  <c r="BV7" i="5"/>
  <c r="CL7" i="5"/>
  <c r="K7" i="5"/>
  <c r="AA7" i="5"/>
  <c r="AQ7" i="5"/>
  <c r="BG7" i="5"/>
  <c r="BW7" i="5"/>
  <c r="CM7" i="5"/>
  <c r="DS7" i="5"/>
  <c r="O7" i="5"/>
  <c r="AE7" i="5"/>
  <c r="AU7" i="5"/>
  <c r="BK7" i="5"/>
  <c r="CA7" i="5"/>
  <c r="CQ7" i="5"/>
  <c r="L7" i="5"/>
  <c r="P7" i="5"/>
  <c r="T7" i="5"/>
  <c r="X7" i="5"/>
  <c r="AB7" i="5"/>
  <c r="AF7" i="5"/>
  <c r="AJ7" i="5"/>
  <c r="AN7" i="5"/>
  <c r="AR7" i="5"/>
  <c r="AV7" i="5"/>
  <c r="AZ7" i="5"/>
  <c r="BD7" i="5"/>
  <c r="BH7" i="5"/>
  <c r="BL7" i="5"/>
  <c r="BP7" i="5"/>
  <c r="BT7" i="5"/>
  <c r="BX7" i="5"/>
  <c r="CB7" i="5"/>
  <c r="CF7" i="5"/>
  <c r="CJ7" i="5"/>
  <c r="CN7" i="5"/>
  <c r="CR7" i="5"/>
  <c r="DL7" i="5"/>
  <c r="DP7" i="5"/>
  <c r="DT7" i="5"/>
  <c r="M7" i="5"/>
  <c r="U7" i="5"/>
  <c r="Y7" i="5"/>
  <c r="AC7" i="5"/>
  <c r="AG7" i="5"/>
  <c r="AK7" i="5"/>
  <c r="AO7" i="5"/>
  <c r="AS7" i="5"/>
  <c r="AW7" i="5"/>
  <c r="BA7" i="5"/>
  <c r="BE7" i="5"/>
  <c r="BI7" i="5"/>
  <c r="BM7" i="5"/>
  <c r="BQ7" i="5"/>
  <c r="BU7" i="5"/>
  <c r="BY7" i="5"/>
  <c r="CC7" i="5"/>
  <c r="CG7" i="5"/>
  <c r="CK7" i="5"/>
  <c r="CO7" i="5"/>
  <c r="CS7" i="5"/>
  <c r="DM7" i="5"/>
  <c r="DQ7" i="5"/>
  <c r="DU7" i="5"/>
  <c r="N7" i="5"/>
  <c r="R7" i="5"/>
  <c r="V7" i="5"/>
  <c r="AD7" i="5"/>
  <c r="AH7" i="5"/>
  <c r="AL7" i="5"/>
  <c r="AT7" i="5"/>
  <c r="AX7" i="5"/>
  <c r="BB7" i="5"/>
  <c r="BF7" i="5"/>
  <c r="BJ7" i="5"/>
  <c r="BN7" i="5"/>
  <c r="BR7" i="5"/>
  <c r="BZ7" i="5"/>
  <c r="CD7" i="5"/>
  <c r="CH7" i="5"/>
  <c r="CP7" i="5"/>
  <c r="CT7" i="5"/>
  <c r="CX7" i="5"/>
  <c r="DJ7" i="5"/>
  <c r="DN7" i="5"/>
  <c r="DR7" i="5"/>
  <c r="CZ49" i="6" l="1"/>
  <c r="DV21" i="6"/>
  <c r="DR15" i="6"/>
  <c r="DR14" i="6" s="1"/>
  <c r="DX16" i="6"/>
  <c r="DX19" i="6"/>
  <c r="DX22" i="6"/>
  <c r="DX21" i="6" s="1"/>
  <c r="DX17" i="6"/>
  <c r="DX20" i="6"/>
  <c r="DX18" i="6"/>
  <c r="DT20" i="6"/>
  <c r="DU20" i="6" s="1"/>
  <c r="DT18" i="6"/>
  <c r="DU18" i="6" s="1"/>
  <c r="DT16" i="6"/>
  <c r="DT22" i="6"/>
  <c r="DT21" i="6" s="1"/>
  <c r="DT17" i="6"/>
  <c r="DU17" i="6" s="1"/>
  <c r="DT19" i="6"/>
  <c r="DU19" i="6" s="1"/>
  <c r="DV15" i="6"/>
  <c r="DV52" i="6"/>
  <c r="DR52" i="6"/>
  <c r="DZ4" i="6"/>
  <c r="DY51" i="6"/>
  <c r="DX53" i="6"/>
  <c r="DW4" i="6"/>
  <c r="DV51" i="6"/>
  <c r="DT53" i="6"/>
  <c r="DU53" i="6" s="1"/>
  <c r="DU52" i="6" s="1"/>
  <c r="CH27" i="2"/>
  <c r="CG27" i="2"/>
  <c r="FG11" i="10"/>
  <c r="FG12" i="10"/>
  <c r="CI17" i="2"/>
  <c r="CI19" i="2" s="1"/>
  <c r="CJ17" i="2"/>
  <c r="CJ19" i="2" s="1"/>
  <c r="BO41" i="6"/>
  <c r="B14" i="5"/>
  <c r="F19" i="7"/>
  <c r="B19" i="7" s="1"/>
  <c r="F20" i="7"/>
  <c r="B20" i="7" s="1"/>
  <c r="B13" i="5"/>
  <c r="I20" i="7"/>
  <c r="G20" i="7"/>
  <c r="I13" i="7"/>
  <c r="I12" i="7"/>
  <c r="K13" i="7"/>
  <c r="K12" i="7"/>
  <c r="J19" i="7"/>
  <c r="N19" i="7"/>
  <c r="H20" i="7"/>
  <c r="O13" i="7"/>
  <c r="J13" i="7"/>
  <c r="J12" i="7"/>
  <c r="I19" i="7"/>
  <c r="M19" i="7"/>
  <c r="N12" i="7"/>
  <c r="M13" i="7"/>
  <c r="M12" i="7"/>
  <c r="H19" i="7"/>
  <c r="L19" i="7"/>
  <c r="J20" i="7"/>
  <c r="N13" i="7"/>
  <c r="L13" i="7"/>
  <c r="L12" i="7"/>
  <c r="G19" i="7"/>
  <c r="K19" i="7"/>
  <c r="O19" i="7"/>
  <c r="O12" i="7"/>
  <c r="J16" i="7"/>
  <c r="I16" i="7"/>
  <c r="K16" i="7"/>
  <c r="O16" i="7"/>
  <c r="N16" i="7"/>
  <c r="L16" i="7"/>
  <c r="M16" i="7"/>
  <c r="AM29" i="5"/>
  <c r="AJ29" i="5"/>
  <c r="AO29" i="5"/>
  <c r="AN29" i="5"/>
  <c r="AC29" i="5"/>
  <c r="G33" i="7"/>
  <c r="AD29" i="5"/>
  <c r="AG29" i="5"/>
  <c r="AH29" i="5"/>
  <c r="AE29" i="5"/>
  <c r="AI29" i="5"/>
  <c r="AF29" i="5"/>
  <c r="AK29" i="5"/>
  <c r="AL29" i="5"/>
  <c r="BY29" i="5"/>
  <c r="BU29" i="5"/>
  <c r="BQ29" i="5"/>
  <c r="BR29" i="5"/>
  <c r="BX29" i="5"/>
  <c r="BT29" i="5"/>
  <c r="BP29" i="5"/>
  <c r="BV29" i="5"/>
  <c r="BW29" i="5"/>
  <c r="BS29" i="5"/>
  <c r="BO29" i="5"/>
  <c r="BN29" i="5"/>
  <c r="DJ8" i="5"/>
  <c r="DJ9" i="5" s="1"/>
  <c r="DJ12" i="5"/>
  <c r="BN8" i="5"/>
  <c r="BN9" i="5" s="1"/>
  <c r="BN12" i="5"/>
  <c r="AD8" i="5"/>
  <c r="AD9" i="5" s="1"/>
  <c r="AD12" i="5"/>
  <c r="CS8" i="5"/>
  <c r="CS9" i="5" s="1"/>
  <c r="CS12" i="5"/>
  <c r="AW8" i="5"/>
  <c r="AW9" i="5" s="1"/>
  <c r="AW12" i="5"/>
  <c r="CJ8" i="5"/>
  <c r="CJ9" i="5" s="1"/>
  <c r="CJ12" i="5"/>
  <c r="AN8" i="5"/>
  <c r="AN9" i="5" s="1"/>
  <c r="AN12" i="5"/>
  <c r="CA8" i="5"/>
  <c r="CA9" i="5" s="1"/>
  <c r="CA12" i="5"/>
  <c r="AQ8" i="5"/>
  <c r="AQ9" i="5" s="1"/>
  <c r="AQ12" i="5"/>
  <c r="CX8" i="5"/>
  <c r="CX9" i="5" s="1"/>
  <c r="CX12" i="5"/>
  <c r="CD8" i="5"/>
  <c r="CD9" i="5" s="1"/>
  <c r="CD12" i="5"/>
  <c r="BJ8" i="5"/>
  <c r="BJ9" i="5" s="1"/>
  <c r="BJ12" i="5"/>
  <c r="AT8" i="5"/>
  <c r="AT9" i="5" s="1"/>
  <c r="AT12" i="5"/>
  <c r="V8" i="5"/>
  <c r="V9" i="5" s="1"/>
  <c r="V12" i="5"/>
  <c r="DU8" i="5"/>
  <c r="DU9" i="5" s="1"/>
  <c r="DU12" i="5"/>
  <c r="CO8" i="5"/>
  <c r="CO9" i="5" s="1"/>
  <c r="CO12" i="5"/>
  <c r="BY8" i="5"/>
  <c r="BY9" i="5" s="1"/>
  <c r="BY12" i="5"/>
  <c r="BI8" i="5"/>
  <c r="BI9" i="5" s="1"/>
  <c r="BI12" i="5"/>
  <c r="AS8" i="5"/>
  <c r="AS9" i="5" s="1"/>
  <c r="AS12" i="5"/>
  <c r="AC8" i="5"/>
  <c r="AC9" i="5" s="1"/>
  <c r="AC12" i="5"/>
  <c r="M8" i="5"/>
  <c r="M9" i="5" s="1"/>
  <c r="M12" i="5"/>
  <c r="DL8" i="5"/>
  <c r="DL9" i="5" s="1"/>
  <c r="DL12" i="5"/>
  <c r="CF8" i="5"/>
  <c r="CF9" i="5" s="1"/>
  <c r="CF12" i="5"/>
  <c r="BP8" i="5"/>
  <c r="BP9" i="5" s="1"/>
  <c r="BP12" i="5"/>
  <c r="AZ8" i="5"/>
  <c r="AZ9" i="5" s="1"/>
  <c r="AZ12" i="5"/>
  <c r="AJ8" i="5"/>
  <c r="AJ9" i="5" s="1"/>
  <c r="AJ12" i="5"/>
  <c r="T8" i="5"/>
  <c r="T9" i="5" s="1"/>
  <c r="T12" i="5"/>
  <c r="BK8" i="5"/>
  <c r="BK9" i="5" s="1"/>
  <c r="BK12" i="5"/>
  <c r="CM8" i="5"/>
  <c r="CM9" i="5" s="1"/>
  <c r="CM12" i="5"/>
  <c r="AA8" i="5"/>
  <c r="AA9" i="5" s="1"/>
  <c r="AA12" i="5"/>
  <c r="AP8" i="5"/>
  <c r="AP9" i="5" s="1"/>
  <c r="AP12" i="5"/>
  <c r="BS8" i="5"/>
  <c r="BS9" i="5" s="1"/>
  <c r="BS12" i="5"/>
  <c r="S12" i="5"/>
  <c r="DK12" i="5"/>
  <c r="CV8" i="5"/>
  <c r="CV9" i="5" s="1"/>
  <c r="CV12" i="5"/>
  <c r="DI8" i="5"/>
  <c r="DI9" i="5" s="1"/>
  <c r="DI12" i="5"/>
  <c r="CZ12" i="5"/>
  <c r="CY8" i="5"/>
  <c r="CY9" i="5" s="1"/>
  <c r="CY12" i="5"/>
  <c r="BM8" i="5"/>
  <c r="BM9" i="5" s="1"/>
  <c r="BM12" i="5"/>
  <c r="BD8" i="5"/>
  <c r="BD9" i="5" s="1"/>
  <c r="BD12" i="5"/>
  <c r="DS8" i="5"/>
  <c r="DS9" i="5" s="1"/>
  <c r="DS12" i="5"/>
  <c r="W8" i="5"/>
  <c r="W9" i="5" s="1"/>
  <c r="W12" i="5"/>
  <c r="DD12" i="5"/>
  <c r="DC12" i="5"/>
  <c r="DR8" i="5"/>
  <c r="DR9" i="5" s="1"/>
  <c r="DR12" i="5"/>
  <c r="BZ8" i="5"/>
  <c r="BZ9" i="5" s="1"/>
  <c r="BZ12" i="5"/>
  <c r="AL8" i="5"/>
  <c r="AL9" i="5" s="1"/>
  <c r="AL12" i="5"/>
  <c r="CK8" i="5"/>
  <c r="CK9" i="5" s="1"/>
  <c r="CK12" i="5"/>
  <c r="BE8" i="5"/>
  <c r="BE9" i="5" s="1"/>
  <c r="BE12" i="5"/>
  <c r="Y8" i="5"/>
  <c r="Y9" i="5" s="1"/>
  <c r="Y12" i="5"/>
  <c r="CR8" i="5"/>
  <c r="CR9" i="5" s="1"/>
  <c r="CR12" i="5"/>
  <c r="CB8" i="5"/>
  <c r="CB9" i="5" s="1"/>
  <c r="CB12" i="5"/>
  <c r="BL8" i="5"/>
  <c r="BL9" i="5" s="1"/>
  <c r="BL12" i="5"/>
  <c r="AV8" i="5"/>
  <c r="AV9" i="5" s="1"/>
  <c r="AV12" i="5"/>
  <c r="AF8" i="5"/>
  <c r="AF9" i="5" s="1"/>
  <c r="AF12" i="5"/>
  <c r="P8" i="5"/>
  <c r="P9" i="5" s="1"/>
  <c r="P12" i="5"/>
  <c r="AU8" i="5"/>
  <c r="AU9" i="5" s="1"/>
  <c r="AU12" i="5"/>
  <c r="BW8" i="5"/>
  <c r="BW9" i="5" s="1"/>
  <c r="BW12" i="5"/>
  <c r="K8" i="5"/>
  <c r="K9" i="5" s="1"/>
  <c r="K12" i="5"/>
  <c r="Z8" i="5"/>
  <c r="Z9" i="5" s="1"/>
  <c r="Z12" i="5"/>
  <c r="BC8" i="5"/>
  <c r="BC9" i="5" s="1"/>
  <c r="BC12" i="5"/>
  <c r="AI8" i="5"/>
  <c r="AI9" i="5" s="1"/>
  <c r="AI12" i="5"/>
  <c r="AY8" i="5"/>
  <c r="AY9" i="5" s="1"/>
  <c r="AY12" i="5"/>
  <c r="DF8" i="5"/>
  <c r="DF9" i="5" s="1"/>
  <c r="DF12" i="5"/>
  <c r="DE8" i="5"/>
  <c r="DE9" i="5" s="1"/>
  <c r="DE12" i="5"/>
  <c r="J8" i="5"/>
  <c r="J9" i="5" s="1"/>
  <c r="J12" i="5"/>
  <c r="I8" i="5"/>
  <c r="I9" i="5" s="1"/>
  <c r="I12" i="5"/>
  <c r="CH8" i="5"/>
  <c r="CH9" i="5" s="1"/>
  <c r="CH12" i="5"/>
  <c r="AX8" i="5"/>
  <c r="AX9" i="5" s="1"/>
  <c r="AX12" i="5"/>
  <c r="CC8" i="5"/>
  <c r="CC9" i="5" s="1"/>
  <c r="CC12" i="5"/>
  <c r="AG8" i="5"/>
  <c r="AG9" i="5" s="1"/>
  <c r="AG12" i="5"/>
  <c r="DP8" i="5"/>
  <c r="DP9" i="5" s="1"/>
  <c r="DP12" i="5"/>
  <c r="BT8" i="5"/>
  <c r="BT9" i="5" s="1"/>
  <c r="BT12" i="5"/>
  <c r="X8" i="5"/>
  <c r="X9" i="5" s="1"/>
  <c r="X12" i="5"/>
  <c r="O8" i="5"/>
  <c r="O9" i="5" s="1"/>
  <c r="O12" i="5"/>
  <c r="BV8" i="5"/>
  <c r="BV9" i="5" s="1"/>
  <c r="BV12" i="5"/>
  <c r="CI8" i="5"/>
  <c r="CI9" i="5" s="1"/>
  <c r="CI12" i="5"/>
  <c r="CE12" i="5"/>
  <c r="CT8" i="5"/>
  <c r="CT9" i="5" s="1"/>
  <c r="CT12" i="5"/>
  <c r="BF8" i="5"/>
  <c r="BF9" i="5" s="1"/>
  <c r="BF12" i="5"/>
  <c r="R8" i="5"/>
  <c r="R9" i="5" s="1"/>
  <c r="R12" i="5"/>
  <c r="DQ8" i="5"/>
  <c r="DQ9" i="5" s="1"/>
  <c r="DQ12" i="5"/>
  <c r="BU8" i="5"/>
  <c r="BU9" i="5" s="1"/>
  <c r="BU12" i="5"/>
  <c r="AO8" i="5"/>
  <c r="AO9" i="5" s="1"/>
  <c r="AO12" i="5"/>
  <c r="DN8" i="5"/>
  <c r="DN9" i="5" s="1"/>
  <c r="DN12" i="5"/>
  <c r="CP8" i="5"/>
  <c r="CP9" i="5" s="1"/>
  <c r="CP12" i="5"/>
  <c r="BR8" i="5"/>
  <c r="BR9" i="5" s="1"/>
  <c r="BR12" i="5"/>
  <c r="BB8" i="5"/>
  <c r="BB9" i="5" s="1"/>
  <c r="BB12" i="5"/>
  <c r="AH8" i="5"/>
  <c r="AH9" i="5" s="1"/>
  <c r="AH12" i="5"/>
  <c r="N8" i="5"/>
  <c r="N9" i="5" s="1"/>
  <c r="N12" i="5"/>
  <c r="DM8" i="5"/>
  <c r="DM9" i="5" s="1"/>
  <c r="DM12" i="5"/>
  <c r="CG8" i="5"/>
  <c r="CG9" i="5" s="1"/>
  <c r="CG12" i="5"/>
  <c r="BQ8" i="5"/>
  <c r="BQ9" i="5" s="1"/>
  <c r="BQ12" i="5"/>
  <c r="BA8" i="5"/>
  <c r="BA9" i="5" s="1"/>
  <c r="BA12" i="5"/>
  <c r="AK8" i="5"/>
  <c r="AK9" i="5" s="1"/>
  <c r="AK12" i="5"/>
  <c r="U8" i="5"/>
  <c r="U9" i="5" s="1"/>
  <c r="U12" i="5"/>
  <c r="DT8" i="5"/>
  <c r="DT9" i="5" s="1"/>
  <c r="DT12" i="5"/>
  <c r="CN8" i="5"/>
  <c r="CN9" i="5" s="1"/>
  <c r="CN12" i="5"/>
  <c r="BX8" i="5"/>
  <c r="BX9" i="5" s="1"/>
  <c r="BX12" i="5"/>
  <c r="BH8" i="5"/>
  <c r="BH9" i="5" s="1"/>
  <c r="BH12" i="5"/>
  <c r="AR8" i="5"/>
  <c r="AR9" i="5" s="1"/>
  <c r="AR12" i="5"/>
  <c r="AB8" i="5"/>
  <c r="AB9" i="5" s="1"/>
  <c r="AB12" i="5"/>
  <c r="L8" i="5"/>
  <c r="L9" i="5" s="1"/>
  <c r="L12" i="5"/>
  <c r="CQ8" i="5"/>
  <c r="CQ9" i="5" s="1"/>
  <c r="CQ12" i="5"/>
  <c r="AE8" i="5"/>
  <c r="AE9" i="5" s="1"/>
  <c r="AE12" i="5"/>
  <c r="BG8" i="5"/>
  <c r="BG9" i="5" s="1"/>
  <c r="BG12" i="5"/>
  <c r="CL8" i="5"/>
  <c r="CL9" i="5" s="1"/>
  <c r="CL12" i="5"/>
  <c r="DO8" i="5"/>
  <c r="DO9" i="5" s="1"/>
  <c r="DO12" i="5"/>
  <c r="AM8" i="5"/>
  <c r="AM9" i="5" s="1"/>
  <c r="AM12" i="5"/>
  <c r="BO12" i="5"/>
  <c r="CU12" i="5"/>
  <c r="DB8" i="5"/>
  <c r="DB9" i="5" s="1"/>
  <c r="DB12" i="5"/>
  <c r="DA8" i="5"/>
  <c r="DA9" i="5" s="1"/>
  <c r="DA12" i="5"/>
  <c r="DH8" i="5"/>
  <c r="DH9" i="5" s="1"/>
  <c r="DH12" i="5"/>
  <c r="CW8" i="5"/>
  <c r="CW9" i="5" s="1"/>
  <c r="CW12" i="5"/>
  <c r="DG12" i="5"/>
  <c r="BO8" i="5"/>
  <c r="BO9" i="5" s="1"/>
  <c r="Q8" i="5"/>
  <c r="Q9" i="5" s="1"/>
  <c r="CE8" i="5"/>
  <c r="CE9" i="5" s="1"/>
  <c r="DD8" i="5"/>
  <c r="DD9" i="5" s="1"/>
  <c r="DC8" i="5"/>
  <c r="DC9" i="5" s="1"/>
  <c r="CU8" i="5"/>
  <c r="CU9" i="5" s="1"/>
  <c r="CZ8" i="5"/>
  <c r="CZ9" i="5" s="1"/>
  <c r="S8" i="5"/>
  <c r="S9" i="5" s="1"/>
  <c r="DK8" i="5"/>
  <c r="DK9" i="5" s="1"/>
  <c r="DG8" i="5"/>
  <c r="DG9" i="5" s="1"/>
  <c r="DB49" i="6" l="1"/>
  <c r="DA49" i="6"/>
  <c r="DU22" i="6"/>
  <c r="DU21" i="6" s="1"/>
  <c r="DV14" i="6"/>
  <c r="DV3" i="6" s="1"/>
  <c r="DU16" i="6"/>
  <c r="DU15" i="6" s="1"/>
  <c r="DZ19" i="6"/>
  <c r="DZ22" i="6"/>
  <c r="DZ21" i="6" s="1"/>
  <c r="DZ17" i="6"/>
  <c r="DZ20" i="6"/>
  <c r="DZ18" i="6"/>
  <c r="DZ16" i="6"/>
  <c r="DX15" i="6"/>
  <c r="DX14" i="6" s="1"/>
  <c r="DX3" i="6" s="1"/>
  <c r="DW16" i="6"/>
  <c r="DW19" i="6"/>
  <c r="DW22" i="6"/>
  <c r="DW17" i="6"/>
  <c r="DW18" i="6"/>
  <c r="DW20" i="6"/>
  <c r="DT15" i="6"/>
  <c r="DT14" i="6" s="1"/>
  <c r="DT3" i="6" s="1"/>
  <c r="DR3" i="6"/>
  <c r="DT52" i="6"/>
  <c r="EB4" i="6"/>
  <c r="EA51" i="6"/>
  <c r="DZ53" i="6"/>
  <c r="DY4" i="6"/>
  <c r="DX52" i="6"/>
  <c r="DX51" i="6"/>
  <c r="DW53" i="6"/>
  <c r="CI27" i="2"/>
  <c r="CJ27" i="2"/>
  <c r="FH12" i="10"/>
  <c r="FH11" i="10"/>
  <c r="CL17" i="2"/>
  <c r="CL19" i="2" s="1"/>
  <c r="CK17" i="2"/>
  <c r="CK19" i="2" s="1"/>
  <c r="BP41" i="6"/>
  <c r="F13" i="5"/>
  <c r="DU13" i="5"/>
  <c r="DQ13" i="5"/>
  <c r="DM13" i="5"/>
  <c r="DH13" i="5"/>
  <c r="DD13" i="5"/>
  <c r="CZ13" i="5"/>
  <c r="CU13" i="5"/>
  <c r="CQ13" i="5"/>
  <c r="CQ30" i="5" s="1"/>
  <c r="CQ31" i="5" s="1"/>
  <c r="CM13" i="5"/>
  <c r="CM30" i="5" s="1"/>
  <c r="CM31" i="5" s="1"/>
  <c r="CH13" i="5"/>
  <c r="CD13" i="5"/>
  <c r="BY13" i="5"/>
  <c r="BY30" i="5" s="1"/>
  <c r="BY31" i="5" s="1"/>
  <c r="BU13" i="5"/>
  <c r="BQ13" i="5"/>
  <c r="BQ30" i="5" s="1"/>
  <c r="BQ31" i="5" s="1"/>
  <c r="BL13" i="5"/>
  <c r="BH13" i="5"/>
  <c r="BD13" i="5"/>
  <c r="AZ13" i="5"/>
  <c r="AZ30" i="5" s="1"/>
  <c r="AZ31" i="5" s="1"/>
  <c r="AV13" i="5"/>
  <c r="AR13" i="5"/>
  <c r="AR30" i="5" s="1"/>
  <c r="AR31" i="5" s="1"/>
  <c r="AM13" i="5"/>
  <c r="AI13" i="5"/>
  <c r="AI30" i="5" s="1"/>
  <c r="AI31" i="5" s="1"/>
  <c r="AE13" i="5"/>
  <c r="Q13" i="5"/>
  <c r="Z13" i="5"/>
  <c r="Z30" i="5" s="1"/>
  <c r="Z31" i="5" s="1"/>
  <c r="V13" i="5"/>
  <c r="DN13" i="5"/>
  <c r="DI13" i="5"/>
  <c r="CN13" i="5"/>
  <c r="CA13" i="5"/>
  <c r="DT13" i="5"/>
  <c r="DP13" i="5"/>
  <c r="DP30" i="5" s="1"/>
  <c r="DP31" i="5" s="1"/>
  <c r="DL13" i="5"/>
  <c r="DG13" i="5"/>
  <c r="DC13" i="5"/>
  <c r="CY13" i="5"/>
  <c r="CT13" i="5"/>
  <c r="CP13" i="5"/>
  <c r="CK13" i="5"/>
  <c r="CG13" i="5"/>
  <c r="CC13" i="5"/>
  <c r="BX13" i="5"/>
  <c r="BX30" i="5" s="1"/>
  <c r="BX31" i="5" s="1"/>
  <c r="BT13" i="5"/>
  <c r="BP13" i="5"/>
  <c r="BK13" i="5"/>
  <c r="BG13" i="5"/>
  <c r="BC13" i="5"/>
  <c r="AY13" i="5"/>
  <c r="AU13" i="5"/>
  <c r="AQ13" i="5"/>
  <c r="AQ30" i="5" s="1"/>
  <c r="AQ31" i="5" s="1"/>
  <c r="AL13" i="5"/>
  <c r="AL30" i="5" s="1"/>
  <c r="AL31" i="5" s="1"/>
  <c r="AH13" i="5"/>
  <c r="AC13" i="5"/>
  <c r="AC30" i="5" s="1"/>
  <c r="AC31" i="5" s="1"/>
  <c r="Y13" i="5"/>
  <c r="Y30" i="5" s="1"/>
  <c r="Y31" i="5" s="1"/>
  <c r="U13" i="5"/>
  <c r="DR13" i="5"/>
  <c r="DA13" i="5"/>
  <c r="CV13" i="5"/>
  <c r="CV30" i="5" s="1"/>
  <c r="CV31" i="5" s="1"/>
  <c r="CI13" i="5"/>
  <c r="DS13" i="5"/>
  <c r="DS30" i="5" s="1"/>
  <c r="DS31" i="5" s="1"/>
  <c r="DO13" i="5"/>
  <c r="DO30" i="5" s="1"/>
  <c r="DO31" i="5" s="1"/>
  <c r="DK13" i="5"/>
  <c r="DF13" i="5"/>
  <c r="DB13" i="5"/>
  <c r="CW13" i="5"/>
  <c r="CW30" i="5" s="1"/>
  <c r="CW31" i="5" s="1"/>
  <c r="CS13" i="5"/>
  <c r="CS30" i="5" s="1"/>
  <c r="CS31" i="5" s="1"/>
  <c r="CO13" i="5"/>
  <c r="CJ13" i="5"/>
  <c r="CF13" i="5"/>
  <c r="CB13" i="5"/>
  <c r="BW13" i="5"/>
  <c r="BW30" i="5" s="1"/>
  <c r="BW31" i="5" s="1"/>
  <c r="BS13" i="5"/>
  <c r="BS30" i="5" s="1"/>
  <c r="BS31" i="5" s="1"/>
  <c r="BO13" i="5"/>
  <c r="BJ13" i="5"/>
  <c r="BF13" i="5"/>
  <c r="BB13" i="5"/>
  <c r="AX13" i="5"/>
  <c r="AT13" i="5"/>
  <c r="AO13" i="5"/>
  <c r="AK13" i="5"/>
  <c r="AG13" i="5"/>
  <c r="AB13" i="5"/>
  <c r="AB30" i="5" s="1"/>
  <c r="AB31" i="5" s="1"/>
  <c r="X13" i="5"/>
  <c r="X30" i="5" s="1"/>
  <c r="X31" i="5" s="1"/>
  <c r="T13" i="5"/>
  <c r="T30" i="5" s="1"/>
  <c r="T31" i="5" s="1"/>
  <c r="DE13" i="5"/>
  <c r="CR13" i="5"/>
  <c r="CE13" i="5"/>
  <c r="BR13" i="5"/>
  <c r="BR30" i="5" s="1"/>
  <c r="BR31" i="5" s="1"/>
  <c r="BM13" i="5"/>
  <c r="AS13" i="5"/>
  <c r="AS30" i="5" s="1"/>
  <c r="AS31" i="5" s="1"/>
  <c r="AN13" i="5"/>
  <c r="BI13" i="5"/>
  <c r="AJ13" i="5"/>
  <c r="AJ30" i="5" s="1"/>
  <c r="AJ31" i="5" s="1"/>
  <c r="AA13" i="5"/>
  <c r="AA30" i="5" s="1"/>
  <c r="AA31" i="5" s="1"/>
  <c r="BV13" i="5"/>
  <c r="AW13" i="5"/>
  <c r="AW30" i="5" s="1"/>
  <c r="AW31" i="5" s="1"/>
  <c r="BE13" i="5"/>
  <c r="BA13" i="5"/>
  <c r="BA30" i="5" s="1"/>
  <c r="BA31" i="5" s="1"/>
  <c r="AF13" i="5"/>
  <c r="W13" i="5"/>
  <c r="S13" i="5"/>
  <c r="CX13" i="5"/>
  <c r="BN13" i="5"/>
  <c r="BN30" i="5" s="1"/>
  <c r="BN31" i="5" s="1"/>
  <c r="H13" i="5"/>
  <c r="O13" i="5"/>
  <c r="AP13" i="5"/>
  <c r="AP30" i="5" s="1"/>
  <c r="AP31" i="5" s="1"/>
  <c r="R13" i="5"/>
  <c r="R30" i="5" s="1"/>
  <c r="R31" i="5" s="1"/>
  <c r="BZ13" i="5"/>
  <c r="M13" i="5"/>
  <c r="K13" i="5"/>
  <c r="N13" i="5"/>
  <c r="AD13" i="5"/>
  <c r="AD30" i="5" s="1"/>
  <c r="AD31" i="5" s="1"/>
  <c r="DJ13" i="5"/>
  <c r="DJ30" i="5" s="1"/>
  <c r="DJ31" i="5" s="1"/>
  <c r="I13" i="5"/>
  <c r="P13" i="5"/>
  <c r="P30" i="5" s="1"/>
  <c r="P31" i="5" s="1"/>
  <c r="G13" i="5"/>
  <c r="J13" i="5"/>
  <c r="CL13" i="5"/>
  <c r="L13" i="5"/>
  <c r="DU14" i="5"/>
  <c r="DQ14" i="5"/>
  <c r="DM14" i="5"/>
  <c r="DH14" i="5"/>
  <c r="DD14" i="5"/>
  <c r="CZ14" i="5"/>
  <c r="CU14" i="5"/>
  <c r="CQ14" i="5"/>
  <c r="CM14" i="5"/>
  <c r="CH14" i="5"/>
  <c r="CD14" i="5"/>
  <c r="BZ14" i="5"/>
  <c r="BY14" i="5"/>
  <c r="BU14" i="5"/>
  <c r="BQ14" i="5"/>
  <c r="BL14" i="5"/>
  <c r="BH14" i="5"/>
  <c r="BD14" i="5"/>
  <c r="AZ14" i="5"/>
  <c r="AV14" i="5"/>
  <c r="AR14" i="5"/>
  <c r="AM14" i="5"/>
  <c r="AI14" i="5"/>
  <c r="AE14" i="5"/>
  <c r="Z14" i="5"/>
  <c r="V14" i="5"/>
  <c r="R14" i="5"/>
  <c r="DR14" i="5"/>
  <c r="DI14" i="5"/>
  <c r="CN14" i="5"/>
  <c r="CA14" i="5"/>
  <c r="DT14" i="5"/>
  <c r="DP14" i="5"/>
  <c r="DL14" i="5"/>
  <c r="DG14" i="5"/>
  <c r="DC14" i="5"/>
  <c r="CY14" i="5"/>
  <c r="CT14" i="5"/>
  <c r="CP14" i="5"/>
  <c r="CL14" i="5"/>
  <c r="CK14" i="5"/>
  <c r="CG14" i="5"/>
  <c r="CC14" i="5"/>
  <c r="BX14" i="5"/>
  <c r="BT14" i="5"/>
  <c r="BP14" i="5"/>
  <c r="BK14" i="5"/>
  <c r="BG14" i="5"/>
  <c r="BC14" i="5"/>
  <c r="AY14" i="5"/>
  <c r="AU14" i="5"/>
  <c r="AQ14" i="5"/>
  <c r="AL14" i="5"/>
  <c r="AH14" i="5"/>
  <c r="AD14" i="5"/>
  <c r="AC14" i="5"/>
  <c r="Y14" i="5"/>
  <c r="U14" i="5"/>
  <c r="DN14" i="5"/>
  <c r="DA14" i="5"/>
  <c r="CR14" i="5"/>
  <c r="CI14" i="5"/>
  <c r="DS14" i="5"/>
  <c r="DO14" i="5"/>
  <c r="DK14" i="5"/>
  <c r="DF14" i="5"/>
  <c r="DB14" i="5"/>
  <c r="CX14" i="5"/>
  <c r="CW14" i="5"/>
  <c r="CS14" i="5"/>
  <c r="CO14" i="5"/>
  <c r="CJ14" i="5"/>
  <c r="CF14" i="5"/>
  <c r="CB14" i="5"/>
  <c r="BW14" i="5"/>
  <c r="BS14" i="5"/>
  <c r="BO14" i="5"/>
  <c r="BJ14" i="5"/>
  <c r="BF14" i="5"/>
  <c r="BB14" i="5"/>
  <c r="AX14" i="5"/>
  <c r="AT14" i="5"/>
  <c r="AP14" i="5"/>
  <c r="AO14" i="5"/>
  <c r="AK14" i="5"/>
  <c r="AG14" i="5"/>
  <c r="AB14" i="5"/>
  <c r="X14" i="5"/>
  <c r="T14" i="5"/>
  <c r="DJ14" i="5"/>
  <c r="DE14" i="5"/>
  <c r="CV14" i="5"/>
  <c r="CE14" i="5"/>
  <c r="BV14" i="5"/>
  <c r="AW14" i="5"/>
  <c r="S14" i="5"/>
  <c r="BE14" i="5"/>
  <c r="W14" i="5"/>
  <c r="BR14" i="5"/>
  <c r="BM14" i="5"/>
  <c r="AS14" i="5"/>
  <c r="AN14" i="5"/>
  <c r="Q14" i="5"/>
  <c r="BN14" i="5"/>
  <c r="BI14" i="5"/>
  <c r="AJ14" i="5"/>
  <c r="AA14" i="5"/>
  <c r="BA14" i="5"/>
  <c r="AF14" i="5"/>
  <c r="I14" i="5"/>
  <c r="L14" i="5"/>
  <c r="J14" i="5"/>
  <c r="G14" i="5"/>
  <c r="H14" i="5"/>
  <c r="O14" i="5"/>
  <c r="P14" i="5"/>
  <c r="N14" i="5"/>
  <c r="M14" i="5"/>
  <c r="M30" i="5" s="1"/>
  <c r="M31" i="5" s="1"/>
  <c r="K14" i="5"/>
  <c r="F14" i="5"/>
  <c r="H33" i="7"/>
  <c r="K33" i="7"/>
  <c r="DU14" i="6" l="1"/>
  <c r="DW21" i="6"/>
  <c r="DZ15" i="6"/>
  <c r="DZ14" i="6" s="1"/>
  <c r="DZ3" i="6" s="1"/>
  <c r="DY19" i="6"/>
  <c r="DY22" i="6"/>
  <c r="DY21" i="6" s="1"/>
  <c r="DY17" i="6"/>
  <c r="DY20" i="6"/>
  <c r="DY16" i="6"/>
  <c r="DY18" i="6"/>
  <c r="DW15" i="6"/>
  <c r="EB20" i="6"/>
  <c r="EB18" i="6"/>
  <c r="EB16" i="6"/>
  <c r="EB17" i="6"/>
  <c r="EB22" i="6"/>
  <c r="EB21" i="6" s="1"/>
  <c r="EB19" i="6"/>
  <c r="CT30" i="5"/>
  <c r="CT31" i="5" s="1"/>
  <c r="AM30" i="5"/>
  <c r="AM31" i="5" s="1"/>
  <c r="AL32" i="5" s="1"/>
  <c r="DL30" i="5"/>
  <c r="DL31" i="5" s="1"/>
  <c r="DW52" i="6"/>
  <c r="DZ52" i="6"/>
  <c r="EF4" i="6"/>
  <c r="EF22" i="6" s="1"/>
  <c r="ED4" i="6"/>
  <c r="EA4" i="6"/>
  <c r="EC51" i="6"/>
  <c r="EB53" i="6"/>
  <c r="DZ51" i="6"/>
  <c r="DY53" i="6"/>
  <c r="CN30" i="5"/>
  <c r="CN31" i="5" s="1"/>
  <c r="CM32" i="5" s="1"/>
  <c r="BU30" i="5"/>
  <c r="BU31" i="5" s="1"/>
  <c r="CK27" i="2"/>
  <c r="CL27" i="2"/>
  <c r="FI12" i="10"/>
  <c r="FI11" i="10"/>
  <c r="CN17" i="2"/>
  <c r="CN19" i="2" s="1"/>
  <c r="CM17" i="2"/>
  <c r="CM19" i="2" s="1"/>
  <c r="AK30" i="5"/>
  <c r="AK31" i="5" s="1"/>
  <c r="AK32" i="5" s="1"/>
  <c r="AH30" i="5"/>
  <c r="AH31" i="5" s="1"/>
  <c r="AH32" i="5" s="1"/>
  <c r="BP30" i="5"/>
  <c r="BP31" i="5" s="1"/>
  <c r="BP32" i="5" s="1"/>
  <c r="BQ41" i="6"/>
  <c r="V30" i="5"/>
  <c r="V31" i="5" s="1"/>
  <c r="DQ30" i="5"/>
  <c r="DQ31" i="5" s="1"/>
  <c r="DP32" i="5" s="1"/>
  <c r="CL30" i="5"/>
  <c r="CL31" i="5" s="1"/>
  <c r="CL32" i="5" s="1"/>
  <c r="DU30" i="5"/>
  <c r="DU31" i="5" s="1"/>
  <c r="DU32" i="5" s="1"/>
  <c r="J30" i="5"/>
  <c r="J31" i="5" s="1"/>
  <c r="N30" i="5"/>
  <c r="N31" i="5" s="1"/>
  <c r="M32" i="5" s="1"/>
  <c r="AF30" i="5"/>
  <c r="AF31" i="5" s="1"/>
  <c r="BV30" i="5"/>
  <c r="BV31" i="5" s="1"/>
  <c r="U30" i="5"/>
  <c r="U31" i="5" s="1"/>
  <c r="BT30" i="5"/>
  <c r="BT31" i="5" s="1"/>
  <c r="AE30" i="5"/>
  <c r="AE31" i="5" s="1"/>
  <c r="AV30" i="5"/>
  <c r="AV31" i="5" s="1"/>
  <c r="AV32" i="5" s="1"/>
  <c r="CU30" i="5"/>
  <c r="CU31" i="5" s="1"/>
  <c r="CT32" i="5" s="1"/>
  <c r="L18" i="7"/>
  <c r="I30" i="5"/>
  <c r="I31" i="5" s="1"/>
  <c r="K30" i="5"/>
  <c r="K31" i="5" s="1"/>
  <c r="CR30" i="5"/>
  <c r="CR31" i="5" s="1"/>
  <c r="CR32" i="5" s="1"/>
  <c r="AT30" i="5"/>
  <c r="AT31" i="5" s="1"/>
  <c r="AS32" i="5" s="1"/>
  <c r="DK30" i="5"/>
  <c r="DK31" i="5" s="1"/>
  <c r="DJ32" i="5" s="1"/>
  <c r="CP30" i="5"/>
  <c r="CP31" i="5" s="1"/>
  <c r="CP32" i="5" s="1"/>
  <c r="AO30" i="5"/>
  <c r="AO31" i="5" s="1"/>
  <c r="AO32" i="5" s="1"/>
  <c r="DT30" i="5"/>
  <c r="DT31" i="5" s="1"/>
  <c r="DS32" i="5" s="1"/>
  <c r="O30" i="5"/>
  <c r="O31" i="5" s="1"/>
  <c r="S30" i="5"/>
  <c r="S31" i="5" s="1"/>
  <c r="S32" i="5" s="1"/>
  <c r="AG30" i="5"/>
  <c r="AG31" i="5" s="1"/>
  <c r="AX30" i="5"/>
  <c r="AX31" i="5" s="1"/>
  <c r="AW32" i="5" s="1"/>
  <c r="BO30" i="5"/>
  <c r="BO31" i="5" s="1"/>
  <c r="AU30" i="5"/>
  <c r="AU31" i="5" s="1"/>
  <c r="AN30" i="5"/>
  <c r="AN31" i="5" s="1"/>
  <c r="AM32" i="5" s="1"/>
  <c r="Z32" i="5"/>
  <c r="G18" i="7"/>
  <c r="L30" i="5"/>
  <c r="L31" i="5" s="1"/>
  <c r="L32" i="5" s="1"/>
  <c r="CO30" i="5"/>
  <c r="CO31" i="5" s="1"/>
  <c r="DN30" i="5"/>
  <c r="DN31" i="5" s="1"/>
  <c r="DM30" i="5"/>
  <c r="DM31" i="5" s="1"/>
  <c r="DL32" i="5" s="1"/>
  <c r="K17" i="7"/>
  <c r="W30" i="5"/>
  <c r="W31" i="5" s="1"/>
  <c r="W32" i="5" s="1"/>
  <c r="DR30" i="5"/>
  <c r="DR31" i="5" s="1"/>
  <c r="AY30" i="5"/>
  <c r="AY31" i="5" s="1"/>
  <c r="AY32" i="5" s="1"/>
  <c r="H18" i="7"/>
  <c r="M18" i="7"/>
  <c r="F18" i="7"/>
  <c r="B18" i="7" s="1"/>
  <c r="J17" i="7"/>
  <c r="I17" i="7"/>
  <c r="O18" i="7"/>
  <c r="J18" i="7"/>
  <c r="F17" i="7"/>
  <c r="BX32" i="5"/>
  <c r="K18" i="7"/>
  <c r="N18" i="7"/>
  <c r="O17" i="7"/>
  <c r="L17" i="7"/>
  <c r="G30" i="5"/>
  <c r="G31" i="5" s="1"/>
  <c r="H30" i="5"/>
  <c r="H31" i="5" s="1"/>
  <c r="Q30" i="5"/>
  <c r="Q31" i="5" s="1"/>
  <c r="Q32" i="5" s="1"/>
  <c r="F30" i="5"/>
  <c r="F31" i="5" s="1"/>
  <c r="I18" i="7"/>
  <c r="N17" i="7"/>
  <c r="G17" i="7"/>
  <c r="M17" i="7"/>
  <c r="H17" i="7"/>
  <c r="Y32" i="5"/>
  <c r="AI32" i="5"/>
  <c r="CH29" i="5"/>
  <c r="CH30" i="5" s="1"/>
  <c r="CH31" i="5" s="1"/>
  <c r="CD29" i="5"/>
  <c r="CD30" i="5" s="1"/>
  <c r="CD31" i="5" s="1"/>
  <c r="BZ29" i="5"/>
  <c r="BZ30" i="5" s="1"/>
  <c r="BZ31" i="5" s="1"/>
  <c r="CA29" i="5"/>
  <c r="CA30" i="5" s="1"/>
  <c r="CA31" i="5" s="1"/>
  <c r="CK29" i="5"/>
  <c r="CK30" i="5" s="1"/>
  <c r="CK31" i="5" s="1"/>
  <c r="CG29" i="5"/>
  <c r="CG30" i="5" s="1"/>
  <c r="CG31" i="5" s="1"/>
  <c r="CC29" i="5"/>
  <c r="CC30" i="5" s="1"/>
  <c r="CC31" i="5" s="1"/>
  <c r="CE29" i="5"/>
  <c r="CE30" i="5" s="1"/>
  <c r="CE31" i="5" s="1"/>
  <c r="CJ29" i="5"/>
  <c r="CJ30" i="5" s="1"/>
  <c r="CJ31" i="5" s="1"/>
  <c r="CF29" i="5"/>
  <c r="CF30" i="5" s="1"/>
  <c r="CF31" i="5" s="1"/>
  <c r="CB29" i="5"/>
  <c r="CB30" i="5" s="1"/>
  <c r="CB31" i="5" s="1"/>
  <c r="CI29" i="5"/>
  <c r="CI30" i="5" s="1"/>
  <c r="CI31" i="5" s="1"/>
  <c r="AA32" i="5"/>
  <c r="AR32" i="5"/>
  <c r="CS32" i="5"/>
  <c r="AC32" i="5"/>
  <c r="BQ32" i="5"/>
  <c r="BR32" i="5"/>
  <c r="CV32" i="5"/>
  <c r="AZ32" i="5"/>
  <c r="DO32" i="5"/>
  <c r="AQ32" i="5"/>
  <c r="AB32" i="5"/>
  <c r="BW32" i="5"/>
  <c r="X32" i="5"/>
  <c r="AP32" i="5"/>
  <c r="DU3" i="6" l="1"/>
  <c r="DW14" i="6"/>
  <c r="DW3" i="6" s="1"/>
  <c r="DC49" i="6"/>
  <c r="DY15" i="6"/>
  <c r="DY14" i="6" s="1"/>
  <c r="DY3" i="6" s="1"/>
  <c r="EA22" i="6"/>
  <c r="EA21" i="6" s="1"/>
  <c r="EA17" i="6"/>
  <c r="EA20" i="6"/>
  <c r="EA18" i="6"/>
  <c r="EA19" i="6"/>
  <c r="EA16" i="6"/>
  <c r="EB15" i="6"/>
  <c r="EB14" i="6" s="1"/>
  <c r="EB3" i="6" s="1"/>
  <c r="ED18" i="6"/>
  <c r="ED16" i="6"/>
  <c r="ED19" i="6"/>
  <c r="ED22" i="6"/>
  <c r="ED21" i="6" s="1"/>
  <c r="ED20" i="6"/>
  <c r="ED17" i="6"/>
  <c r="EF16" i="6"/>
  <c r="EF19" i="6"/>
  <c r="EF21" i="6"/>
  <c r="EF17" i="6"/>
  <c r="EF20" i="6"/>
  <c r="EF18" i="6"/>
  <c r="BU32" i="5"/>
  <c r="DY52" i="6"/>
  <c r="EB51" i="6"/>
  <c r="EA53" i="6"/>
  <c r="EG51" i="6"/>
  <c r="EF53" i="6"/>
  <c r="EF52" i="6" s="1"/>
  <c r="EB52" i="6"/>
  <c r="EE51" i="6"/>
  <c r="ED53" i="6"/>
  <c r="EC4" i="6"/>
  <c r="CN32" i="5"/>
  <c r="BT32" i="5"/>
  <c r="CN27" i="2"/>
  <c r="CM27" i="2"/>
  <c r="FJ11" i="10"/>
  <c r="FJ12" i="10"/>
  <c r="CP17" i="2"/>
  <c r="CP19" i="2" s="1"/>
  <c r="CO17" i="2"/>
  <c r="CO19" i="2" s="1"/>
  <c r="DQ32" i="5"/>
  <c r="AJ32" i="5"/>
  <c r="BO32" i="5"/>
  <c r="AG32" i="5"/>
  <c r="CB32" i="5"/>
  <c r="K20" i="7"/>
  <c r="K35" i="7" s="1"/>
  <c r="K36" i="7" s="1"/>
  <c r="CJ32" i="5"/>
  <c r="BR41" i="6"/>
  <c r="U32" i="5"/>
  <c r="CU32" i="5"/>
  <c r="I32" i="5"/>
  <c r="BS32" i="5"/>
  <c r="N32" i="5"/>
  <c r="T32" i="5"/>
  <c r="CK32" i="5"/>
  <c r="V32" i="5"/>
  <c r="R32" i="5"/>
  <c r="H32" i="5"/>
  <c r="DK32" i="5"/>
  <c r="CO32" i="5"/>
  <c r="K32" i="5"/>
  <c r="CF32" i="5"/>
  <c r="O32" i="5"/>
  <c r="AU32" i="5"/>
  <c r="BV32" i="5"/>
  <c r="DT32" i="5"/>
  <c r="AE32" i="5"/>
  <c r="J32" i="5"/>
  <c r="CI32" i="5"/>
  <c r="AF32" i="5"/>
  <c r="AD32" i="5"/>
  <c r="P32" i="5"/>
  <c r="DM32" i="5"/>
  <c r="CQ32" i="5"/>
  <c r="DN32" i="5"/>
  <c r="DR32" i="5"/>
  <c r="AN32" i="5"/>
  <c r="AX32" i="5"/>
  <c r="AT32" i="5"/>
  <c r="BZ32" i="5"/>
  <c r="BN32" i="5"/>
  <c r="CG32" i="5"/>
  <c r="B17" i="7"/>
  <c r="F32" i="5"/>
  <c r="G32" i="5"/>
  <c r="I35" i="7"/>
  <c r="I36" i="7" s="1"/>
  <c r="CC32" i="5"/>
  <c r="CD32" i="5"/>
  <c r="CA32" i="5"/>
  <c r="BY32" i="5"/>
  <c r="DF29" i="5"/>
  <c r="DF30" i="5" s="1"/>
  <c r="DF31" i="5" s="1"/>
  <c r="DB29" i="5"/>
  <c r="DB30" i="5" s="1"/>
  <c r="DB31" i="5" s="1"/>
  <c r="CX29" i="5"/>
  <c r="CX30" i="5" s="1"/>
  <c r="CX31" i="5" s="1"/>
  <c r="CY29" i="5"/>
  <c r="CY30" i="5" s="1"/>
  <c r="CY31" i="5" s="1"/>
  <c r="DI29" i="5"/>
  <c r="DI30" i="5" s="1"/>
  <c r="DI31" i="5" s="1"/>
  <c r="DI32" i="5" s="1"/>
  <c r="DE29" i="5"/>
  <c r="DE30" i="5" s="1"/>
  <c r="DE31" i="5" s="1"/>
  <c r="DA29" i="5"/>
  <c r="DA30" i="5" s="1"/>
  <c r="DA31" i="5" s="1"/>
  <c r="DC29" i="5"/>
  <c r="DC30" i="5" s="1"/>
  <c r="DC31" i="5" s="1"/>
  <c r="DH29" i="5"/>
  <c r="DH30" i="5" s="1"/>
  <c r="DH31" i="5" s="1"/>
  <c r="DD29" i="5"/>
  <c r="DD30" i="5" s="1"/>
  <c r="DD31" i="5" s="1"/>
  <c r="CZ29" i="5"/>
  <c r="CZ30" i="5" s="1"/>
  <c r="CZ31" i="5" s="1"/>
  <c r="DG29" i="5"/>
  <c r="DG30" i="5" s="1"/>
  <c r="DG31" i="5" s="1"/>
  <c r="CE32" i="5"/>
  <c r="CH32" i="5"/>
  <c r="L33" i="7"/>
  <c r="BJ29" i="5"/>
  <c r="BJ30" i="5" s="1"/>
  <c r="BJ31" i="5" s="1"/>
  <c r="BF29" i="5"/>
  <c r="BF30" i="5" s="1"/>
  <c r="BF31" i="5" s="1"/>
  <c r="BB29" i="5"/>
  <c r="BB30" i="5" s="1"/>
  <c r="BB31" i="5" s="1"/>
  <c r="BC29" i="5"/>
  <c r="BC30" i="5" s="1"/>
  <c r="BC31" i="5" s="1"/>
  <c r="BM29" i="5"/>
  <c r="BM30" i="5" s="1"/>
  <c r="BM31" i="5" s="1"/>
  <c r="BM32" i="5" s="1"/>
  <c r="BI29" i="5"/>
  <c r="BI30" i="5" s="1"/>
  <c r="BI31" i="5" s="1"/>
  <c r="BE29" i="5"/>
  <c r="BE30" i="5" s="1"/>
  <c r="BE31" i="5" s="1"/>
  <c r="BK29" i="5"/>
  <c r="BK30" i="5" s="1"/>
  <c r="BK31" i="5" s="1"/>
  <c r="BL29" i="5"/>
  <c r="BL30" i="5" s="1"/>
  <c r="BL31" i="5" s="1"/>
  <c r="BH29" i="5"/>
  <c r="BH30" i="5" s="1"/>
  <c r="BH31" i="5" s="1"/>
  <c r="BD29" i="5"/>
  <c r="BD30" i="5" s="1"/>
  <c r="BD31" i="5" s="1"/>
  <c r="BG29" i="5"/>
  <c r="BG30" i="5" s="1"/>
  <c r="BG31" i="5" s="1"/>
  <c r="DD49" i="6" l="1"/>
  <c r="EF15" i="6"/>
  <c r="EF14" i="6" s="1"/>
  <c r="EF3" i="6" s="1"/>
  <c r="EA15" i="6"/>
  <c r="EA14" i="6" s="1"/>
  <c r="EA3" i="6" s="1"/>
  <c r="ED15" i="6"/>
  <c r="ED14" i="6" s="1"/>
  <c r="ED3" i="6" s="1"/>
  <c r="EC20" i="6"/>
  <c r="EC18" i="6"/>
  <c r="EC16" i="6"/>
  <c r="EC19" i="6"/>
  <c r="EC17" i="6"/>
  <c r="EC22" i="6"/>
  <c r="EC21" i="6" s="1"/>
  <c r="EA52" i="6"/>
  <c r="EE4" i="6"/>
  <c r="EH4" i="6"/>
  <c r="C126" i="6" s="1"/>
  <c r="ED51" i="6"/>
  <c r="EC53" i="6"/>
  <c r="ED52" i="6"/>
  <c r="CP27" i="2"/>
  <c r="CO27" i="2"/>
  <c r="FK11" i="10"/>
  <c r="FK12" i="10"/>
  <c r="CR17" i="2"/>
  <c r="CR19" i="2" s="1"/>
  <c r="CQ17" i="2"/>
  <c r="CQ19" i="2" s="1"/>
  <c r="BS41" i="6"/>
  <c r="DG32" i="5"/>
  <c r="DA32" i="5"/>
  <c r="DE32" i="5"/>
  <c r="F11" i="7"/>
  <c r="BD32" i="5"/>
  <c r="BI32" i="5"/>
  <c r="DD32" i="5"/>
  <c r="CY32" i="5"/>
  <c r="DB32" i="5"/>
  <c r="BG32" i="5"/>
  <c r="BL32" i="5"/>
  <c r="DH32" i="5"/>
  <c r="DC32" i="5"/>
  <c r="DF32" i="5"/>
  <c r="N33" i="7"/>
  <c r="CZ32" i="5"/>
  <c r="CX32" i="5"/>
  <c r="CW32" i="5"/>
  <c r="BH32" i="5"/>
  <c r="BC32" i="5"/>
  <c r="BJ32" i="5"/>
  <c r="BK32" i="5"/>
  <c r="J33" i="7"/>
  <c r="J35" i="7" s="1"/>
  <c r="J36" i="7" s="1"/>
  <c r="BE32" i="5"/>
  <c r="D33" i="5"/>
  <c r="BA32" i="5"/>
  <c r="BB32" i="5"/>
  <c r="BF32" i="5"/>
  <c r="DE49" i="6" l="1"/>
  <c r="EC15" i="6"/>
  <c r="EC14" i="6" s="1"/>
  <c r="EE16" i="6"/>
  <c r="EE19" i="6"/>
  <c r="EE22" i="6"/>
  <c r="EE21" i="6" s="1"/>
  <c r="EE17" i="6"/>
  <c r="EE20" i="6"/>
  <c r="EE18" i="6"/>
  <c r="EC52" i="6"/>
  <c r="EF51" i="6"/>
  <c r="EH51" i="6" s="1"/>
  <c r="EH49" i="6" s="1"/>
  <c r="EE53" i="6"/>
  <c r="EG4" i="6"/>
  <c r="CR27" i="2"/>
  <c r="CQ27" i="2"/>
  <c r="FL11" i="10"/>
  <c r="FL12" i="10"/>
  <c r="CS17" i="2"/>
  <c r="CS19" i="2" s="1"/>
  <c r="CT17" i="2"/>
  <c r="CT19" i="2" s="1"/>
  <c r="BV41" i="6"/>
  <c r="F12" i="7"/>
  <c r="H11" i="7"/>
  <c r="DF49" i="6" l="1"/>
  <c r="EE15" i="6"/>
  <c r="EE14" i="6" s="1"/>
  <c r="EE3" i="6" s="1"/>
  <c r="EC3" i="6"/>
  <c r="EG19" i="6"/>
  <c r="EH19" i="6" s="1"/>
  <c r="EG22" i="6"/>
  <c r="EH22" i="6" s="1"/>
  <c r="EG17" i="6"/>
  <c r="EH17" i="6" s="1"/>
  <c r="EG20" i="6"/>
  <c r="EH20" i="6" s="1"/>
  <c r="EG18" i="6"/>
  <c r="EH18" i="6" s="1"/>
  <c r="EG16" i="6"/>
  <c r="EE52" i="6"/>
  <c r="EG53" i="6"/>
  <c r="EH53" i="6" s="1"/>
  <c r="EH52" i="6" s="1"/>
  <c r="CT27" i="2"/>
  <c r="CS27" i="2"/>
  <c r="FM11" i="10"/>
  <c r="FM12" i="10"/>
  <c r="CV17" i="2"/>
  <c r="CV19" i="2" s="1"/>
  <c r="CU17" i="2"/>
  <c r="CU19" i="2" s="1"/>
  <c r="J27" i="7"/>
  <c r="H16" i="7"/>
  <c r="H35" i="7" s="1"/>
  <c r="F16" i="7"/>
  <c r="F35" i="7" s="1"/>
  <c r="H13" i="7"/>
  <c r="H12" i="7"/>
  <c r="F13" i="7"/>
  <c r="DG49" i="6" l="1"/>
  <c r="EG21" i="6"/>
  <c r="EH21" i="6"/>
  <c r="EH16" i="6"/>
  <c r="EH15" i="6" s="1"/>
  <c r="EG15" i="6"/>
  <c r="EG52" i="6"/>
  <c r="CV27" i="2"/>
  <c r="CU27" i="2"/>
  <c r="FN11" i="10"/>
  <c r="FN12" i="10"/>
  <c r="CX17" i="2"/>
  <c r="CX19" i="2" s="1"/>
  <c r="CW17" i="2"/>
  <c r="CW19" i="2" s="1"/>
  <c r="H36" i="7"/>
  <c r="F36" i="7"/>
  <c r="EG14" i="6" l="1"/>
  <c r="EG3" i="6" s="1"/>
  <c r="DI49" i="6"/>
  <c r="EH14" i="6"/>
  <c r="CX27" i="2"/>
  <c r="CW27" i="2"/>
  <c r="FO11" i="10"/>
  <c r="FO12" i="10"/>
  <c r="CY17" i="2"/>
  <c r="CY19" i="2" s="1"/>
  <c r="CZ17" i="2"/>
  <c r="CZ19" i="2" s="1"/>
  <c r="F37" i="7"/>
  <c r="EH3" i="6" l="1"/>
  <c r="C128" i="6"/>
  <c r="DJ49" i="6"/>
  <c r="CY27" i="2"/>
  <c r="CZ27" i="2"/>
  <c r="FP11" i="10"/>
  <c r="FP12" i="10"/>
  <c r="DB17" i="2"/>
  <c r="DB19" i="2" s="1"/>
  <c r="DA17" i="2"/>
  <c r="DA19" i="2" s="1"/>
  <c r="G11" i="7"/>
  <c r="DK49" i="6" l="1"/>
  <c r="DB27" i="2"/>
  <c r="DA27" i="2"/>
  <c r="FQ11" i="10"/>
  <c r="FQ12" i="10"/>
  <c r="DC17" i="2"/>
  <c r="DC19" i="2" s="1"/>
  <c r="DD17" i="2"/>
  <c r="DD19" i="2" s="1"/>
  <c r="G13" i="7"/>
  <c r="G12" i="7"/>
  <c r="G16" i="7"/>
  <c r="G35" i="7" s="1"/>
  <c r="DL49" i="6" l="1"/>
  <c r="DC27" i="2"/>
  <c r="DD27" i="2"/>
  <c r="FR11" i="10"/>
  <c r="FR12" i="10"/>
  <c r="DF17" i="2"/>
  <c r="DF19" i="2" s="1"/>
  <c r="DE17" i="2"/>
  <c r="DE19" i="2" s="1"/>
  <c r="G36" i="7"/>
  <c r="G37" i="7" s="1"/>
  <c r="H37" i="7" s="1"/>
  <c r="I37" i="7" s="1"/>
  <c r="J37" i="7" s="1"/>
  <c r="K37" i="7" s="1"/>
  <c r="DM49" i="6" l="1"/>
  <c r="DF27" i="2"/>
  <c r="DE27" i="2"/>
  <c r="FS11" i="10"/>
  <c r="FS12" i="10"/>
  <c r="DH17" i="2"/>
  <c r="DH19" i="2" s="1"/>
  <c r="DG17" i="2"/>
  <c r="DG19" i="2" s="1"/>
  <c r="E38" i="7"/>
  <c r="DN49" i="6" l="1"/>
  <c r="DH27" i="2"/>
  <c r="DG27" i="2"/>
  <c r="FT11" i="10"/>
  <c r="FT12" i="10"/>
  <c r="DI17" i="2"/>
  <c r="DI19" i="2" s="1"/>
  <c r="DJ17" i="2"/>
  <c r="DJ19" i="2" s="1"/>
  <c r="DO49" i="6" l="1"/>
  <c r="DJ27" i="2"/>
  <c r="DI27" i="2"/>
  <c r="FU12" i="10"/>
  <c r="FU11" i="10"/>
  <c r="DL17" i="2"/>
  <c r="DL19" i="2" s="1"/>
  <c r="DK17" i="2"/>
  <c r="DK19" i="2" s="1"/>
  <c r="DP49" i="6" l="1"/>
  <c r="DK27" i="2"/>
  <c r="DL27" i="2"/>
  <c r="FV12" i="10"/>
  <c r="FV11" i="10"/>
  <c r="DN17" i="2"/>
  <c r="DN19" i="2" s="1"/>
  <c r="DM17" i="2"/>
  <c r="DM19" i="2" s="1"/>
  <c r="L20" i="7"/>
  <c r="L35" i="7" s="1"/>
  <c r="L36" i="7" s="1"/>
  <c r="L37" i="7" s="1"/>
  <c r="DQ49" i="6" l="1"/>
  <c r="DM27" i="2"/>
  <c r="DN27" i="2"/>
  <c r="FW11" i="10"/>
  <c r="FW12" i="10"/>
  <c r="DO17" i="2"/>
  <c r="DO19" i="2" s="1"/>
  <c r="DP17" i="2"/>
  <c r="DP19" i="2" s="1"/>
  <c r="DR49" i="6" l="1"/>
  <c r="DO27" i="2"/>
  <c r="DP27" i="2"/>
  <c r="FX11" i="10"/>
  <c r="FX12" i="10"/>
  <c r="DR17" i="2"/>
  <c r="DR19" i="2" s="1"/>
  <c r="DQ17" i="2"/>
  <c r="DQ19" i="2" s="1"/>
  <c r="K27" i="7"/>
  <c r="DS49" i="6" l="1"/>
  <c r="DR27" i="2"/>
  <c r="DQ27" i="2"/>
  <c r="FY11" i="10"/>
  <c r="FY12" i="10"/>
  <c r="DT17" i="2"/>
  <c r="DT19" i="2" s="1"/>
  <c r="DS17" i="2"/>
  <c r="DS19" i="2" s="1"/>
  <c r="DT49" i="6" l="1"/>
  <c r="DT27" i="2"/>
  <c r="DS27" i="2"/>
  <c r="FZ11" i="10"/>
  <c r="FZ12" i="10"/>
  <c r="DV49" i="6" l="1"/>
  <c r="GA11" i="10"/>
  <c r="GA12" i="10"/>
  <c r="DW49" i="6" l="1"/>
  <c r="GB11" i="10"/>
  <c r="GB12" i="10"/>
  <c r="DX49" i="6" l="1"/>
  <c r="GC11" i="10"/>
  <c r="GC12" i="10"/>
  <c r="DY49" i="6" l="1"/>
  <c r="GD11" i="10"/>
  <c r="GD12" i="10"/>
  <c r="DZ49" i="6" l="1"/>
  <c r="GE11" i="10"/>
  <c r="GE12" i="10"/>
  <c r="EA49" i="6" l="1"/>
  <c r="GF11" i="10"/>
  <c r="GF12" i="10"/>
  <c r="EC49" i="6" l="1"/>
  <c r="EB49" i="6"/>
  <c r="GG11" i="10"/>
  <c r="GG12" i="10"/>
  <c r="GH11" i="10" l="1"/>
  <c r="GH12" i="10"/>
  <c r="M20" i="7"/>
  <c r="M35" i="7" s="1"/>
  <c r="M36" i="7" s="1"/>
  <c r="M37" i="7" s="1"/>
  <c r="ED49" i="6" l="1"/>
  <c r="GI11" i="10"/>
  <c r="GI12" i="10"/>
  <c r="EE49" i="6" l="1"/>
  <c r="GJ11" i="10"/>
  <c r="GJ12" i="10"/>
  <c r="EF49" i="6" l="1"/>
  <c r="GK12" i="10"/>
  <c r="GK11" i="10"/>
  <c r="L27" i="7"/>
  <c r="EG49" i="6" l="1"/>
  <c r="GL12" i="10"/>
  <c r="GL11" i="10"/>
  <c r="GM11" i="10" l="1"/>
  <c r="GM12" i="10"/>
  <c r="GN11" i="10" l="1"/>
  <c r="GN12" i="10"/>
  <c r="GO11" i="10" l="1"/>
  <c r="GO12" i="10"/>
  <c r="GP11" i="10" l="1"/>
  <c r="GP12" i="10"/>
  <c r="GQ11" i="10" l="1"/>
  <c r="GQ12" i="10"/>
  <c r="GR11" i="10" l="1"/>
  <c r="GR12" i="10"/>
  <c r="GS12" i="10" l="1"/>
  <c r="GS11" i="10"/>
  <c r="GT12" i="10" l="1"/>
  <c r="GT11" i="10"/>
  <c r="N20" i="7"/>
  <c r="N35" i="7" s="1"/>
  <c r="N36" i="7" s="1"/>
  <c r="N37" i="7" s="1"/>
  <c r="GU11" i="10" l="1"/>
  <c r="GU12" i="10"/>
  <c r="GV12" i="10" l="1"/>
  <c r="GV11" i="10"/>
  <c r="M27" i="7"/>
  <c r="GW11" i="10" l="1"/>
  <c r="GW12" i="10"/>
  <c r="GX11" i="10" l="1"/>
  <c r="GX12" i="10"/>
  <c r="GY11" i="10" l="1"/>
  <c r="GY12" i="10"/>
  <c r="GZ11" i="10" l="1"/>
  <c r="GZ12" i="10"/>
  <c r="HA11" i="10" l="1"/>
  <c r="HA12" i="10"/>
  <c r="HB11" i="10" l="1"/>
  <c r="HB12" i="10"/>
  <c r="HC11" i="10" l="1"/>
  <c r="HC12" i="10"/>
  <c r="HD11" i="10" l="1"/>
  <c r="HD12" i="10"/>
  <c r="BT54" i="6" l="1"/>
  <c r="HE11" i="10"/>
  <c r="HE12" i="10"/>
  <c r="BV54" i="6" l="1"/>
  <c r="BT24" i="6"/>
  <c r="BT23" i="6" s="1"/>
  <c r="BT106" i="6" s="1"/>
  <c r="HF11" i="10"/>
  <c r="HF12" i="10"/>
  <c r="O20" i="7"/>
  <c r="O35" i="7" s="1"/>
  <c r="O36" i="7" s="1"/>
  <c r="O37" i="7" s="1"/>
  <c r="E39" i="7" s="1"/>
  <c r="BV24" i="6" l="1"/>
  <c r="BV23" i="6" s="1"/>
  <c r="BV106" i="6" s="1"/>
  <c r="BW54" i="6"/>
  <c r="BX54" i="6" s="1"/>
  <c r="BT103" i="6"/>
  <c r="HG11" i="10"/>
  <c r="HG12" i="10"/>
  <c r="BW24" i="6" l="1"/>
  <c r="BY54" i="6"/>
  <c r="BX24" i="6"/>
  <c r="BX23" i="6" s="1"/>
  <c r="BX106" i="6" s="1"/>
  <c r="HH11" i="10"/>
  <c r="HH12" i="10"/>
  <c r="N27" i="7"/>
  <c r="BW23" i="6" l="1"/>
  <c r="BX103" i="6"/>
  <c r="BZ54" i="6"/>
  <c r="BY24" i="6"/>
  <c r="BY23" i="6" s="1"/>
  <c r="BY106" i="6" s="1"/>
  <c r="HI11" i="10"/>
  <c r="HI12" i="10"/>
  <c r="BW103" i="6" l="1"/>
  <c r="BR7" i="10" s="1"/>
  <c r="BW106" i="6"/>
  <c r="BS7" i="10"/>
  <c r="BS8" i="10" s="1"/>
  <c r="BS9" i="10" s="1"/>
  <c r="BY103" i="6"/>
  <c r="CA54" i="6"/>
  <c r="BZ24" i="6"/>
  <c r="BZ23" i="6" s="1"/>
  <c r="BZ106" i="6" s="1"/>
  <c r="HJ11" i="10"/>
  <c r="HJ12" i="10"/>
  <c r="BT7" i="10" l="1"/>
  <c r="BT8" i="10" s="1"/>
  <c r="BT9" i="10" s="1"/>
  <c r="BZ103" i="6"/>
  <c r="CB54" i="6"/>
  <c r="CA24" i="6"/>
  <c r="CA23" i="6" s="1"/>
  <c r="CA106" i="6" s="1"/>
  <c r="HK11" i="10"/>
  <c r="HK12" i="10"/>
  <c r="BU7" i="10" l="1"/>
  <c r="BU8" i="10" s="1"/>
  <c r="BU9" i="10" s="1"/>
  <c r="CA103" i="6"/>
  <c r="CC54" i="6"/>
  <c r="CB24" i="6"/>
  <c r="CB23" i="6" s="1"/>
  <c r="CB106" i="6" s="1"/>
  <c r="HL11" i="10"/>
  <c r="HL12" i="10"/>
  <c r="BV7" i="10" l="1"/>
  <c r="BV8" i="10" s="1"/>
  <c r="BV9" i="10" s="1"/>
  <c r="CB103" i="6"/>
  <c r="CD54" i="6"/>
  <c r="CC24" i="6"/>
  <c r="CC23" i="6" s="1"/>
  <c r="CC106" i="6" s="1"/>
  <c r="HM11" i="10"/>
  <c r="HM12" i="10"/>
  <c r="BW7" i="10" l="1"/>
  <c r="BW8" i="10" s="1"/>
  <c r="BW9" i="10" s="1"/>
  <c r="CC103" i="6"/>
  <c r="CE54" i="6"/>
  <c r="CD24" i="6"/>
  <c r="CD23" i="6" s="1"/>
  <c r="CD106" i="6" s="1"/>
  <c r="HN11" i="10"/>
  <c r="HN12" i="10"/>
  <c r="BX7" i="10" l="1"/>
  <c r="BX8" i="10" s="1"/>
  <c r="BX9" i="10" s="1"/>
  <c r="CD103" i="6"/>
  <c r="CF54" i="6"/>
  <c r="CE24" i="6"/>
  <c r="CE23" i="6" s="1"/>
  <c r="CE106" i="6" s="1"/>
  <c r="HO11" i="10"/>
  <c r="HO12" i="10"/>
  <c r="BY7" i="10" l="1"/>
  <c r="BY8" i="10" s="1"/>
  <c r="BY9" i="10" s="1"/>
  <c r="CE103" i="6"/>
  <c r="CG54" i="6"/>
  <c r="CH54" i="6" s="1"/>
  <c r="CF24" i="6"/>
  <c r="CF23" i="6" s="1"/>
  <c r="CF106" i="6" s="1"/>
  <c r="HP11" i="10"/>
  <c r="HP12" i="10"/>
  <c r="BZ7" i="10" l="1"/>
  <c r="BZ8" i="10" s="1"/>
  <c r="BZ9" i="10" s="1"/>
  <c r="CF103" i="6"/>
  <c r="CI54" i="6"/>
  <c r="CG24" i="6"/>
  <c r="CG23" i="6" s="1"/>
  <c r="CG106" i="6" s="1"/>
  <c r="CH24" i="6"/>
  <c r="CH23" i="6" s="1"/>
  <c r="HQ12" i="10"/>
  <c r="HQ11" i="10"/>
  <c r="CA7" i="10" l="1"/>
  <c r="CA8" i="10" s="1"/>
  <c r="CA9" i="10" s="1"/>
  <c r="CG103" i="6"/>
  <c r="CI24" i="6"/>
  <c r="CI23" i="6" s="1"/>
  <c r="CI106" i="6" s="1"/>
  <c r="CJ54" i="6"/>
  <c r="HR11" i="10"/>
  <c r="HR12" i="10"/>
  <c r="CB7" i="10" l="1"/>
  <c r="CB8" i="10" s="1"/>
  <c r="CB9" i="10" s="1"/>
  <c r="CK54" i="6"/>
  <c r="CJ24" i="6"/>
  <c r="CJ23" i="6" s="1"/>
  <c r="CJ106" i="6" s="1"/>
  <c r="CI103" i="6"/>
  <c r="HS11" i="10"/>
  <c r="HS12" i="10"/>
  <c r="CC7" i="10" l="1"/>
  <c r="CC8" i="10" s="1"/>
  <c r="CC9" i="10" s="1"/>
  <c r="CJ103" i="6"/>
  <c r="CL54" i="6"/>
  <c r="CK24" i="6"/>
  <c r="CK23" i="6" s="1"/>
  <c r="CK106" i="6" s="1"/>
  <c r="HT11" i="10"/>
  <c r="HT12" i="10"/>
  <c r="CD7" i="10" l="1"/>
  <c r="CD8" i="10" s="1"/>
  <c r="CD9" i="10" s="1"/>
  <c r="CK103" i="6"/>
  <c r="CM54" i="6"/>
  <c r="CL24" i="6"/>
  <c r="CL23" i="6" s="1"/>
  <c r="CL106" i="6" s="1"/>
  <c r="HU11" i="10"/>
  <c r="HU12" i="10"/>
  <c r="O27" i="7"/>
  <c r="CE7" i="10" l="1"/>
  <c r="CE8" i="10" s="1"/>
  <c r="CE9" i="10" s="1"/>
  <c r="CL103" i="6"/>
  <c r="CN54" i="6"/>
  <c r="CM24" i="6"/>
  <c r="CM23" i="6" s="1"/>
  <c r="CM106" i="6" s="1"/>
  <c r="HV11" i="10"/>
  <c r="HV12" i="10"/>
  <c r="CF7" i="10" l="1"/>
  <c r="CF8" i="10" s="1"/>
  <c r="CF9" i="10" s="1"/>
  <c r="CM103" i="6"/>
  <c r="CO54" i="6"/>
  <c r="CN24" i="6"/>
  <c r="CN23" i="6" s="1"/>
  <c r="CN106" i="6" s="1"/>
  <c r="HW11" i="10"/>
  <c r="HW12" i="10"/>
  <c r="CG7" i="10" l="1"/>
  <c r="CG8" i="10" s="1"/>
  <c r="CG9" i="10" s="1"/>
  <c r="CN103" i="6"/>
  <c r="CP54" i="6"/>
  <c r="CO24" i="6"/>
  <c r="CO23" i="6" s="1"/>
  <c r="CO106" i="6" s="1"/>
  <c r="HX11" i="10"/>
  <c r="HX12" i="10"/>
  <c r="CH7" i="10" l="1"/>
  <c r="CH8" i="10" s="1"/>
  <c r="CH9" i="10" s="1"/>
  <c r="CO103" i="6"/>
  <c r="CQ54" i="6"/>
  <c r="CP24" i="6"/>
  <c r="CP23" i="6" s="1"/>
  <c r="CP106" i="6" s="1"/>
  <c r="HY12" i="10"/>
  <c r="HY11" i="10"/>
  <c r="CI7" i="10" l="1"/>
  <c r="CI8" i="10" s="1"/>
  <c r="CI9" i="10" s="1"/>
  <c r="CP103" i="6"/>
  <c r="CR54" i="6"/>
  <c r="CQ24" i="6"/>
  <c r="CQ23" i="6" s="1"/>
  <c r="CQ106" i="6" s="1"/>
  <c r="HZ11" i="10"/>
  <c r="HZ12" i="10"/>
  <c r="CJ7" i="10" l="1"/>
  <c r="CJ8" i="10" s="1"/>
  <c r="CJ9" i="10" s="1"/>
  <c r="CQ103" i="6"/>
  <c r="CS54" i="6"/>
  <c r="CR24" i="6"/>
  <c r="CR23" i="6" s="1"/>
  <c r="CR106" i="6" s="1"/>
  <c r="IA11" i="10"/>
  <c r="IA12" i="10"/>
  <c r="CK7" i="10" l="1"/>
  <c r="CK8" i="10" s="1"/>
  <c r="CK9" i="10" s="1"/>
  <c r="CR103" i="6"/>
  <c r="CT54" i="6"/>
  <c r="CU54" i="6" s="1"/>
  <c r="CS24" i="6"/>
  <c r="CS23" i="6" s="1"/>
  <c r="CS106" i="6" s="1"/>
  <c r="IB11" i="10"/>
  <c r="IB12" i="10"/>
  <c r="CL7" i="10" l="1"/>
  <c r="CL8" i="10" s="1"/>
  <c r="CL9" i="10" s="1"/>
  <c r="CS103" i="6"/>
  <c r="CV54" i="6"/>
  <c r="CT24" i="6"/>
  <c r="CT23" i="6" s="1"/>
  <c r="CT106" i="6" s="1"/>
  <c r="CU24" i="6"/>
  <c r="CU23" i="6" s="1"/>
  <c r="IC11" i="10"/>
  <c r="IC12" i="10"/>
  <c r="CM7" i="10" l="1"/>
  <c r="CM8" i="10" s="1"/>
  <c r="CM9" i="10" s="1"/>
  <c r="CT103" i="6"/>
  <c r="CU100" i="6" s="1"/>
  <c r="CV24" i="6"/>
  <c r="CV23" i="6" s="1"/>
  <c r="CV106" i="6" s="1"/>
  <c r="CW54" i="6"/>
  <c r="ID11" i="10"/>
  <c r="ID12" i="10"/>
  <c r="CU98" i="6" l="1"/>
  <c r="CX54" i="6"/>
  <c r="CW24" i="6"/>
  <c r="CW23" i="6" s="1"/>
  <c r="CW106" i="6" s="1"/>
  <c r="CV103" i="6"/>
  <c r="CN7" i="10"/>
  <c r="CN8" i="10" s="1"/>
  <c r="CN9" i="10" s="1"/>
  <c r="IE11" i="10"/>
  <c r="IE12" i="10"/>
  <c r="CO7" i="10" l="1"/>
  <c r="CO8" i="10" s="1"/>
  <c r="CO9" i="10" s="1"/>
  <c r="CW103" i="6"/>
  <c r="CY54" i="6"/>
  <c r="CX24" i="6"/>
  <c r="CX23" i="6" s="1"/>
  <c r="CX106" i="6" s="1"/>
  <c r="IF11" i="10"/>
  <c r="IF12" i="10"/>
  <c r="CP7" i="10" l="1"/>
  <c r="CP8" i="10" s="1"/>
  <c r="CP9" i="10" s="1"/>
  <c r="CX103" i="6"/>
  <c r="CZ54" i="6"/>
  <c r="CY24" i="6"/>
  <c r="CY23" i="6" s="1"/>
  <c r="CY106" i="6" s="1"/>
  <c r="IG12" i="10"/>
  <c r="IG11" i="10"/>
  <c r="CQ7" i="10" l="1"/>
  <c r="CQ8" i="10" s="1"/>
  <c r="CQ9" i="10" s="1"/>
  <c r="CY103" i="6"/>
  <c r="DA54" i="6"/>
  <c r="CZ24" i="6"/>
  <c r="CZ23" i="6" s="1"/>
  <c r="CZ106" i="6" s="1"/>
  <c r="IH11" i="10"/>
  <c r="IH12" i="10"/>
  <c r="CR7" i="10" l="1"/>
  <c r="CR8" i="10" s="1"/>
  <c r="CR9" i="10" s="1"/>
  <c r="CZ103" i="6"/>
  <c r="DB54" i="6"/>
  <c r="DA24" i="6"/>
  <c r="DA23" i="6" s="1"/>
  <c r="DA106" i="6" s="1"/>
  <c r="II11" i="10"/>
  <c r="II12" i="10"/>
  <c r="CS7" i="10" l="1"/>
  <c r="CS8" i="10" s="1"/>
  <c r="CS9" i="10" s="1"/>
  <c r="DA103" i="6"/>
  <c r="DC54" i="6"/>
  <c r="DB24" i="6"/>
  <c r="DB23" i="6" s="1"/>
  <c r="DB106" i="6" s="1"/>
  <c r="IJ11" i="10"/>
  <c r="IJ12" i="10"/>
  <c r="CT7" i="10" l="1"/>
  <c r="CT8" i="10" s="1"/>
  <c r="CT9" i="10" s="1"/>
  <c r="DD54" i="6"/>
  <c r="DC24" i="6"/>
  <c r="DC23" i="6" s="1"/>
  <c r="DC106" i="6" s="1"/>
  <c r="DB103" i="6"/>
  <c r="IK11" i="10"/>
  <c r="IK12" i="10"/>
  <c r="CU7" i="10" l="1"/>
  <c r="CU8" i="10" s="1"/>
  <c r="CU9" i="10" s="1"/>
  <c r="DC103" i="6"/>
  <c r="DE54" i="6"/>
  <c r="DD24" i="6"/>
  <c r="DD23" i="6" s="1"/>
  <c r="DD106" i="6" s="1"/>
  <c r="IL11" i="10"/>
  <c r="IL12" i="10"/>
  <c r="CV7" i="10" l="1"/>
  <c r="CV8" i="10" s="1"/>
  <c r="CV9" i="10" s="1"/>
  <c r="DD103" i="6"/>
  <c r="DF54" i="6"/>
  <c r="DE24" i="6"/>
  <c r="DE23" i="6" s="1"/>
  <c r="DE106" i="6" s="1"/>
  <c r="IM11" i="10"/>
  <c r="IM12" i="10"/>
  <c r="CW7" i="10" l="1"/>
  <c r="CW8" i="10" s="1"/>
  <c r="CW9" i="10" s="1"/>
  <c r="DE103" i="6"/>
  <c r="DG54" i="6"/>
  <c r="DH54" i="6" s="1"/>
  <c r="DF24" i="6"/>
  <c r="DF23" i="6" s="1"/>
  <c r="DF106" i="6" s="1"/>
  <c r="IN11" i="10"/>
  <c r="IN12" i="10"/>
  <c r="CX7" i="10" l="1"/>
  <c r="CX8" i="10" s="1"/>
  <c r="CX9" i="10" s="1"/>
  <c r="DF103" i="6"/>
  <c r="DI54" i="6"/>
  <c r="DG24" i="6"/>
  <c r="DG23" i="6" s="1"/>
  <c r="DG106" i="6" s="1"/>
  <c r="DH24" i="6"/>
  <c r="DH23" i="6" s="1"/>
  <c r="IO12" i="10"/>
  <c r="IO11" i="10"/>
  <c r="CY7" i="10" l="1"/>
  <c r="CY8" i="10" s="1"/>
  <c r="CY9" i="10" s="1"/>
  <c r="DG103" i="6"/>
  <c r="DH100" i="6" s="1"/>
  <c r="DI24" i="6"/>
  <c r="DI23" i="6" s="1"/>
  <c r="DI106" i="6" s="1"/>
  <c r="DJ54" i="6"/>
  <c r="DH98" i="6" l="1"/>
  <c r="DK54" i="6"/>
  <c r="DJ24" i="6"/>
  <c r="DJ23" i="6" s="1"/>
  <c r="DJ106" i="6" s="1"/>
  <c r="DI103" i="6"/>
  <c r="CZ7" i="10"/>
  <c r="CZ8" i="10" s="1"/>
  <c r="CZ9" i="10" s="1"/>
  <c r="F23" i="7"/>
  <c r="B23" i="7" s="1"/>
  <c r="F27" i="7"/>
  <c r="B27" i="7" s="1"/>
  <c r="DA7" i="10" l="1"/>
  <c r="DA8" i="10" s="1"/>
  <c r="DA9" i="10" s="1"/>
  <c r="DJ103" i="6"/>
  <c r="DL54" i="6"/>
  <c r="DK24" i="6"/>
  <c r="DK23" i="6" s="1"/>
  <c r="DK106" i="6" s="1"/>
  <c r="DB7" i="10" l="1"/>
  <c r="DB8" i="10" s="1"/>
  <c r="DB9" i="10" s="1"/>
  <c r="DK103" i="6"/>
  <c r="DM54" i="6"/>
  <c r="DL24" i="6"/>
  <c r="DL23" i="6" s="1"/>
  <c r="DL106" i="6" s="1"/>
  <c r="J54" i="6"/>
  <c r="J24" i="6" s="1"/>
  <c r="L54" i="6"/>
  <c r="L24" i="6" s="1"/>
  <c r="L23" i="6" s="1"/>
  <c r="L106" i="6" s="1"/>
  <c r="K54" i="6"/>
  <c r="K24" i="6" s="1"/>
  <c r="N54" i="6"/>
  <c r="N24" i="6" s="1"/>
  <c r="N23" i="6" s="1"/>
  <c r="N106" i="6" s="1"/>
  <c r="M54" i="6"/>
  <c r="M24" i="6" s="1"/>
  <c r="M23" i="6" s="1"/>
  <c r="M106" i="6" s="1"/>
  <c r="O54" i="6"/>
  <c r="O24" i="6" s="1"/>
  <c r="O23" i="6" s="1"/>
  <c r="O106" i="6" s="1"/>
  <c r="P54" i="6"/>
  <c r="P24" i="6" s="1"/>
  <c r="P23" i="6" s="1"/>
  <c r="P106" i="6" s="1"/>
  <c r="Q54" i="6"/>
  <c r="Q24" i="6" s="1"/>
  <c r="Q23" i="6" s="1"/>
  <c r="Q106" i="6" s="1"/>
  <c r="R54" i="6"/>
  <c r="R24" i="6" s="1"/>
  <c r="R23" i="6" s="1"/>
  <c r="R106" i="6" s="1"/>
  <c r="S54" i="6"/>
  <c r="S24" i="6" s="1"/>
  <c r="S23" i="6" s="1"/>
  <c r="S106" i="6" s="1"/>
  <c r="T54" i="6"/>
  <c r="T24" i="6" s="1"/>
  <c r="T23" i="6" s="1"/>
  <c r="T106" i="6" s="1"/>
  <c r="Z54" i="6"/>
  <c r="Z24" i="6" s="1"/>
  <c r="Z23" i="6" s="1"/>
  <c r="Z106" i="6" s="1"/>
  <c r="V54" i="6"/>
  <c r="Y54" i="6"/>
  <c r="Y24" i="6" s="1"/>
  <c r="Y23" i="6" s="1"/>
  <c r="Y106" i="6" s="1"/>
  <c r="W24" i="6"/>
  <c r="W23" i="6" s="1"/>
  <c r="W106" i="6" s="1"/>
  <c r="X54" i="6"/>
  <c r="X24" i="6" s="1"/>
  <c r="X23" i="6" s="1"/>
  <c r="X106" i="6" s="1"/>
  <c r="AB54" i="6"/>
  <c r="AB24" i="6" s="1"/>
  <c r="AB23" i="6" s="1"/>
  <c r="AB106" i="6" s="1"/>
  <c r="AA54" i="6"/>
  <c r="AA24" i="6" s="1"/>
  <c r="AA23" i="6" s="1"/>
  <c r="AA106" i="6" s="1"/>
  <c r="AF54" i="6"/>
  <c r="AE54" i="6"/>
  <c r="AE24" i="6" s="1"/>
  <c r="AE23" i="6" s="1"/>
  <c r="AE106" i="6" s="1"/>
  <c r="AC54" i="6"/>
  <c r="AC24" i="6" s="1"/>
  <c r="AC23" i="6" s="1"/>
  <c r="AC106" i="6" s="1"/>
  <c r="AD54" i="6"/>
  <c r="AD24" i="6" s="1"/>
  <c r="AD23" i="6" s="1"/>
  <c r="AD106" i="6" s="1"/>
  <c r="AG54" i="6"/>
  <c r="AG24" i="6" s="1"/>
  <c r="AG23" i="6" s="1"/>
  <c r="AG106" i="6" s="1"/>
  <c r="AI54" i="6"/>
  <c r="AJ54" i="6"/>
  <c r="AJ24" i="6" s="1"/>
  <c r="AJ23" i="6" s="1"/>
  <c r="AJ106" i="6" s="1"/>
  <c r="AK54" i="6"/>
  <c r="AK24" i="6" s="1"/>
  <c r="AK23" i="6" s="1"/>
  <c r="AK106" i="6" s="1"/>
  <c r="AL54" i="6"/>
  <c r="AL24" i="6" s="1"/>
  <c r="AL23" i="6" s="1"/>
  <c r="AL106" i="6" s="1"/>
  <c r="AN54" i="6"/>
  <c r="AN24" i="6" s="1"/>
  <c r="AN23" i="6" s="1"/>
  <c r="AN106" i="6" s="1"/>
  <c r="AO54" i="6"/>
  <c r="AO24" i="6" s="1"/>
  <c r="AO23" i="6" s="1"/>
  <c r="AO106" i="6" s="1"/>
  <c r="AM54" i="6"/>
  <c r="AM24" i="6" s="1"/>
  <c r="AM23" i="6" s="1"/>
  <c r="AM106" i="6" s="1"/>
  <c r="AR54" i="6"/>
  <c r="AR24" i="6" s="1"/>
  <c r="AR23" i="6" s="1"/>
  <c r="AR106" i="6" s="1"/>
  <c r="AP54" i="6"/>
  <c r="AP24" i="6" s="1"/>
  <c r="AP23" i="6" s="1"/>
  <c r="AP106" i="6" s="1"/>
  <c r="AQ54" i="6"/>
  <c r="AQ24" i="6" s="1"/>
  <c r="AQ23" i="6" s="1"/>
  <c r="AQ106" i="6" s="1"/>
  <c r="AX54" i="6"/>
  <c r="AX24" i="6" s="1"/>
  <c r="AX23" i="6" s="1"/>
  <c r="AX106" i="6" s="1"/>
  <c r="AT54" i="6"/>
  <c r="AT24" i="6" s="1"/>
  <c r="AT23" i="6" s="1"/>
  <c r="AT106" i="6" s="1"/>
  <c r="AV54" i="6"/>
  <c r="AS54" i="6"/>
  <c r="AS24" i="6" s="1"/>
  <c r="AS23" i="6" s="1"/>
  <c r="AS106" i="6" s="1"/>
  <c r="AW54" i="6"/>
  <c r="AW24" i="6" s="1"/>
  <c r="AW23" i="6" s="1"/>
  <c r="AW106" i="6" s="1"/>
  <c r="AZ54" i="6"/>
  <c r="AZ24" i="6" s="1"/>
  <c r="AZ23" i="6" s="1"/>
  <c r="AZ106" i="6" s="1"/>
  <c r="AY54" i="6"/>
  <c r="AY24" i="6" s="1"/>
  <c r="AY23" i="6" s="1"/>
  <c r="AY106" i="6" s="1"/>
  <c r="BB54" i="6"/>
  <c r="BB24" i="6" s="1"/>
  <c r="BB23" i="6" s="1"/>
  <c r="BB106" i="6" s="1"/>
  <c r="BA54" i="6"/>
  <c r="BA24" i="6" s="1"/>
  <c r="BA23" i="6" s="1"/>
  <c r="BA106" i="6" s="1"/>
  <c r="BC54" i="6"/>
  <c r="BC24" i="6" s="1"/>
  <c r="BC23" i="6" s="1"/>
  <c r="BC106" i="6" s="1"/>
  <c r="BE54" i="6"/>
  <c r="BE24" i="6" s="1"/>
  <c r="BE23" i="6" s="1"/>
  <c r="BE106" i="6" s="1"/>
  <c r="BD54" i="6"/>
  <c r="BD24" i="6" s="1"/>
  <c r="BD23" i="6" s="1"/>
  <c r="BD106" i="6" s="1"/>
  <c r="BF54" i="6"/>
  <c r="BF24" i="6" s="1"/>
  <c r="BF23" i="6" s="1"/>
  <c r="BF106" i="6" s="1"/>
  <c r="BG54" i="6"/>
  <c r="BG24" i="6" s="1"/>
  <c r="BG23" i="6" s="1"/>
  <c r="BG106" i="6" s="1"/>
  <c r="BI54" i="6"/>
  <c r="BK54" i="6"/>
  <c r="BK24" i="6" s="1"/>
  <c r="BK23" i="6" s="1"/>
  <c r="BK106" i="6" s="1"/>
  <c r="BJ54" i="6"/>
  <c r="BJ24" i="6" s="1"/>
  <c r="BJ23" i="6" s="1"/>
  <c r="BJ106" i="6" s="1"/>
  <c r="BL54" i="6"/>
  <c r="BL24" i="6" s="1"/>
  <c r="BL23" i="6" s="1"/>
  <c r="BL106" i="6" s="1"/>
  <c r="BN54" i="6"/>
  <c r="BN24" i="6" s="1"/>
  <c r="BN23" i="6" s="1"/>
  <c r="BN106" i="6" s="1"/>
  <c r="BO54" i="6"/>
  <c r="BO24" i="6" s="1"/>
  <c r="BO23" i="6" s="1"/>
  <c r="BO106" i="6" s="1"/>
  <c r="BM54" i="6"/>
  <c r="BM24" i="6" s="1"/>
  <c r="BM23" i="6" s="1"/>
  <c r="BM106" i="6" s="1"/>
  <c r="BR54" i="6"/>
  <c r="BR24" i="6" s="1"/>
  <c r="BR23" i="6" s="1"/>
  <c r="BR106" i="6" s="1"/>
  <c r="BP54" i="6"/>
  <c r="BP24" i="6" s="1"/>
  <c r="BP23" i="6" s="1"/>
  <c r="BP106" i="6" s="1"/>
  <c r="BQ54" i="6"/>
  <c r="BQ24" i="6" s="1"/>
  <c r="BQ23" i="6" s="1"/>
  <c r="BQ106" i="6" s="1"/>
  <c r="BS54" i="6"/>
  <c r="BS24" i="6" s="1"/>
  <c r="BS23" i="6" s="1"/>
  <c r="BS106" i="6" s="1"/>
  <c r="AF24" i="6" l="1"/>
  <c r="AF23" i="6" s="1"/>
  <c r="AF106" i="6" s="1"/>
  <c r="K23" i="6"/>
  <c r="J23" i="6"/>
  <c r="DC7" i="10"/>
  <c r="DC8" i="10" s="1"/>
  <c r="DC9" i="10" s="1"/>
  <c r="BI24" i="6"/>
  <c r="BI23" i="6" s="1"/>
  <c r="BI106" i="6" s="1"/>
  <c r="BU54" i="6"/>
  <c r="BU24" i="6" s="1"/>
  <c r="BU23" i="6" s="1"/>
  <c r="AI24" i="6"/>
  <c r="AI23" i="6" s="1"/>
  <c r="AI106" i="6" s="1"/>
  <c r="AU54" i="6"/>
  <c r="AU24" i="6" s="1"/>
  <c r="AU23" i="6" s="1"/>
  <c r="V24" i="6"/>
  <c r="V23" i="6" s="1"/>
  <c r="AH54" i="6"/>
  <c r="AH24" i="6" s="1"/>
  <c r="AH23" i="6" s="1"/>
  <c r="AV24" i="6"/>
  <c r="AV23" i="6" s="1"/>
  <c r="BH54" i="6"/>
  <c r="BH24" i="6" s="1"/>
  <c r="BH23" i="6" s="1"/>
  <c r="DL103" i="6"/>
  <c r="DN54" i="6"/>
  <c r="DM24" i="6"/>
  <c r="DM23" i="6" s="1"/>
  <c r="DM106" i="6" s="1"/>
  <c r="J103" i="6" l="1"/>
  <c r="K7" i="10" s="1"/>
  <c r="K8" i="10" s="1"/>
  <c r="K9" i="10" s="1"/>
  <c r="J106" i="6"/>
  <c r="J107" i="6" s="1"/>
  <c r="K103" i="6"/>
  <c r="K106" i="6"/>
  <c r="V103" i="6"/>
  <c r="V106" i="6"/>
  <c r="AV103" i="6"/>
  <c r="AV106" i="6"/>
  <c r="DD7" i="10"/>
  <c r="DD8" i="10" s="1"/>
  <c r="DD9" i="10" s="1"/>
  <c r="DM103" i="6"/>
  <c r="DO54" i="6"/>
  <c r="DN24" i="6"/>
  <c r="DN23" i="6" s="1"/>
  <c r="DN106" i="6" s="1"/>
  <c r="J104" i="6" l="1"/>
  <c r="K107" i="6"/>
  <c r="DE7" i="10"/>
  <c r="DE8" i="10" s="1"/>
  <c r="DE9" i="10" s="1"/>
  <c r="DP54" i="6"/>
  <c r="DO24" i="6"/>
  <c r="DO23" i="6" s="1"/>
  <c r="DO106" i="6" s="1"/>
  <c r="DN103" i="6"/>
  <c r="DF7" i="10" l="1"/>
  <c r="DF8" i="10" s="1"/>
  <c r="DF9" i="10" s="1"/>
  <c r="DO103" i="6"/>
  <c r="DQ54" i="6"/>
  <c r="DP24" i="6"/>
  <c r="DP23" i="6" s="1"/>
  <c r="DP106" i="6" s="1"/>
  <c r="DG7" i="10" l="1"/>
  <c r="DG8" i="10" s="1"/>
  <c r="DG9" i="10" s="1"/>
  <c r="DP103" i="6"/>
  <c r="DR54" i="6"/>
  <c r="DQ24" i="6"/>
  <c r="DQ23" i="6" s="1"/>
  <c r="DQ106" i="6" s="1"/>
  <c r="IP12" i="10"/>
  <c r="IP11" i="10"/>
  <c r="DH7" i="10" l="1"/>
  <c r="DH8" i="10" s="1"/>
  <c r="DH9" i="10" s="1"/>
  <c r="DQ103" i="6"/>
  <c r="DS54" i="6"/>
  <c r="DR24" i="6"/>
  <c r="DR23" i="6" s="1"/>
  <c r="DR106" i="6" s="1"/>
  <c r="IQ11" i="10"/>
  <c r="IQ12" i="10"/>
  <c r="DI7" i="10" l="1"/>
  <c r="DI8" i="10" s="1"/>
  <c r="DI9" i="10" s="1"/>
  <c r="DR103" i="6"/>
  <c r="DT54" i="6"/>
  <c r="DU54" i="6" s="1"/>
  <c r="DS24" i="6"/>
  <c r="DS23" i="6" s="1"/>
  <c r="DS106" i="6" s="1"/>
  <c r="IR12" i="10"/>
  <c r="IR11" i="10"/>
  <c r="DJ7" i="10" l="1"/>
  <c r="DJ8" i="10" s="1"/>
  <c r="DJ9" i="10" s="1"/>
  <c r="DS103" i="6"/>
  <c r="DV54" i="6"/>
  <c r="DT24" i="6"/>
  <c r="DT23" i="6" s="1"/>
  <c r="DT106" i="6" s="1"/>
  <c r="DU24" i="6"/>
  <c r="DU23" i="6" s="1"/>
  <c r="IS12" i="10"/>
  <c r="IS11" i="10"/>
  <c r="DK7" i="10" l="1"/>
  <c r="DK8" i="10" s="1"/>
  <c r="DK9" i="10" s="1"/>
  <c r="DT103" i="6"/>
  <c r="DU100" i="6" s="1"/>
  <c r="DV24" i="6"/>
  <c r="DV23" i="6" s="1"/>
  <c r="DV106" i="6" s="1"/>
  <c r="DW54" i="6"/>
  <c r="IT12" i="10"/>
  <c r="IT11" i="10"/>
  <c r="DU98" i="6" l="1"/>
  <c r="DX54" i="6"/>
  <c r="DW24" i="6"/>
  <c r="DW23" i="6" s="1"/>
  <c r="DW106" i="6" s="1"/>
  <c r="DV103" i="6"/>
  <c r="DL7" i="10"/>
  <c r="DL8" i="10" s="1"/>
  <c r="DL9" i="10" s="1"/>
  <c r="IU11" i="10"/>
  <c r="IU12" i="10"/>
  <c r="DM7" i="10" l="1"/>
  <c r="DM8" i="10" s="1"/>
  <c r="DM9" i="10" s="1"/>
  <c r="DW103" i="6"/>
  <c r="DY54" i="6"/>
  <c r="DX24" i="6"/>
  <c r="DX23" i="6" s="1"/>
  <c r="DX106" i="6" s="1"/>
  <c r="IV12" i="10"/>
  <c r="IV11" i="10"/>
  <c r="DN7" i="10" l="1"/>
  <c r="DN8" i="10" s="1"/>
  <c r="DN9" i="10" s="1"/>
  <c r="DX103" i="6"/>
  <c r="DZ54" i="6"/>
  <c r="DY24" i="6"/>
  <c r="DY23" i="6" s="1"/>
  <c r="DY106" i="6" s="1"/>
  <c r="IW12" i="10"/>
  <c r="IW11" i="10"/>
  <c r="DO7" i="10" l="1"/>
  <c r="DO8" i="10" s="1"/>
  <c r="DO9" i="10" s="1"/>
  <c r="DY103" i="6"/>
  <c r="EA54" i="6"/>
  <c r="DZ24" i="6"/>
  <c r="DZ23" i="6" s="1"/>
  <c r="DZ106" i="6" s="1"/>
  <c r="IX12" i="10"/>
  <c r="IX11" i="10"/>
  <c r="DP7" i="10" l="1"/>
  <c r="DP8" i="10" s="1"/>
  <c r="DP9" i="10" s="1"/>
  <c r="DZ103" i="6"/>
  <c r="EB54" i="6"/>
  <c r="EA24" i="6"/>
  <c r="EA23" i="6" s="1"/>
  <c r="EA106" i="6" s="1"/>
  <c r="IY11" i="10"/>
  <c r="IY12" i="10"/>
  <c r="DQ7" i="10" l="1"/>
  <c r="DQ8" i="10" s="1"/>
  <c r="DQ9" i="10" s="1"/>
  <c r="EA103" i="6"/>
  <c r="EC54" i="6"/>
  <c r="EB24" i="6"/>
  <c r="EB23" i="6" s="1"/>
  <c r="EB106" i="6" s="1"/>
  <c r="IZ12" i="10"/>
  <c r="IZ11" i="10"/>
  <c r="DR7" i="10" l="1"/>
  <c r="DR8" i="10" s="1"/>
  <c r="DR9" i="10" s="1"/>
  <c r="EB103" i="6"/>
  <c r="ED54" i="6"/>
  <c r="EC24" i="6"/>
  <c r="EC23" i="6" s="1"/>
  <c r="EC106" i="6" s="1"/>
  <c r="JA12" i="10"/>
  <c r="JA11" i="10"/>
  <c r="DS7" i="10" l="1"/>
  <c r="DS8" i="10" s="1"/>
  <c r="DS9" i="10" s="1"/>
  <c r="EE54" i="6"/>
  <c r="ED24" i="6"/>
  <c r="ED23" i="6" s="1"/>
  <c r="ED106" i="6" s="1"/>
  <c r="EC103" i="6"/>
  <c r="JB12" i="10"/>
  <c r="JB11" i="10"/>
  <c r="DT7" i="10" l="1"/>
  <c r="DT8" i="10" s="1"/>
  <c r="DT9" i="10" s="1"/>
  <c r="ED103" i="6"/>
  <c r="EF54" i="6"/>
  <c r="EE24" i="6"/>
  <c r="EE23" i="6" s="1"/>
  <c r="EE106" i="6" s="1"/>
  <c r="JC11" i="10"/>
  <c r="JC12" i="10"/>
  <c r="DU7" i="10" l="1"/>
  <c r="DU8" i="10" s="1"/>
  <c r="DU9" i="10" s="1"/>
  <c r="EE103" i="6"/>
  <c r="EG54" i="6"/>
  <c r="EH54" i="6" s="1"/>
  <c r="EF24" i="6"/>
  <c r="EF23" i="6" s="1"/>
  <c r="EF106" i="6" s="1"/>
  <c r="JD12" i="10"/>
  <c r="JD11" i="10"/>
  <c r="DV7" i="10" l="1"/>
  <c r="DV8" i="10" s="1"/>
  <c r="DV9" i="10" s="1"/>
  <c r="EF103" i="6"/>
  <c r="EG24" i="6"/>
  <c r="EG23" i="6" s="1"/>
  <c r="EG106" i="6" s="1"/>
  <c r="EH100" i="6" s="1"/>
  <c r="EH24" i="6"/>
  <c r="EH23" i="6" s="1"/>
  <c r="DZ7" i="10"/>
  <c r="DZ8" i="10" s="1"/>
  <c r="DZ9" i="10" s="1"/>
  <c r="JE12" i="10"/>
  <c r="JE11" i="10"/>
  <c r="DW7" i="10" l="1"/>
  <c r="DW8" i="10" s="1"/>
  <c r="DW9" i="10" s="1"/>
  <c r="EG103" i="6"/>
  <c r="DY7" i="10"/>
  <c r="DY8" i="10" s="1"/>
  <c r="DY9" i="10" s="1"/>
  <c r="EA7" i="10"/>
  <c r="EA8" i="10" s="1"/>
  <c r="EA9" i="10" s="1"/>
  <c r="JF12" i="10"/>
  <c r="JF11" i="10"/>
  <c r="EH98" i="6" l="1"/>
  <c r="DX7" i="10"/>
  <c r="DX8" i="10" s="1"/>
  <c r="DX9" i="10" s="1"/>
  <c r="EB7" i="10"/>
  <c r="EB8" i="10" s="1"/>
  <c r="EB9" i="10" s="1"/>
  <c r="JG11" i="10"/>
  <c r="JG12" i="10"/>
  <c r="EC7" i="10" l="1"/>
  <c r="EC8" i="10" s="1"/>
  <c r="EC9" i="10" s="1"/>
  <c r="JH12" i="10"/>
  <c r="JH11" i="10"/>
  <c r="ED7" i="10" l="1"/>
  <c r="ED8" i="10" s="1"/>
  <c r="ED9" i="10" s="1"/>
  <c r="JI12" i="10"/>
  <c r="JI11" i="10"/>
  <c r="EE7" i="10" l="1"/>
  <c r="EE8" i="10" s="1"/>
  <c r="EE9" i="10" s="1"/>
  <c r="JJ12" i="10"/>
  <c r="JJ11" i="10"/>
  <c r="EF7" i="10" l="1"/>
  <c r="EF8" i="10" s="1"/>
  <c r="EF9" i="10" s="1"/>
  <c r="JK11" i="10"/>
  <c r="JK12" i="10"/>
  <c r="EG7" i="10" l="1"/>
  <c r="EG8" i="10" s="1"/>
  <c r="EG9" i="10" s="1"/>
  <c r="JL12" i="10"/>
  <c r="JL11" i="10"/>
  <c r="EH7" i="10" l="1"/>
  <c r="EH8" i="10" s="1"/>
  <c r="EH9" i="10" s="1"/>
  <c r="JM12" i="10"/>
  <c r="JM11" i="10"/>
  <c r="EI7" i="10" l="1"/>
  <c r="EI8" i="10" s="1"/>
  <c r="EI9" i="10" s="1"/>
  <c r="JN12" i="10"/>
  <c r="JN11" i="10"/>
  <c r="JO11" i="10" l="1"/>
  <c r="JO12" i="10"/>
  <c r="JP12" i="10" l="1"/>
  <c r="JP11" i="10"/>
  <c r="EJ7" i="10" l="1"/>
  <c r="EJ8" i="10" s="1"/>
  <c r="EJ9" i="10" s="1"/>
  <c r="EL7" i="10"/>
  <c r="EL8" i="10" s="1"/>
  <c r="EL9" i="10" s="1"/>
  <c r="JQ12" i="10"/>
  <c r="JQ11" i="10"/>
  <c r="EK7" i="10" l="1"/>
  <c r="EK8" i="10" s="1"/>
  <c r="EK9" i="10" s="1"/>
  <c r="EM7" i="10"/>
  <c r="EM8" i="10" s="1"/>
  <c r="EM9" i="10" s="1"/>
  <c r="JR12" i="10"/>
  <c r="JR11" i="10"/>
  <c r="EN7" i="10" l="1"/>
  <c r="EN8" i="10" s="1"/>
  <c r="EN9" i="10" s="1"/>
  <c r="JS11" i="10"/>
  <c r="JS12" i="10"/>
  <c r="EO7" i="10" l="1"/>
  <c r="EO8" i="10" s="1"/>
  <c r="EO9" i="10" s="1"/>
  <c r="JT12" i="10"/>
  <c r="JT11" i="10"/>
  <c r="EP7" i="10" l="1"/>
  <c r="EP8" i="10" s="1"/>
  <c r="EP9" i="10" s="1"/>
  <c r="JU12" i="10"/>
  <c r="JU11" i="10"/>
  <c r="EQ7" i="10" l="1"/>
  <c r="EQ8" i="10" s="1"/>
  <c r="EQ9" i="10" s="1"/>
  <c r="JV12" i="10"/>
  <c r="JV11" i="10"/>
  <c r="ER7" i="10" l="1"/>
  <c r="ER8" i="10" s="1"/>
  <c r="ER9" i="10" s="1"/>
  <c r="JW11" i="10"/>
  <c r="JW12" i="10"/>
  <c r="ES7" i="10" l="1"/>
  <c r="ES8" i="10" s="1"/>
  <c r="ES9" i="10" s="1"/>
  <c r="JX12" i="10"/>
  <c r="JX11" i="10"/>
  <c r="ET7" i="10" l="1"/>
  <c r="ET8" i="10" s="1"/>
  <c r="ET9" i="10" s="1"/>
  <c r="JY12" i="10"/>
  <c r="JY11" i="10"/>
  <c r="EU7" i="10" l="1"/>
  <c r="EU8" i="10" s="1"/>
  <c r="EU9" i="10" s="1"/>
  <c r="JZ12" i="10"/>
  <c r="JZ11" i="10"/>
  <c r="KA11" i="10" l="1"/>
  <c r="KA12" i="10"/>
  <c r="KB12" i="10" l="1"/>
  <c r="KB11" i="10"/>
  <c r="EV7" i="10" l="1"/>
  <c r="EV8" i="10" s="1"/>
  <c r="EV9" i="10" s="1"/>
  <c r="EX7" i="10"/>
  <c r="EX8" i="10" s="1"/>
  <c r="EX9" i="10" s="1"/>
  <c r="KC12" i="10"/>
  <c r="KC11" i="10"/>
  <c r="EW7" i="10" l="1"/>
  <c r="EW8" i="10" s="1"/>
  <c r="EW9" i="10" s="1"/>
  <c r="EY7" i="10"/>
  <c r="EY8" i="10" s="1"/>
  <c r="EY9" i="10" s="1"/>
  <c r="KD12" i="10"/>
  <c r="KD11" i="10"/>
  <c r="EZ7" i="10" l="1"/>
  <c r="EZ8" i="10" s="1"/>
  <c r="EZ9" i="10" s="1"/>
  <c r="KE11" i="10"/>
  <c r="KE12" i="10"/>
  <c r="FA7" i="10" l="1"/>
  <c r="FA8" i="10" s="1"/>
  <c r="FA9" i="10" s="1"/>
  <c r="KF12" i="10"/>
  <c r="KF11" i="10"/>
  <c r="FB7" i="10" l="1"/>
  <c r="FB8" i="10" s="1"/>
  <c r="FB9" i="10" s="1"/>
  <c r="KG12" i="10"/>
  <c r="KG11" i="10"/>
  <c r="FC7" i="10" l="1"/>
  <c r="FC8" i="10" s="1"/>
  <c r="FC9" i="10" s="1"/>
  <c r="KH12" i="10"/>
  <c r="KH11" i="10"/>
  <c r="FD7" i="10" l="1"/>
  <c r="FD8" i="10" s="1"/>
  <c r="FD9" i="10" s="1"/>
  <c r="KI11" i="10"/>
  <c r="KI12" i="10"/>
  <c r="FE7" i="10" l="1"/>
  <c r="FE8" i="10" s="1"/>
  <c r="FE9" i="10" s="1"/>
  <c r="KJ12" i="10"/>
  <c r="KJ11" i="10"/>
  <c r="FF7" i="10" l="1"/>
  <c r="FF8" i="10" s="1"/>
  <c r="FF9" i="10" s="1"/>
  <c r="KK12" i="10"/>
  <c r="KK11" i="10"/>
  <c r="FG7" i="10" l="1"/>
  <c r="FG8" i="10" s="1"/>
  <c r="FG9" i="10" s="1"/>
  <c r="KL12" i="10"/>
  <c r="KL11" i="10"/>
  <c r="KM11" i="10" l="1"/>
  <c r="KM12" i="10"/>
  <c r="KN12" i="10" l="1"/>
  <c r="KN11" i="10"/>
  <c r="FH7" i="10" l="1"/>
  <c r="FH8" i="10" s="1"/>
  <c r="FH9" i="10" s="1"/>
  <c r="FJ7" i="10"/>
  <c r="FJ8" i="10" s="1"/>
  <c r="FJ9" i="10" s="1"/>
  <c r="KO12" i="10"/>
  <c r="KO11" i="10"/>
  <c r="FI7" i="10" l="1"/>
  <c r="FI8" i="10" s="1"/>
  <c r="FI9" i="10" s="1"/>
  <c r="FK7" i="10"/>
  <c r="FK8" i="10" s="1"/>
  <c r="FK9" i="10" s="1"/>
  <c r="KP12" i="10"/>
  <c r="KP11" i="10"/>
  <c r="FL7" i="10" l="1"/>
  <c r="FL8" i="10" s="1"/>
  <c r="FL9" i="10" s="1"/>
  <c r="KQ11" i="10"/>
  <c r="KQ12" i="10"/>
  <c r="FM7" i="10" l="1"/>
  <c r="FM8" i="10" s="1"/>
  <c r="FM9" i="10" s="1"/>
  <c r="KR12" i="10"/>
  <c r="KR11" i="10"/>
  <c r="FN7" i="10" l="1"/>
  <c r="FN8" i="10" s="1"/>
  <c r="FN9" i="10" s="1"/>
  <c r="KS12" i="10"/>
  <c r="KS11" i="10"/>
  <c r="FO7" i="10" l="1"/>
  <c r="FO8" i="10" s="1"/>
  <c r="FO9" i="10" s="1"/>
  <c r="KT12" i="10"/>
  <c r="KT11" i="10"/>
  <c r="FP7" i="10" l="1"/>
  <c r="FP8" i="10" s="1"/>
  <c r="FP9" i="10" s="1"/>
  <c r="KU11" i="10"/>
  <c r="KU12" i="10"/>
  <c r="FQ7" i="10" l="1"/>
  <c r="FQ8" i="10" s="1"/>
  <c r="FQ9" i="10" s="1"/>
  <c r="KV12" i="10"/>
  <c r="KV11" i="10"/>
  <c r="FR7" i="10" l="1"/>
  <c r="FR8" i="10" s="1"/>
  <c r="FR9" i="10" s="1"/>
  <c r="KW12" i="10"/>
  <c r="KW11" i="10"/>
  <c r="FS7" i="10" l="1"/>
  <c r="FS8" i="10" s="1"/>
  <c r="FS9" i="10" s="1"/>
  <c r="KX12" i="10"/>
  <c r="KX11" i="10"/>
  <c r="KY11" i="10" l="1"/>
  <c r="KY12" i="10"/>
  <c r="KZ12" i="10" l="1"/>
  <c r="KZ11" i="10"/>
  <c r="FT7" i="10" l="1"/>
  <c r="FT8" i="10" s="1"/>
  <c r="FT9" i="10" s="1"/>
  <c r="FV7" i="10"/>
  <c r="FV8" i="10" s="1"/>
  <c r="FV9" i="10" s="1"/>
  <c r="LA12" i="10"/>
  <c r="LA11" i="10"/>
  <c r="FU7" i="10" l="1"/>
  <c r="FU8" i="10" s="1"/>
  <c r="FU9" i="10" s="1"/>
  <c r="FW7" i="10"/>
  <c r="FW8" i="10" s="1"/>
  <c r="FW9" i="10" s="1"/>
  <c r="LB12" i="10"/>
  <c r="LB11" i="10"/>
  <c r="FX7" i="10" l="1"/>
  <c r="FX8" i="10" s="1"/>
  <c r="FX9" i="10" s="1"/>
  <c r="LC11" i="10"/>
  <c r="LC12" i="10"/>
  <c r="FY7" i="10" l="1"/>
  <c r="FY8" i="10" s="1"/>
  <c r="FY9" i="10" s="1"/>
  <c r="LD12" i="10"/>
  <c r="LD11" i="10"/>
  <c r="FZ7" i="10" l="1"/>
  <c r="FZ8" i="10" s="1"/>
  <c r="FZ9" i="10" s="1"/>
  <c r="LE12" i="10"/>
  <c r="LE11" i="10"/>
  <c r="GA7" i="10" l="1"/>
  <c r="GA8" i="10" s="1"/>
  <c r="GA9" i="10" s="1"/>
  <c r="LF12" i="10"/>
  <c r="LF11" i="10"/>
  <c r="GB7" i="10" l="1"/>
  <c r="GB8" i="10" s="1"/>
  <c r="GB9" i="10" s="1"/>
  <c r="LG11" i="10"/>
  <c r="LG12" i="10"/>
  <c r="GC7" i="10" l="1"/>
  <c r="GC8" i="10" s="1"/>
  <c r="GC9" i="10" s="1"/>
  <c r="LH12" i="10"/>
  <c r="LH11" i="10"/>
  <c r="GD7" i="10" l="1"/>
  <c r="GD8" i="10" s="1"/>
  <c r="GD9" i="10" s="1"/>
  <c r="LI12" i="10"/>
  <c r="LI11" i="10"/>
  <c r="GE7" i="10" l="1"/>
  <c r="GE8" i="10" s="1"/>
  <c r="GE9" i="10" s="1"/>
  <c r="LJ12" i="10"/>
  <c r="LJ11" i="10"/>
  <c r="LK11" i="10" l="1"/>
  <c r="LK12" i="10"/>
  <c r="LL12" i="10" l="1"/>
  <c r="LL11" i="10"/>
  <c r="GF7" i="10" l="1"/>
  <c r="GF8" i="10" s="1"/>
  <c r="GF9" i="10" s="1"/>
  <c r="GH7" i="10"/>
  <c r="GH8" i="10" s="1"/>
  <c r="GH9" i="10" s="1"/>
  <c r="LM12" i="10"/>
  <c r="LM11" i="10"/>
  <c r="GG7" i="10" l="1"/>
  <c r="GG8" i="10" s="1"/>
  <c r="GG9" i="10" s="1"/>
  <c r="GI7" i="10"/>
  <c r="GI8" i="10" s="1"/>
  <c r="GI9" i="10" s="1"/>
  <c r="LN12" i="10"/>
  <c r="LN11" i="10"/>
  <c r="GJ7" i="10" l="1"/>
  <c r="GJ8" i="10" s="1"/>
  <c r="GJ9" i="10" s="1"/>
  <c r="LO11" i="10"/>
  <c r="LO12" i="10"/>
  <c r="GK7" i="10" l="1"/>
  <c r="GK8" i="10" s="1"/>
  <c r="GK9" i="10" s="1"/>
  <c r="LP12" i="10"/>
  <c r="LP11" i="10"/>
  <c r="GL7" i="10" l="1"/>
  <c r="GL8" i="10" s="1"/>
  <c r="GL9" i="10" s="1"/>
  <c r="LQ12" i="10"/>
  <c r="LQ11" i="10"/>
  <c r="GM7" i="10" l="1"/>
  <c r="GM8" i="10" s="1"/>
  <c r="GM9" i="10" s="1"/>
  <c r="LR12" i="10"/>
  <c r="LR11" i="10"/>
  <c r="GN7" i="10" l="1"/>
  <c r="GN8" i="10" s="1"/>
  <c r="GN9" i="10" s="1"/>
  <c r="LS11" i="10"/>
  <c r="LS12" i="10"/>
  <c r="GO7" i="10" l="1"/>
  <c r="GO8" i="10" s="1"/>
  <c r="GO9" i="10" s="1"/>
  <c r="LT12" i="10"/>
  <c r="LT11" i="10"/>
  <c r="GP7" i="10" l="1"/>
  <c r="GP8" i="10" s="1"/>
  <c r="GP9" i="10" s="1"/>
  <c r="LU12" i="10"/>
  <c r="LU11" i="10"/>
  <c r="GQ7" i="10" l="1"/>
  <c r="GQ8" i="10" s="1"/>
  <c r="GQ9" i="10" s="1"/>
  <c r="LV12" i="10"/>
  <c r="LV11" i="10"/>
  <c r="LW11" i="10" l="1"/>
  <c r="LW12" i="10"/>
  <c r="LX12" i="10" l="1"/>
  <c r="LX11" i="10"/>
  <c r="GR7" i="10" l="1"/>
  <c r="GR8" i="10" s="1"/>
  <c r="GR9" i="10" s="1"/>
  <c r="GT7" i="10"/>
  <c r="GT8" i="10" s="1"/>
  <c r="GT9" i="10" s="1"/>
  <c r="LY12" i="10"/>
  <c r="LY11" i="10"/>
  <c r="GS7" i="10" l="1"/>
  <c r="GS8" i="10" s="1"/>
  <c r="GS9" i="10" s="1"/>
  <c r="GU7" i="10"/>
  <c r="GU8" i="10" s="1"/>
  <c r="GU9" i="10" s="1"/>
  <c r="LZ12" i="10"/>
  <c r="LZ11" i="10"/>
  <c r="GV7" i="10" l="1"/>
  <c r="GV8" i="10" s="1"/>
  <c r="GV9" i="10" s="1"/>
  <c r="MA11" i="10"/>
  <c r="MA12" i="10"/>
  <c r="GW7" i="10" l="1"/>
  <c r="GW8" i="10" s="1"/>
  <c r="GW9" i="10" s="1"/>
  <c r="MB12" i="10"/>
  <c r="MB11" i="10"/>
  <c r="GX7" i="10" l="1"/>
  <c r="GX8" i="10" s="1"/>
  <c r="GX9" i="10" s="1"/>
  <c r="MC12" i="10"/>
  <c r="MC11" i="10"/>
  <c r="GY7" i="10" l="1"/>
  <c r="GY8" i="10" s="1"/>
  <c r="GY9" i="10" s="1"/>
  <c r="MD12" i="10"/>
  <c r="MD11" i="10"/>
  <c r="GZ7" i="10" l="1"/>
  <c r="GZ8" i="10" s="1"/>
  <c r="GZ9" i="10" s="1"/>
  <c r="ME11" i="10"/>
  <c r="ME12" i="10"/>
  <c r="HA7" i="10" l="1"/>
  <c r="HA8" i="10" s="1"/>
  <c r="HA9" i="10" s="1"/>
  <c r="MF12" i="10"/>
  <c r="MF11" i="10"/>
  <c r="HB7" i="10" l="1"/>
  <c r="HB8" i="10" s="1"/>
  <c r="HB9" i="10" s="1"/>
  <c r="MG12" i="10"/>
  <c r="MG11" i="10"/>
  <c r="HC7" i="10" l="1"/>
  <c r="HC8" i="10" s="1"/>
  <c r="HC9" i="10" s="1"/>
  <c r="MH12" i="10"/>
  <c r="MH11" i="10"/>
  <c r="MI11" i="10" l="1"/>
  <c r="MI12" i="10"/>
  <c r="MJ12" i="10" l="1"/>
  <c r="MJ11" i="10"/>
  <c r="HD7" i="10" l="1"/>
  <c r="HD8" i="10" s="1"/>
  <c r="HD9" i="10" s="1"/>
  <c r="HF7" i="10"/>
  <c r="HF8" i="10" s="1"/>
  <c r="HF9" i="10" s="1"/>
  <c r="MK12" i="10"/>
  <c r="MK11" i="10"/>
  <c r="HE7" i="10" l="1"/>
  <c r="HE8" i="10" s="1"/>
  <c r="HE9" i="10" s="1"/>
  <c r="HG7" i="10"/>
  <c r="HG8" i="10" s="1"/>
  <c r="HG9" i="10" s="1"/>
  <c r="ML12" i="10"/>
  <c r="ML11" i="10"/>
  <c r="HH7" i="10" l="1"/>
  <c r="HH8" i="10" s="1"/>
  <c r="HH9" i="10" s="1"/>
  <c r="MM11" i="10"/>
  <c r="MM12" i="10"/>
  <c r="HI7" i="10" l="1"/>
  <c r="HI8" i="10" s="1"/>
  <c r="HI9" i="10" s="1"/>
  <c r="MN12" i="10"/>
  <c r="MN11" i="10"/>
  <c r="HJ7" i="10" l="1"/>
  <c r="HJ8" i="10" s="1"/>
  <c r="HJ9" i="10" s="1"/>
  <c r="MO12" i="10"/>
  <c r="MO11" i="10"/>
  <c r="HK7" i="10" l="1"/>
  <c r="HK8" i="10" s="1"/>
  <c r="HK9" i="10" s="1"/>
  <c r="MP12" i="10"/>
  <c r="MP11" i="10"/>
  <c r="HL7" i="10" l="1"/>
  <c r="HL8" i="10" s="1"/>
  <c r="HL9" i="10" s="1"/>
  <c r="MQ11" i="10"/>
  <c r="MQ12" i="10"/>
  <c r="HM7" i="10" l="1"/>
  <c r="HM8" i="10" s="1"/>
  <c r="HM9" i="10" s="1"/>
  <c r="MR12" i="10"/>
  <c r="MR11" i="10"/>
  <c r="HN7" i="10" l="1"/>
  <c r="HN8" i="10" s="1"/>
  <c r="HN9" i="10" s="1"/>
  <c r="MS12" i="10"/>
  <c r="MS11" i="10"/>
  <c r="HO7" i="10" l="1"/>
  <c r="HO8" i="10" s="1"/>
  <c r="HO9" i="10" s="1"/>
  <c r="MT12" i="10"/>
  <c r="MT11" i="10"/>
  <c r="MU11" i="10" l="1"/>
  <c r="MU12" i="10"/>
  <c r="MV12" i="10" l="1"/>
  <c r="MV11" i="10"/>
  <c r="HP7" i="10" l="1"/>
  <c r="HP8" i="10" s="1"/>
  <c r="HP9" i="10" s="1"/>
  <c r="HR7" i="10"/>
  <c r="HR8" i="10" s="1"/>
  <c r="HR9" i="10" s="1"/>
  <c r="MW12" i="10"/>
  <c r="MW11" i="10"/>
  <c r="HQ7" i="10" l="1"/>
  <c r="HQ8" i="10" s="1"/>
  <c r="HQ9" i="10" s="1"/>
  <c r="HS7" i="10"/>
  <c r="HS8" i="10" s="1"/>
  <c r="HS9" i="10" s="1"/>
  <c r="MX12" i="10"/>
  <c r="MX11" i="10"/>
  <c r="HT7" i="10" l="1"/>
  <c r="HT8" i="10" s="1"/>
  <c r="HT9" i="10" s="1"/>
  <c r="MY11" i="10"/>
  <c r="MY12" i="10"/>
  <c r="HU7" i="10" l="1"/>
  <c r="HU8" i="10" s="1"/>
  <c r="HU9" i="10" s="1"/>
  <c r="MZ12" i="10"/>
  <c r="MZ11" i="10"/>
  <c r="HV7" i="10" l="1"/>
  <c r="HV8" i="10" s="1"/>
  <c r="HV9" i="10" s="1"/>
  <c r="NA12" i="10"/>
  <c r="NA11" i="10"/>
  <c r="HW7" i="10" l="1"/>
  <c r="HW8" i="10" s="1"/>
  <c r="HW9" i="10" s="1"/>
  <c r="NB12" i="10"/>
  <c r="NB11" i="10"/>
  <c r="HX7" i="10" l="1"/>
  <c r="HX8" i="10" s="1"/>
  <c r="HX9" i="10" s="1"/>
  <c r="NC12" i="10"/>
  <c r="NC11" i="10"/>
  <c r="HY7" i="10" l="1"/>
  <c r="HY8" i="10" s="1"/>
  <c r="HY9" i="10" s="1"/>
  <c r="ND12" i="10"/>
  <c r="ND11" i="10"/>
  <c r="HZ7" i="10" l="1"/>
  <c r="HZ8" i="10" s="1"/>
  <c r="HZ9" i="10" s="1"/>
  <c r="NE12" i="10"/>
  <c r="NE11" i="10"/>
  <c r="IA7" i="10" l="1"/>
  <c r="IA8" i="10" s="1"/>
  <c r="IA9" i="10" s="1"/>
  <c r="I25" i="2" l="1"/>
  <c r="I27" i="2" s="1"/>
  <c r="IB7" i="10" l="1"/>
  <c r="IB8" i="10" s="1"/>
  <c r="IB9" i="10" s="1"/>
  <c r="ID7" i="10"/>
  <c r="ID8" i="10" s="1"/>
  <c r="ID9" i="10" s="1"/>
  <c r="IC7" i="10" l="1"/>
  <c r="IC8" i="10" s="1"/>
  <c r="IC9" i="10" s="1"/>
  <c r="L103" i="6"/>
  <c r="IE7" i="10"/>
  <c r="IE8" i="10" s="1"/>
  <c r="IE9" i="10" s="1"/>
  <c r="L7" i="10"/>
  <c r="L107" i="6" l="1"/>
  <c r="M103" i="6"/>
  <c r="M7" i="10"/>
  <c r="M8" i="10" s="1"/>
  <c r="M9" i="10" s="1"/>
  <c r="IF7" i="10"/>
  <c r="IF8" i="10" s="1"/>
  <c r="IF9" i="10" s="1"/>
  <c r="L8" i="10"/>
  <c r="L9" i="10" s="1"/>
  <c r="K25" i="2"/>
  <c r="K27" i="2" s="1"/>
  <c r="N103" i="6"/>
  <c r="M107" i="6" l="1"/>
  <c r="N107" i="6" s="1"/>
  <c r="N7" i="10"/>
  <c r="N8" i="10" s="1"/>
  <c r="N9" i="10" s="1"/>
  <c r="IG7" i="10"/>
  <c r="IG8" i="10" s="1"/>
  <c r="IG9" i="10" s="1"/>
  <c r="L25" i="2"/>
  <c r="L27" i="2" s="1"/>
  <c r="IH7" i="10" l="1"/>
  <c r="IH8" i="10" s="1"/>
  <c r="IH9" i="10" s="1"/>
  <c r="M25" i="2"/>
  <c r="M27" i="2" s="1"/>
  <c r="O7" i="10"/>
  <c r="O8" i="10" s="1"/>
  <c r="O9" i="10" s="1"/>
  <c r="O103" i="6" l="1"/>
  <c r="O107" i="6" s="1"/>
  <c r="II7" i="10"/>
  <c r="II8" i="10" s="1"/>
  <c r="II9" i="10" s="1"/>
  <c r="N25" i="2"/>
  <c r="N27" i="2" s="1"/>
  <c r="P7" i="10" l="1"/>
  <c r="P8" i="10" s="1"/>
  <c r="P9" i="10" s="1"/>
  <c r="P103" i="6"/>
  <c r="P107" i="6" s="1"/>
  <c r="IJ7" i="10"/>
  <c r="IJ8" i="10" s="1"/>
  <c r="IJ9" i="10" s="1"/>
  <c r="O25" i="2"/>
  <c r="O27" i="2" s="1"/>
  <c r="Q7" i="10" l="1"/>
  <c r="Q8" i="10" s="1"/>
  <c r="Q9" i="10" s="1"/>
  <c r="Q103" i="6"/>
  <c r="Q107" i="6" s="1"/>
  <c r="IK7" i="10"/>
  <c r="IK8" i="10" s="1"/>
  <c r="IK9" i="10" s="1"/>
  <c r="P25" i="2"/>
  <c r="R7" i="10" l="1"/>
  <c r="R8" i="10" s="1"/>
  <c r="R9" i="10" s="1"/>
  <c r="R103" i="6"/>
  <c r="R107" i="6" s="1"/>
  <c r="IL7" i="10"/>
  <c r="IL8" i="10" s="1"/>
  <c r="IL9" i="10" s="1"/>
  <c r="P27" i="2"/>
  <c r="Q25" i="2"/>
  <c r="Q27" i="2" s="1"/>
  <c r="S7" i="10" l="1"/>
  <c r="S8" i="10" s="1"/>
  <c r="S9" i="10" s="1"/>
  <c r="T103" i="6"/>
  <c r="F22" i="7"/>
  <c r="B22" i="7" s="1"/>
  <c r="S103" i="6"/>
  <c r="S107" i="6" s="1"/>
  <c r="T107" i="6" s="1"/>
  <c r="V107" i="6" s="1"/>
  <c r="IM7" i="10"/>
  <c r="IM8" i="10" s="1"/>
  <c r="IM9" i="10" s="1"/>
  <c r="R25" i="2"/>
  <c r="U100" i="6" l="1"/>
  <c r="U98" i="6"/>
  <c r="T7" i="10"/>
  <c r="T8" i="10" s="1"/>
  <c r="T9" i="10" s="1"/>
  <c r="U7" i="10"/>
  <c r="U8" i="10" s="1"/>
  <c r="U9" i="10" s="1"/>
  <c r="U54" i="6"/>
  <c r="R27" i="2"/>
  <c r="S25" i="2"/>
  <c r="U101" i="6" l="1"/>
  <c r="U24" i="6"/>
  <c r="S27" i="2"/>
  <c r="X103" i="6" s="1"/>
  <c r="T25" i="2"/>
  <c r="T27" i="2" s="1"/>
  <c r="U23" i="6" l="1"/>
  <c r="C130" i="6"/>
  <c r="C127" i="6" s="1"/>
  <c r="W103" i="6"/>
  <c r="IN7" i="10"/>
  <c r="IN8" i="10" s="1"/>
  <c r="IN9" i="10" s="1"/>
  <c r="J7" i="10"/>
  <c r="U25" i="2"/>
  <c r="W107" i="6" l="1"/>
  <c r="X107" i="6" s="1"/>
  <c r="W7" i="10"/>
  <c r="W8" i="10" s="1"/>
  <c r="W9" i="10" s="1"/>
  <c r="J19" i="10"/>
  <c r="K18" i="10" s="1"/>
  <c r="J8" i="10"/>
  <c r="J9" i="10" s="1"/>
  <c r="V7" i="10"/>
  <c r="V8" i="10" s="1"/>
  <c r="V9" i="10" s="1"/>
  <c r="X7" i="10"/>
  <c r="X8" i="10" s="1"/>
  <c r="X9" i="10" s="1"/>
  <c r="U27" i="2"/>
  <c r="V25" i="2"/>
  <c r="V27" i="2" s="1"/>
  <c r="K104" i="6" l="1"/>
  <c r="Z103" i="6"/>
  <c r="K19" i="10"/>
  <c r="L18" i="10" s="1"/>
  <c r="W25" i="2"/>
  <c r="W27" i="2" s="1"/>
  <c r="L104" i="6" l="1"/>
  <c r="M104" i="6" s="1"/>
  <c r="N104" i="6" s="1"/>
  <c r="O104" i="6" s="1"/>
  <c r="P104" i="6" s="1"/>
  <c r="Q104" i="6" s="1"/>
  <c r="R104" i="6" s="1"/>
  <c r="S104" i="6" s="1"/>
  <c r="T104" i="6" s="1"/>
  <c r="Y103" i="6"/>
  <c r="L19" i="10"/>
  <c r="M18" i="10" s="1"/>
  <c r="Z7" i="10"/>
  <c r="Z8" i="10" s="1"/>
  <c r="Z9" i="10" s="1"/>
  <c r="X25" i="2"/>
  <c r="Y107" i="6" l="1"/>
  <c r="Z107" i="6" s="1"/>
  <c r="U99" i="6"/>
  <c r="V104" i="6"/>
  <c r="W104" i="6" s="1"/>
  <c r="X104" i="6" s="1"/>
  <c r="Y104" i="6" s="1"/>
  <c r="M19" i="10"/>
  <c r="N18" i="10" s="1"/>
  <c r="Y7" i="10"/>
  <c r="Y8" i="10" s="1"/>
  <c r="Y9" i="10" s="1"/>
  <c r="X27" i="2"/>
  <c r="Y25" i="2"/>
  <c r="Y27" i="2" s="1"/>
  <c r="AC103" i="6" l="1"/>
  <c r="AB103" i="6"/>
  <c r="N19" i="10"/>
  <c r="O18" i="10" s="1"/>
  <c r="Z104" i="6"/>
  <c r="AA103" i="6"/>
  <c r="Z25" i="2"/>
  <c r="Z27" i="2" s="1"/>
  <c r="AA107" i="6" l="1"/>
  <c r="AB107" i="6" s="1"/>
  <c r="AC107" i="6" s="1"/>
  <c r="AC7" i="10"/>
  <c r="AC8" i="10" s="1"/>
  <c r="AC9" i="10" s="1"/>
  <c r="AB7" i="10"/>
  <c r="AB8" i="10" s="1"/>
  <c r="AB9" i="10" s="1"/>
  <c r="O19" i="10"/>
  <c r="P18" i="10" s="1"/>
  <c r="AA104" i="6"/>
  <c r="AA7" i="10"/>
  <c r="AA8" i="10" s="1"/>
  <c r="AA9" i="10" s="1"/>
  <c r="AA25" i="2"/>
  <c r="AB104" i="6" l="1"/>
  <c r="AC104" i="6" s="1"/>
  <c r="P19" i="10"/>
  <c r="Q18" i="10" s="1"/>
  <c r="AA27" i="2"/>
  <c r="AB25" i="2"/>
  <c r="Q19" i="10" l="1"/>
  <c r="R18" i="10" s="1"/>
  <c r="AF103" i="6"/>
  <c r="AE103" i="6"/>
  <c r="AD103" i="6"/>
  <c r="AD107" i="6" s="1"/>
  <c r="AB27" i="2"/>
  <c r="AC25" i="2"/>
  <c r="AC27" i="2" s="1"/>
  <c r="AE107" i="6" l="1"/>
  <c r="AF7" i="10"/>
  <c r="AF8" i="10" s="1"/>
  <c r="AF9" i="10" s="1"/>
  <c r="AE7" i="10"/>
  <c r="AE8" i="10" s="1"/>
  <c r="AE9" i="10" s="1"/>
  <c r="G22" i="7"/>
  <c r="R19" i="10"/>
  <c r="S18" i="10" s="1"/>
  <c r="AD104" i="6"/>
  <c r="AD7" i="10"/>
  <c r="AD8" i="10" s="1"/>
  <c r="AD9" i="10" s="1"/>
  <c r="AD25" i="2"/>
  <c r="AD27" i="2" s="1"/>
  <c r="AF107" i="6" l="1"/>
  <c r="AE104" i="6"/>
  <c r="S19" i="10"/>
  <c r="T18" i="10" s="1"/>
  <c r="AE25" i="2"/>
  <c r="AE27" i="2" s="1"/>
  <c r="AF104" i="6" l="1"/>
  <c r="AG103" i="6"/>
  <c r="T19" i="10"/>
  <c r="U18" i="10" s="1"/>
  <c r="AF25" i="2"/>
  <c r="AG104" i="6" l="1"/>
  <c r="AG7" i="10"/>
  <c r="AG8" i="10" s="1"/>
  <c r="AG9" i="10" s="1"/>
  <c r="AH98" i="6"/>
  <c r="U19" i="10"/>
  <c r="V18" i="10" s="1"/>
  <c r="AJ103" i="6"/>
  <c r="AI103" i="6"/>
  <c r="AG25" i="2"/>
  <c r="AF27" i="2"/>
  <c r="AL103" i="6" s="1"/>
  <c r="AH99" i="6" l="1"/>
  <c r="AH100" i="6"/>
  <c r="AG107" i="6"/>
  <c r="AI7" i="10"/>
  <c r="AI8" i="10" s="1"/>
  <c r="AI9" i="10" s="1"/>
  <c r="V19" i="10"/>
  <c r="W18" i="10" s="1"/>
  <c r="AK103" i="6"/>
  <c r="AI104" i="6"/>
  <c r="AH7" i="10"/>
  <c r="AH8" i="10" s="1"/>
  <c r="AH9" i="10" s="1"/>
  <c r="AG27" i="2"/>
  <c r="AH25" i="2"/>
  <c r="AI107" i="6" l="1"/>
  <c r="AJ107" i="6" s="1"/>
  <c r="AH101" i="6"/>
  <c r="AJ7" i="10"/>
  <c r="AJ8" i="10" s="1"/>
  <c r="AJ9" i="10" s="1"/>
  <c r="W19" i="10"/>
  <c r="X18" i="10" s="1"/>
  <c r="AM103" i="6"/>
  <c r="AJ104" i="6"/>
  <c r="AK7" i="10"/>
  <c r="AK8" i="10" s="1"/>
  <c r="AK9" i="10" s="1"/>
  <c r="AH27" i="2"/>
  <c r="AI25" i="2"/>
  <c r="AK107" i="6" l="1"/>
  <c r="AL107" i="6" s="1"/>
  <c r="AK104" i="6"/>
  <c r="AL104" i="6" s="1"/>
  <c r="AM104" i="6" s="1"/>
  <c r="AL7" i="10"/>
  <c r="AL8" i="10" s="1"/>
  <c r="AL9" i="10" s="1"/>
  <c r="X19" i="10"/>
  <c r="Y18" i="10" s="1"/>
  <c r="AN103" i="6"/>
  <c r="AI27" i="2"/>
  <c r="AJ25" i="2"/>
  <c r="AM107" i="6" l="1"/>
  <c r="AN107" i="6" s="1"/>
  <c r="Y19" i="10"/>
  <c r="Z18" i="10" s="1"/>
  <c r="AO103" i="6"/>
  <c r="AN104" i="6"/>
  <c r="AM7" i="10"/>
  <c r="AM8" i="10" s="1"/>
  <c r="AM9" i="10" s="1"/>
  <c r="G9" i="10" s="1"/>
  <c r="AK25" i="2"/>
  <c r="AJ27" i="2"/>
  <c r="AO107" i="6" l="1"/>
  <c r="AN7" i="10"/>
  <c r="AN8" i="10" s="1"/>
  <c r="AN9" i="10" s="1"/>
  <c r="AO104" i="6"/>
  <c r="Z19" i="10"/>
  <c r="AA18" i="10" s="1"/>
  <c r="AP103" i="6"/>
  <c r="AK27" i="2"/>
  <c r="AL25" i="2"/>
  <c r="AL27" i="2" s="1"/>
  <c r="AP107" i="6" l="1"/>
  <c r="AP104" i="6"/>
  <c r="AO7" i="10"/>
  <c r="AO8" i="10" s="1"/>
  <c r="AO9" i="10" s="1"/>
  <c r="AQ103" i="6"/>
  <c r="AA19" i="10"/>
  <c r="AM25" i="2"/>
  <c r="AQ107" i="6" l="1"/>
  <c r="AQ104" i="6"/>
  <c r="AP7" i="10"/>
  <c r="AP8" i="10" s="1"/>
  <c r="AP9" i="10" s="1"/>
  <c r="AB18" i="10"/>
  <c r="AM27" i="2"/>
  <c r="AN25" i="2"/>
  <c r="AN27" i="2" s="1"/>
  <c r="AR103" i="6" l="1"/>
  <c r="AR107" i="6" s="1"/>
  <c r="AS103" i="6"/>
  <c r="AB19" i="10"/>
  <c r="AC18" i="10" s="1"/>
  <c r="AO25" i="2"/>
  <c r="AO27" i="2" s="1"/>
  <c r="AS107" i="6" l="1"/>
  <c r="AR7" i="10"/>
  <c r="AR8" i="10" s="1"/>
  <c r="AR9" i="10" s="1"/>
  <c r="AR104" i="6"/>
  <c r="AS104" i="6" s="1"/>
  <c r="AQ7" i="10"/>
  <c r="AQ8" i="10" s="1"/>
  <c r="AQ9" i="10" s="1"/>
  <c r="AC19" i="10"/>
  <c r="AD18" i="10" s="1"/>
  <c r="H22" i="7"/>
  <c r="AP25" i="2"/>
  <c r="AD19" i="10" l="1"/>
  <c r="AE18" i="10" s="1"/>
  <c r="AQ25" i="2"/>
  <c r="AQ27" i="2" s="1"/>
  <c r="AP27" i="2"/>
  <c r="AW103" i="6" l="1"/>
  <c r="AE19" i="10"/>
  <c r="AF18" i="10" s="1"/>
  <c r="AR25" i="2"/>
  <c r="AR27" i="2" s="1"/>
  <c r="AT103" i="6" l="1"/>
  <c r="AU7" i="10"/>
  <c r="AU8" i="10" s="1"/>
  <c r="AU9" i="10" s="1"/>
  <c r="AF19" i="10"/>
  <c r="AS25" i="2"/>
  <c r="AS27" i="2" s="1"/>
  <c r="AU100" i="6" l="1"/>
  <c r="AT107" i="6"/>
  <c r="AV107" i="6" s="1"/>
  <c r="AW107" i="6" s="1"/>
  <c r="AU98" i="6"/>
  <c r="AS7" i="10"/>
  <c r="AS8" i="10" s="1"/>
  <c r="AS9" i="10" s="1"/>
  <c r="AT104" i="6"/>
  <c r="AU99" i="6" s="1"/>
  <c r="AT7" i="10"/>
  <c r="AT8" i="10" s="1"/>
  <c r="AT9" i="10" s="1"/>
  <c r="AG18" i="10"/>
  <c r="AT25" i="2"/>
  <c r="AU101" i="6" l="1"/>
  <c r="AV104" i="6"/>
  <c r="AW104" i="6" s="1"/>
  <c r="AY103" i="6"/>
  <c r="AX103" i="6"/>
  <c r="AG19" i="10"/>
  <c r="AH18" i="10" s="1"/>
  <c r="AT27" i="2"/>
  <c r="BA103" i="6" s="1"/>
  <c r="AU25" i="2"/>
  <c r="AU27" i="2" s="1"/>
  <c r="AX107" i="6" l="1"/>
  <c r="AY107" i="6" s="1"/>
  <c r="AW7" i="10"/>
  <c r="AW8" i="10" s="1"/>
  <c r="AW9" i="10" s="1"/>
  <c r="AX104" i="6"/>
  <c r="AY104" i="6" s="1"/>
  <c r="AV7" i="10"/>
  <c r="AV8" i="10" s="1"/>
  <c r="AV9" i="10" s="1"/>
  <c r="AH19" i="10"/>
  <c r="AI18" i="10" s="1"/>
  <c r="AV25" i="2"/>
  <c r="AV27" i="2" s="1"/>
  <c r="AZ103" i="6" l="1"/>
  <c r="AZ107" i="6" s="1"/>
  <c r="BA107" i="6" s="1"/>
  <c r="AY7" i="10"/>
  <c r="AY8" i="10" s="1"/>
  <c r="AY9" i="10" s="1"/>
  <c r="AI19" i="10"/>
  <c r="AJ18" i="10" s="1"/>
  <c r="AW25" i="2"/>
  <c r="AW27" i="2" s="1"/>
  <c r="AZ104" i="6" l="1"/>
  <c r="AX7" i="10"/>
  <c r="AX8" i="10" s="1"/>
  <c r="AX9" i="10" s="1"/>
  <c r="AX25" i="2"/>
  <c r="AJ19" i="10"/>
  <c r="AK18" i="10" s="1"/>
  <c r="BC103" i="6" l="1"/>
  <c r="BB103" i="6"/>
  <c r="BB107" i="6" s="1"/>
  <c r="BC107" i="6" s="1"/>
  <c r="BA104" i="6"/>
  <c r="AX27" i="2"/>
  <c r="AK19" i="10"/>
  <c r="AL18" i="10" s="1"/>
  <c r="AY25" i="2"/>
  <c r="AY27" i="2" s="1"/>
  <c r="BA7" i="10" l="1"/>
  <c r="BA8" i="10" s="1"/>
  <c r="BA9" i="10" s="1"/>
  <c r="BD103" i="6"/>
  <c r="BD107" i="6" s="1"/>
  <c r="BE103" i="6"/>
  <c r="BB104" i="6"/>
  <c r="BC104" i="6" s="1"/>
  <c r="AZ7" i="10"/>
  <c r="AZ8" i="10" s="1"/>
  <c r="AZ9" i="10" s="1"/>
  <c r="AZ25" i="2"/>
  <c r="AL19" i="10"/>
  <c r="BE107" i="6" l="1"/>
  <c r="BC7" i="10"/>
  <c r="BC8" i="10" s="1"/>
  <c r="BC9" i="10" s="1"/>
  <c r="BB7" i="10"/>
  <c r="BB8" i="10" s="1"/>
  <c r="BB9" i="10" s="1"/>
  <c r="BD104" i="6"/>
  <c r="BE104" i="6" s="1"/>
  <c r="AZ27" i="2"/>
  <c r="BA25" i="2"/>
  <c r="AM18" i="10"/>
  <c r="I22" i="7" l="1"/>
  <c r="BF103" i="6"/>
  <c r="BA27" i="2"/>
  <c r="BB25" i="2"/>
  <c r="AM19" i="10"/>
  <c r="BD7" i="10" l="1"/>
  <c r="BD8" i="10" s="1"/>
  <c r="BD9" i="10" s="1"/>
  <c r="BF107" i="6"/>
  <c r="BF104" i="6"/>
  <c r="BC25" i="2"/>
  <c r="BC27" i="2" s="1"/>
  <c r="BB27" i="2"/>
  <c r="AN18" i="10"/>
  <c r="BG103" i="6" l="1"/>
  <c r="BH100" i="6" s="1"/>
  <c r="BI103" i="6"/>
  <c r="BJ103" i="6"/>
  <c r="AN19" i="10"/>
  <c r="AO18" i="10" s="1"/>
  <c r="BD25" i="2"/>
  <c r="BD27" i="2" s="1"/>
  <c r="BG107" i="6" l="1"/>
  <c r="BI107" i="6" s="1"/>
  <c r="BJ107" i="6" s="1"/>
  <c r="BE7" i="10"/>
  <c r="BE8" i="10" s="1"/>
  <c r="BE9" i="10" s="1"/>
  <c r="BH98" i="6"/>
  <c r="BG104" i="6"/>
  <c r="BH99" i="6" s="1"/>
  <c r="BG7" i="10"/>
  <c r="BG8" i="10" s="1"/>
  <c r="BG9" i="10" s="1"/>
  <c r="BF7" i="10"/>
  <c r="BF8" i="10" s="1"/>
  <c r="BF9" i="10" s="1"/>
  <c r="BE25" i="2"/>
  <c r="BE27" i="2" s="1"/>
  <c r="AO19" i="10"/>
  <c r="AP18" i="10" s="1"/>
  <c r="BH101" i="6" l="1"/>
  <c r="BI104" i="6"/>
  <c r="BJ104" i="6" s="1"/>
  <c r="BF25" i="2"/>
  <c r="BF27" i="2" s="1"/>
  <c r="AP19" i="10"/>
  <c r="BL103" i="6" l="1"/>
  <c r="BK103" i="6"/>
  <c r="BG25" i="2"/>
  <c r="AQ18" i="10"/>
  <c r="BK107" i="6" l="1"/>
  <c r="BL107" i="6" s="1"/>
  <c r="BI7" i="10"/>
  <c r="BI8" i="10" s="1"/>
  <c r="BI9" i="10" s="1"/>
  <c r="BM103" i="6"/>
  <c r="BK104" i="6"/>
  <c r="BH7" i="10"/>
  <c r="BH8" i="10" s="1"/>
  <c r="BH9" i="10" s="1"/>
  <c r="BG27" i="2"/>
  <c r="BH25" i="2"/>
  <c r="BH27" i="2" s="1"/>
  <c r="AQ19" i="10"/>
  <c r="AR18" i="10" s="1"/>
  <c r="BM107" i="6" l="1"/>
  <c r="BJ7" i="10"/>
  <c r="BJ8" i="10" s="1"/>
  <c r="BJ9" i="10" s="1"/>
  <c r="BO103" i="6"/>
  <c r="BN103" i="6"/>
  <c r="BL104" i="6"/>
  <c r="BM104" i="6" s="1"/>
  <c r="BI25" i="2"/>
  <c r="BI27" i="2" s="1"/>
  <c r="AR19" i="10"/>
  <c r="AS18" i="10" s="1"/>
  <c r="BN107" i="6" l="1"/>
  <c r="BO107" i="6" s="1"/>
  <c r="BK7" i="10"/>
  <c r="BK8" i="10" s="1"/>
  <c r="BK9" i="10" s="1"/>
  <c r="BL7" i="10"/>
  <c r="BL8" i="10" s="1"/>
  <c r="BL9" i="10" s="1"/>
  <c r="BN104" i="6"/>
  <c r="BO104" i="6" s="1"/>
  <c r="BJ25" i="2"/>
  <c r="AS19" i="10"/>
  <c r="BP103" i="6" l="1"/>
  <c r="BP107" i="6" s="1"/>
  <c r="BJ27" i="2"/>
  <c r="AT18" i="10"/>
  <c r="BK25" i="2"/>
  <c r="BP104" i="6" l="1"/>
  <c r="BM7" i="10"/>
  <c r="BM8" i="10" s="1"/>
  <c r="BM9" i="10" s="1"/>
  <c r="BR103" i="6"/>
  <c r="BQ103" i="6"/>
  <c r="BQ107" i="6" s="1"/>
  <c r="BR107" i="6" s="1"/>
  <c r="BK27" i="2"/>
  <c r="AT19" i="10"/>
  <c r="AU18" i="10" s="1"/>
  <c r="BO7" i="10" l="1"/>
  <c r="BO8" i="10" s="1"/>
  <c r="BO9" i="10" s="1"/>
  <c r="BN7" i="10"/>
  <c r="BN8" i="10" s="1"/>
  <c r="BN9" i="10" s="1"/>
  <c r="BQ104" i="6"/>
  <c r="BR104" i="6" s="1"/>
  <c r="AU19" i="10"/>
  <c r="AV18" i="10" s="1"/>
  <c r="AV19" i="10" l="1"/>
  <c r="AW18" i="10" s="1"/>
  <c r="BS103" i="6" l="1"/>
  <c r="J22" i="7"/>
  <c r="AW19" i="10"/>
  <c r="AX18" i="10" s="1"/>
  <c r="BR8" i="10"/>
  <c r="BR9" i="10" s="1"/>
  <c r="BU100" i="6" l="1"/>
  <c r="BS107" i="6"/>
  <c r="BT107" i="6" s="1"/>
  <c r="BP7" i="10"/>
  <c r="BP8" i="10" s="1"/>
  <c r="BP9" i="10" s="1"/>
  <c r="BS104" i="6"/>
  <c r="BT104" i="6" s="1"/>
  <c r="BU99" i="6" s="1"/>
  <c r="BU98" i="6"/>
  <c r="BV103" i="6"/>
  <c r="C114" i="6" s="1"/>
  <c r="AX19" i="10"/>
  <c r="BU101" i="6" l="1"/>
  <c r="CH100" i="6"/>
  <c r="BQ7" i="10"/>
  <c r="BQ8" i="10" s="1"/>
  <c r="BQ9" i="10" s="1"/>
  <c r="CH98" i="6"/>
  <c r="BV104" i="6"/>
  <c r="BW104" i="6" s="1"/>
  <c r="BX104" i="6" s="1"/>
  <c r="BY104" i="6" s="1"/>
  <c r="BZ104" i="6" s="1"/>
  <c r="CA104" i="6" s="1"/>
  <c r="CB104" i="6" s="1"/>
  <c r="CC104" i="6" s="1"/>
  <c r="CD104" i="6" s="1"/>
  <c r="CE104" i="6" s="1"/>
  <c r="CF104" i="6" s="1"/>
  <c r="CG104" i="6" s="1"/>
  <c r="AY18" i="10"/>
  <c r="C118" i="6" l="1"/>
  <c r="C113" i="6"/>
  <c r="C117" i="6"/>
  <c r="C122" i="6"/>
  <c r="C125" i="6" s="1"/>
  <c r="CH101" i="6"/>
  <c r="CU101" i="6" s="1"/>
  <c r="DH101" i="6" s="1"/>
  <c r="DU101" i="6" s="1"/>
  <c r="EH101" i="6" s="1"/>
  <c r="C119" i="6" s="1"/>
  <c r="BV107" i="6"/>
  <c r="BW107" i="6" s="1"/>
  <c r="BX107" i="6" s="1"/>
  <c r="BY107" i="6" s="1"/>
  <c r="BZ107" i="6" s="1"/>
  <c r="CA107" i="6" s="1"/>
  <c r="CB107" i="6" s="1"/>
  <c r="CC107" i="6" s="1"/>
  <c r="CD107" i="6" s="1"/>
  <c r="CE107" i="6" s="1"/>
  <c r="CF107" i="6" s="1"/>
  <c r="CG107" i="6" s="1"/>
  <c r="CI107" i="6" s="1"/>
  <c r="CJ107" i="6" s="1"/>
  <c r="CK107" i="6" s="1"/>
  <c r="CL107" i="6" s="1"/>
  <c r="CM107" i="6" s="1"/>
  <c r="CN107" i="6" s="1"/>
  <c r="CO107" i="6" s="1"/>
  <c r="CP107" i="6" s="1"/>
  <c r="CQ107" i="6" s="1"/>
  <c r="CR107" i="6" s="1"/>
  <c r="CS107" i="6" s="1"/>
  <c r="CT107" i="6" s="1"/>
  <c r="CV107" i="6" s="1"/>
  <c r="CW107" i="6" s="1"/>
  <c r="CX107" i="6" s="1"/>
  <c r="CY107" i="6" s="1"/>
  <c r="CZ107" i="6" s="1"/>
  <c r="DA107" i="6" s="1"/>
  <c r="DB107" i="6" s="1"/>
  <c r="DC107" i="6" s="1"/>
  <c r="DD107" i="6" s="1"/>
  <c r="DE107" i="6" s="1"/>
  <c r="DF107" i="6" s="1"/>
  <c r="DG107" i="6" s="1"/>
  <c r="DI107" i="6" s="1"/>
  <c r="DJ107" i="6" s="1"/>
  <c r="DK107" i="6" s="1"/>
  <c r="DL107" i="6" s="1"/>
  <c r="DM107" i="6" s="1"/>
  <c r="DN107" i="6" s="1"/>
  <c r="DO107" i="6" s="1"/>
  <c r="DP107" i="6" s="1"/>
  <c r="DQ107" i="6" s="1"/>
  <c r="DR107" i="6" s="1"/>
  <c r="DS107" i="6" s="1"/>
  <c r="DT107" i="6" s="1"/>
  <c r="DV107" i="6" s="1"/>
  <c r="DW107" i="6" s="1"/>
  <c r="DX107" i="6" s="1"/>
  <c r="DY107" i="6" s="1"/>
  <c r="DZ107" i="6" s="1"/>
  <c r="EA107" i="6" s="1"/>
  <c r="EB107" i="6" s="1"/>
  <c r="EC107" i="6" s="1"/>
  <c r="ED107" i="6" s="1"/>
  <c r="EE107" i="6" s="1"/>
  <c r="EF107" i="6" s="1"/>
  <c r="EG107" i="6" s="1"/>
  <c r="CI104" i="6"/>
  <c r="CJ104" i="6" s="1"/>
  <c r="CK104" i="6" s="1"/>
  <c r="CL104" i="6" s="1"/>
  <c r="CM104" i="6" s="1"/>
  <c r="CN104" i="6" s="1"/>
  <c r="CO104" i="6" s="1"/>
  <c r="CP104" i="6" s="1"/>
  <c r="CQ104" i="6" s="1"/>
  <c r="CR104" i="6" s="1"/>
  <c r="CS104" i="6" s="1"/>
  <c r="CT104" i="6" s="1"/>
  <c r="CH99" i="6"/>
  <c r="AY19" i="10"/>
  <c r="C123" i="6" l="1"/>
  <c r="C124" i="6"/>
  <c r="CV104" i="6"/>
  <c r="CW104" i="6" s="1"/>
  <c r="CX104" i="6" s="1"/>
  <c r="CY104" i="6" s="1"/>
  <c r="CZ104" i="6" s="1"/>
  <c r="DA104" i="6" s="1"/>
  <c r="DB104" i="6" s="1"/>
  <c r="DC104" i="6" s="1"/>
  <c r="DD104" i="6" s="1"/>
  <c r="DE104" i="6" s="1"/>
  <c r="DF104" i="6" s="1"/>
  <c r="DG104" i="6" s="1"/>
  <c r="CU99" i="6"/>
  <c r="AZ18" i="10"/>
  <c r="DI104" i="6" l="1"/>
  <c r="DH99" i="6"/>
  <c r="AZ19" i="10"/>
  <c r="DJ104" i="6" l="1"/>
  <c r="DK104" i="6" s="1"/>
  <c r="DL104" i="6" s="1"/>
  <c r="DM104" i="6" s="1"/>
  <c r="DN104" i="6" s="1"/>
  <c r="DO104" i="6" s="1"/>
  <c r="DP104" i="6" s="1"/>
  <c r="DQ104" i="6" s="1"/>
  <c r="DR104" i="6" s="1"/>
  <c r="DS104" i="6" s="1"/>
  <c r="DT104" i="6" s="1"/>
  <c r="DV104" i="6" s="1"/>
  <c r="BA18" i="10"/>
  <c r="DU99" i="6" l="1"/>
  <c r="DW104" i="6"/>
  <c r="DX104" i="6" s="1"/>
  <c r="DY104" i="6" s="1"/>
  <c r="DZ104" i="6" s="1"/>
  <c r="EA104" i="6" s="1"/>
  <c r="EB104" i="6" s="1"/>
  <c r="EC104" i="6" s="1"/>
  <c r="ED104" i="6" s="1"/>
  <c r="EE104" i="6" s="1"/>
  <c r="EF104" i="6" s="1"/>
  <c r="EG104" i="6" s="1"/>
  <c r="BA19" i="10"/>
  <c r="EH99" i="6" l="1"/>
  <c r="BB18" i="10"/>
  <c r="BB19" i="10" l="1"/>
  <c r="BC18" i="10" s="1"/>
  <c r="K22" i="7" l="1"/>
  <c r="BC19" i="10"/>
  <c r="BD18" i="10" l="1"/>
  <c r="BD19" i="10" l="1"/>
  <c r="BE18" i="10" l="1"/>
  <c r="BE19" i="10" l="1"/>
  <c r="BF18" i="10" l="1"/>
  <c r="BF19" i="10" l="1"/>
  <c r="BG18" i="10" s="1"/>
  <c r="BG19" i="10" l="1"/>
  <c r="BH18" i="10" s="1"/>
  <c r="BH19" i="10" l="1"/>
  <c r="BI18" i="10" l="1"/>
  <c r="BI19" i="10" l="1"/>
  <c r="BJ18" i="10" l="1"/>
  <c r="BJ19" i="10" l="1"/>
  <c r="L22" i="7"/>
  <c r="BK18" i="10" l="1"/>
  <c r="BK19" i="10" l="1"/>
  <c r="BL18" i="10" l="1"/>
  <c r="BL19" i="10" l="1"/>
  <c r="BM18" i="10" l="1"/>
  <c r="BM19" i="10" l="1"/>
  <c r="BN18" i="10" l="1"/>
  <c r="BN19" i="10" l="1"/>
  <c r="BO18" i="10" s="1"/>
  <c r="BO19" i="10" l="1"/>
  <c r="BP18" i="10" l="1"/>
  <c r="BP19" i="10" l="1"/>
  <c r="BQ18" i="10" s="1"/>
  <c r="BQ19" i="10" l="1"/>
  <c r="BR18" i="10" s="1"/>
  <c r="M22" i="7" l="1"/>
  <c r="BR19" i="10"/>
  <c r="BS18" i="10" s="1"/>
  <c r="BS19" i="10" l="1"/>
  <c r="BT18" i="10" s="1"/>
  <c r="BT19" i="10" l="1"/>
  <c r="BU18" i="10" s="1"/>
  <c r="BU19" i="10" l="1"/>
  <c r="BV18" i="10" s="1"/>
  <c r="BV19" i="10" l="1"/>
  <c r="BW18" i="10" s="1"/>
  <c r="BW19" i="10" l="1"/>
  <c r="BX18" i="10" s="1"/>
  <c r="BX19" i="10" l="1"/>
  <c r="BY18" i="10" s="1"/>
  <c r="BY19" i="10" l="1"/>
  <c r="BZ18" i="10" s="1"/>
  <c r="BZ19" i="10" l="1"/>
  <c r="CA18" i="10" s="1"/>
  <c r="CA19" i="10" l="1"/>
  <c r="N22" i="7"/>
  <c r="CB18" i="10" l="1"/>
  <c r="CB19" i="10" l="1"/>
  <c r="CC18" i="10" s="1"/>
  <c r="CC19" i="10" l="1"/>
  <c r="CD18" i="10" s="1"/>
  <c r="CD19" i="10" l="1"/>
  <c r="CE18" i="10" s="1"/>
  <c r="CE19" i="10" l="1"/>
  <c r="CF18" i="10" s="1"/>
  <c r="CF19" i="10" l="1"/>
  <c r="CG18" i="10" s="1"/>
  <c r="CG19" i="10" l="1"/>
  <c r="CH18" i="10" s="1"/>
  <c r="CH19" i="10" l="1"/>
  <c r="CI18" i="10" s="1"/>
  <c r="CI19" i="10" l="1"/>
  <c r="CJ18" i="10" s="1"/>
  <c r="O22" i="7"/>
  <c r="CJ19" i="10" l="1"/>
  <c r="CK18" i="10" s="1"/>
  <c r="CK19" i="10" l="1"/>
  <c r="CL18" i="10" s="1"/>
  <c r="CL19" i="10" l="1"/>
  <c r="CM18" i="10" s="1"/>
  <c r="CM19" i="10" l="1"/>
  <c r="CN18" i="10" s="1"/>
  <c r="CN19" i="10" l="1"/>
  <c r="CO18" i="10" s="1"/>
  <c r="CO19" i="10" l="1"/>
  <c r="CP18" i="10" s="1"/>
  <c r="CP19" i="10" l="1"/>
  <c r="CQ18" i="10" s="1"/>
  <c r="CQ19" i="10" l="1"/>
  <c r="CR18" i="10" s="1"/>
  <c r="CR19" i="10" l="1"/>
  <c r="CS18" i="10" s="1"/>
  <c r="CS19" i="10" l="1"/>
  <c r="CT18" i="10" s="1"/>
  <c r="CT19" i="10" l="1"/>
  <c r="CU18" i="10" s="1"/>
  <c r="CU19" i="10" l="1"/>
  <c r="CV18" i="10" s="1"/>
  <c r="CV19" i="10" l="1"/>
  <c r="CW18" i="10" s="1"/>
  <c r="CW19" i="10" l="1"/>
  <c r="CX18" i="10" s="1"/>
  <c r="CX19" i="10" l="1"/>
  <c r="CY18" i="10" s="1"/>
  <c r="CY19" i="10" l="1"/>
  <c r="CZ18" i="10" s="1"/>
  <c r="CZ19" i="10" l="1"/>
  <c r="DA18" i="10" s="1"/>
  <c r="DA19" i="10" l="1"/>
  <c r="DB18" i="10" s="1"/>
  <c r="DB19" i="10" l="1"/>
  <c r="DC18" i="10" s="1"/>
  <c r="DC19" i="10" l="1"/>
  <c r="DD18" i="10" s="1"/>
  <c r="DD19" i="10" l="1"/>
  <c r="DE18" i="10" s="1"/>
  <c r="DE19" i="10" l="1"/>
  <c r="DF18" i="10" s="1"/>
  <c r="DF19" i="10" l="1"/>
  <c r="DG18" i="10" s="1"/>
  <c r="DG19" i="10" l="1"/>
  <c r="DH18" i="10" s="1"/>
  <c r="DH19" i="10" l="1"/>
  <c r="DI18" i="10" s="1"/>
  <c r="DI19" i="10" l="1"/>
  <c r="DJ18" i="10" s="1"/>
  <c r="DJ19" i="10" l="1"/>
  <c r="DK18" i="10" s="1"/>
  <c r="DK19" i="10" l="1"/>
  <c r="DL18" i="10" s="1"/>
  <c r="DL19" i="10" l="1"/>
  <c r="DM18" i="10" s="1"/>
  <c r="DM19" i="10" l="1"/>
  <c r="DN18" i="10" s="1"/>
  <c r="DN19" i="10" l="1"/>
  <c r="DO18" i="10" s="1"/>
  <c r="DO19" i="10" l="1"/>
  <c r="DP18" i="10" s="1"/>
  <c r="DP19" i="10" l="1"/>
  <c r="DQ18" i="10" s="1"/>
  <c r="DQ19" i="10" l="1"/>
  <c r="DR18" i="10" s="1"/>
  <c r="DR19" i="10" l="1"/>
  <c r="DS18" i="10" s="1"/>
  <c r="DS19" i="10" l="1"/>
  <c r="DT18" i="10" s="1"/>
  <c r="DT19" i="10" l="1"/>
  <c r="DU18" i="10" s="1"/>
  <c r="DU19" i="10" l="1"/>
  <c r="DV18" i="10" s="1"/>
  <c r="DV19" i="10" l="1"/>
  <c r="DW18" i="10" s="1"/>
  <c r="DW19" i="10" l="1"/>
  <c r="DX18" i="10" s="1"/>
  <c r="DX19" i="10" l="1"/>
  <c r="DY18" i="10" s="1"/>
  <c r="DY19" i="10" s="1"/>
  <c r="DZ18" i="10" s="1"/>
  <c r="DZ19" i="10" s="1"/>
  <c r="EA18" i="10" s="1"/>
  <c r="EA19" i="10" s="1"/>
  <c r="EB18" i="10" s="1"/>
  <c r="EB19" i="10" s="1"/>
  <c r="EC18" i="10" s="1"/>
  <c r="EC19" i="10" s="1"/>
  <c r="ED18" i="10" s="1"/>
  <c r="ED19" i="10" s="1"/>
  <c r="EE18" i="10" s="1"/>
  <c r="EE19" i="10" s="1"/>
  <c r="EF18" i="10" s="1"/>
  <c r="EF19" i="10" s="1"/>
  <c r="EG18" i="10" s="1"/>
  <c r="EG19" i="10" s="1"/>
  <c r="EH18" i="10" s="1"/>
  <c r="EH19" i="10" s="1"/>
  <c r="EI18" i="10" s="1"/>
  <c r="EI19" i="10" s="1"/>
  <c r="EJ18" i="10" s="1"/>
  <c r="EJ19" i="10" s="1"/>
  <c r="EK18" i="10" s="1"/>
  <c r="EK19" i="10" s="1"/>
  <c r="EL18" i="10" s="1"/>
  <c r="EL19" i="10" s="1"/>
  <c r="EM18" i="10" s="1"/>
  <c r="EM19" i="10" s="1"/>
  <c r="EN18" i="10" s="1"/>
  <c r="EN19" i="10" s="1"/>
  <c r="EO18" i="10" s="1"/>
  <c r="EO19" i="10" s="1"/>
  <c r="EP18" i="10" s="1"/>
  <c r="EP19" i="10" s="1"/>
  <c r="EQ18" i="10" s="1"/>
  <c r="EQ19" i="10" s="1"/>
  <c r="ER18" i="10" s="1"/>
  <c r="ER19" i="10" s="1"/>
  <c r="ES18" i="10" s="1"/>
  <c r="ES19" i="10" s="1"/>
  <c r="ET18" i="10" s="1"/>
  <c r="ET19" i="10" s="1"/>
  <c r="EU18" i="10" s="1"/>
  <c r="EU19" i="10" s="1"/>
  <c r="EV18" i="10" s="1"/>
  <c r="EV19" i="10" s="1"/>
  <c r="EW18" i="10" s="1"/>
  <c r="EW19" i="10" s="1"/>
  <c r="EX18" i="10" s="1"/>
  <c r="EX19" i="10" s="1"/>
  <c r="EY18" i="10" s="1"/>
  <c r="EY19" i="10" s="1"/>
  <c r="EZ18" i="10" s="1"/>
  <c r="EZ19" i="10" s="1"/>
  <c r="FA18" i="10" s="1"/>
  <c r="FA19" i="10" s="1"/>
  <c r="FB18" i="10" s="1"/>
  <c r="FB19" i="10" s="1"/>
  <c r="FC18" i="10" s="1"/>
  <c r="FC19" i="10" s="1"/>
  <c r="FD18" i="10" s="1"/>
  <c r="FD19" i="10" s="1"/>
  <c r="FE18" i="10" s="1"/>
  <c r="FE19" i="10" s="1"/>
  <c r="FF18" i="10" s="1"/>
  <c r="FF19" i="10" s="1"/>
  <c r="FG18" i="10" s="1"/>
  <c r="FG19" i="10" s="1"/>
  <c r="FH18" i="10" s="1"/>
  <c r="FH19" i="10" s="1"/>
  <c r="FI18" i="10" s="1"/>
  <c r="FI19" i="10" s="1"/>
  <c r="FJ18" i="10" s="1"/>
  <c r="FJ19" i="10" s="1"/>
  <c r="FK18" i="10" s="1"/>
  <c r="FK19" i="10" s="1"/>
  <c r="FL18" i="10" s="1"/>
  <c r="FL19" i="10" s="1"/>
  <c r="FM18" i="10" s="1"/>
  <c r="FM19" i="10" s="1"/>
  <c r="FN18" i="10" s="1"/>
  <c r="FN19" i="10" s="1"/>
  <c r="FO18" i="10" s="1"/>
  <c r="FO19" i="10" s="1"/>
  <c r="FP18" i="10" s="1"/>
  <c r="FP19" i="10" s="1"/>
  <c r="FQ18" i="10" s="1"/>
  <c r="FQ19" i="10" s="1"/>
  <c r="FR18" i="10" s="1"/>
  <c r="FR19" i="10" s="1"/>
  <c r="FS18" i="10" s="1"/>
  <c r="FS19" i="10" s="1"/>
  <c r="FT18" i="10" s="1"/>
  <c r="FT19" i="10" s="1"/>
  <c r="FU18" i="10" s="1"/>
  <c r="FU19" i="10" s="1"/>
  <c r="FV18" i="10" s="1"/>
  <c r="FV19" i="10" s="1"/>
  <c r="FW18" i="10" s="1"/>
  <c r="FW19" i="10" s="1"/>
  <c r="FX18" i="10" s="1"/>
  <c r="FX19" i="10" s="1"/>
  <c r="FY18" i="10" s="1"/>
  <c r="FY19" i="10" s="1"/>
  <c r="FZ18" i="10" s="1"/>
  <c r="FZ19" i="10" s="1"/>
  <c r="GA18" i="10" s="1"/>
  <c r="GA19" i="10" s="1"/>
  <c r="GB18" i="10" s="1"/>
  <c r="GB19" i="10" s="1"/>
  <c r="GC18" i="10" s="1"/>
  <c r="GC19" i="10" s="1"/>
  <c r="GD18" i="10" l="1"/>
  <c r="GD19" i="10" s="1"/>
  <c r="GE18" i="10" s="1"/>
  <c r="GE19" i="10" s="1"/>
  <c r="GF18" i="10" s="1"/>
  <c r="GF19" i="10" s="1"/>
  <c r="GG18" i="10" l="1"/>
  <c r="GG19" i="10" s="1"/>
  <c r="GH18" i="10" l="1"/>
  <c r="GH19" i="10" s="1"/>
  <c r="GI18" i="10" s="1"/>
  <c r="GI19" i="10" s="1"/>
  <c r="GJ18" i="10" s="1"/>
  <c r="GJ19" i="10" s="1"/>
  <c r="GK18" i="10" l="1"/>
  <c r="GK19" i="10" s="1"/>
  <c r="GL18" i="10" l="1"/>
  <c r="GL19" i="10" s="1"/>
  <c r="GM18" i="10" s="1"/>
  <c r="GM19" i="10" s="1"/>
  <c r="GN18" i="10" s="1"/>
  <c r="GN19" i="10" s="1"/>
  <c r="GO18" i="10" s="1"/>
  <c r="GO19" i="10" s="1"/>
  <c r="GP18" i="10" l="1"/>
  <c r="GP19" i="10" s="1"/>
  <c r="GQ18" i="10" l="1"/>
  <c r="GQ19" i="10" s="1"/>
  <c r="GR18" i="10" s="1"/>
  <c r="GR19" i="10" s="1"/>
  <c r="GS18" i="10" s="1"/>
  <c r="GS19" i="10" s="1"/>
  <c r="GT18" i="10" l="1"/>
  <c r="GT19" i="10" s="1"/>
  <c r="GU18" i="10" s="1"/>
  <c r="GU19" i="10" s="1"/>
  <c r="GV18" i="10" s="1"/>
  <c r="GV19" i="10" s="1"/>
  <c r="GW18" i="10" l="1"/>
  <c r="GW19" i="10" s="1"/>
  <c r="GX18" i="10" l="1"/>
  <c r="GX19" i="10" s="1"/>
  <c r="GY18" i="10" l="1"/>
  <c r="GY19" i="10" s="1"/>
  <c r="GZ18" i="10" s="1"/>
  <c r="GZ19" i="10" s="1"/>
  <c r="HA18" i="10" l="1"/>
  <c r="HA19" i="10" s="1"/>
  <c r="HB18" i="10" l="1"/>
  <c r="HB19" i="10" s="1"/>
  <c r="HC18" i="10" s="1"/>
  <c r="HC19" i="10" s="1"/>
  <c r="HD18" i="10" s="1"/>
  <c r="HD19" i="10" s="1"/>
  <c r="HE18" i="10" s="1"/>
  <c r="HE19" i="10" s="1"/>
  <c r="HF18" i="10" l="1"/>
  <c r="HF19" i="10" s="1"/>
  <c r="HG18" i="10" l="1"/>
  <c r="HG19" i="10" s="1"/>
  <c r="HH18" i="10" s="1"/>
  <c r="HH19" i="10" s="1"/>
  <c r="HI18" i="10" l="1"/>
  <c r="HI19" i="10" s="1"/>
  <c r="HJ18" i="10" l="1"/>
  <c r="HJ19" i="10" s="1"/>
  <c r="HK18" i="10" s="1"/>
  <c r="HK19" i="10" s="1"/>
  <c r="HL18" i="10" s="1"/>
  <c r="HL19" i="10" s="1"/>
  <c r="HM18" i="10" s="1"/>
  <c r="HM19" i="10" s="1"/>
  <c r="HN18" i="10" l="1"/>
  <c r="HN19" i="10" s="1"/>
  <c r="HO18" i="10" l="1"/>
  <c r="HO19" i="10" s="1"/>
  <c r="HP18" i="10" s="1"/>
  <c r="HP19" i="10" s="1"/>
  <c r="HQ18" i="10" l="1"/>
  <c r="HQ19" i="10" s="1"/>
  <c r="HR18" i="10" l="1"/>
  <c r="HR19" i="10" s="1"/>
  <c r="HS18" i="10" s="1"/>
  <c r="HS19" i="10" s="1"/>
  <c r="HT18" i="10" s="1"/>
  <c r="HT19" i="10" s="1"/>
  <c r="HU18" i="10" l="1"/>
  <c r="HU19" i="10" s="1"/>
  <c r="HV18" i="10" l="1"/>
  <c r="HV19" i="10" s="1"/>
  <c r="HW18" i="10" l="1"/>
  <c r="HW19" i="10" s="1"/>
  <c r="HX18" i="10" s="1"/>
  <c r="HX19" i="10" s="1"/>
  <c r="HY18" i="10" l="1"/>
  <c r="HY19" i="10" s="1"/>
  <c r="HZ18" i="10" l="1"/>
  <c r="HZ19" i="10" s="1"/>
  <c r="IA18" i="10" s="1"/>
  <c r="IA19" i="10" s="1"/>
  <c r="IB18" i="10" s="1"/>
  <c r="IB19" i="10" s="1"/>
  <c r="IC18" i="10" s="1"/>
  <c r="IC19" i="10" s="1"/>
  <c r="ID18" i="10" l="1"/>
  <c r="ID19" i="10" s="1"/>
  <c r="IE18" i="10" l="1"/>
  <c r="IE19" i="10" s="1"/>
  <c r="IF18" i="10" s="1"/>
  <c r="IF19" i="10" s="1"/>
  <c r="IG18" i="10" l="1"/>
  <c r="IG19" i="10" s="1"/>
  <c r="IH18" i="10" l="1"/>
  <c r="IH19" i="10" s="1"/>
  <c r="II18" i="10" s="1"/>
  <c r="II19" i="10" s="1"/>
  <c r="IJ18" i="10" s="1"/>
  <c r="IJ19" i="10" s="1"/>
  <c r="IK18" i="10" l="1"/>
  <c r="IK19" i="10" s="1"/>
  <c r="IL18" i="10" l="1"/>
  <c r="IL19" i="10" s="1"/>
  <c r="IM18" i="10" l="1"/>
  <c r="IM19" i="10" s="1"/>
  <c r="IN18" i="10" s="1"/>
  <c r="IN19" i="10" s="1"/>
  <c r="IO18" i="10" l="1"/>
  <c r="IO19" i="10" s="1"/>
  <c r="IP18" i="10" l="1"/>
  <c r="IP19" i="10" s="1"/>
  <c r="IQ18" i="10" s="1"/>
  <c r="IQ19" i="10" s="1"/>
  <c r="IR18" i="10" s="1"/>
  <c r="IR19" i="10" s="1"/>
  <c r="IS18" i="10" s="1"/>
  <c r="IS19" i="10" s="1"/>
  <c r="IT18" i="10" s="1"/>
  <c r="IT19" i="10" s="1"/>
  <c r="IU18" i="10" s="1"/>
  <c r="IU19" i="10" s="1"/>
  <c r="IV18" i="10" l="1"/>
  <c r="IV19" i="10" s="1"/>
  <c r="IW18" i="10" l="1"/>
  <c r="IW19" i="10" s="1"/>
  <c r="IX18" i="10" l="1"/>
  <c r="IX19" i="10" s="1"/>
  <c r="IY18" i="10" l="1"/>
  <c r="IY19" i="10" s="1"/>
  <c r="IZ18" i="10" l="1"/>
  <c r="IZ19" i="10" s="1"/>
  <c r="JA18" i="10" l="1"/>
  <c r="JA19" i="10" s="1"/>
  <c r="JB18" i="10" l="1"/>
  <c r="JB19" i="10" s="1"/>
  <c r="JC18" i="10" l="1"/>
  <c r="JC19" i="10" s="1"/>
  <c r="JD18" i="10" l="1"/>
  <c r="JD19" i="10" s="1"/>
  <c r="JE18" i="10" l="1"/>
  <c r="JE19" i="10" s="1"/>
  <c r="JF18" i="10" l="1"/>
  <c r="JF19" i="10" s="1"/>
  <c r="JG18" i="10" l="1"/>
  <c r="JG19" i="10" s="1"/>
  <c r="JH18" i="10" l="1"/>
  <c r="JH19" i="10" s="1"/>
  <c r="JI18" i="10" l="1"/>
  <c r="JI19" i="10" s="1"/>
  <c r="JJ18" i="10" l="1"/>
  <c r="JJ19" i="10" s="1"/>
  <c r="JK18" i="10" l="1"/>
  <c r="JK19" i="10" s="1"/>
  <c r="JL18" i="10" l="1"/>
  <c r="JL19" i="10" s="1"/>
  <c r="JM18" i="10" l="1"/>
  <c r="JM19" i="10" s="1"/>
  <c r="JN18" i="10" l="1"/>
  <c r="JN19" i="10" s="1"/>
  <c r="JO18" i="10" l="1"/>
  <c r="JO19" i="10" s="1"/>
  <c r="JP18" i="10" l="1"/>
  <c r="JP19" i="10" s="1"/>
  <c r="JQ18" i="10" l="1"/>
  <c r="JQ19" i="10" s="1"/>
  <c r="JR18" i="10" l="1"/>
  <c r="JR19" i="10" s="1"/>
  <c r="JS18" i="10" l="1"/>
  <c r="JS19" i="10" s="1"/>
  <c r="JT18" i="10" l="1"/>
  <c r="JT19" i="10" s="1"/>
  <c r="JU18" i="10" l="1"/>
  <c r="JU19" i="10" s="1"/>
  <c r="JV18" i="10" l="1"/>
  <c r="JV19" i="10" s="1"/>
  <c r="JW18" i="10" l="1"/>
  <c r="JW19" i="10" s="1"/>
  <c r="JX18" i="10" l="1"/>
  <c r="JX19" i="10" s="1"/>
  <c r="JY18" i="10" l="1"/>
  <c r="JY19" i="10" s="1"/>
  <c r="JZ18" i="10" l="1"/>
  <c r="JZ19" i="10" s="1"/>
  <c r="KA18" i="10" l="1"/>
  <c r="KA19" i="10" s="1"/>
  <c r="KB18" i="10" l="1"/>
  <c r="KB19" i="10" s="1"/>
  <c r="KC18" i="10" l="1"/>
  <c r="KC19" i="10" s="1"/>
  <c r="KD18" i="10" l="1"/>
  <c r="KD19" i="10" s="1"/>
  <c r="KE18" i="10" l="1"/>
  <c r="KE19" i="10" s="1"/>
  <c r="KF18" i="10" l="1"/>
  <c r="KF19" i="10" s="1"/>
  <c r="KG18" i="10" l="1"/>
  <c r="KG19" i="10" s="1"/>
  <c r="KH18" i="10" l="1"/>
  <c r="KH19" i="10" s="1"/>
  <c r="KI18" i="10" l="1"/>
  <c r="KI19" i="10" s="1"/>
  <c r="KJ18" i="10" l="1"/>
  <c r="KJ19" i="10" s="1"/>
  <c r="KK18" i="10" l="1"/>
  <c r="KK19" i="10" s="1"/>
  <c r="KL18" i="10" l="1"/>
  <c r="KL19" i="10" s="1"/>
  <c r="KM18" i="10" l="1"/>
  <c r="KM19" i="10" s="1"/>
  <c r="KN18" i="10" l="1"/>
  <c r="KN19" i="10" s="1"/>
  <c r="KO18" i="10" l="1"/>
  <c r="KO19" i="10" s="1"/>
  <c r="KP18" i="10" l="1"/>
  <c r="KP19" i="10" s="1"/>
  <c r="KQ18" i="10" l="1"/>
  <c r="KQ19" i="10" s="1"/>
  <c r="KR18" i="10" l="1"/>
  <c r="KR19" i="10" s="1"/>
  <c r="KS18" i="10" l="1"/>
  <c r="KS19" i="10" s="1"/>
  <c r="KT18" i="10" l="1"/>
  <c r="KT19" i="10" s="1"/>
  <c r="KU18" i="10" l="1"/>
  <c r="KU19" i="10" s="1"/>
  <c r="KV18" i="10" l="1"/>
  <c r="KV19" i="10" s="1"/>
  <c r="KW18" i="10" l="1"/>
  <c r="KW19" i="10" s="1"/>
  <c r="KX18" i="10" l="1"/>
  <c r="KX19" i="10" s="1"/>
  <c r="KY18" i="10" l="1"/>
  <c r="KY19" i="10" s="1"/>
  <c r="KZ18" i="10" l="1"/>
  <c r="KZ19" i="10" s="1"/>
  <c r="LA18" i="10" l="1"/>
  <c r="LA19" i="10" s="1"/>
  <c r="LB18" i="10" l="1"/>
  <c r="LB19" i="10" s="1"/>
  <c r="LC18" i="10" l="1"/>
  <c r="LC19" i="10" s="1"/>
  <c r="LD18" i="10" l="1"/>
  <c r="LD19" i="10" s="1"/>
  <c r="LE18" i="10" l="1"/>
  <c r="LE19" i="10" s="1"/>
  <c r="LF18" i="10" l="1"/>
  <c r="LF19" i="10" s="1"/>
  <c r="LG18" i="10" l="1"/>
  <c r="LG19" i="10" s="1"/>
  <c r="LH18" i="10" l="1"/>
  <c r="LH19" i="10" s="1"/>
  <c r="LI18" i="10" l="1"/>
  <c r="LI19" i="10" s="1"/>
  <c r="LJ18" i="10" l="1"/>
  <c r="LJ19" i="10" s="1"/>
  <c r="LK18" i="10" l="1"/>
  <c r="LK19" i="10" s="1"/>
  <c r="LL18" i="10" l="1"/>
  <c r="LL19" i="10" s="1"/>
  <c r="LM18" i="10" l="1"/>
  <c r="LM19" i="10" s="1"/>
  <c r="LN18" i="10" l="1"/>
  <c r="LN19" i="10" s="1"/>
  <c r="LO18" i="10" l="1"/>
  <c r="LO19" i="10" s="1"/>
  <c r="LP18" i="10" l="1"/>
  <c r="LP19" i="10" s="1"/>
  <c r="LQ18" i="10" l="1"/>
  <c r="LQ19" i="10" s="1"/>
  <c r="LR18" i="10" l="1"/>
  <c r="LR19" i="10" s="1"/>
  <c r="LS18" i="10" l="1"/>
  <c r="LS19" i="10" s="1"/>
  <c r="LT18" i="10" l="1"/>
  <c r="LT19" i="10" s="1"/>
  <c r="LU18" i="10" l="1"/>
  <c r="LU19" i="10" s="1"/>
  <c r="LV18" i="10" l="1"/>
  <c r="LV19" i="10" s="1"/>
  <c r="LW18" i="10" l="1"/>
  <c r="LW19" i="10" s="1"/>
  <c r="LX18" i="10" l="1"/>
  <c r="LX19" i="10" s="1"/>
  <c r="LY18" i="10" l="1"/>
  <c r="LY19" i="10" s="1"/>
  <c r="LZ18" i="10" l="1"/>
  <c r="LZ19" i="10" s="1"/>
  <c r="MA18" i="10" l="1"/>
  <c r="MA19" i="10" s="1"/>
  <c r="MB18" i="10" l="1"/>
  <c r="MB19" i="10" s="1"/>
  <c r="MC18" i="10" l="1"/>
  <c r="MC19" i="10" s="1"/>
  <c r="MD18" i="10" l="1"/>
  <c r="MD19" i="10" s="1"/>
  <c r="ME18" i="10" l="1"/>
  <c r="ME19" i="10" s="1"/>
  <c r="MF18" i="10" l="1"/>
  <c r="MF19" i="10" s="1"/>
  <c r="MG18" i="10" l="1"/>
  <c r="MG19" i="10" s="1"/>
  <c r="MH18" i="10" l="1"/>
  <c r="MH19" i="10" s="1"/>
  <c r="MI18" i="10" l="1"/>
  <c r="MI19" i="10" s="1"/>
  <c r="MJ18" i="10" l="1"/>
  <c r="MJ19" i="10" s="1"/>
  <c r="MK18" i="10" l="1"/>
  <c r="MK19" i="10" s="1"/>
  <c r="ML18" i="10" l="1"/>
  <c r="ML19" i="10" s="1"/>
  <c r="MM18" i="10" l="1"/>
  <c r="MM19" i="10" s="1"/>
  <c r="MN18" i="10" l="1"/>
  <c r="MN19" i="10" s="1"/>
  <c r="MO18" i="10" l="1"/>
  <c r="MO19" i="10" s="1"/>
  <c r="MP18" i="10" l="1"/>
  <c r="MP19" i="10" s="1"/>
  <c r="MQ18" i="10" l="1"/>
  <c r="MQ19" i="10" s="1"/>
  <c r="MR18" i="10" l="1"/>
  <c r="MR19" i="10" s="1"/>
  <c r="MS18" i="10" l="1"/>
  <c r="MS19" i="10" s="1"/>
  <c r="MT18" i="10" l="1"/>
  <c r="MT19" i="10" s="1"/>
  <c r="MU18" i="10" l="1"/>
  <c r="MU19" i="10" s="1"/>
  <c r="MV18" i="10" l="1"/>
  <c r="MV19" i="10" s="1"/>
  <c r="MW18" i="10" l="1"/>
  <c r="MW19" i="10" s="1"/>
  <c r="MX18" i="10" l="1"/>
  <c r="MX19" i="10" s="1"/>
  <c r="MY18" i="10" l="1"/>
  <c r="MY19" i="10" s="1"/>
  <c r="MZ18" i="10" l="1"/>
  <c r="MZ19" i="10" s="1"/>
  <c r="NA18" i="10" l="1"/>
  <c r="NA19" i="10" s="1"/>
  <c r="NB18" i="10" l="1"/>
  <c r="NB19" i="10" s="1"/>
  <c r="NC18" i="10" l="1"/>
  <c r="NC19" i="10" s="1"/>
  <c r="ND18" i="10" l="1"/>
  <c r="ND19" i="10" s="1"/>
  <c r="NE18" i="10" l="1"/>
  <c r="NE19" i="10" s="1"/>
</calcChain>
</file>

<file path=xl/comments1.xml><?xml version="1.0" encoding="utf-8"?>
<comments xmlns="http://schemas.openxmlformats.org/spreadsheetml/2006/main">
  <authors>
    <author>tc={F4D9B192-BDE0-40A1-A1BC-DC21C3B28535}</author>
  </authors>
  <commentList>
    <comment ref="B37" authorId="0" shapeId="0">
      <text>
        <r>
          <rPr>
            <sz val="11"/>
            <color theme="1"/>
            <rFont val="Calibri"/>
            <family val="2"/>
            <scheme val="minor"/>
          </rPr>
          <t xml:space="preserve">[Comentário encadeado]
Sua versão do Excel permite que você leia este comentário encadeado, no entanto, as edições serão removidas se o arquivo for aberto em uma versão mais recente do Excel. Saiba mais: https://go.microsoft.com/fwlink/?linkid=870924
Comentário:
    50%
</t>
        </r>
      </text>
    </comment>
  </commentList>
</comments>
</file>

<file path=xl/sharedStrings.xml><?xml version="1.0" encoding="utf-8"?>
<sst xmlns="http://schemas.openxmlformats.org/spreadsheetml/2006/main" count="898" uniqueCount="422">
  <si>
    <t>1 º Mês</t>
  </si>
  <si>
    <t>2 º Mês</t>
  </si>
  <si>
    <t>3 º Mês</t>
  </si>
  <si>
    <t>4 º Mês</t>
  </si>
  <si>
    <t>5 º Mês</t>
  </si>
  <si>
    <t>6 º Mês</t>
  </si>
  <si>
    <t>7 º Mês</t>
  </si>
  <si>
    <t>8 º Mês</t>
  </si>
  <si>
    <t>9 º Mês</t>
  </si>
  <si>
    <t>10 º Mês</t>
  </si>
  <si>
    <t>11 º Mês</t>
  </si>
  <si>
    <t>12 º Mês</t>
  </si>
  <si>
    <t>2 ano</t>
  </si>
  <si>
    <t>3 ano</t>
  </si>
  <si>
    <t>4 ano</t>
  </si>
  <si>
    <t>5 ano</t>
  </si>
  <si>
    <t>6 ano</t>
  </si>
  <si>
    <t>7 ano</t>
  </si>
  <si>
    <t>8 ano</t>
  </si>
  <si>
    <t>9 ano</t>
  </si>
  <si>
    <t>10 ano</t>
  </si>
  <si>
    <t>TOTAL</t>
  </si>
  <si>
    <t>Itens</t>
  </si>
  <si>
    <t>Unidades</t>
  </si>
  <si>
    <t>Valor unit.</t>
  </si>
  <si>
    <t>Valor Total.</t>
  </si>
  <si>
    <t>Equipamentos da Operação</t>
  </si>
  <si>
    <t>Equipamento de Informatica</t>
  </si>
  <si>
    <t>Impressora Multifuncional</t>
  </si>
  <si>
    <t>Infraestrutura da Sede</t>
  </si>
  <si>
    <t>Veiculos</t>
  </si>
  <si>
    <t>Marketing</t>
  </si>
  <si>
    <t>Sinalização</t>
  </si>
  <si>
    <t xml:space="preserve">Sinalização Vertical - Poste </t>
  </si>
  <si>
    <t>Sinalização Vertical - Placas</t>
  </si>
  <si>
    <t>Mão de Obra - Sinalização Vertical</t>
  </si>
  <si>
    <t>Mão de Obra - Sinalização Horizontal</t>
  </si>
  <si>
    <t>Sinalização Horizontal - TINTA Azul</t>
  </si>
  <si>
    <t>Sinalização Horizontal - TINTA Branca</t>
  </si>
  <si>
    <t>Implantação/Treinamento</t>
  </si>
  <si>
    <t>Total do Investimento</t>
  </si>
  <si>
    <t>Fracionamento Mensal</t>
  </si>
  <si>
    <t>Mão de Obra</t>
  </si>
  <si>
    <t>Salário</t>
  </si>
  <si>
    <t>Quantidade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</si>
  <si>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</si>
  <si>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</si>
  <si>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</si>
  <si>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</si>
  <si>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</si>
  <si>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</si>
  <si>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</si>
  <si>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</si>
  <si>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</si>
  <si>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</si>
  <si>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</si>
  <si>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</si>
  <si>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13º mês</t>
  </si>
  <si>
    <t>14º mês</t>
  </si>
  <si>
    <t>15º mês</t>
  </si>
  <si>
    <t>16º mês</t>
  </si>
  <si>
    <t>17º mês</t>
  </si>
  <si>
    <t>18º mês</t>
  </si>
  <si>
    <t>19º mês</t>
  </si>
  <si>
    <t>20º mês</t>
  </si>
  <si>
    <t>21º mês</t>
  </si>
  <si>
    <t>22º mês</t>
  </si>
  <si>
    <t>23º mês</t>
  </si>
  <si>
    <t>24º mês</t>
  </si>
  <si>
    <t>25º mês</t>
  </si>
  <si>
    <t>26º mês</t>
  </si>
  <si>
    <t>27º mês</t>
  </si>
  <si>
    <t>28º mês</t>
  </si>
  <si>
    <t>29º mês</t>
  </si>
  <si>
    <t>30º mês</t>
  </si>
  <si>
    <t>31º mês</t>
  </si>
  <si>
    <t>32º mês</t>
  </si>
  <si>
    <t>33º mês</t>
  </si>
  <si>
    <t>34º mês</t>
  </si>
  <si>
    <t>35º mês</t>
  </si>
  <si>
    <t>36º mês</t>
  </si>
  <si>
    <t>37º mês</t>
  </si>
  <si>
    <t>38º mês</t>
  </si>
  <si>
    <t>39º mês</t>
  </si>
  <si>
    <t>40º mês</t>
  </si>
  <si>
    <t>41º mês</t>
  </si>
  <si>
    <t>42º mês</t>
  </si>
  <si>
    <t>43º mês</t>
  </si>
  <si>
    <t>44º mês</t>
  </si>
  <si>
    <t>45º mês</t>
  </si>
  <si>
    <t>46º mês</t>
  </si>
  <si>
    <t>47º mês</t>
  </si>
  <si>
    <t>48º mês</t>
  </si>
  <si>
    <t>49º mês</t>
  </si>
  <si>
    <t>50º mês</t>
  </si>
  <si>
    <t>51º mês</t>
  </si>
  <si>
    <t>52º mês</t>
  </si>
  <si>
    <t>53º mês</t>
  </si>
  <si>
    <t>54º mês</t>
  </si>
  <si>
    <t>55º mês</t>
  </si>
  <si>
    <t>56º mês</t>
  </si>
  <si>
    <t>57º mês</t>
  </si>
  <si>
    <t>58º mês</t>
  </si>
  <si>
    <t>59º mês</t>
  </si>
  <si>
    <t>60º mês</t>
  </si>
  <si>
    <t>61º mês</t>
  </si>
  <si>
    <t>62º mês</t>
  </si>
  <si>
    <t>63º mês</t>
  </si>
  <si>
    <t>64º mês</t>
  </si>
  <si>
    <t>65º mês</t>
  </si>
  <si>
    <t>66º mês</t>
  </si>
  <si>
    <t>67º mês</t>
  </si>
  <si>
    <t>68º mês</t>
  </si>
  <si>
    <t>69º mês</t>
  </si>
  <si>
    <t>70º mês</t>
  </si>
  <si>
    <t>71º mês</t>
  </si>
  <si>
    <t>72º mês</t>
  </si>
  <si>
    <t>73º mês</t>
  </si>
  <si>
    <t>74º mês</t>
  </si>
  <si>
    <t>75º mês</t>
  </si>
  <si>
    <t>76º mês</t>
  </si>
  <si>
    <t>77º mês</t>
  </si>
  <si>
    <t>78º mês</t>
  </si>
  <si>
    <t>79º mês</t>
  </si>
  <si>
    <t>80º mês</t>
  </si>
  <si>
    <t>81º mês</t>
  </si>
  <si>
    <t>82º mês</t>
  </si>
  <si>
    <t>83º mês</t>
  </si>
  <si>
    <t>84º mês</t>
  </si>
  <si>
    <t>85º mês</t>
  </si>
  <si>
    <t>86º mês</t>
  </si>
  <si>
    <t>87º mês</t>
  </si>
  <si>
    <t>88º mês</t>
  </si>
  <si>
    <t>89º mês</t>
  </si>
  <si>
    <t>90º mês</t>
  </si>
  <si>
    <t>91º mês</t>
  </si>
  <si>
    <t>92º mês</t>
  </si>
  <si>
    <t>93º mês</t>
  </si>
  <si>
    <t>94º mês</t>
  </si>
  <si>
    <t>95º mês</t>
  </si>
  <si>
    <t>96º mês</t>
  </si>
  <si>
    <t>97º mês</t>
  </si>
  <si>
    <t>98º mês</t>
  </si>
  <si>
    <t>99º mês</t>
  </si>
  <si>
    <t>100º mês</t>
  </si>
  <si>
    <t>101º mês</t>
  </si>
  <si>
    <t>102º mês</t>
  </si>
  <si>
    <t>103º mês</t>
  </si>
  <si>
    <t>104º mês</t>
  </si>
  <si>
    <t>105º mês</t>
  </si>
  <si>
    <t>106º mês</t>
  </si>
  <si>
    <t>107º mês</t>
  </si>
  <si>
    <t>108º mês</t>
  </si>
  <si>
    <t>109º mês</t>
  </si>
  <si>
    <t>110º mês</t>
  </si>
  <si>
    <t>111º mês</t>
  </si>
  <si>
    <t>112º mês</t>
  </si>
  <si>
    <t>113º mês</t>
  </si>
  <si>
    <t>114º mês</t>
  </si>
  <si>
    <t>115º mês</t>
  </si>
  <si>
    <t>116º mês</t>
  </si>
  <si>
    <t>117º mês</t>
  </si>
  <si>
    <t>118º mês</t>
  </si>
  <si>
    <t>119º mês</t>
  </si>
  <si>
    <t>120º mês</t>
  </si>
  <si>
    <t>Supervisora de Operação</t>
  </si>
  <si>
    <t>Monitora</t>
  </si>
  <si>
    <t>Total do Custo de Mão de Obra</t>
  </si>
  <si>
    <t>Efetivo mensal</t>
  </si>
  <si>
    <t>Uniforme</t>
  </si>
  <si>
    <t>Vale Refeição</t>
  </si>
  <si>
    <t>Vale Transporte</t>
  </si>
  <si>
    <t>Sub-Total de Mão de Obra</t>
  </si>
  <si>
    <t xml:space="preserve">Sub-Total </t>
  </si>
  <si>
    <t xml:space="preserve">TOTAL FINAL </t>
  </si>
  <si>
    <t>1º ano</t>
  </si>
  <si>
    <t>2º ano</t>
  </si>
  <si>
    <t>3º ano</t>
  </si>
  <si>
    <t>4º ano</t>
  </si>
  <si>
    <t>5º ano</t>
  </si>
  <si>
    <t>6º ano</t>
  </si>
  <si>
    <t>7º ano</t>
  </si>
  <si>
    <t>8º ano</t>
  </si>
  <si>
    <t>9º ano</t>
  </si>
  <si>
    <t>10º ano</t>
  </si>
  <si>
    <t>Rotativo</t>
  </si>
  <si>
    <t>Tx.Ocup.</t>
  </si>
  <si>
    <t>Tx Resp.</t>
  </si>
  <si>
    <t>Tarifa</t>
  </si>
  <si>
    <t>IRPJ</t>
  </si>
  <si>
    <t>IRPJ Adicional</t>
  </si>
  <si>
    <t>CSLL</t>
  </si>
  <si>
    <t>PIS</t>
  </si>
  <si>
    <t>COFINS</t>
  </si>
  <si>
    <t>ISSQN</t>
  </si>
  <si>
    <t>Receita Líquida</t>
  </si>
  <si>
    <t>Encargos Trabalhistas</t>
  </si>
  <si>
    <t>Custos Mão de Obra</t>
  </si>
  <si>
    <t xml:space="preserve">Repasse Fixo Prefeitura </t>
  </si>
  <si>
    <t>Custos Total Outorga + Repasse</t>
  </si>
  <si>
    <t>Aluguel - Escritório Central</t>
  </si>
  <si>
    <t>Despesas Administrativas</t>
  </si>
  <si>
    <t>Despesas Comercialização</t>
  </si>
  <si>
    <t>LUCRO LIQUIDO</t>
  </si>
  <si>
    <t>LUCRO LIQUIDO ACUM</t>
  </si>
  <si>
    <t>Resumo da Operação</t>
  </si>
  <si>
    <t>TIR (a.m)</t>
  </si>
  <si>
    <t>TIR (a.a)</t>
  </si>
  <si>
    <t>P&amp;L</t>
  </si>
  <si>
    <t>REAJUSTE ANUAL</t>
  </si>
  <si>
    <t xml:space="preserve">Celular </t>
  </si>
  <si>
    <t>PDA</t>
  </si>
  <si>
    <t>Parquimetro</t>
  </si>
  <si>
    <t xml:space="preserve">Avisos </t>
  </si>
  <si>
    <t>TOTAL FATURAMENTO MENSAL</t>
  </si>
  <si>
    <t>PIS/COFINS/CSLL/IRPJ/ISS</t>
  </si>
  <si>
    <t>Despesas</t>
  </si>
  <si>
    <t xml:space="preserve">Repasse Prefeitura </t>
  </si>
  <si>
    <t>Aluguel escritório</t>
  </si>
  <si>
    <t>Aluguel software</t>
  </si>
  <si>
    <t>Manutenção PDV + Smart Phone + Parquímetro</t>
  </si>
  <si>
    <t>Despesas RH/Contabilidade</t>
  </si>
  <si>
    <t>Telefonia + M2M + Dados Móveis</t>
  </si>
  <si>
    <t>Locação Veículo/Moto</t>
  </si>
  <si>
    <t>Farda/EPI</t>
  </si>
  <si>
    <t>Taxa comercalização PDV</t>
  </si>
  <si>
    <t>Taxa comercialização celular</t>
  </si>
  <si>
    <t>Investimento</t>
  </si>
  <si>
    <t>TOTAL FINAL</t>
  </si>
  <si>
    <t>QUADRO 7: SERVIÇOS DA DÍVIDA</t>
  </si>
  <si>
    <t>Mês</t>
  </si>
  <si>
    <t>Plano de Financiamento</t>
  </si>
  <si>
    <t>Fluxo de Caixa</t>
  </si>
  <si>
    <t>Equity</t>
  </si>
  <si>
    <t>Valor de Capital</t>
  </si>
  <si>
    <t>Auxiliar</t>
  </si>
  <si>
    <t>Ano</t>
  </si>
  <si>
    <t>Financiamento</t>
  </si>
  <si>
    <t>Taxa de Juros (IPCA + )</t>
  </si>
  <si>
    <t>a.a.</t>
  </si>
  <si>
    <t>a.m.</t>
  </si>
  <si>
    <t>Juros Devidos</t>
  </si>
  <si>
    <t>Saldo Devedor</t>
  </si>
  <si>
    <t>COEFICIENTE</t>
  </si>
  <si>
    <t>Receita</t>
  </si>
  <si>
    <t>Área 1</t>
  </si>
  <si>
    <t>Área 2</t>
  </si>
  <si>
    <t>Área 3</t>
  </si>
  <si>
    <t>FLUXO ANUAL - ITAPIRA/SP</t>
  </si>
  <si>
    <t>Caçambas</t>
  </si>
  <si>
    <t>Publicidade</t>
  </si>
  <si>
    <t>São Paulo, 17 de novembro de 2016.</t>
  </si>
  <si>
    <t>ASG ENGENHARIA LTDA.</t>
  </si>
  <si>
    <t>Eng. Maria Cristina Faria</t>
  </si>
  <si>
    <t>Eng. Orçamentos / Procuradora</t>
  </si>
  <si>
    <t>CREA/SP 0601513153 R.G. 9.426.160 SSP/SP e CPF 048.984.928-86</t>
  </si>
  <si>
    <t>1.1</t>
  </si>
  <si>
    <t>3.3</t>
  </si>
  <si>
    <t>1.2</t>
  </si>
  <si>
    <t>1.3</t>
  </si>
  <si>
    <t>1.6</t>
  </si>
  <si>
    <t>1.7</t>
  </si>
  <si>
    <t>1.8</t>
  </si>
  <si>
    <t>2.1</t>
  </si>
  <si>
    <t>3.1</t>
  </si>
  <si>
    <t>2.3</t>
  </si>
  <si>
    <t>2.2</t>
  </si>
  <si>
    <t>2.4</t>
  </si>
  <si>
    <t>2.5</t>
  </si>
  <si>
    <t>2.6</t>
  </si>
  <si>
    <t>2.8</t>
  </si>
  <si>
    <t>3.6</t>
  </si>
  <si>
    <t>3.5</t>
  </si>
  <si>
    <t>3.7</t>
  </si>
  <si>
    <t>5.1</t>
  </si>
  <si>
    <t>5.3</t>
  </si>
  <si>
    <t>6.1</t>
  </si>
  <si>
    <t>6.2</t>
  </si>
  <si>
    <t>6.3</t>
  </si>
  <si>
    <t>6.4</t>
  </si>
  <si>
    <t>6.7</t>
  </si>
  <si>
    <t>7.1</t>
  </si>
  <si>
    <t>7.2</t>
  </si>
  <si>
    <t>Horas</t>
  </si>
  <si>
    <t>Investimentos</t>
  </si>
  <si>
    <t>FOLHA DE MÃO DE OBRA</t>
  </si>
  <si>
    <t xml:space="preserve">Perifericos de Informatica </t>
  </si>
  <si>
    <t>Smartphone Coorporativo</t>
  </si>
  <si>
    <t>TV 58"  Sala de Treinamento</t>
  </si>
  <si>
    <t xml:space="preserve"> REP - Relogio de Ponto</t>
  </si>
  <si>
    <t>Sistema Fiscalização embarcado OCR</t>
  </si>
  <si>
    <t>Computadores</t>
  </si>
  <si>
    <t>TV 43" Central de Operações / Atendimento</t>
  </si>
  <si>
    <t>Geladeira 460L</t>
  </si>
  <si>
    <t>Ar Condiconado 12000 Btus</t>
  </si>
  <si>
    <t xml:space="preserve">Mobiliario de Escritorio </t>
  </si>
  <si>
    <t>Terminal  POS - Ponto de Venda Comercio</t>
  </si>
  <si>
    <t>Suprimentos POS</t>
  </si>
  <si>
    <t>Despesas para treinamento equipe</t>
  </si>
  <si>
    <t>7.3</t>
  </si>
  <si>
    <t>7.4</t>
  </si>
  <si>
    <t>Desenvolvimento de Software</t>
  </si>
  <si>
    <t>1.9</t>
  </si>
  <si>
    <t>4.1</t>
  </si>
  <si>
    <t>6.5</t>
  </si>
  <si>
    <t>6.6</t>
  </si>
  <si>
    <t>Carro Automotor 1.0</t>
  </si>
  <si>
    <t>Instalação ar condicionado 12000 Btus</t>
  </si>
  <si>
    <t>Recrutamento e seleção de funcionarios</t>
  </si>
  <si>
    <t xml:space="preserve">Copeira </t>
  </si>
  <si>
    <t>Motorista Carro OCR</t>
  </si>
  <si>
    <t xml:space="preserve">Filtro Bebedouro de agua 20 l </t>
  </si>
  <si>
    <t>Totem 24"</t>
  </si>
  <si>
    <t>Parquimetro inteligente Tela Toutch 10"</t>
  </si>
  <si>
    <t xml:space="preserve">Parquimetro </t>
  </si>
  <si>
    <t>Sinalização Horizontal -  Solvente</t>
  </si>
  <si>
    <t>Terminal  POS - Fiscalização  - 120 vagas</t>
  </si>
  <si>
    <t>Impressao de Folders/Planfletos</t>
  </si>
  <si>
    <t>Divulgação Inicial ( radio, tv, redes sociais)</t>
  </si>
  <si>
    <t>Despesas de adequação (reforma)- Central de Atendimento</t>
  </si>
  <si>
    <t>Gerente Operacional</t>
  </si>
  <si>
    <t>Tecnico Operacional - TI</t>
  </si>
  <si>
    <t>Encargos Sociais</t>
  </si>
  <si>
    <t>Recepcionista</t>
  </si>
  <si>
    <t>Software Gestão Rotativo</t>
  </si>
  <si>
    <t>Aux. Financeiro</t>
  </si>
  <si>
    <t>Aux. DP/RH</t>
  </si>
  <si>
    <t>Manutenção Equipamentos: PDV, PDA, PARQUIMETRO, COMPUTADORES, CARRO OCR</t>
  </si>
  <si>
    <t>Despesas Combustíveis e Lubrificantes</t>
  </si>
  <si>
    <t>1º ANO</t>
  </si>
  <si>
    <t>2º ANO</t>
  </si>
  <si>
    <t>3º ANO</t>
  </si>
  <si>
    <t>4º ANO</t>
  </si>
  <si>
    <t>5º ANO</t>
  </si>
  <si>
    <t>6º ANO</t>
  </si>
  <si>
    <t>7º ANO</t>
  </si>
  <si>
    <t>8º ANO</t>
  </si>
  <si>
    <t>9º ANO</t>
  </si>
  <si>
    <t>10º ANO</t>
  </si>
  <si>
    <t>Receita Bruta (Rotativo</t>
  </si>
  <si>
    <t>Valor</t>
  </si>
  <si>
    <t>Tx. Comercial</t>
  </si>
  <si>
    <t>RECEITA LÍQUIDA</t>
  </si>
  <si>
    <t>OPEX x CAPEX (Despesas Operacionais x Investimentos)</t>
  </si>
  <si>
    <t>Despesas Operacionais (OPEX)</t>
  </si>
  <si>
    <t>Investimentos (CAPEX)</t>
  </si>
  <si>
    <t xml:space="preserve"> </t>
  </si>
  <si>
    <t>Fluxo de Caixa Final (mensal)</t>
  </si>
  <si>
    <t>Fluxo de Caixa Acumulado (mensal)</t>
  </si>
  <si>
    <t>Fluxo de Caixa Final (anual)</t>
  </si>
  <si>
    <t>Fluxo de Caixa Acumulado (anual)</t>
  </si>
  <si>
    <t>TMA</t>
  </si>
  <si>
    <t>VPL</t>
  </si>
  <si>
    <t>% L/P</t>
  </si>
  <si>
    <t>Custo/Benefício (B/C)</t>
  </si>
  <si>
    <t>Fluxo de Caixa Descontado (anual)</t>
  </si>
  <si>
    <t>Fluxo de Caixa Descontado (mensal)</t>
  </si>
  <si>
    <t>Custo Médio Ponderado de Capital (WACC)</t>
  </si>
  <si>
    <t>Fonte de Capital</t>
  </si>
  <si>
    <t>% Participação</t>
  </si>
  <si>
    <t>Taxa (%)</t>
  </si>
  <si>
    <t>WACC</t>
  </si>
  <si>
    <t>Capital de Terceiro</t>
  </si>
  <si>
    <t>Empréstimo</t>
  </si>
  <si>
    <t>Capital Próprio</t>
  </si>
  <si>
    <t>L/P</t>
  </si>
  <si>
    <t>0º mês</t>
  </si>
  <si>
    <t>TMA a.a.</t>
  </si>
  <si>
    <t>TMA a.m.</t>
  </si>
  <si>
    <t>Fluxo de Caixa Descontado Acumulado (mensal)</t>
  </si>
  <si>
    <t>Payback (simples)</t>
  </si>
  <si>
    <t>Payback (descontado)</t>
  </si>
  <si>
    <t>Fluxo de Caixa Descontado Acumulado (anual)</t>
  </si>
  <si>
    <t>Ebitda</t>
  </si>
  <si>
    <t>Impostos</t>
  </si>
  <si>
    <t>Capex</t>
  </si>
  <si>
    <t>Opex</t>
  </si>
  <si>
    <t>Total de Custos</t>
  </si>
  <si>
    <t>Exposição Máx.</t>
  </si>
  <si>
    <t>Técnico Operacional - TI</t>
  </si>
  <si>
    <t>Despesas Adm. - ( Agua, Energia, Suprimento Inf., Papelaria, etc.)</t>
  </si>
  <si>
    <t xml:space="preserve"> Comissão PDV / APP / PIX / Cartões Bancários</t>
  </si>
  <si>
    <t>Valor Unit.</t>
  </si>
  <si>
    <t>Equipamento de Informática</t>
  </si>
  <si>
    <t xml:space="preserve">Periféricos de Informática </t>
  </si>
  <si>
    <t xml:space="preserve"> REP - Relógio de Ponto</t>
  </si>
  <si>
    <t>Ar Condicionado 12000 Btus</t>
  </si>
  <si>
    <t xml:space="preserve">Mobiliário de Escritório </t>
  </si>
  <si>
    <t>Veículos</t>
  </si>
  <si>
    <t>Impressão de Folders/Panfletos</t>
  </si>
  <si>
    <t>TIR (a.a.)</t>
  </si>
  <si>
    <t>Múltiplo</t>
  </si>
  <si>
    <t>Outorga</t>
  </si>
  <si>
    <t>Contábil/Gestao de Folha/DP</t>
  </si>
  <si>
    <t xml:space="preserve">Dados Moveis - PDV/PDA/Parquimetro </t>
  </si>
  <si>
    <t>Impostos Previsto</t>
  </si>
  <si>
    <t>Total Tributos da Pessoa Jurídica</t>
  </si>
  <si>
    <t>Tributos Municipais</t>
  </si>
  <si>
    <t>Coordenadora Operacional</t>
  </si>
  <si>
    <t>Monitor (a) de vagas</t>
  </si>
  <si>
    <t>Rotativo  Carros - Semanal</t>
  </si>
  <si>
    <t>Rotativo  Carros - Final de Semana/Feriados</t>
  </si>
  <si>
    <t>Rotativo  Moto - Semanal</t>
  </si>
  <si>
    <t>Rotativo  Moto - Final de Semana/Feriados</t>
  </si>
  <si>
    <t>TPU  Carros - Semanal</t>
  </si>
  <si>
    <t>TPU  Carros - Final de Semana/Feriados</t>
  </si>
  <si>
    <t>TPU  Moto - Semanal</t>
  </si>
  <si>
    <t>TPU  Moto - Final de Semana/Feriados</t>
  </si>
  <si>
    <t>Supervisora  Operacional</t>
  </si>
  <si>
    <t xml:space="preserve">Terminal  POS - Fiscalização </t>
  </si>
  <si>
    <t xml:space="preserve">Totem </t>
  </si>
  <si>
    <t>Parquímetro inteligente Tela Toutch</t>
  </si>
  <si>
    <t>Caçamba - Mensal</t>
  </si>
  <si>
    <t>Pintura - Sinalização Horizontal ( Mão de Obra)</t>
  </si>
  <si>
    <t>Instalação - Sinalização Vertical ( Mão de Obra)</t>
  </si>
  <si>
    <t>Sinalização Horizontal - Tinta Azul</t>
  </si>
  <si>
    <t>Sinalização Horizontal - Tinta Branca</t>
  </si>
  <si>
    <t>Despesas reforma - Central de Atendimento</t>
  </si>
  <si>
    <t>Treinamento de Colaboradores</t>
  </si>
  <si>
    <t>Recrutamento  Recursos Humanos</t>
  </si>
  <si>
    <t>36 mês</t>
  </si>
  <si>
    <t>48 mês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</si>
</sst>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-* #,##0_-;\-* #,##0_-;_-* &quot;-&quot;??_-;_-@_-"/>
    <numFmt numFmtId="166" formatCode="0.0%"/>
    <numFmt numFmtId="167" formatCode="###&quot; mês&quot;"/>
    <numFmt numFmtId="168" formatCode="#,##0.00000"/>
    <numFmt numFmtId="169" formatCode="#,##0.0"/>
    <numFmt numFmtId="170" formatCode="0.000"/>
    <numFmt numFmtId="171" formatCode="_(* #,##0.00_);_(* \(#,##0.00\);_(* &quot;-&quot;??_);_(@_)"/>
    <numFmt numFmtId="172" formatCode="#,##0_ ;\-#,##0\ "/>
  </numFmts>
  <fonts count="6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Palatino Linotype"/>
      <family val="1"/>
    </font>
    <font>
      <sz val="11"/>
      <color theme="1"/>
      <name val="Palatino Linotype"/>
      <family val="1"/>
    </font>
    <font>
      <b/>
      <sz val="11"/>
      <color rgb="FF0070C0"/>
      <name val="Palatino Linotype"/>
      <family val="1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24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Palatino Linotype"/>
      <family val="1"/>
    </font>
    <font>
      <b/>
      <sz val="11"/>
      <color theme="4" tint="0.7999816888943144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name val="Palatino Linotype"/>
      <family val="1"/>
    </font>
    <font>
      <b/>
      <sz val="14"/>
      <color theme="1"/>
      <name val="Arial"/>
      <family val="2"/>
    </font>
    <font>
      <b/>
      <sz val="14"/>
      <color theme="0"/>
      <name val="Arial"/>
      <family val="2"/>
    </font>
    <font>
      <b/>
      <sz val="12"/>
      <color rgb="FFFF0000"/>
      <name val="Arial"/>
      <family val="2"/>
    </font>
    <font>
      <sz val="14"/>
      <color theme="1"/>
      <name val="Arial"/>
      <family val="2"/>
    </font>
    <font>
      <sz val="12"/>
      <color theme="0"/>
      <name val="Arial"/>
      <family val="2"/>
    </font>
    <font>
      <sz val="12"/>
      <color theme="4" tint="0.59999389629810485"/>
      <name val="Arial"/>
      <family val="2"/>
    </font>
    <font>
      <b/>
      <sz val="16"/>
      <color theme="1"/>
      <name val="Arial"/>
      <family val="2"/>
    </font>
    <font>
      <b/>
      <sz val="16"/>
      <color theme="0"/>
      <name val="Arial"/>
      <family val="2"/>
    </font>
    <font>
      <b/>
      <sz val="18"/>
      <color theme="0"/>
      <name val="Arial"/>
      <family val="2"/>
    </font>
    <font>
      <sz val="18"/>
      <color theme="0"/>
      <name val="Arial"/>
      <family val="2"/>
    </font>
    <font>
      <sz val="14"/>
      <color theme="4" tint="0.59999389629810485"/>
      <name val="Arial"/>
      <family val="2"/>
    </font>
    <font>
      <b/>
      <sz val="14"/>
      <color theme="4" tint="0.59999389629810485"/>
      <name val="Arial"/>
      <family val="2"/>
    </font>
    <font>
      <b/>
      <sz val="14"/>
      <color theme="5" tint="0.39997558519241921"/>
      <name val="Arial"/>
      <family val="2"/>
    </font>
    <font>
      <b/>
      <sz val="20"/>
      <color theme="1"/>
      <name val="Arial"/>
      <family val="2"/>
    </font>
    <font>
      <b/>
      <sz val="20"/>
      <color theme="5" tint="0.39997558519241921"/>
      <name val="Arial"/>
      <family val="2"/>
    </font>
    <font>
      <b/>
      <sz val="20"/>
      <color theme="0"/>
      <name val="Arial"/>
      <family val="2"/>
    </font>
    <font>
      <b/>
      <sz val="13"/>
      <color theme="1"/>
      <name val="Arial"/>
      <family val="2"/>
    </font>
    <font>
      <b/>
      <sz val="13"/>
      <color theme="4" tint="0.59999389629810485"/>
      <name val="Arial"/>
      <family val="2"/>
    </font>
    <font>
      <b/>
      <sz val="13"/>
      <color theme="0"/>
      <name val="Arial"/>
      <family val="2"/>
    </font>
    <font>
      <b/>
      <sz val="13"/>
      <color rgb="FFFF0000"/>
      <name val="Arial"/>
      <family val="2"/>
    </font>
    <font>
      <sz val="13"/>
      <color theme="1"/>
      <name val="Arial"/>
      <family val="2"/>
    </font>
    <font>
      <sz val="20"/>
      <color theme="0"/>
      <name val="Arial"/>
      <family val="2"/>
    </font>
    <font>
      <sz val="20"/>
      <color theme="1"/>
      <name val="Arial"/>
      <family val="2"/>
    </font>
    <font>
      <b/>
      <i/>
      <sz val="18"/>
      <color theme="0"/>
      <name val="Calibri"/>
      <family val="2"/>
      <scheme val="minor"/>
    </font>
    <font>
      <b/>
      <i/>
      <sz val="13"/>
      <color theme="0"/>
      <name val="Calibri"/>
      <family val="2"/>
      <scheme val="minor"/>
    </font>
    <font>
      <i/>
      <sz val="13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i/>
      <sz val="13"/>
      <name val="Calibri"/>
      <family val="2"/>
      <scheme val="minor"/>
    </font>
    <font>
      <b/>
      <i/>
      <sz val="16"/>
      <name val="Calibri"/>
      <family val="2"/>
      <scheme val="minor"/>
    </font>
    <font>
      <b/>
      <sz val="12"/>
      <color theme="4" tint="0.59999389629810485"/>
      <name val="Arial"/>
      <family val="2"/>
    </font>
    <font>
      <sz val="13"/>
      <color theme="4" tint="0.59999389629810485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5A5A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E5EC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9F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hair">
        <color indexed="64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</borders>
  <cellStyleXfs count="9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6" fillId="8" borderId="7" applyNumberFormat="0" applyAlignment="0" applyProtection="0"/>
    <xf numFmtId="44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423">
    <xf numFmtId="0" fontId="0" fillId="0" borderId="0" xfId="0"/>
    <xf numFmtId="0" fontId="5" fillId="2" borderId="0" xfId="0" applyFont="1" applyFill="1"/>
    <xf numFmtId="9" fontId="5" fillId="2" borderId="0" xfId="0" applyNumberFormat="1" applyFont="1" applyFill="1"/>
    <xf numFmtId="0" fontId="6" fillId="2" borderId="0" xfId="0" applyFont="1" applyFill="1"/>
    <xf numFmtId="4" fontId="6" fillId="2" borderId="0" xfId="0" applyNumberFormat="1" applyFont="1" applyFill="1"/>
    <xf numFmtId="9" fontId="6" fillId="2" borderId="0" xfId="0" applyNumberFormat="1" applyFont="1" applyFill="1"/>
    <xf numFmtId="164" fontId="6" fillId="2" borderId="0" xfId="0" applyNumberFormat="1" applyFont="1" applyFill="1"/>
    <xf numFmtId="10" fontId="6" fillId="2" borderId="0" xfId="0" applyNumberFormat="1" applyFont="1" applyFill="1"/>
    <xf numFmtId="166" fontId="6" fillId="2" borderId="0" xfId="2" applyNumberFormat="1" applyFont="1" applyFill="1" applyBorder="1"/>
    <xf numFmtId="0" fontId="5" fillId="2" borderId="1" xfId="0" applyFont="1" applyFill="1" applyBorder="1"/>
    <xf numFmtId="166" fontId="5" fillId="2" borderId="1" xfId="2" applyNumberFormat="1" applyFont="1" applyFill="1" applyBorder="1"/>
    <xf numFmtId="4" fontId="5" fillId="2" borderId="1" xfId="0" applyNumberFormat="1" applyFont="1" applyFill="1" applyBorder="1"/>
    <xf numFmtId="4" fontId="5" fillId="2" borderId="0" xfId="0" applyNumberFormat="1" applyFont="1" applyFill="1"/>
    <xf numFmtId="43" fontId="6" fillId="2" borderId="0" xfId="1" applyFont="1" applyFill="1" applyBorder="1"/>
    <xf numFmtId="43" fontId="6" fillId="2" borderId="0" xfId="1" applyFont="1" applyFill="1"/>
    <xf numFmtId="165" fontId="6" fillId="2" borderId="0" xfId="1" applyNumberFormat="1" applyFont="1" applyFill="1" applyBorder="1"/>
    <xf numFmtId="165" fontId="6" fillId="2" borderId="0" xfId="1" applyNumberFormat="1" applyFont="1" applyFill="1"/>
    <xf numFmtId="165" fontId="5" fillId="2" borderId="1" xfId="1" applyNumberFormat="1" applyFont="1" applyFill="1" applyBorder="1"/>
    <xf numFmtId="43" fontId="5" fillId="2" borderId="0" xfId="1" applyFont="1" applyFill="1" applyBorder="1"/>
    <xf numFmtId="165" fontId="6" fillId="2" borderId="0" xfId="0" applyNumberFormat="1" applyFont="1" applyFill="1"/>
    <xf numFmtId="10" fontId="6" fillId="2" borderId="0" xfId="2" applyNumberFormat="1" applyFont="1" applyFill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6" fillId="0" borderId="0" xfId="0" applyFont="1"/>
    <xf numFmtId="0" fontId="8" fillId="0" borderId="0" xfId="0" applyFont="1" applyAlignment="1">
      <alignment horizontal="right" vertical="center"/>
    </xf>
    <xf numFmtId="165" fontId="6" fillId="2" borderId="2" xfId="1" applyNumberFormat="1" applyFont="1" applyFill="1" applyBorder="1"/>
    <xf numFmtId="165" fontId="5" fillId="2" borderId="2" xfId="1" applyNumberFormat="1" applyFont="1" applyFill="1" applyBorder="1"/>
    <xf numFmtId="0" fontId="5" fillId="2" borderId="2" xfId="0" applyFont="1" applyFill="1" applyBorder="1"/>
    <xf numFmtId="0" fontId="6" fillId="2" borderId="2" xfId="0" applyFont="1" applyFill="1" applyBorder="1"/>
    <xf numFmtId="9" fontId="6" fillId="2" borderId="2" xfId="0" applyNumberFormat="1" applyFont="1" applyFill="1" applyBorder="1"/>
    <xf numFmtId="164" fontId="6" fillId="2" borderId="2" xfId="0" applyNumberFormat="1" applyFont="1" applyFill="1" applyBorder="1"/>
    <xf numFmtId="10" fontId="6" fillId="2" borderId="2" xfId="0" applyNumberFormat="1" applyFont="1" applyFill="1" applyBorder="1"/>
    <xf numFmtId="4" fontId="6" fillId="2" borderId="2" xfId="0" applyNumberFormat="1" applyFont="1" applyFill="1" applyBorder="1"/>
    <xf numFmtId="166" fontId="6" fillId="2" borderId="2" xfId="2" applyNumberFormat="1" applyFont="1" applyFill="1" applyBorder="1"/>
    <xf numFmtId="43" fontId="6" fillId="2" borderId="2" xfId="1" applyFont="1" applyFill="1" applyBorder="1"/>
    <xf numFmtId="43" fontId="5" fillId="2" borderId="2" xfId="1" applyFont="1" applyFill="1" applyBorder="1"/>
    <xf numFmtId="9" fontId="5" fillId="2" borderId="2" xfId="0" applyNumberFormat="1" applyFont="1" applyFill="1" applyBorder="1"/>
    <xf numFmtId="4" fontId="5" fillId="2" borderId="2" xfId="0" applyNumberFormat="1" applyFont="1" applyFill="1" applyBorder="1"/>
    <xf numFmtId="0" fontId="5" fillId="3" borderId="2" xfId="0" applyFont="1" applyFill="1" applyBorder="1"/>
    <xf numFmtId="4" fontId="6" fillId="3" borderId="2" xfId="0" applyNumberFormat="1" applyFont="1" applyFill="1" applyBorder="1"/>
    <xf numFmtId="4" fontId="5" fillId="3" borderId="2" xfId="0" applyNumberFormat="1" applyFont="1" applyFill="1" applyBorder="1"/>
    <xf numFmtId="10" fontId="5" fillId="3" borderId="2" xfId="2" applyNumberFormat="1" applyFont="1" applyFill="1" applyBorder="1"/>
    <xf numFmtId="3" fontId="5" fillId="3" borderId="2" xfId="0" applyNumberFormat="1" applyFont="1" applyFill="1" applyBorder="1"/>
    <xf numFmtId="166" fontId="5" fillId="2" borderId="2" xfId="2" applyNumberFormat="1" applyFont="1" applyFill="1" applyBorder="1"/>
    <xf numFmtId="165" fontId="6" fillId="2" borderId="4" xfId="1" applyNumberFormat="1" applyFont="1" applyFill="1" applyBorder="1"/>
    <xf numFmtId="165" fontId="6" fillId="3" borderId="2" xfId="1" applyNumberFormat="1" applyFont="1" applyFill="1" applyBorder="1"/>
    <xf numFmtId="165" fontId="6" fillId="3" borderId="2" xfId="0" applyNumberFormat="1" applyFont="1" applyFill="1" applyBorder="1"/>
    <xf numFmtId="10" fontId="6" fillId="2" borderId="2" xfId="2" applyNumberFormat="1" applyFont="1" applyFill="1" applyBorder="1"/>
    <xf numFmtId="166" fontId="7" fillId="2" borderId="2" xfId="2" applyNumberFormat="1" applyFont="1" applyFill="1" applyBorder="1"/>
    <xf numFmtId="0" fontId="12" fillId="0" borderId="0" xfId="0" applyFont="1" applyAlignment="1">
      <alignment horizontal="left" vertical="center"/>
    </xf>
    <xf numFmtId="9" fontId="0" fillId="0" borderId="0" xfId="0" applyNumberFormat="1"/>
    <xf numFmtId="0" fontId="2" fillId="0" borderId="0" xfId="0" applyFont="1"/>
    <xf numFmtId="43" fontId="6" fillId="3" borderId="2" xfId="1" applyFont="1" applyFill="1" applyBorder="1"/>
    <xf numFmtId="43" fontId="5" fillId="3" borderId="2" xfId="1" applyFont="1" applyFill="1" applyBorder="1"/>
    <xf numFmtId="0" fontId="0" fillId="0" borderId="2" xfId="0" applyBorder="1"/>
    <xf numFmtId="4" fontId="0" fillId="0" borderId="0" xfId="0" applyNumberFormat="1"/>
    <xf numFmtId="4" fontId="2" fillId="3" borderId="2" xfId="0" applyNumberFormat="1" applyFont="1" applyFill="1" applyBorder="1" applyAlignment="1">
      <alignment horizontal="center"/>
    </xf>
    <xf numFmtId="0" fontId="6" fillId="4" borderId="2" xfId="0" applyFont="1" applyFill="1" applyBorder="1"/>
    <xf numFmtId="43" fontId="6" fillId="4" borderId="2" xfId="1" applyFont="1" applyFill="1" applyBorder="1"/>
    <xf numFmtId="0" fontId="6" fillId="5" borderId="2" xfId="0" applyFont="1" applyFill="1" applyBorder="1"/>
    <xf numFmtId="43" fontId="6" fillId="5" borderId="2" xfId="1" applyFont="1" applyFill="1" applyBorder="1"/>
    <xf numFmtId="0" fontId="5" fillId="3" borderId="2" xfId="0" applyFont="1" applyFill="1" applyBorder="1" applyAlignment="1">
      <alignment horizontal="center"/>
    </xf>
    <xf numFmtId="165" fontId="5" fillId="3" borderId="2" xfId="1" applyNumberFormat="1" applyFont="1" applyFill="1" applyBorder="1"/>
    <xf numFmtId="0" fontId="6" fillId="6" borderId="2" xfId="0" applyFont="1" applyFill="1" applyBorder="1"/>
    <xf numFmtId="43" fontId="6" fillId="6" borderId="2" xfId="1" applyFont="1" applyFill="1" applyBorder="1"/>
    <xf numFmtId="9" fontId="6" fillId="6" borderId="2" xfId="2" applyFont="1" applyFill="1" applyBorder="1"/>
    <xf numFmtId="0" fontId="15" fillId="0" borderId="0" xfId="3" applyFont="1" applyAlignment="1">
      <alignment vertical="center"/>
    </xf>
    <xf numFmtId="0" fontId="1" fillId="0" borderId="0" xfId="3" applyAlignment="1">
      <alignment vertical="center"/>
    </xf>
    <xf numFmtId="169" fontId="1" fillId="0" borderId="0" xfId="3" applyNumberFormat="1" applyAlignment="1">
      <alignment horizontal="center" vertical="center"/>
    </xf>
    <xf numFmtId="3" fontId="1" fillId="0" borderId="0" xfId="3" applyNumberFormat="1" applyAlignment="1">
      <alignment horizontal="center" vertic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center" vertical="center"/>
    </xf>
    <xf numFmtId="170" fontId="1" fillId="0" borderId="0" xfId="3" applyNumberFormat="1" applyAlignment="1">
      <alignment vertical="center"/>
    </xf>
    <xf numFmtId="9" fontId="14" fillId="7" borderId="0" xfId="4" applyFont="1" applyFill="1" applyAlignment="1">
      <alignment horizontal="center" vertical="center"/>
    </xf>
    <xf numFmtId="10" fontId="14" fillId="7" borderId="0" xfId="4" applyNumberFormat="1" applyFont="1" applyFill="1" applyAlignment="1">
      <alignment horizontal="center" vertical="center"/>
    </xf>
    <xf numFmtId="1" fontId="0" fillId="0" borderId="2" xfId="0" applyNumberFormat="1" applyBorder="1"/>
    <xf numFmtId="0" fontId="16" fillId="8" borderId="7" xfId="5"/>
    <xf numFmtId="43" fontId="16" fillId="8" borderId="7" xfId="5" applyNumberFormat="1"/>
    <xf numFmtId="165" fontId="16" fillId="8" borderId="7" xfId="5" applyNumberFormat="1"/>
    <xf numFmtId="4" fontId="2" fillId="2" borderId="2" xfId="0" applyNumberFormat="1" applyFont="1" applyFill="1" applyBorder="1" applyAlignment="1">
      <alignment horizontal="center"/>
    </xf>
    <xf numFmtId="43" fontId="0" fillId="0" borderId="0" xfId="0" applyNumberFormat="1"/>
    <xf numFmtId="9" fontId="6" fillId="2" borderId="2" xfId="2" applyFont="1" applyFill="1" applyBorder="1"/>
    <xf numFmtId="0" fontId="0" fillId="3" borderId="0" xfId="0" applyFill="1"/>
    <xf numFmtId="1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" fontId="0" fillId="0" borderId="2" xfId="0" applyNumberFormat="1" applyBorder="1" applyAlignment="1">
      <alignment horizontal="center"/>
    </xf>
    <xf numFmtId="4" fontId="17" fillId="0" borderId="2" xfId="0" applyNumberFormat="1" applyFont="1" applyBorder="1" applyAlignment="1">
      <alignment horizontal="center"/>
    </xf>
    <xf numFmtId="4" fontId="0" fillId="0" borderId="2" xfId="1" applyNumberFormat="1" applyFont="1" applyBorder="1" applyAlignment="1">
      <alignment horizontal="center" vertical="center"/>
    </xf>
    <xf numFmtId="4" fontId="4" fillId="0" borderId="2" xfId="1" applyNumberFormat="1" applyFont="1" applyFill="1" applyBorder="1" applyAlignment="1">
      <alignment horizontal="center"/>
    </xf>
    <xf numFmtId="4" fontId="4" fillId="0" borderId="2" xfId="1" applyNumberFormat="1" applyFont="1" applyBorder="1" applyAlignment="1">
      <alignment horizontal="center"/>
    </xf>
    <xf numFmtId="4" fontId="19" fillId="0" borderId="2" xfId="1" applyNumberFormat="1" applyFont="1" applyFill="1" applyBorder="1" applyAlignment="1">
      <alignment horizontal="center"/>
    </xf>
    <xf numFmtId="4" fontId="0" fillId="0" borderId="2" xfId="1" applyNumberFormat="1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4" fontId="3" fillId="3" borderId="2" xfId="0" applyNumberFormat="1" applyFont="1" applyFill="1" applyBorder="1" applyAlignment="1">
      <alignment horizontal="center"/>
    </xf>
    <xf numFmtId="0" fontId="22" fillId="3" borderId="2" xfId="0" applyFont="1" applyFill="1" applyBorder="1" applyAlignment="1">
      <alignment horizontal="center"/>
    </xf>
    <xf numFmtId="4" fontId="22" fillId="3" borderId="2" xfId="0" applyNumberFormat="1" applyFont="1" applyFill="1" applyBorder="1" applyAlignment="1">
      <alignment horizontal="center"/>
    </xf>
    <xf numFmtId="4" fontId="2" fillId="10" borderId="2" xfId="0" applyNumberFormat="1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4" fontId="0" fillId="0" borderId="2" xfId="1" applyNumberFormat="1" applyFont="1" applyFill="1" applyBorder="1" applyAlignment="1">
      <alignment horizontal="center" vertical="center"/>
    </xf>
    <xf numFmtId="4" fontId="0" fillId="0" borderId="2" xfId="1" applyNumberFormat="1" applyFont="1" applyFill="1" applyBorder="1" applyAlignment="1">
      <alignment horizontal="center"/>
    </xf>
    <xf numFmtId="0" fontId="3" fillId="13" borderId="2" xfId="0" applyFont="1" applyFill="1" applyBorder="1" applyAlignment="1">
      <alignment horizontal="center" vertical="center"/>
    </xf>
    <xf numFmtId="44" fontId="0" fillId="0" borderId="0" xfId="0" applyNumberFormat="1"/>
    <xf numFmtId="44" fontId="1" fillId="0" borderId="0" xfId="0" applyNumberFormat="1" applyFont="1"/>
    <xf numFmtId="0" fontId="2" fillId="14" borderId="2" xfId="0" applyFont="1" applyFill="1" applyBorder="1" applyAlignment="1">
      <alignment horizontal="center"/>
    </xf>
    <xf numFmtId="4" fontId="2" fillId="14" borderId="2" xfId="0" applyNumberFormat="1" applyFont="1" applyFill="1" applyBorder="1" applyAlignment="1">
      <alignment horizontal="center"/>
    </xf>
    <xf numFmtId="1" fontId="3" fillId="5" borderId="2" xfId="0" applyNumberFormat="1" applyFont="1" applyFill="1" applyBorder="1" applyAlignment="1">
      <alignment horizontal="center" vertical="center"/>
    </xf>
    <xf numFmtId="4" fontId="2" fillId="5" borderId="2" xfId="0" applyNumberFormat="1" applyFont="1" applyFill="1" applyBorder="1" applyAlignment="1">
      <alignment horizontal="center"/>
    </xf>
    <xf numFmtId="4" fontId="23" fillId="5" borderId="2" xfId="0" applyNumberFormat="1" applyFont="1" applyFill="1" applyBorder="1" applyAlignment="1">
      <alignment horizontal="center"/>
    </xf>
    <xf numFmtId="4" fontId="2" fillId="5" borderId="2" xfId="1" applyNumberFormat="1" applyFont="1" applyFill="1" applyBorder="1" applyAlignment="1">
      <alignment horizontal="center"/>
    </xf>
    <xf numFmtId="1" fontId="2" fillId="15" borderId="2" xfId="0" applyNumberFormat="1" applyFont="1" applyFill="1" applyBorder="1"/>
    <xf numFmtId="1" fontId="3" fillId="15" borderId="2" xfId="0" applyNumberFormat="1" applyFont="1" applyFill="1" applyBorder="1" applyAlignment="1">
      <alignment horizontal="center" vertical="center"/>
    </xf>
    <xf numFmtId="4" fontId="2" fillId="15" borderId="2" xfId="0" applyNumberFormat="1" applyFont="1" applyFill="1" applyBorder="1" applyAlignment="1">
      <alignment horizontal="center"/>
    </xf>
    <xf numFmtId="4" fontId="23" fillId="15" borderId="2" xfId="0" applyNumberFormat="1" applyFont="1" applyFill="1" applyBorder="1" applyAlignment="1">
      <alignment horizontal="center"/>
    </xf>
    <xf numFmtId="4" fontId="2" fillId="15" borderId="2" xfId="1" applyNumberFormat="1" applyFont="1" applyFill="1" applyBorder="1" applyAlignment="1">
      <alignment horizontal="center" vertical="center"/>
    </xf>
    <xf numFmtId="4" fontId="2" fillId="15" borderId="2" xfId="1" applyNumberFormat="1" applyFont="1" applyFill="1" applyBorder="1" applyAlignment="1">
      <alignment horizontal="center"/>
    </xf>
    <xf numFmtId="1" fontId="3" fillId="11" borderId="2" xfId="0" applyNumberFormat="1" applyFont="1" applyFill="1" applyBorder="1" applyAlignment="1">
      <alignment horizontal="center" vertical="center"/>
    </xf>
    <xf numFmtId="4" fontId="2" fillId="11" borderId="2" xfId="0" applyNumberFormat="1" applyFont="1" applyFill="1" applyBorder="1" applyAlignment="1">
      <alignment horizontal="center"/>
    </xf>
    <xf numFmtId="1" fontId="2" fillId="11" borderId="2" xfId="0" applyNumberFormat="1" applyFont="1" applyFill="1" applyBorder="1"/>
    <xf numFmtId="4" fontId="2" fillId="11" borderId="2" xfId="1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/>
    </xf>
    <xf numFmtId="1" fontId="3" fillId="16" borderId="2" xfId="0" applyNumberFormat="1" applyFont="1" applyFill="1" applyBorder="1" applyAlignment="1">
      <alignment horizontal="center" vertical="center"/>
    </xf>
    <xf numFmtId="4" fontId="0" fillId="16" borderId="2" xfId="0" applyNumberFormat="1" applyFill="1" applyBorder="1" applyAlignment="1">
      <alignment horizontal="center"/>
    </xf>
    <xf numFmtId="4" fontId="4" fillId="16" borderId="2" xfId="1" applyNumberFormat="1" applyFont="1" applyFill="1" applyBorder="1" applyAlignment="1">
      <alignment horizontal="center"/>
    </xf>
    <xf numFmtId="4" fontId="2" fillId="16" borderId="2" xfId="0" applyNumberFormat="1" applyFont="1" applyFill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0" fontId="0" fillId="0" borderId="8" xfId="0" applyBorder="1"/>
    <xf numFmtId="0" fontId="0" fillId="0" borderId="2" xfId="0" applyBorder="1" applyAlignment="1">
      <alignment horizontal="center" vertical="center"/>
    </xf>
    <xf numFmtId="4" fontId="0" fillId="0" borderId="2" xfId="0" applyNumberFormat="1" applyBorder="1"/>
    <xf numFmtId="0" fontId="13" fillId="0" borderId="2" xfId="0" applyFont="1" applyBorder="1"/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14" fontId="2" fillId="0" borderId="2" xfId="0" applyNumberFormat="1" applyFont="1" applyBorder="1" applyAlignment="1">
      <alignment horizontal="center"/>
    </xf>
    <xf numFmtId="0" fontId="2" fillId="9" borderId="2" xfId="0" applyFont="1" applyFill="1" applyBorder="1" applyAlignment="1">
      <alignment horizontal="left"/>
    </xf>
    <xf numFmtId="0" fontId="2" fillId="9" borderId="2" xfId="0" applyFont="1" applyFill="1" applyBorder="1"/>
    <xf numFmtId="0" fontId="2" fillId="9" borderId="2" xfId="0" applyFont="1" applyFill="1" applyBorder="1" applyAlignment="1">
      <alignment horizontal="center"/>
    </xf>
    <xf numFmtId="0" fontId="2" fillId="14" borderId="2" xfId="0" applyFont="1" applyFill="1" applyBorder="1" applyAlignment="1">
      <alignment horizontal="center" vertical="center"/>
    </xf>
    <xf numFmtId="0" fontId="2" fillId="14" borderId="2" xfId="0" applyFont="1" applyFill="1" applyBorder="1" applyAlignment="1">
      <alignment horizontal="left"/>
    </xf>
    <xf numFmtId="0" fontId="2" fillId="14" borderId="2" xfId="0" applyFont="1" applyFill="1" applyBorder="1"/>
    <xf numFmtId="0" fontId="2" fillId="5" borderId="2" xfId="0" applyFont="1" applyFill="1" applyBorder="1" applyAlignment="1">
      <alignment horizontal="center" vertical="center"/>
    </xf>
    <xf numFmtId="0" fontId="2" fillId="5" borderId="2" xfId="0" applyFont="1" applyFill="1" applyBorder="1"/>
    <xf numFmtId="4" fontId="2" fillId="5" borderId="2" xfId="1" applyNumberFormat="1" applyFont="1" applyFill="1" applyBorder="1" applyAlignment="1">
      <alignment horizontal="center" vertical="center"/>
    </xf>
    <xf numFmtId="4" fontId="18" fillId="0" borderId="2" xfId="0" applyNumberFormat="1" applyFont="1" applyBorder="1" applyAlignment="1">
      <alignment horizontal="center"/>
    </xf>
    <xf numFmtId="0" fontId="2" fillId="15" borderId="2" xfId="0" applyFont="1" applyFill="1" applyBorder="1" applyAlignment="1">
      <alignment horizontal="center" vertical="center"/>
    </xf>
    <xf numFmtId="4" fontId="0" fillId="16" borderId="2" xfId="1" applyNumberFormat="1" applyFont="1" applyFill="1" applyBorder="1" applyAlignment="1">
      <alignment horizontal="center"/>
    </xf>
    <xf numFmtId="0" fontId="2" fillId="11" borderId="2" xfId="0" applyFont="1" applyFill="1" applyBorder="1" applyAlignment="1">
      <alignment horizontal="center" vertical="center"/>
    </xf>
    <xf numFmtId="0" fontId="2" fillId="17" borderId="2" xfId="0" applyFont="1" applyFill="1" applyBorder="1" applyAlignment="1">
      <alignment horizontal="center" vertical="center"/>
    </xf>
    <xf numFmtId="0" fontId="2" fillId="17" borderId="2" xfId="0" applyFont="1" applyFill="1" applyBorder="1"/>
    <xf numFmtId="4" fontId="2" fillId="17" borderId="2" xfId="0" applyNumberFormat="1" applyFont="1" applyFill="1" applyBorder="1"/>
    <xf numFmtId="0" fontId="2" fillId="0" borderId="2" xfId="0" applyFont="1" applyBorder="1" applyAlignment="1">
      <alignment horizontal="center" vertical="center"/>
    </xf>
    <xf numFmtId="0" fontId="3" fillId="3" borderId="2" xfId="0" applyFont="1" applyFill="1" applyBorder="1"/>
    <xf numFmtId="0" fontId="22" fillId="3" borderId="2" xfId="0" applyFont="1" applyFill="1" applyBorder="1"/>
    <xf numFmtId="4" fontId="0" fillId="0" borderId="2" xfId="0" applyNumberFormat="1" applyBorder="1" applyAlignment="1">
      <alignment horizontal="center" vertical="center"/>
    </xf>
    <xf numFmtId="4" fontId="17" fillId="0" borderId="2" xfId="0" applyNumberFormat="1" applyFont="1" applyBorder="1" applyAlignment="1">
      <alignment horizontal="center" vertical="center"/>
    </xf>
    <xf numFmtId="4" fontId="2" fillId="13" borderId="2" xfId="0" applyNumberFormat="1" applyFont="1" applyFill="1" applyBorder="1" applyAlignment="1">
      <alignment horizontal="center"/>
    </xf>
    <xf numFmtId="0" fontId="2" fillId="13" borderId="2" xfId="0" applyFont="1" applyFill="1" applyBorder="1" applyAlignment="1">
      <alignment horizontal="center" vertical="center"/>
    </xf>
    <xf numFmtId="0" fontId="2" fillId="13" borderId="2" xfId="0" applyFont="1" applyFill="1" applyBorder="1"/>
    <xf numFmtId="4" fontId="2" fillId="13" borderId="2" xfId="1" applyNumberFormat="1" applyFont="1" applyFill="1" applyBorder="1" applyAlignment="1">
      <alignment horizontal="center"/>
    </xf>
    <xf numFmtId="0" fontId="0" fillId="9" borderId="2" xfId="0" applyFill="1" applyBorder="1" applyAlignment="1">
      <alignment horizontal="center" vertical="center"/>
    </xf>
    <xf numFmtId="0" fontId="2" fillId="16" borderId="2" xfId="0" applyFont="1" applyFill="1" applyBorder="1" applyAlignment="1">
      <alignment horizontal="center" vertical="center"/>
    </xf>
    <xf numFmtId="1" fontId="2" fillId="16" borderId="2" xfId="0" applyNumberFormat="1" applyFont="1" applyFill="1" applyBorder="1"/>
    <xf numFmtId="165" fontId="6" fillId="4" borderId="2" xfId="1" applyNumberFormat="1" applyFont="1" applyFill="1" applyBorder="1"/>
    <xf numFmtId="165" fontId="6" fillId="5" borderId="2" xfId="1" applyNumberFormat="1" applyFont="1" applyFill="1" applyBorder="1"/>
    <xf numFmtId="4" fontId="0" fillId="0" borderId="3" xfId="0" applyNumberFormat="1" applyBorder="1"/>
    <xf numFmtId="4" fontId="3" fillId="0" borderId="5" xfId="0" applyNumberFormat="1" applyFont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17" fontId="2" fillId="0" borderId="0" xfId="0" applyNumberFormat="1" applyFont="1"/>
    <xf numFmtId="0" fontId="0" fillId="2" borderId="2" xfId="0" applyFill="1" applyBorder="1"/>
    <xf numFmtId="1" fontId="0" fillId="2" borderId="2" xfId="0" applyNumberFormat="1" applyFill="1" applyBorder="1"/>
    <xf numFmtId="1" fontId="3" fillId="2" borderId="2" xfId="0" applyNumberFormat="1" applyFont="1" applyFill="1" applyBorder="1" applyAlignment="1">
      <alignment horizontal="center" vertical="center"/>
    </xf>
    <xf numFmtId="4" fontId="0" fillId="2" borderId="2" xfId="0" applyNumberFormat="1" applyFill="1" applyBorder="1" applyAlignment="1">
      <alignment horizontal="center"/>
    </xf>
    <xf numFmtId="4" fontId="17" fillId="2" borderId="2" xfId="0" applyNumberFormat="1" applyFont="1" applyFill="1" applyBorder="1" applyAlignment="1">
      <alignment horizontal="center"/>
    </xf>
    <xf numFmtId="4" fontId="0" fillId="2" borderId="2" xfId="1" applyNumberFormat="1" applyFont="1" applyFill="1" applyBorder="1" applyAlignment="1">
      <alignment horizontal="center" vertical="center"/>
    </xf>
    <xf numFmtId="4" fontId="4" fillId="2" borderId="2" xfId="1" applyNumberFormat="1" applyFont="1" applyFill="1" applyBorder="1" applyAlignment="1">
      <alignment horizontal="center"/>
    </xf>
    <xf numFmtId="0" fontId="0" fillId="2" borderId="0" xfId="0" applyFill="1"/>
    <xf numFmtId="1" fontId="24" fillId="2" borderId="2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25" fillId="2" borderId="2" xfId="0" applyFont="1" applyFill="1" applyBorder="1"/>
    <xf numFmtId="0" fontId="26" fillId="0" borderId="2" xfId="0" applyFont="1" applyBorder="1"/>
    <xf numFmtId="1" fontId="27" fillId="0" borderId="2" xfId="0" applyNumberFormat="1" applyFont="1" applyBorder="1" applyAlignment="1">
      <alignment horizontal="center" vertical="center"/>
    </xf>
    <xf numFmtId="165" fontId="21" fillId="2" borderId="2" xfId="1" applyNumberFormat="1" applyFont="1" applyFill="1" applyBorder="1"/>
    <xf numFmtId="165" fontId="21" fillId="2" borderId="0" xfId="1" applyNumberFormat="1" applyFont="1" applyFill="1"/>
    <xf numFmtId="0" fontId="28" fillId="4" borderId="2" xfId="0" applyFont="1" applyFill="1" applyBorder="1"/>
    <xf numFmtId="43" fontId="28" fillId="4" borderId="2" xfId="1" applyFont="1" applyFill="1" applyBorder="1"/>
    <xf numFmtId="165" fontId="28" fillId="4" borderId="2" xfId="1" applyNumberFormat="1" applyFont="1" applyFill="1" applyBorder="1"/>
    <xf numFmtId="0" fontId="29" fillId="12" borderId="2" xfId="0" applyFont="1" applyFill="1" applyBorder="1"/>
    <xf numFmtId="4" fontId="29" fillId="12" borderId="2" xfId="0" applyNumberFormat="1" applyFont="1" applyFill="1" applyBorder="1"/>
    <xf numFmtId="43" fontId="29" fillId="12" borderId="2" xfId="1" applyFont="1" applyFill="1" applyBorder="1"/>
    <xf numFmtId="43" fontId="8" fillId="2" borderId="2" xfId="1" applyFont="1" applyFill="1" applyBorder="1"/>
    <xf numFmtId="43" fontId="8" fillId="0" borderId="2" xfId="1" applyFont="1" applyFill="1" applyBorder="1"/>
    <xf numFmtId="43" fontId="8" fillId="3" borderId="2" xfId="1" applyFont="1" applyFill="1" applyBorder="1"/>
    <xf numFmtId="0" fontId="8" fillId="3" borderId="2" xfId="0" applyFont="1" applyFill="1" applyBorder="1"/>
    <xf numFmtId="10" fontId="8" fillId="3" borderId="2" xfId="0" applyNumberFormat="1" applyFont="1" applyFill="1" applyBorder="1"/>
    <xf numFmtId="4" fontId="8" fillId="3" borderId="2" xfId="0" applyNumberFormat="1" applyFont="1" applyFill="1" applyBorder="1"/>
    <xf numFmtId="168" fontId="8" fillId="3" borderId="2" xfId="0" applyNumberFormat="1" applyFont="1" applyFill="1" applyBorder="1"/>
    <xf numFmtId="4" fontId="8" fillId="3" borderId="2" xfId="0" quotePrefix="1" applyNumberFormat="1" applyFont="1" applyFill="1" applyBorder="1"/>
    <xf numFmtId="43" fontId="8" fillId="3" borderId="2" xfId="1" applyFont="1" applyFill="1" applyBorder="1" applyAlignment="1">
      <alignment horizontal="center" vertical="center"/>
    </xf>
    <xf numFmtId="165" fontId="8" fillId="3" borderId="2" xfId="1" applyNumberFormat="1" applyFont="1" applyFill="1" applyBorder="1"/>
    <xf numFmtId="43" fontId="33" fillId="18" borderId="2" xfId="1" applyFont="1" applyFill="1" applyBorder="1"/>
    <xf numFmtId="164" fontId="8" fillId="2" borderId="2" xfId="1" applyNumberFormat="1" applyFont="1" applyFill="1" applyBorder="1"/>
    <xf numFmtId="166" fontId="8" fillId="3" borderId="2" xfId="2" applyNumberFormat="1" applyFont="1" applyFill="1" applyBorder="1" applyAlignment="1">
      <alignment horizontal="center" vertical="center"/>
    </xf>
    <xf numFmtId="165" fontId="34" fillId="3" borderId="2" xfId="1" applyNumberFormat="1" applyFont="1" applyFill="1" applyBorder="1"/>
    <xf numFmtId="43" fontId="8" fillId="7" borderId="2" xfId="1" applyFont="1" applyFill="1" applyBorder="1"/>
    <xf numFmtId="0" fontId="35" fillId="12" borderId="3" xfId="0" applyFont="1" applyFill="1" applyBorder="1"/>
    <xf numFmtId="0" fontId="35" fillId="12" borderId="9" xfId="0" applyFont="1" applyFill="1" applyBorder="1"/>
    <xf numFmtId="4" fontId="35" fillId="12" borderId="9" xfId="0" applyNumberFormat="1" applyFont="1" applyFill="1" applyBorder="1"/>
    <xf numFmtId="43" fontId="35" fillId="12" borderId="9" xfId="1" applyFont="1" applyFill="1" applyBorder="1"/>
    <xf numFmtId="43" fontId="36" fillId="18" borderId="9" xfId="1" applyFont="1" applyFill="1" applyBorder="1"/>
    <xf numFmtId="0" fontId="37" fillId="18" borderId="2" xfId="0" applyFont="1" applyFill="1" applyBorder="1"/>
    <xf numFmtId="9" fontId="37" fillId="18" borderId="2" xfId="0" applyNumberFormat="1" applyFont="1" applyFill="1" applyBorder="1"/>
    <xf numFmtId="0" fontId="38" fillId="18" borderId="2" xfId="0" applyFont="1" applyFill="1" applyBorder="1"/>
    <xf numFmtId="4" fontId="38" fillId="18" borderId="2" xfId="0" applyNumberFormat="1" applyFont="1" applyFill="1" applyBorder="1"/>
    <xf numFmtId="43" fontId="37" fillId="18" borderId="2" xfId="1" applyFont="1" applyFill="1" applyBorder="1" applyAlignment="1">
      <alignment horizontal="center"/>
    </xf>
    <xf numFmtId="43" fontId="37" fillId="18" borderId="2" xfId="1" applyFont="1" applyFill="1" applyBorder="1" applyAlignment="1">
      <alignment horizontal="center" vertical="center"/>
    </xf>
    <xf numFmtId="4" fontId="35" fillId="12" borderId="9" xfId="0" applyNumberFormat="1" applyFont="1" applyFill="1" applyBorder="1" applyAlignment="1">
      <alignment horizontal="center" vertical="center"/>
    </xf>
    <xf numFmtId="43" fontId="30" fillId="18" borderId="2" xfId="1" applyFont="1" applyFill="1" applyBorder="1"/>
    <xf numFmtId="0" fontId="8" fillId="2" borderId="11" xfId="0" applyFont="1" applyFill="1" applyBorder="1"/>
    <xf numFmtId="4" fontId="8" fillId="2" borderId="11" xfId="0" applyNumberFormat="1" applyFont="1" applyFill="1" applyBorder="1"/>
    <xf numFmtId="43" fontId="8" fillId="2" borderId="11" xfId="1" applyFont="1" applyFill="1" applyBorder="1"/>
    <xf numFmtId="43" fontId="33" fillId="18" borderId="11" xfId="1" applyFont="1" applyFill="1" applyBorder="1"/>
    <xf numFmtId="0" fontId="35" fillId="12" borderId="9" xfId="0" applyFont="1" applyFill="1" applyBorder="1" applyAlignment="1">
      <alignment horizontal="center" vertical="center"/>
    </xf>
    <xf numFmtId="10" fontId="35" fillId="12" borderId="9" xfId="0" applyNumberFormat="1" applyFont="1" applyFill="1" applyBorder="1" applyAlignment="1">
      <alignment horizontal="center" vertical="center"/>
    </xf>
    <xf numFmtId="10" fontId="8" fillId="3" borderId="2" xfId="2" applyNumberFormat="1" applyFont="1" applyFill="1" applyBorder="1" applyAlignment="1">
      <alignment horizontal="center" vertical="center"/>
    </xf>
    <xf numFmtId="10" fontId="31" fillId="3" borderId="2" xfId="2" applyNumberFormat="1" applyFont="1" applyFill="1" applyBorder="1" applyAlignment="1">
      <alignment horizontal="right" vertical="center"/>
    </xf>
    <xf numFmtId="43" fontId="8" fillId="0" borderId="2" xfId="1" applyFont="1" applyFill="1" applyBorder="1" applyAlignment="1">
      <alignment horizontal="right"/>
    </xf>
    <xf numFmtId="165" fontId="8" fillId="3" borderId="2" xfId="1" applyNumberFormat="1" applyFont="1" applyFill="1" applyBorder="1" applyAlignment="1">
      <alignment horizontal="center" vertical="center"/>
    </xf>
    <xf numFmtId="43" fontId="32" fillId="3" borderId="2" xfId="1" applyFont="1" applyFill="1" applyBorder="1" applyAlignment="1">
      <alignment horizontal="center" vertical="center"/>
    </xf>
    <xf numFmtId="165" fontId="32" fillId="3" borderId="2" xfId="1" applyNumberFormat="1" applyFont="1" applyFill="1" applyBorder="1"/>
    <xf numFmtId="4" fontId="32" fillId="3" borderId="2" xfId="0" applyNumberFormat="1" applyFont="1" applyFill="1" applyBorder="1"/>
    <xf numFmtId="165" fontId="39" fillId="3" borderId="2" xfId="1" applyNumberFormat="1" applyFont="1" applyFill="1" applyBorder="1"/>
    <xf numFmtId="43" fontId="32" fillId="2" borderId="2" xfId="1" applyFont="1" applyFill="1" applyBorder="1"/>
    <xf numFmtId="0" fontId="32" fillId="3" borderId="2" xfId="0" applyFont="1" applyFill="1" applyBorder="1"/>
    <xf numFmtId="10" fontId="6" fillId="6" borderId="2" xfId="2" applyNumberFormat="1" applyFont="1" applyFill="1" applyBorder="1"/>
    <xf numFmtId="166" fontId="32" fillId="3" borderId="2" xfId="2" applyNumberFormat="1" applyFont="1" applyFill="1" applyBorder="1"/>
    <xf numFmtId="43" fontId="8" fillId="18" borderId="11" xfId="1" applyFont="1" applyFill="1" applyBorder="1"/>
    <xf numFmtId="4" fontId="8" fillId="3" borderId="2" xfId="6" applyNumberFormat="1" applyFont="1" applyFill="1" applyBorder="1" applyAlignment="1">
      <alignment horizontal="right" vertical="center"/>
    </xf>
    <xf numFmtId="0" fontId="29" fillId="12" borderId="2" xfId="0" applyFont="1" applyFill="1" applyBorder="1" applyAlignment="1">
      <alignment horizontal="center" vertical="center"/>
    </xf>
    <xf numFmtId="165" fontId="40" fillId="12" borderId="2" xfId="1" applyNumberFormat="1" applyFont="1" applyFill="1" applyBorder="1"/>
    <xf numFmtId="165" fontId="29" fillId="12" borderId="2" xfId="1" applyNumberFormat="1" applyFont="1" applyFill="1" applyBorder="1"/>
    <xf numFmtId="165" fontId="41" fillId="12" borderId="2" xfId="1" applyNumberFormat="1" applyFont="1" applyFill="1" applyBorder="1"/>
    <xf numFmtId="4" fontId="29" fillId="12" borderId="2" xfId="1" applyNumberFormat="1" applyFont="1" applyFill="1" applyBorder="1"/>
    <xf numFmtId="0" fontId="42" fillId="12" borderId="2" xfId="0" applyFont="1" applyFill="1" applyBorder="1"/>
    <xf numFmtId="165" fontId="43" fillId="12" borderId="2" xfId="1" applyNumberFormat="1" applyFont="1" applyFill="1" applyBorder="1"/>
    <xf numFmtId="43" fontId="42" fillId="12" borderId="2" xfId="1" applyFont="1" applyFill="1" applyBorder="1"/>
    <xf numFmtId="43" fontId="44" fillId="18" borderId="2" xfId="1" applyFont="1" applyFill="1" applyBorder="1"/>
    <xf numFmtId="43" fontId="44" fillId="18" borderId="9" xfId="1" applyFont="1" applyFill="1" applyBorder="1"/>
    <xf numFmtId="165" fontId="42" fillId="12" borderId="2" xfId="1" applyNumberFormat="1" applyFont="1" applyFill="1" applyBorder="1"/>
    <xf numFmtId="0" fontId="42" fillId="12" borderId="3" xfId="0" applyFont="1" applyFill="1" applyBorder="1"/>
    <xf numFmtId="166" fontId="42" fillId="12" borderId="9" xfId="2" applyNumberFormat="1" applyFont="1" applyFill="1" applyBorder="1" applyAlignment="1">
      <alignment horizontal="center" vertical="center"/>
    </xf>
    <xf numFmtId="0" fontId="42" fillId="12" borderId="9" xfId="0" applyFont="1" applyFill="1" applyBorder="1"/>
    <xf numFmtId="4" fontId="42" fillId="12" borderId="9" xfId="0" applyNumberFormat="1" applyFont="1" applyFill="1" applyBorder="1"/>
    <xf numFmtId="43" fontId="42" fillId="12" borderId="9" xfId="1" applyFont="1" applyFill="1" applyBorder="1"/>
    <xf numFmtId="0" fontId="45" fillId="3" borderId="2" xfId="0" applyFont="1" applyFill="1" applyBorder="1"/>
    <xf numFmtId="43" fontId="45" fillId="3" borderId="2" xfId="1" applyFont="1" applyFill="1" applyBorder="1" applyAlignment="1">
      <alignment horizontal="center" vertical="center"/>
    </xf>
    <xf numFmtId="4" fontId="45" fillId="3" borderId="2" xfId="0" applyNumberFormat="1" applyFont="1" applyFill="1" applyBorder="1"/>
    <xf numFmtId="165" fontId="46" fillId="3" borderId="2" xfId="1" applyNumberFormat="1" applyFont="1" applyFill="1" applyBorder="1"/>
    <xf numFmtId="43" fontId="45" fillId="2" borderId="2" xfId="1" applyFont="1" applyFill="1" applyBorder="1"/>
    <xf numFmtId="43" fontId="47" fillId="18" borderId="2" xfId="1" applyFont="1" applyFill="1" applyBorder="1"/>
    <xf numFmtId="43" fontId="45" fillId="0" borderId="2" xfId="1" applyFont="1" applyFill="1" applyBorder="1"/>
    <xf numFmtId="165" fontId="45" fillId="3" borderId="2" xfId="1" applyNumberFormat="1" applyFont="1" applyFill="1" applyBorder="1"/>
    <xf numFmtId="10" fontId="45" fillId="3" borderId="2" xfId="2" applyNumberFormat="1" applyFont="1" applyFill="1" applyBorder="1" applyAlignment="1">
      <alignment horizontal="center" vertical="center"/>
    </xf>
    <xf numFmtId="10" fontId="45" fillId="3" borderId="2" xfId="0" applyNumberFormat="1" applyFont="1" applyFill="1" applyBorder="1"/>
    <xf numFmtId="0" fontId="46" fillId="3" borderId="2" xfId="0" applyFont="1" applyFill="1" applyBorder="1" applyAlignment="1">
      <alignment horizontal="center" vertical="center"/>
    </xf>
    <xf numFmtId="165" fontId="46" fillId="3" borderId="2" xfId="1" applyNumberFormat="1" applyFont="1" applyFill="1" applyBorder="1" applyAlignment="1">
      <alignment horizontal="center" vertical="center"/>
    </xf>
    <xf numFmtId="43" fontId="48" fillId="3" borderId="2" xfId="1" applyFont="1" applyFill="1" applyBorder="1" applyAlignment="1">
      <alignment horizontal="center" vertical="center"/>
    </xf>
    <xf numFmtId="43" fontId="49" fillId="2" borderId="2" xfId="1" applyFont="1" applyFill="1" applyBorder="1"/>
    <xf numFmtId="43" fontId="49" fillId="7" borderId="2" xfId="1" applyFont="1" applyFill="1" applyBorder="1"/>
    <xf numFmtId="165" fontId="48" fillId="3" borderId="2" xfId="1" applyNumberFormat="1" applyFont="1" applyFill="1" applyBorder="1" applyAlignment="1">
      <alignment horizontal="center" vertical="center"/>
    </xf>
    <xf numFmtId="166" fontId="48" fillId="3" borderId="2" xfId="0" applyNumberFormat="1" applyFont="1" applyFill="1" applyBorder="1" applyAlignment="1">
      <alignment horizontal="center" vertical="center"/>
    </xf>
    <xf numFmtId="9" fontId="48" fillId="3" borderId="2" xfId="0" applyNumberFormat="1" applyFont="1" applyFill="1" applyBorder="1" applyAlignment="1">
      <alignment horizontal="center" vertical="center"/>
    </xf>
    <xf numFmtId="3" fontId="43" fillId="12" borderId="2" xfId="0" applyNumberFormat="1" applyFont="1" applyFill="1" applyBorder="1"/>
    <xf numFmtId="0" fontId="44" fillId="19" borderId="2" xfId="0" applyFont="1" applyFill="1" applyBorder="1"/>
    <xf numFmtId="166" fontId="44" fillId="19" borderId="2" xfId="2" applyNumberFormat="1" applyFont="1" applyFill="1" applyBorder="1"/>
    <xf numFmtId="4" fontId="44" fillId="19" borderId="2" xfId="0" applyNumberFormat="1" applyFont="1" applyFill="1" applyBorder="1"/>
    <xf numFmtId="43" fontId="44" fillId="19" borderId="2" xfId="1" applyFont="1" applyFill="1" applyBorder="1"/>
    <xf numFmtId="0" fontId="8" fillId="2" borderId="0" xfId="0" applyFont="1" applyFill="1"/>
    <xf numFmtId="0" fontId="38" fillId="2" borderId="10" xfId="0" applyFont="1" applyFill="1" applyBorder="1"/>
    <xf numFmtId="0" fontId="38" fillId="2" borderId="0" xfId="0" applyFont="1" applyFill="1"/>
    <xf numFmtId="165" fontId="42" fillId="2" borderId="0" xfId="1" applyNumberFormat="1" applyFont="1" applyFill="1" applyBorder="1"/>
    <xf numFmtId="165" fontId="35" fillId="2" borderId="0" xfId="1" applyNumberFormat="1" applyFont="1" applyFill="1" applyBorder="1"/>
    <xf numFmtId="165" fontId="49" fillId="2" borderId="10" xfId="1" applyNumberFormat="1" applyFont="1" applyFill="1" applyBorder="1"/>
    <xf numFmtId="165" fontId="49" fillId="2" borderId="0" xfId="1" applyNumberFormat="1" applyFont="1" applyFill="1" applyBorder="1"/>
    <xf numFmtId="165" fontId="45" fillId="2" borderId="10" xfId="1" applyNumberFormat="1" applyFont="1" applyFill="1" applyBorder="1"/>
    <xf numFmtId="165" fontId="45" fillId="2" borderId="0" xfId="1" applyNumberFormat="1" applyFont="1" applyFill="1" applyBorder="1"/>
    <xf numFmtId="165" fontId="8" fillId="2" borderId="10" xfId="1" applyNumberFormat="1" applyFont="1" applyFill="1" applyBorder="1"/>
    <xf numFmtId="165" fontId="8" fillId="2" borderId="0" xfId="1" applyNumberFormat="1" applyFont="1" applyFill="1" applyBorder="1"/>
    <xf numFmtId="3" fontId="42" fillId="2" borderId="10" xfId="0" applyNumberFormat="1" applyFont="1" applyFill="1" applyBorder="1"/>
    <xf numFmtId="3" fontId="42" fillId="2" borderId="0" xfId="0" applyNumberFormat="1" applyFont="1" applyFill="1"/>
    <xf numFmtId="165" fontId="42" fillId="2" borderId="10" xfId="1" applyNumberFormat="1" applyFont="1" applyFill="1" applyBorder="1"/>
    <xf numFmtId="165" fontId="29" fillId="2" borderId="10" xfId="1" applyNumberFormat="1" applyFont="1" applyFill="1" applyBorder="1"/>
    <xf numFmtId="165" fontId="29" fillId="2" borderId="0" xfId="1" applyNumberFormat="1" applyFont="1" applyFill="1" applyBorder="1"/>
    <xf numFmtId="165" fontId="32" fillId="2" borderId="10" xfId="1" applyNumberFormat="1" applyFont="1" applyFill="1" applyBorder="1"/>
    <xf numFmtId="165" fontId="32" fillId="2" borderId="0" xfId="1" applyNumberFormat="1" applyFont="1" applyFill="1" applyBorder="1"/>
    <xf numFmtId="0" fontId="8" fillId="2" borderId="10" xfId="0" applyFont="1" applyFill="1" applyBorder="1"/>
    <xf numFmtId="165" fontId="50" fillId="2" borderId="10" xfId="1" applyNumberFormat="1" applyFont="1" applyFill="1" applyBorder="1"/>
    <xf numFmtId="165" fontId="50" fillId="2" borderId="0" xfId="1" applyNumberFormat="1" applyFont="1" applyFill="1" applyBorder="1"/>
    <xf numFmtId="4" fontId="8" fillId="2" borderId="0" xfId="0" applyNumberFormat="1" applyFont="1" applyFill="1"/>
    <xf numFmtId="43" fontId="8" fillId="2" borderId="0" xfId="1" applyFont="1" applyFill="1" applyBorder="1"/>
    <xf numFmtId="43" fontId="33" fillId="2" borderId="0" xfId="1" applyFont="1" applyFill="1" applyBorder="1"/>
    <xf numFmtId="0" fontId="8" fillId="2" borderId="9" xfId="0" applyFont="1" applyFill="1" applyBorder="1"/>
    <xf numFmtId="4" fontId="8" fillId="2" borderId="9" xfId="0" applyNumberFormat="1" applyFont="1" applyFill="1" applyBorder="1"/>
    <xf numFmtId="43" fontId="8" fillId="2" borderId="9" xfId="1" applyFont="1" applyFill="1" applyBorder="1"/>
    <xf numFmtId="43" fontId="33" fillId="2" borderId="9" xfId="1" applyFont="1" applyFill="1" applyBorder="1"/>
    <xf numFmtId="0" fontId="8" fillId="2" borderId="12" xfId="0" applyFont="1" applyFill="1" applyBorder="1"/>
    <xf numFmtId="43" fontId="8" fillId="2" borderId="12" xfId="1" applyFont="1" applyFill="1" applyBorder="1"/>
    <xf numFmtId="43" fontId="33" fillId="2" borderId="12" xfId="1" applyFont="1" applyFill="1" applyBorder="1"/>
    <xf numFmtId="4" fontId="8" fillId="2" borderId="6" xfId="0" applyNumberFormat="1" applyFont="1" applyFill="1" applyBorder="1"/>
    <xf numFmtId="43" fontId="8" fillId="2" borderId="6" xfId="1" applyFont="1" applyFill="1" applyBorder="1"/>
    <xf numFmtId="43" fontId="33" fillId="18" borderId="6" xfId="1" applyFont="1" applyFill="1" applyBorder="1"/>
    <xf numFmtId="43" fontId="8" fillId="11" borderId="6" xfId="1" applyFont="1" applyFill="1" applyBorder="1"/>
    <xf numFmtId="43" fontId="8" fillId="2" borderId="0" xfId="0" applyNumberFormat="1" applyFont="1" applyFill="1"/>
    <xf numFmtId="9" fontId="8" fillId="2" borderId="0" xfId="2" applyFont="1" applyFill="1" applyBorder="1"/>
    <xf numFmtId="43" fontId="8" fillId="2" borderId="0" xfId="1" applyFont="1" applyFill="1" applyBorder="1" applyAlignment="1">
      <alignment vertical="center"/>
    </xf>
    <xf numFmtId="43" fontId="33" fillId="2" borderId="0" xfId="0" applyNumberFormat="1" applyFont="1" applyFill="1"/>
    <xf numFmtId="43" fontId="9" fillId="2" borderId="0" xfId="1" applyFont="1" applyFill="1" applyBorder="1" applyAlignment="1">
      <alignment horizontal="left" vertical="center"/>
    </xf>
    <xf numFmtId="43" fontId="8" fillId="2" borderId="0" xfId="1" applyFont="1" applyFill="1" applyBorder="1" applyAlignment="1">
      <alignment horizontal="left" vertical="center"/>
    </xf>
    <xf numFmtId="0" fontId="8" fillId="2" borderId="6" xfId="0" applyFont="1" applyFill="1" applyBorder="1"/>
    <xf numFmtId="165" fontId="29" fillId="12" borderId="2" xfId="1" applyNumberFormat="1" applyFont="1" applyFill="1" applyBorder="1" applyAlignment="1">
      <alignment horizontal="center" vertical="center"/>
    </xf>
    <xf numFmtId="3" fontId="50" fillId="2" borderId="10" xfId="1" applyNumberFormat="1" applyFont="1" applyFill="1" applyBorder="1" applyAlignment="1">
      <alignment horizontal="center" vertical="center"/>
    </xf>
    <xf numFmtId="3" fontId="50" fillId="2" borderId="0" xfId="1" applyNumberFormat="1" applyFont="1" applyFill="1" applyBorder="1" applyAlignment="1">
      <alignment horizontal="center" vertical="center"/>
    </xf>
    <xf numFmtId="3" fontId="8" fillId="2" borderId="10" xfId="0" applyNumberFormat="1" applyFont="1" applyFill="1" applyBorder="1" applyAlignment="1">
      <alignment horizontal="center" vertical="center"/>
    </xf>
    <xf numFmtId="3" fontId="8" fillId="2" borderId="0" xfId="0" applyNumberFormat="1" applyFont="1" applyFill="1" applyAlignment="1">
      <alignment horizontal="center" vertical="center"/>
    </xf>
    <xf numFmtId="3" fontId="44" fillId="20" borderId="2" xfId="0" applyNumberFormat="1" applyFont="1" applyFill="1" applyBorder="1" applyAlignment="1">
      <alignment horizontal="left" vertical="center"/>
    </xf>
    <xf numFmtId="3" fontId="44" fillId="20" borderId="2" xfId="2" applyNumberFormat="1" applyFont="1" applyFill="1" applyBorder="1" applyAlignment="1">
      <alignment horizontal="center" vertical="center"/>
    </xf>
    <xf numFmtId="3" fontId="44" fillId="20" borderId="2" xfId="0" applyNumberFormat="1" applyFont="1" applyFill="1" applyBorder="1" applyAlignment="1">
      <alignment horizontal="center" vertical="center"/>
    </xf>
    <xf numFmtId="3" fontId="44" fillId="20" borderId="2" xfId="1" applyNumberFormat="1" applyFont="1" applyFill="1" applyBorder="1" applyAlignment="1">
      <alignment horizontal="center" vertical="center"/>
    </xf>
    <xf numFmtId="3" fontId="44" fillId="21" borderId="2" xfId="1" applyNumberFormat="1" applyFont="1" applyFill="1" applyBorder="1" applyAlignment="1">
      <alignment horizontal="center" vertical="center"/>
    </xf>
    <xf numFmtId="0" fontId="54" fillId="10" borderId="19" xfId="7" applyNumberFormat="1" applyFont="1" applyFill="1" applyBorder="1" applyAlignment="1">
      <alignment horizontal="center" vertical="center"/>
    </xf>
    <xf numFmtId="0" fontId="54" fillId="10" borderId="20" xfId="7" applyNumberFormat="1" applyFont="1" applyFill="1" applyBorder="1" applyAlignment="1">
      <alignment horizontal="center" vertical="center" wrapText="1"/>
    </xf>
    <xf numFmtId="0" fontId="54" fillId="2" borderId="21" xfId="0" applyFont="1" applyFill="1" applyBorder="1"/>
    <xf numFmtId="0" fontId="54" fillId="2" borderId="22" xfId="0" applyFont="1" applyFill="1" applyBorder="1"/>
    <xf numFmtId="10" fontId="8" fillId="3" borderId="2" xfId="2" applyNumberFormat="1" applyFont="1" applyFill="1" applyBorder="1" applyAlignment="1">
      <alignment horizontal="center"/>
    </xf>
    <xf numFmtId="10" fontId="8" fillId="2" borderId="0" xfId="2" applyNumberFormat="1" applyFont="1" applyFill="1"/>
    <xf numFmtId="4" fontId="44" fillId="18" borderId="2" xfId="1" applyNumberFormat="1" applyFont="1" applyFill="1" applyBorder="1"/>
    <xf numFmtId="4" fontId="44" fillId="19" borderId="2" xfId="1" applyNumberFormat="1" applyFont="1" applyFill="1" applyBorder="1"/>
    <xf numFmtId="0" fontId="51" fillId="7" borderId="23" xfId="0" applyFont="1" applyFill="1" applyBorder="1"/>
    <xf numFmtId="10" fontId="51" fillId="7" borderId="24" xfId="2" applyNumberFormat="1" applyFont="1" applyFill="1" applyBorder="1"/>
    <xf numFmtId="8" fontId="51" fillId="7" borderId="24" xfId="2" applyNumberFormat="1" applyFont="1" applyFill="1" applyBorder="1"/>
    <xf numFmtId="43" fontId="51" fillId="7" borderId="24" xfId="1" applyFont="1" applyFill="1" applyBorder="1"/>
    <xf numFmtId="38" fontId="51" fillId="7" borderId="24" xfId="1" applyNumberFormat="1" applyFont="1" applyFill="1" applyBorder="1"/>
    <xf numFmtId="0" fontId="51" fillId="7" borderId="25" xfId="0" applyFont="1" applyFill="1" applyBorder="1"/>
    <xf numFmtId="2" fontId="51" fillId="7" borderId="26" xfId="2" applyNumberFormat="1" applyFont="1" applyFill="1" applyBorder="1"/>
    <xf numFmtId="0" fontId="51" fillId="7" borderId="27" xfId="0" applyFont="1" applyFill="1" applyBorder="1"/>
    <xf numFmtId="10" fontId="51" fillId="7" borderId="28" xfId="2" applyNumberFormat="1" applyFont="1" applyFill="1" applyBorder="1"/>
    <xf numFmtId="4" fontId="51" fillId="7" borderId="26" xfId="2" applyNumberFormat="1" applyFont="1" applyFill="1" applyBorder="1"/>
    <xf numFmtId="0" fontId="51" fillId="7" borderId="31" xfId="0" applyFont="1" applyFill="1" applyBorder="1"/>
    <xf numFmtId="4" fontId="51" fillId="7" borderId="32" xfId="2" applyNumberFormat="1" applyFont="1" applyFill="1" applyBorder="1"/>
    <xf numFmtId="0" fontId="51" fillId="7" borderId="33" xfId="0" applyFont="1" applyFill="1" applyBorder="1"/>
    <xf numFmtId="43" fontId="51" fillId="7" borderId="34" xfId="2" applyNumberFormat="1" applyFont="1" applyFill="1" applyBorder="1"/>
    <xf numFmtId="0" fontId="51" fillId="7" borderId="35" xfId="0" applyFont="1" applyFill="1" applyBorder="1"/>
    <xf numFmtId="4" fontId="51" fillId="7" borderId="36" xfId="2" applyNumberFormat="1" applyFont="1" applyFill="1" applyBorder="1"/>
    <xf numFmtId="0" fontId="51" fillId="7" borderId="37" xfId="0" applyFont="1" applyFill="1" applyBorder="1"/>
    <xf numFmtId="4" fontId="51" fillId="7" borderId="38" xfId="2" applyNumberFormat="1" applyFont="1" applyFill="1" applyBorder="1"/>
    <xf numFmtId="0" fontId="51" fillId="7" borderId="39" xfId="0" applyFont="1" applyFill="1" applyBorder="1"/>
    <xf numFmtId="4" fontId="51" fillId="7" borderId="40" xfId="2" applyNumberFormat="1" applyFont="1" applyFill="1" applyBorder="1"/>
    <xf numFmtId="0" fontId="53" fillId="19" borderId="16" xfId="0" applyFont="1" applyFill="1" applyBorder="1" applyAlignment="1">
      <alignment horizontal="center" vertical="center"/>
    </xf>
    <xf numFmtId="0" fontId="53" fillId="19" borderId="17" xfId="0" applyFont="1" applyFill="1" applyBorder="1" applyAlignment="1">
      <alignment vertical="center"/>
    </xf>
    <xf numFmtId="43" fontId="8" fillId="19" borderId="0" xfId="1" applyFont="1" applyFill="1" applyBorder="1"/>
    <xf numFmtId="43" fontId="33" fillId="19" borderId="0" xfId="1" applyFont="1" applyFill="1" applyBorder="1"/>
    <xf numFmtId="43" fontId="37" fillId="19" borderId="0" xfId="1" applyFont="1" applyFill="1" applyBorder="1"/>
    <xf numFmtId="3" fontId="54" fillId="10" borderId="20" xfId="7" applyNumberFormat="1" applyFont="1" applyFill="1" applyBorder="1" applyAlignment="1">
      <alignment horizontal="center" vertical="center" wrapText="1"/>
    </xf>
    <xf numFmtId="0" fontId="52" fillId="2" borderId="13" xfId="0" applyFont="1" applyFill="1" applyBorder="1" applyAlignment="1">
      <alignment vertical="center"/>
    </xf>
    <xf numFmtId="0" fontId="52" fillId="2" borderId="14" xfId="0" applyFont="1" applyFill="1" applyBorder="1" applyAlignment="1">
      <alignment vertical="center"/>
    </xf>
    <xf numFmtId="0" fontId="52" fillId="2" borderId="15" xfId="0" applyFont="1" applyFill="1" applyBorder="1" applyAlignment="1">
      <alignment vertical="center"/>
    </xf>
    <xf numFmtId="0" fontId="53" fillId="2" borderId="17" xfId="0" applyFont="1" applyFill="1" applyBorder="1" applyAlignment="1">
      <alignment vertical="center"/>
    </xf>
    <xf numFmtId="0" fontId="53" fillId="2" borderId="18" xfId="0" applyFont="1" applyFill="1" applyBorder="1" applyAlignment="1">
      <alignment vertical="center"/>
    </xf>
    <xf numFmtId="3" fontId="54" fillId="2" borderId="17" xfId="7" applyNumberFormat="1" applyFont="1" applyFill="1" applyBorder="1" applyAlignment="1">
      <alignment vertical="center" wrapText="1"/>
    </xf>
    <xf numFmtId="3" fontId="54" fillId="2" borderId="18" xfId="7" applyNumberFormat="1" applyFont="1" applyFill="1" applyBorder="1" applyAlignment="1">
      <alignment vertical="center" wrapText="1"/>
    </xf>
    <xf numFmtId="0" fontId="54" fillId="2" borderId="0" xfId="0" applyFont="1" applyFill="1"/>
    <xf numFmtId="0" fontId="56" fillId="2" borderId="21" xfId="0" applyFont="1" applyFill="1" applyBorder="1" applyAlignment="1">
      <alignment vertical="center"/>
    </xf>
    <xf numFmtId="0" fontId="56" fillId="2" borderId="22" xfId="0" applyFont="1" applyFill="1" applyBorder="1" applyAlignment="1">
      <alignment vertical="center"/>
    </xf>
    <xf numFmtId="43" fontId="37" fillId="2" borderId="0" xfId="1" applyFont="1" applyFill="1" applyBorder="1"/>
    <xf numFmtId="43" fontId="37" fillId="19" borderId="0" xfId="1" applyFont="1" applyFill="1" applyBorder="1" applyAlignment="1">
      <alignment horizontal="right"/>
    </xf>
    <xf numFmtId="43" fontId="37" fillId="19" borderId="0" xfId="1" applyFont="1" applyFill="1" applyBorder="1" applyAlignment="1">
      <alignment horizontal="left"/>
    </xf>
    <xf numFmtId="0" fontId="56" fillId="22" borderId="0" xfId="0" applyFont="1" applyFill="1" applyAlignment="1">
      <alignment horizontal="center" vertical="center"/>
    </xf>
    <xf numFmtId="43" fontId="8" fillId="2" borderId="21" xfId="1" applyFont="1" applyFill="1" applyBorder="1"/>
    <xf numFmtId="43" fontId="8" fillId="2" borderId="14" xfId="1" applyFont="1" applyFill="1" applyBorder="1"/>
    <xf numFmtId="44" fontId="8" fillId="2" borderId="0" xfId="6" applyFont="1" applyFill="1" applyBorder="1"/>
    <xf numFmtId="167" fontId="51" fillId="7" borderId="42" xfId="1" applyNumberFormat="1" applyFont="1" applyFill="1" applyBorder="1"/>
    <xf numFmtId="166" fontId="59" fillId="3" borderId="2" xfId="2" applyNumberFormat="1" applyFont="1" applyFill="1" applyBorder="1"/>
    <xf numFmtId="43" fontId="29" fillId="12" borderId="2" xfId="1" applyFont="1" applyFill="1" applyBorder="1" applyAlignment="1">
      <alignment horizontal="center" vertical="center"/>
    </xf>
    <xf numFmtId="4" fontId="29" fillId="12" borderId="2" xfId="0" applyNumberFormat="1" applyFont="1" applyFill="1" applyBorder="1" applyAlignment="1">
      <alignment horizontal="center" vertical="center"/>
    </xf>
    <xf numFmtId="0" fontId="45" fillId="12" borderId="2" xfId="0" applyFont="1" applyFill="1" applyBorder="1"/>
    <xf numFmtId="43" fontId="45" fillId="12" borderId="2" xfId="1" applyFont="1" applyFill="1" applyBorder="1" applyAlignment="1">
      <alignment horizontal="center" vertical="center"/>
    </xf>
    <xf numFmtId="4" fontId="45" fillId="12" borderId="2" xfId="0" applyNumberFormat="1" applyFont="1" applyFill="1" applyBorder="1"/>
    <xf numFmtId="165" fontId="46" fillId="12" borderId="2" xfId="1" applyNumberFormat="1" applyFont="1" applyFill="1" applyBorder="1"/>
    <xf numFmtId="43" fontId="46" fillId="3" borderId="2" xfId="1" applyFont="1" applyFill="1" applyBorder="1" applyAlignment="1">
      <alignment horizontal="center" vertical="center"/>
    </xf>
    <xf numFmtId="43" fontId="60" fillId="3" borderId="2" xfId="1" applyFont="1" applyFill="1" applyBorder="1" applyAlignment="1">
      <alignment horizontal="center"/>
    </xf>
    <xf numFmtId="9" fontId="39" fillId="3" borderId="2" xfId="2" applyFont="1" applyFill="1" applyBorder="1"/>
    <xf numFmtId="10" fontId="9" fillId="3" borderId="2" xfId="2" applyNumberFormat="1" applyFont="1" applyFill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left"/>
    </xf>
    <xf numFmtId="0" fontId="2" fillId="9" borderId="2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43" fontId="9" fillId="2" borderId="0" xfId="2" applyNumberFormat="1" applyFont="1" applyFill="1" applyBorder="1" applyAlignment="1">
      <alignment horizontal="center"/>
    </xf>
    <xf numFmtId="43" fontId="9" fillId="2" borderId="0" xfId="1" applyFont="1" applyFill="1" applyBorder="1" applyAlignment="1">
      <alignment horizontal="left" vertical="center"/>
    </xf>
    <xf numFmtId="43" fontId="8" fillId="2" borderId="0" xfId="1" applyFont="1" applyFill="1" applyBorder="1" applyAlignment="1">
      <alignment horizontal="left" vertical="center"/>
    </xf>
    <xf numFmtId="0" fontId="44" fillId="18" borderId="29" xfId="0" applyFont="1" applyFill="1" applyBorder="1" applyAlignment="1">
      <alignment horizontal="center"/>
    </xf>
    <xf numFmtId="0" fontId="44" fillId="18" borderId="30" xfId="0" applyFont="1" applyFill="1" applyBorder="1" applyAlignment="1">
      <alignment horizontal="center"/>
    </xf>
    <xf numFmtId="0" fontId="53" fillId="19" borderId="16" xfId="0" applyFont="1" applyFill="1" applyBorder="1" applyAlignment="1">
      <alignment horizontal="center" vertical="center"/>
    </xf>
    <xf numFmtId="0" fontId="53" fillId="19" borderId="17" xfId="0" applyFont="1" applyFill="1" applyBorder="1" applyAlignment="1">
      <alignment horizontal="center" vertical="center"/>
    </xf>
    <xf numFmtId="0" fontId="53" fillId="19" borderId="18" xfId="0" applyFont="1" applyFill="1" applyBorder="1" applyAlignment="1">
      <alignment horizontal="center" vertical="center"/>
    </xf>
    <xf numFmtId="172" fontId="57" fillId="22" borderId="41" xfId="8" applyNumberFormat="1" applyFont="1" applyFill="1" applyBorder="1" applyAlignment="1">
      <alignment horizontal="center" vertical="center"/>
    </xf>
    <xf numFmtId="172" fontId="57" fillId="22" borderId="0" xfId="8" applyNumberFormat="1" applyFont="1" applyFill="1" applyBorder="1" applyAlignment="1">
      <alignment horizontal="center" vertical="center"/>
    </xf>
    <xf numFmtId="3" fontId="54" fillId="10" borderId="16" xfId="7" applyNumberFormat="1" applyFont="1" applyFill="1" applyBorder="1" applyAlignment="1">
      <alignment horizontal="center" vertical="center" wrapText="1"/>
    </xf>
    <xf numFmtId="3" fontId="54" fillId="10" borderId="17" xfId="7" applyNumberFormat="1" applyFont="1" applyFill="1" applyBorder="1" applyAlignment="1">
      <alignment horizontal="center" vertical="center" wrapText="1"/>
    </xf>
    <xf numFmtId="3" fontId="54" fillId="10" borderId="18" xfId="7" applyNumberFormat="1" applyFont="1" applyFill="1" applyBorder="1" applyAlignment="1">
      <alignment horizontal="center" vertical="center" wrapText="1"/>
    </xf>
    <xf numFmtId="10" fontId="54" fillId="10" borderId="16" xfId="2" applyNumberFormat="1" applyFont="1" applyFill="1" applyBorder="1" applyAlignment="1">
      <alignment horizontal="center" vertical="center" wrapText="1"/>
    </xf>
    <xf numFmtId="10" fontId="54" fillId="10" borderId="18" xfId="2" applyNumberFormat="1" applyFont="1" applyFill="1" applyBorder="1" applyAlignment="1">
      <alignment horizontal="center" vertical="center" wrapText="1"/>
    </xf>
    <xf numFmtId="10" fontId="55" fillId="10" borderId="16" xfId="2" applyNumberFormat="1" applyFont="1" applyFill="1" applyBorder="1" applyAlignment="1">
      <alignment horizontal="center" vertical="center" wrapText="1"/>
    </xf>
    <xf numFmtId="10" fontId="55" fillId="10" borderId="17" xfId="2" applyNumberFormat="1" applyFont="1" applyFill="1" applyBorder="1" applyAlignment="1">
      <alignment horizontal="center" vertical="center" wrapText="1"/>
    </xf>
    <xf numFmtId="10" fontId="55" fillId="10" borderId="18" xfId="2" applyNumberFormat="1" applyFont="1" applyFill="1" applyBorder="1" applyAlignment="1">
      <alignment horizontal="center" vertical="center" wrapText="1"/>
    </xf>
    <xf numFmtId="10" fontId="58" fillId="22" borderId="41" xfId="2" applyNumberFormat="1" applyFont="1" applyFill="1" applyBorder="1" applyAlignment="1">
      <alignment horizontal="center" vertical="center"/>
    </xf>
    <xf numFmtId="10" fontId="58" fillId="22" borderId="0" xfId="2" applyNumberFormat="1" applyFont="1" applyFill="1" applyBorder="1" applyAlignment="1">
      <alignment horizontal="center" vertical="center"/>
    </xf>
    <xf numFmtId="3" fontId="1" fillId="0" borderId="0" xfId="3" applyNumberFormat="1" applyAlignment="1">
      <alignment horizontal="center" vertic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2" borderId="0" xfId="0" applyFont="1" applyFill="1" applyAlignment="1">
      <alignment horizontal="center"/>
    </xf>
    <xf numFmtId="167" fontId="51" fillId="7" borderId="24" xfId="1" applyNumberFormat="1" applyFont="1" applyFill="1" applyBorder="1" applyAlignment="1">
      <alignment horizontal="right"/>
    </xf>
  </cellXfs>
  <cellStyles count="9">
    <cellStyle name="Célula de Verificação" xfId="5" builtinId="23"/>
    <cellStyle name="Moeda" xfId="6" builtinId="4"/>
    <cellStyle name="Moeda 2 2" xfId="8"/>
    <cellStyle name="Normal" xfId="0" builtinId="0"/>
    <cellStyle name="Normal 2" xfId="3"/>
    <cellStyle name="Porcentagem" xfId="2" builtinId="5"/>
    <cellStyle name="Porcentagem 2" xfId="4"/>
    <cellStyle name="Vírgula" xfId="1" builtinId="3"/>
    <cellStyle name="Vírgula 2 2 3" xfId="7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9F81"/>
      <color rgb="FFFF4409"/>
      <color rgb="FF99FF66"/>
      <color rgb="FF9E5ECE"/>
      <color rgb="FF00CCFF"/>
      <color rgb="FF004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sgengenhariamatriz-my.sharepoint.com/Users/Rafael%20Tinelli/OneDrive/Zetta/Estudos%20-%20Transportes/S&#227;o%20Paulo/Z.Azul%20-%20Barueri/Modelo%202/Plano%20de%20Neg&#243;cios%20-%20Z.Azul%20-%20Barue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 Receitas e Tributos"/>
      <sheetName val="3 Despesas Operacionais"/>
      <sheetName val="3.A Despesas Operacionais"/>
      <sheetName val="4 Invest. Imob."/>
      <sheetName val="4A Deprec Amor"/>
      <sheetName val="5 Garantia Seguros"/>
      <sheetName val="6 Despesas Pré"/>
      <sheetName val="7 Serviços de Dívida"/>
      <sheetName val="7A Receita Financeira"/>
      <sheetName val="8 Demonstrativos Contábeis"/>
      <sheetName val="8A Impostos Lucro"/>
      <sheetName val="9 Fluxo de Caixa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DpTI" id="{90E488F5-BD6F-4B5F-A5B9-49DDD8BBE773}" userId="S::ti@asgengenhariamatriz.onmicrosoft.com::a9566b0e-00ae-4fa3-8284-0c3c13484339" providerId="AD"/>
</personList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37" dT="2025-04-02T18:35:46.03" personId="{90E488F5-BD6F-4B5F-A5B9-49DDD8BBE773}" id="{F4D9B192-BDE0-40A1-A1BC-DC21C3B28535}">
    <text xml:space="preserve">50%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N74"/>
  <sheetViews>
    <sheetView zoomScale="70" zoomScaleNormal="70" workbookViewId="0">
      <pane ySplit="1" topLeftCell="A2" activePane="bottomLeft" state="frozen"/>
      <selection pane="bottomLeft" activeCell="S17" sqref="S17"/>
    </sheetView>
  </sheetViews>
  <sheetFormatPr defaultRowHeight="15" outlineLevelRow="1" x14ac:dyDescent="0.25"/>
  <cols>
    <col min="1" max="1" width="6.7109375" style="120" customWidth="1"/>
    <col min="2" max="2" width="52.42578125" customWidth="1"/>
    <col min="3" max="3" width="13" customWidth="1"/>
    <col min="4" max="4" width="13.140625" style="56" customWidth="1"/>
    <col min="5" max="5" width="16.5703125" style="56" bestFit="1" customWidth="1"/>
    <col min="6" max="6" width="0.42578125" style="56" customWidth="1"/>
    <col min="7" max="7" width="17.28515625" customWidth="1"/>
    <col min="8" max="8" width="12.5703125" style="83" bestFit="1" customWidth="1"/>
    <col min="9" max="18" width="12.5703125" bestFit="1" customWidth="1"/>
    <col min="19" max="27" width="12.5703125" customWidth="1"/>
    <col min="28" max="37" width="12.5703125" hidden="1" customWidth="1"/>
    <col min="38" max="38" width="16.85546875" bestFit="1" customWidth="1"/>
    <col min="39" max="39" width="16.42578125" bestFit="1" customWidth="1"/>
  </cols>
  <sheetData>
    <row r="1" spans="1:39" ht="26.25" customHeight="1" x14ac:dyDescent="0.5">
      <c r="A1" s="128"/>
      <c r="B1" s="130" t="s">
        <v>284</v>
      </c>
      <c r="C1" s="130"/>
      <c r="D1" s="180">
        <v>1600</v>
      </c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55"/>
    </row>
    <row r="2" spans="1:39" ht="15.75" x14ac:dyDescent="0.25">
      <c r="A2" s="128"/>
      <c r="B2" s="131"/>
      <c r="C2" s="131"/>
      <c r="D2" s="132"/>
      <c r="E2" s="132"/>
      <c r="F2" s="132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  <c r="Y2" s="166"/>
      <c r="Z2" s="166"/>
      <c r="AA2" s="166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</row>
    <row r="3" spans="1:39" ht="15.75" x14ac:dyDescent="0.25">
      <c r="A3" s="128"/>
      <c r="B3" s="133"/>
      <c r="C3" s="393"/>
      <c r="D3" s="393"/>
      <c r="E3" s="129"/>
      <c r="F3" s="165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</row>
    <row r="4" spans="1:39" ht="15.75" x14ac:dyDescent="0.25">
      <c r="A4" s="128"/>
      <c r="B4" s="55"/>
      <c r="C4" s="394"/>
      <c r="D4" s="394"/>
      <c r="E4" s="134"/>
      <c r="F4" s="134"/>
      <c r="G4" s="167" t="s">
        <v>0</v>
      </c>
      <c r="H4" s="167" t="s">
        <v>1</v>
      </c>
      <c r="I4" s="167" t="s">
        <v>2</v>
      </c>
      <c r="J4" s="167" t="s">
        <v>3</v>
      </c>
      <c r="K4" s="167" t="s">
        <v>4</v>
      </c>
      <c r="L4" s="167" t="s">
        <v>5</v>
      </c>
      <c r="M4" s="167" t="s">
        <v>6</v>
      </c>
      <c r="N4" s="167" t="s">
        <v>7</v>
      </c>
      <c r="O4" s="167" t="s">
        <v>8</v>
      </c>
      <c r="P4" s="167" t="s">
        <v>9</v>
      </c>
      <c r="Q4" s="167" t="s">
        <v>10</v>
      </c>
      <c r="R4" s="167" t="s">
        <v>11</v>
      </c>
      <c r="S4" s="93" t="s">
        <v>12</v>
      </c>
      <c r="T4" s="93" t="s">
        <v>13</v>
      </c>
      <c r="U4" s="93" t="s">
        <v>14</v>
      </c>
      <c r="V4" s="93" t="s">
        <v>15</v>
      </c>
      <c r="W4" s="93" t="s">
        <v>16</v>
      </c>
      <c r="X4" s="93" t="s">
        <v>17</v>
      </c>
      <c r="Y4" s="93" t="s">
        <v>18</v>
      </c>
      <c r="Z4" s="93" t="s">
        <v>19</v>
      </c>
      <c r="AA4" s="93" t="s">
        <v>20</v>
      </c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 t="s">
        <v>21</v>
      </c>
      <c r="AM4" s="55"/>
    </row>
    <row r="5" spans="1:39" x14ac:dyDescent="0.25">
      <c r="A5" s="160"/>
      <c r="B5" s="135" t="s">
        <v>22</v>
      </c>
      <c r="C5" s="98" t="s">
        <v>23</v>
      </c>
      <c r="D5" s="97" t="s">
        <v>24</v>
      </c>
      <c r="E5" s="97" t="s">
        <v>25</v>
      </c>
      <c r="F5" s="97"/>
      <c r="G5" s="136"/>
      <c r="H5" s="395"/>
      <c r="I5" s="395"/>
      <c r="J5" s="395"/>
      <c r="K5" s="395"/>
      <c r="L5" s="395"/>
      <c r="M5" s="395"/>
      <c r="N5" s="395"/>
      <c r="O5" s="395"/>
      <c r="P5" s="395"/>
      <c r="Q5" s="395"/>
      <c r="R5" s="395"/>
      <c r="S5" s="395"/>
      <c r="T5" s="395"/>
      <c r="U5" s="395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  <c r="AI5" s="137"/>
      <c r="AJ5" s="137"/>
      <c r="AK5" s="136"/>
      <c r="AL5" s="136"/>
      <c r="AM5" s="55"/>
    </row>
    <row r="6" spans="1:39" x14ac:dyDescent="0.25">
      <c r="A6" s="138">
        <v>1</v>
      </c>
      <c r="B6" s="139" t="s">
        <v>26</v>
      </c>
      <c r="C6" s="104"/>
      <c r="D6" s="105"/>
      <c r="E6" s="105"/>
      <c r="F6" s="105"/>
      <c r="G6" s="140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40"/>
      <c r="AL6" s="140"/>
      <c r="AM6" s="55"/>
    </row>
    <row r="7" spans="1:39" ht="15.75" outlineLevel="1" x14ac:dyDescent="0.25">
      <c r="A7" s="128" t="s">
        <v>256</v>
      </c>
      <c r="B7" s="179" t="s">
        <v>296</v>
      </c>
      <c r="C7" s="84">
        <f>1600/80</f>
        <v>20</v>
      </c>
      <c r="D7" s="87">
        <v>1340</v>
      </c>
      <c r="E7" s="87">
        <f>C7*D7</f>
        <v>26800</v>
      </c>
      <c r="F7" s="87"/>
      <c r="G7" s="86">
        <f>E7</f>
        <v>26800</v>
      </c>
      <c r="H7" s="86"/>
      <c r="I7" s="86"/>
      <c r="J7" s="88"/>
      <c r="K7" s="89"/>
      <c r="L7" s="89"/>
      <c r="M7" s="89"/>
      <c r="N7" s="90"/>
      <c r="O7" s="90"/>
      <c r="P7" s="90"/>
      <c r="Q7" s="90"/>
      <c r="R7" s="90"/>
      <c r="S7" s="90"/>
      <c r="T7" s="90"/>
      <c r="U7" s="90"/>
      <c r="V7" s="90">
        <f>E7/2</f>
        <v>13400</v>
      </c>
      <c r="W7" s="129">
        <f>V7</f>
        <v>13400</v>
      </c>
      <c r="X7" s="55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80">
        <f>SUM(G7:AK7)</f>
        <v>53600</v>
      </c>
      <c r="AM7" s="55"/>
    </row>
    <row r="8" spans="1:39" ht="15.75" outlineLevel="1" x14ac:dyDescent="0.25">
      <c r="A8" s="128" t="s">
        <v>258</v>
      </c>
      <c r="B8" s="179" t="s">
        <v>316</v>
      </c>
      <c r="C8" s="84">
        <f>1600/120</f>
        <v>13.333333333333334</v>
      </c>
      <c r="D8" s="87">
        <v>1340</v>
      </c>
      <c r="E8" s="87">
        <f t="shared" ref="E8:E27" si="0">C8*D8</f>
        <v>17866.666666666668</v>
      </c>
      <c r="F8" s="87"/>
      <c r="G8" s="86">
        <f t="shared" ref="G8:G13" si="1">E8</f>
        <v>17866.666666666668</v>
      </c>
      <c r="H8" s="89"/>
      <c r="I8" s="89"/>
      <c r="J8" s="88"/>
      <c r="L8" s="89"/>
      <c r="M8" s="89"/>
      <c r="N8" s="90"/>
      <c r="O8" s="90"/>
      <c r="P8" s="90"/>
      <c r="Q8" s="90"/>
      <c r="R8" s="90"/>
      <c r="S8" s="90"/>
      <c r="T8" s="90"/>
      <c r="U8" s="90"/>
      <c r="V8" s="90">
        <f>E8/2</f>
        <v>8933.3333333333339</v>
      </c>
      <c r="W8" s="90">
        <f>V8</f>
        <v>8933.3333333333339</v>
      </c>
      <c r="X8" s="55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80">
        <f t="shared" ref="AL8:AL11" si="2">SUM(G8:AK8)</f>
        <v>35733.333333333336</v>
      </c>
      <c r="AM8" s="55"/>
    </row>
    <row r="9" spans="1:39" ht="15.75" outlineLevel="1" x14ac:dyDescent="0.25">
      <c r="A9" s="128" t="s">
        <v>259</v>
      </c>
      <c r="B9" s="179" t="s">
        <v>297</v>
      </c>
      <c r="C9" s="84">
        <v>1</v>
      </c>
      <c r="D9" s="87">
        <v>3000</v>
      </c>
      <c r="E9" s="87">
        <f t="shared" si="0"/>
        <v>3000</v>
      </c>
      <c r="F9" s="87"/>
      <c r="G9" s="86">
        <f t="shared" si="1"/>
        <v>3000</v>
      </c>
      <c r="H9" s="88"/>
      <c r="I9" s="89"/>
      <c r="J9" s="89"/>
      <c r="K9" s="89"/>
      <c r="L9" s="89"/>
      <c r="N9" s="90"/>
      <c r="O9" s="90"/>
      <c r="P9" s="90"/>
      <c r="Q9" s="90"/>
      <c r="R9" s="90"/>
      <c r="S9" s="90"/>
      <c r="T9" s="90"/>
      <c r="U9" s="90"/>
      <c r="V9" s="90"/>
      <c r="W9" s="55"/>
      <c r="X9" s="55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80">
        <f t="shared" si="2"/>
        <v>3000</v>
      </c>
      <c r="AM9" s="55"/>
    </row>
    <row r="10" spans="1:39" ht="15.75" outlineLevel="1" x14ac:dyDescent="0.25">
      <c r="A10" s="128" t="s">
        <v>260</v>
      </c>
      <c r="B10" s="169" t="s">
        <v>314</v>
      </c>
      <c r="C10" s="116">
        <v>16</v>
      </c>
      <c r="D10" s="87">
        <v>24000</v>
      </c>
      <c r="E10" s="87">
        <f t="shared" si="0"/>
        <v>384000</v>
      </c>
      <c r="F10" s="87"/>
      <c r="G10" s="86">
        <f t="shared" si="1"/>
        <v>384000</v>
      </c>
      <c r="H10" s="86"/>
      <c r="I10" s="86"/>
      <c r="J10" s="86"/>
      <c r="K10" s="86"/>
      <c r="L10" s="121"/>
      <c r="M10" s="89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55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80">
        <f t="shared" si="2"/>
        <v>384000</v>
      </c>
      <c r="AM10" s="55"/>
    </row>
    <row r="11" spans="1:39" ht="15.75" outlineLevel="1" x14ac:dyDescent="0.25">
      <c r="A11" s="128" t="s">
        <v>261</v>
      </c>
      <c r="B11" s="179" t="s">
        <v>313</v>
      </c>
      <c r="C11" s="116">
        <v>4</v>
      </c>
      <c r="D11" s="87">
        <v>31000</v>
      </c>
      <c r="E11" s="87">
        <f t="shared" si="0"/>
        <v>124000</v>
      </c>
      <c r="F11" s="87"/>
      <c r="G11" s="86">
        <f t="shared" si="1"/>
        <v>124000</v>
      </c>
      <c r="H11" s="86"/>
      <c r="I11" s="86"/>
      <c r="J11" s="86"/>
      <c r="K11" s="86"/>
      <c r="L11" s="121"/>
      <c r="M11" s="89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55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80">
        <f t="shared" si="2"/>
        <v>124000</v>
      </c>
      <c r="AM11" s="55"/>
    </row>
    <row r="12" spans="1:39" ht="15.75" outlineLevel="1" x14ac:dyDescent="0.25">
      <c r="A12" s="128" t="s">
        <v>262</v>
      </c>
      <c r="B12" s="169" t="s">
        <v>312</v>
      </c>
      <c r="C12" s="116">
        <v>4</v>
      </c>
      <c r="D12" s="87">
        <v>35000</v>
      </c>
      <c r="E12" s="87">
        <f t="shared" si="0"/>
        <v>140000</v>
      </c>
      <c r="F12" s="87"/>
      <c r="G12" s="86">
        <f t="shared" si="1"/>
        <v>140000</v>
      </c>
      <c r="H12" s="86"/>
      <c r="I12" s="86"/>
      <c r="J12" s="86"/>
      <c r="K12" s="86"/>
      <c r="L12" s="121"/>
      <c r="M12" s="89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55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80"/>
      <c r="AM12" s="55"/>
    </row>
    <row r="13" spans="1:39" ht="15.75" outlineLevel="1" x14ac:dyDescent="0.25">
      <c r="A13" s="128" t="s">
        <v>302</v>
      </c>
      <c r="B13" s="177" t="s">
        <v>290</v>
      </c>
      <c r="C13" s="84">
        <v>1</v>
      </c>
      <c r="D13" s="87">
        <v>200000</v>
      </c>
      <c r="E13" s="87">
        <f t="shared" si="0"/>
        <v>200000</v>
      </c>
      <c r="F13" s="87"/>
      <c r="G13" s="86">
        <f t="shared" si="1"/>
        <v>200000</v>
      </c>
      <c r="H13" s="89"/>
      <c r="I13" s="89"/>
      <c r="J13" s="89"/>
      <c r="K13" s="89"/>
      <c r="M13" s="87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90"/>
      <c r="Z13" s="90"/>
      <c r="AA13" s="55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80">
        <f>SUM(M13:AK13)</f>
        <v>0</v>
      </c>
      <c r="AM13" s="55"/>
    </row>
    <row r="14" spans="1:39" ht="15.75" x14ac:dyDescent="0.25">
      <c r="A14" s="141">
        <v>2</v>
      </c>
      <c r="B14" s="142" t="s">
        <v>27</v>
      </c>
      <c r="C14" s="106"/>
      <c r="D14" s="108"/>
      <c r="E14" s="108"/>
      <c r="F14" s="108"/>
      <c r="G14" s="143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42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7"/>
      <c r="AM14" s="55"/>
    </row>
    <row r="15" spans="1:39" ht="15.75" outlineLevel="1" x14ac:dyDescent="0.25">
      <c r="A15" s="128" t="s">
        <v>263</v>
      </c>
      <c r="B15" s="76" t="s">
        <v>291</v>
      </c>
      <c r="C15" s="84">
        <v>5</v>
      </c>
      <c r="D15" s="86">
        <v>5500</v>
      </c>
      <c r="E15" s="87">
        <f t="shared" si="0"/>
        <v>27500</v>
      </c>
      <c r="F15" s="87"/>
      <c r="G15" s="99">
        <f t="shared" ref="G15:G20" si="3">E15</f>
        <v>27500</v>
      </c>
      <c r="H15" s="86"/>
      <c r="I15" s="86"/>
      <c r="J15" s="91"/>
      <c r="K15" s="89"/>
      <c r="L15" s="89"/>
      <c r="M15" s="89"/>
      <c r="N15" s="90"/>
      <c r="O15" s="90"/>
      <c r="P15" s="90"/>
      <c r="Q15" s="90"/>
      <c r="R15" s="90"/>
      <c r="S15" s="90"/>
      <c r="T15" s="90"/>
      <c r="U15" s="90"/>
      <c r="V15" s="90">
        <f>E15</f>
        <v>27500</v>
      </c>
      <c r="W15" s="55"/>
      <c r="X15" s="90"/>
      <c r="Y15" s="55"/>
      <c r="Z15" s="90"/>
      <c r="AA15" s="55"/>
      <c r="AB15" s="90"/>
      <c r="AC15" s="90"/>
      <c r="AD15" s="90"/>
      <c r="AE15" s="90"/>
      <c r="AF15" s="90"/>
      <c r="AG15" s="90"/>
      <c r="AH15" s="90"/>
      <c r="AI15" s="90"/>
      <c r="AJ15" s="90"/>
      <c r="AK15" s="90"/>
      <c r="AL15" s="80">
        <f t="shared" ref="AL15:AL47" si="4">SUM(G15:AK15)</f>
        <v>55000</v>
      </c>
      <c r="AM15" s="55"/>
    </row>
    <row r="16" spans="1:39" ht="15.75" outlineLevel="1" x14ac:dyDescent="0.25">
      <c r="A16" s="128" t="s">
        <v>266</v>
      </c>
      <c r="B16" s="170" t="s">
        <v>286</v>
      </c>
      <c r="C16" s="84">
        <v>1</v>
      </c>
      <c r="D16" s="86">
        <v>10000</v>
      </c>
      <c r="E16" s="87">
        <f t="shared" si="0"/>
        <v>10000</v>
      </c>
      <c r="F16" s="87"/>
      <c r="G16" s="99">
        <f t="shared" si="3"/>
        <v>10000</v>
      </c>
      <c r="H16" s="89"/>
      <c r="I16" s="89"/>
      <c r="J16" s="89"/>
      <c r="K16" s="89"/>
      <c r="L16" s="89"/>
      <c r="M16" s="89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/>
      <c r="AL16" s="80">
        <f t="shared" si="4"/>
        <v>10000</v>
      </c>
      <c r="AM16" s="55"/>
    </row>
    <row r="17" spans="1:39" s="176" customFormat="1" ht="15.75" outlineLevel="1" x14ac:dyDescent="0.25">
      <c r="A17" s="128" t="s">
        <v>265</v>
      </c>
      <c r="B17" s="170" t="s">
        <v>287</v>
      </c>
      <c r="C17" s="171">
        <v>2</v>
      </c>
      <c r="D17" s="172">
        <v>1800</v>
      </c>
      <c r="E17" s="173">
        <f t="shared" si="0"/>
        <v>3600</v>
      </c>
      <c r="F17" s="173"/>
      <c r="G17" s="174">
        <f t="shared" si="3"/>
        <v>3600</v>
      </c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5">
        <f>E17</f>
        <v>3600</v>
      </c>
      <c r="T17" s="175"/>
      <c r="U17" s="175"/>
      <c r="V17" s="175">
        <f>S17</f>
        <v>3600</v>
      </c>
      <c r="W17" s="175"/>
      <c r="X17" s="175"/>
      <c r="Y17" s="175">
        <f>V17</f>
        <v>3600</v>
      </c>
      <c r="Z17" s="175"/>
      <c r="AA17" s="175"/>
      <c r="AB17" s="175"/>
      <c r="AC17" s="175"/>
      <c r="AD17" s="175"/>
      <c r="AE17" s="175"/>
      <c r="AF17" s="175"/>
      <c r="AG17" s="175"/>
      <c r="AH17" s="175"/>
      <c r="AI17" s="175"/>
      <c r="AJ17" s="175"/>
      <c r="AK17" s="175"/>
      <c r="AL17" s="80">
        <f t="shared" si="4"/>
        <v>14400</v>
      </c>
      <c r="AM17" s="169"/>
    </row>
    <row r="18" spans="1:39" ht="15.75" outlineLevel="1" x14ac:dyDescent="0.25">
      <c r="A18" s="128" t="s">
        <v>267</v>
      </c>
      <c r="B18" s="170" t="s">
        <v>28</v>
      </c>
      <c r="C18" s="84">
        <v>2</v>
      </c>
      <c r="D18" s="86">
        <v>2500</v>
      </c>
      <c r="E18" s="87">
        <f t="shared" si="0"/>
        <v>5000</v>
      </c>
      <c r="F18" s="87"/>
      <c r="G18" s="99">
        <f t="shared" si="3"/>
        <v>5000</v>
      </c>
      <c r="H18" s="89"/>
      <c r="I18" s="89"/>
      <c r="J18" s="89"/>
      <c r="K18" s="89"/>
      <c r="L18" s="89"/>
      <c r="M18" s="89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80">
        <f t="shared" si="4"/>
        <v>5000</v>
      </c>
      <c r="AM18" s="55"/>
    </row>
    <row r="19" spans="1:39" ht="15.75" outlineLevel="1" x14ac:dyDescent="0.25">
      <c r="A19" s="128" t="s">
        <v>268</v>
      </c>
      <c r="B19" s="170" t="s">
        <v>292</v>
      </c>
      <c r="C19" s="84">
        <v>4</v>
      </c>
      <c r="D19" s="86">
        <v>1900</v>
      </c>
      <c r="E19" s="87">
        <f t="shared" si="0"/>
        <v>7600</v>
      </c>
      <c r="F19" s="87"/>
      <c r="G19" s="87">
        <f t="shared" si="3"/>
        <v>7600</v>
      </c>
      <c r="H19" s="89"/>
      <c r="I19" s="144"/>
      <c r="J19" s="86"/>
      <c r="K19" s="86"/>
      <c r="L19" s="86"/>
      <c r="M19" s="86"/>
      <c r="N19" s="86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80">
        <f t="shared" si="4"/>
        <v>7600</v>
      </c>
      <c r="AM19" s="55"/>
    </row>
    <row r="20" spans="1:39" ht="15.75" outlineLevel="1" x14ac:dyDescent="0.25">
      <c r="A20" s="128" t="s">
        <v>269</v>
      </c>
      <c r="B20" s="76" t="s">
        <v>288</v>
      </c>
      <c r="C20" s="84">
        <v>1</v>
      </c>
      <c r="D20" s="86">
        <v>2700</v>
      </c>
      <c r="E20" s="87">
        <f t="shared" si="0"/>
        <v>2700</v>
      </c>
      <c r="F20" s="87"/>
      <c r="G20" s="99">
        <f t="shared" si="3"/>
        <v>2700</v>
      </c>
      <c r="H20" s="89"/>
      <c r="I20" s="144"/>
      <c r="J20" s="86"/>
      <c r="K20" s="144"/>
      <c r="L20" s="144"/>
      <c r="M20" s="144"/>
      <c r="N20" s="144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80">
        <f t="shared" si="4"/>
        <v>2700</v>
      </c>
      <c r="AM20" s="55"/>
    </row>
    <row r="21" spans="1:39" ht="15.75" outlineLevel="1" x14ac:dyDescent="0.25">
      <c r="A21" s="128" t="s">
        <v>270</v>
      </c>
      <c r="B21" s="76" t="s">
        <v>289</v>
      </c>
      <c r="C21" s="84">
        <v>1</v>
      </c>
      <c r="D21" s="86">
        <v>1500</v>
      </c>
      <c r="E21" s="87">
        <f>C21*D21</f>
        <v>1500</v>
      </c>
      <c r="F21" s="87"/>
      <c r="G21" s="99">
        <f t="shared" ref="G21" si="5">E21</f>
        <v>1500</v>
      </c>
      <c r="H21" s="89"/>
      <c r="I21" s="89"/>
      <c r="J21" s="89"/>
      <c r="K21" s="89"/>
      <c r="L21" s="89"/>
      <c r="M21" s="89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80">
        <f t="shared" si="4"/>
        <v>1500</v>
      </c>
      <c r="AM21" s="55"/>
    </row>
    <row r="22" spans="1:39" ht="15.75" x14ac:dyDescent="0.25">
      <c r="A22" s="145">
        <v>3</v>
      </c>
      <c r="B22" s="110" t="s">
        <v>29</v>
      </c>
      <c r="C22" s="111"/>
      <c r="D22" s="112"/>
      <c r="E22" s="113"/>
      <c r="F22" s="113"/>
      <c r="G22" s="114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2"/>
      <c r="AM22" s="55"/>
    </row>
    <row r="23" spans="1:39" ht="15.75" outlineLevel="1" x14ac:dyDescent="0.25">
      <c r="A23" s="128" t="s">
        <v>264</v>
      </c>
      <c r="B23" s="76" t="s">
        <v>311</v>
      </c>
      <c r="C23" s="84">
        <v>1</v>
      </c>
      <c r="D23" s="154">
        <v>2000</v>
      </c>
      <c r="E23" s="155">
        <f t="shared" si="0"/>
        <v>2000</v>
      </c>
      <c r="F23" s="155"/>
      <c r="G23" s="99">
        <f t="shared" ref="G23:G24" si="6">E23</f>
        <v>2000</v>
      </c>
      <c r="H23" s="89"/>
      <c r="I23" s="89"/>
      <c r="J23" s="89"/>
      <c r="K23" s="89"/>
      <c r="L23" s="89"/>
      <c r="M23" s="89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0"/>
      <c r="AJ23" s="90"/>
      <c r="AK23" s="90"/>
      <c r="AL23" s="80">
        <f t="shared" si="4"/>
        <v>2000</v>
      </c>
      <c r="AM23" s="55"/>
    </row>
    <row r="24" spans="1:39" ht="15.75" outlineLevel="1" x14ac:dyDescent="0.25">
      <c r="A24" s="128" t="s">
        <v>257</v>
      </c>
      <c r="B24" s="76" t="s">
        <v>293</v>
      </c>
      <c r="C24" s="84">
        <v>1</v>
      </c>
      <c r="D24" s="154">
        <v>3700</v>
      </c>
      <c r="E24" s="155">
        <f t="shared" si="0"/>
        <v>3700</v>
      </c>
      <c r="F24" s="155"/>
      <c r="G24" s="99">
        <f t="shared" si="6"/>
        <v>3700</v>
      </c>
      <c r="H24" s="89"/>
      <c r="I24" s="89"/>
      <c r="J24" s="89"/>
      <c r="K24" s="89"/>
      <c r="L24" s="89"/>
      <c r="M24" s="89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80">
        <f t="shared" si="4"/>
        <v>3700</v>
      </c>
      <c r="AM24" s="55"/>
    </row>
    <row r="25" spans="1:39" ht="15.75" outlineLevel="1" x14ac:dyDescent="0.25">
      <c r="A25" s="128" t="s">
        <v>272</v>
      </c>
      <c r="B25" s="76" t="s">
        <v>294</v>
      </c>
      <c r="C25" s="84">
        <v>4</v>
      </c>
      <c r="D25" s="154">
        <v>2700</v>
      </c>
      <c r="E25" s="155">
        <f t="shared" si="0"/>
        <v>10800</v>
      </c>
      <c r="F25" s="155"/>
      <c r="G25" s="99">
        <f t="shared" ref="G25:G27" si="7">E25</f>
        <v>10800</v>
      </c>
      <c r="H25" s="89"/>
      <c r="I25" s="89"/>
      <c r="J25" s="89"/>
      <c r="K25" s="89"/>
      <c r="L25" s="89"/>
      <c r="M25" s="89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80">
        <f t="shared" si="4"/>
        <v>10800</v>
      </c>
      <c r="AM25" s="55"/>
    </row>
    <row r="26" spans="1:39" ht="15.75" outlineLevel="1" x14ac:dyDescent="0.25">
      <c r="A26" s="128" t="s">
        <v>271</v>
      </c>
      <c r="B26" s="76" t="s">
        <v>307</v>
      </c>
      <c r="C26" s="84">
        <v>4</v>
      </c>
      <c r="D26" s="154">
        <v>450</v>
      </c>
      <c r="E26" s="155">
        <f t="shared" si="0"/>
        <v>1800</v>
      </c>
      <c r="F26" s="155"/>
      <c r="G26" s="99">
        <f t="shared" si="7"/>
        <v>1800</v>
      </c>
      <c r="H26" s="89"/>
      <c r="I26" s="89"/>
      <c r="J26" s="89"/>
      <c r="K26" s="89"/>
      <c r="L26" s="89"/>
      <c r="M26" s="89"/>
      <c r="N26" s="89"/>
      <c r="O26" s="89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80">
        <f t="shared" si="4"/>
        <v>1800</v>
      </c>
      <c r="AM26" s="55"/>
    </row>
    <row r="27" spans="1:39" ht="15.75" outlineLevel="1" x14ac:dyDescent="0.25">
      <c r="A27" s="128" t="s">
        <v>273</v>
      </c>
      <c r="B27" s="55" t="s">
        <v>295</v>
      </c>
      <c r="C27" s="85">
        <v>1</v>
      </c>
      <c r="D27" s="154">
        <v>30000</v>
      </c>
      <c r="E27" s="155">
        <f t="shared" si="0"/>
        <v>30000</v>
      </c>
      <c r="F27" s="155"/>
      <c r="G27" s="99">
        <f t="shared" si="7"/>
        <v>30000</v>
      </c>
      <c r="H27" s="89"/>
      <c r="I27" s="89"/>
      <c r="J27" s="89"/>
      <c r="K27" s="89"/>
      <c r="L27" s="89"/>
      <c r="M27" s="89"/>
      <c r="N27" s="89"/>
      <c r="O27" s="89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80">
        <f t="shared" si="4"/>
        <v>30000</v>
      </c>
      <c r="AM27" s="55"/>
    </row>
    <row r="28" spans="1:39" outlineLevel="1" x14ac:dyDescent="0.25">
      <c r="A28" s="128"/>
      <c r="B28" s="55"/>
      <c r="C28" s="55"/>
      <c r="D28" s="129"/>
      <c r="E28" s="129"/>
      <c r="F28" s="129"/>
      <c r="G28" s="89"/>
      <c r="H28" s="89"/>
      <c r="I28" s="89"/>
      <c r="J28" s="89"/>
      <c r="K28" s="89"/>
      <c r="L28" s="90"/>
      <c r="M28" s="90"/>
      <c r="N28" s="90"/>
      <c r="O28" s="90"/>
      <c r="P28" s="90"/>
      <c r="Q28" s="90"/>
      <c r="R28" s="90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0">
        <f t="shared" si="4"/>
        <v>0</v>
      </c>
      <c r="AM28" s="55"/>
    </row>
    <row r="29" spans="1:39" ht="15.75" x14ac:dyDescent="0.25">
      <c r="A29" s="157">
        <v>4</v>
      </c>
      <c r="B29" s="158" t="s">
        <v>30</v>
      </c>
      <c r="C29" s="101"/>
      <c r="D29" s="156"/>
      <c r="E29" s="156"/>
      <c r="F29" s="156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59"/>
      <c r="T29" s="159"/>
      <c r="U29" s="159"/>
      <c r="V29" s="159"/>
      <c r="W29" s="159"/>
      <c r="X29" s="159"/>
      <c r="Y29" s="159"/>
      <c r="Z29" s="159"/>
      <c r="AA29" s="159"/>
      <c r="AB29" s="159"/>
      <c r="AC29" s="159"/>
      <c r="AD29" s="159"/>
      <c r="AE29" s="159"/>
      <c r="AF29" s="159"/>
      <c r="AG29" s="159"/>
      <c r="AH29" s="159"/>
      <c r="AI29" s="159"/>
      <c r="AJ29" s="159"/>
      <c r="AK29" s="159"/>
      <c r="AL29" s="156"/>
      <c r="AM29" s="55"/>
    </row>
    <row r="30" spans="1:39" ht="15.75" outlineLevel="1" x14ac:dyDescent="0.25">
      <c r="A30" s="128" t="s">
        <v>303</v>
      </c>
      <c r="B30" s="55" t="s">
        <v>306</v>
      </c>
      <c r="C30" s="85">
        <v>1</v>
      </c>
      <c r="D30" s="86">
        <v>110000</v>
      </c>
      <c r="E30" s="86">
        <f>D30</f>
        <v>110000</v>
      </c>
      <c r="F30" s="86"/>
      <c r="G30" s="89">
        <f>D30</f>
        <v>110000</v>
      </c>
      <c r="H30" s="89"/>
      <c r="I30" s="89"/>
      <c r="J30" s="89"/>
      <c r="K30" s="89"/>
      <c r="L30" s="90"/>
      <c r="M30" s="90"/>
      <c r="N30" s="90"/>
      <c r="O30" s="90"/>
      <c r="P30" s="90"/>
      <c r="Q30" s="90"/>
      <c r="R30" s="90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0">
        <f t="shared" si="4"/>
        <v>110000</v>
      </c>
      <c r="AM30" s="55"/>
    </row>
    <row r="31" spans="1:39" ht="15.75" outlineLevel="1" x14ac:dyDescent="0.25">
      <c r="A31" s="128"/>
      <c r="B31" s="55"/>
      <c r="C31" s="85"/>
      <c r="D31" s="86"/>
      <c r="E31" s="86"/>
      <c r="F31" s="86"/>
      <c r="G31" s="89"/>
      <c r="H31" s="89"/>
      <c r="I31" s="89"/>
      <c r="J31" s="89"/>
      <c r="K31" s="89"/>
      <c r="L31" s="90"/>
      <c r="M31" s="90"/>
      <c r="N31" s="90"/>
      <c r="O31" s="90"/>
      <c r="P31" s="90"/>
      <c r="Q31" s="90"/>
      <c r="R31" s="90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0">
        <f t="shared" si="4"/>
        <v>0</v>
      </c>
      <c r="AM31" s="55"/>
    </row>
    <row r="32" spans="1:39" ht="15.75" x14ac:dyDescent="0.25">
      <c r="A32" s="161">
        <v>5</v>
      </c>
      <c r="B32" s="162" t="s">
        <v>31</v>
      </c>
      <c r="C32" s="122"/>
      <c r="D32" s="123"/>
      <c r="E32" s="123"/>
      <c r="F32" s="123"/>
      <c r="G32" s="146"/>
      <c r="H32" s="123"/>
      <c r="I32" s="123"/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4"/>
      <c r="AH32" s="124"/>
      <c r="AI32" s="124"/>
      <c r="AJ32" s="124"/>
      <c r="AK32" s="124"/>
      <c r="AL32" s="125"/>
      <c r="AM32" s="55"/>
    </row>
    <row r="33" spans="1:40" ht="15.75" outlineLevel="1" x14ac:dyDescent="0.25">
      <c r="A33" s="128" t="s">
        <v>274</v>
      </c>
      <c r="B33" s="76" t="s">
        <v>318</v>
      </c>
      <c r="C33" s="84">
        <v>1</v>
      </c>
      <c r="D33" s="86">
        <v>50000</v>
      </c>
      <c r="E33" s="86">
        <f>D33*C33</f>
        <v>50000</v>
      </c>
      <c r="F33" s="86"/>
      <c r="G33" s="99">
        <f>E33</f>
        <v>50000</v>
      </c>
      <c r="H33" s="100"/>
      <c r="I33" s="100"/>
      <c r="J33" s="89"/>
      <c r="K33" s="89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80">
        <f t="shared" si="4"/>
        <v>50000</v>
      </c>
      <c r="AM33" s="55"/>
    </row>
    <row r="34" spans="1:40" ht="15.75" outlineLevel="1" x14ac:dyDescent="0.25">
      <c r="A34" s="128" t="s">
        <v>275</v>
      </c>
      <c r="B34" s="76" t="s">
        <v>317</v>
      </c>
      <c r="C34" s="84">
        <v>1</v>
      </c>
      <c r="D34" s="86">
        <v>5000</v>
      </c>
      <c r="E34" s="86">
        <f t="shared" ref="E34" si="8">D34*C34</f>
        <v>5000</v>
      </c>
      <c r="F34" s="121"/>
      <c r="G34" s="99">
        <f t="shared" ref="G34" si="9">E34</f>
        <v>5000</v>
      </c>
      <c r="H34" s="86"/>
      <c r="I34" s="86"/>
      <c r="J34" s="89"/>
      <c r="K34" s="89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80">
        <f t="shared" si="4"/>
        <v>5000</v>
      </c>
      <c r="AM34" s="55"/>
    </row>
    <row r="35" spans="1:40" ht="18" customHeight="1" outlineLevel="1" x14ac:dyDescent="0.25">
      <c r="A35" s="128"/>
      <c r="B35" s="76"/>
      <c r="C35" s="84"/>
      <c r="D35" s="86"/>
      <c r="E35" s="86"/>
      <c r="F35" s="86"/>
      <c r="G35" s="86"/>
      <c r="H35" s="86"/>
      <c r="I35" s="86"/>
      <c r="J35" s="89"/>
      <c r="K35" s="89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80">
        <f t="shared" si="4"/>
        <v>0</v>
      </c>
      <c r="AM35" s="55"/>
    </row>
    <row r="36" spans="1:40" ht="15.75" x14ac:dyDescent="0.25">
      <c r="A36" s="147">
        <v>6</v>
      </c>
      <c r="B36" s="118" t="s">
        <v>32</v>
      </c>
      <c r="C36" s="116"/>
      <c r="D36" s="117"/>
      <c r="E36" s="117"/>
      <c r="F36" s="117"/>
      <c r="G36" s="119"/>
      <c r="H36" s="117"/>
      <c r="I36" s="117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19"/>
      <c r="AD36" s="119"/>
      <c r="AE36" s="119"/>
      <c r="AF36" s="119"/>
      <c r="AG36" s="119"/>
      <c r="AH36" s="119"/>
      <c r="AI36" s="119"/>
      <c r="AJ36" s="119"/>
      <c r="AK36" s="119"/>
      <c r="AL36" s="117"/>
      <c r="AM36" s="55"/>
    </row>
    <row r="37" spans="1:40" ht="15" customHeight="1" outlineLevel="1" x14ac:dyDescent="0.25">
      <c r="A37" s="128" t="s">
        <v>276</v>
      </c>
      <c r="B37" s="179" t="s">
        <v>33</v>
      </c>
      <c r="C37" s="181">
        <f>(800/16)*7</f>
        <v>350</v>
      </c>
      <c r="D37" s="86">
        <v>190</v>
      </c>
      <c r="E37" s="86">
        <f>D37*C37</f>
        <v>66500</v>
      </c>
      <c r="F37" s="86"/>
      <c r="G37" s="86">
        <f>E37</f>
        <v>66500</v>
      </c>
      <c r="H37" s="86"/>
      <c r="I37" s="86"/>
      <c r="J37" s="86"/>
      <c r="K37" s="89"/>
      <c r="L37" s="89"/>
      <c r="M37" s="89"/>
      <c r="N37" s="89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0"/>
      <c r="AH37" s="90"/>
      <c r="AI37" s="90"/>
      <c r="AJ37" s="90"/>
      <c r="AK37" s="90"/>
      <c r="AL37" s="126">
        <f t="shared" si="4"/>
        <v>66500</v>
      </c>
      <c r="AM37" s="55"/>
    </row>
    <row r="38" spans="1:40" ht="15.75" outlineLevel="1" x14ac:dyDescent="0.25">
      <c r="A38" s="128" t="s">
        <v>277</v>
      </c>
      <c r="B38" s="169" t="s">
        <v>34</v>
      </c>
      <c r="C38" s="84">
        <f>(1600/16)*7</f>
        <v>700</v>
      </c>
      <c r="D38" s="86">
        <v>250</v>
      </c>
      <c r="E38" s="86">
        <f t="shared" ref="E38:E43" si="10">D38*C38</f>
        <v>175000</v>
      </c>
      <c r="F38" s="86"/>
      <c r="G38" s="86">
        <f t="shared" ref="G38:G43" si="11">E38</f>
        <v>175000</v>
      </c>
      <c r="H38" s="86"/>
      <c r="I38" s="86"/>
      <c r="J38" s="86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55"/>
      <c r="W38" s="89"/>
      <c r="X38" s="89"/>
      <c r="Y38" s="89"/>
      <c r="Z38" s="89"/>
      <c r="AA38" s="55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126">
        <f t="shared" si="4"/>
        <v>175000</v>
      </c>
      <c r="AM38" s="55"/>
    </row>
    <row r="39" spans="1:40" s="176" customFormat="1" ht="15.75" outlineLevel="1" x14ac:dyDescent="0.25">
      <c r="A39" s="128" t="s">
        <v>278</v>
      </c>
      <c r="B39" s="169" t="s">
        <v>35</v>
      </c>
      <c r="C39" s="171">
        <f>C38</f>
        <v>700</v>
      </c>
      <c r="D39" s="172">
        <v>50</v>
      </c>
      <c r="E39" s="172">
        <f t="shared" si="10"/>
        <v>35000</v>
      </c>
      <c r="F39" s="172"/>
      <c r="G39" s="86">
        <f t="shared" si="11"/>
        <v>35000</v>
      </c>
      <c r="H39" s="172"/>
      <c r="I39" s="172"/>
      <c r="J39" s="172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>
        <f>E39*0.8</f>
        <v>28000</v>
      </c>
      <c r="W39" s="175"/>
      <c r="X39" s="175"/>
      <c r="Y39" s="175"/>
      <c r="Z39" s="175"/>
      <c r="AA39" s="175"/>
      <c r="AB39" s="175"/>
      <c r="AC39" s="175"/>
      <c r="AD39" s="175"/>
      <c r="AE39" s="175"/>
      <c r="AF39" s="175"/>
      <c r="AG39" s="175"/>
      <c r="AH39" s="175"/>
      <c r="AI39" s="175"/>
      <c r="AJ39" s="175"/>
      <c r="AK39" s="175"/>
      <c r="AL39" s="80">
        <f t="shared" si="4"/>
        <v>63000</v>
      </c>
      <c r="AM39" s="169"/>
    </row>
    <row r="40" spans="1:40" s="176" customFormat="1" ht="15.75" outlineLevel="1" x14ac:dyDescent="0.25">
      <c r="A40" s="128" t="s">
        <v>279</v>
      </c>
      <c r="B40" s="169" t="s">
        <v>36</v>
      </c>
      <c r="C40" s="178">
        <v>1600</v>
      </c>
      <c r="D40" s="172">
        <v>73</v>
      </c>
      <c r="E40" s="172">
        <f t="shared" si="10"/>
        <v>116800</v>
      </c>
      <c r="F40" s="172"/>
      <c r="G40" s="86">
        <f t="shared" si="11"/>
        <v>116800</v>
      </c>
      <c r="H40" s="172"/>
      <c r="I40" s="172"/>
      <c r="J40" s="172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>
        <f t="shared" ref="V40:V43" si="12">E40*0.8</f>
        <v>93440</v>
      </c>
      <c r="W40" s="175"/>
      <c r="X40" s="175"/>
      <c r="Y40" s="169"/>
      <c r="Z40" s="175"/>
      <c r="AA40" s="175"/>
      <c r="AB40" s="175"/>
      <c r="AC40" s="169"/>
      <c r="AD40" s="175"/>
      <c r="AE40" s="175"/>
      <c r="AF40" s="175"/>
      <c r="AG40" s="169"/>
      <c r="AH40" s="175"/>
      <c r="AI40" s="175"/>
      <c r="AJ40" s="175"/>
      <c r="AK40" s="175"/>
      <c r="AL40" s="80">
        <f t="shared" si="4"/>
        <v>210240</v>
      </c>
      <c r="AM40" s="169"/>
    </row>
    <row r="41" spans="1:40" s="176" customFormat="1" ht="15.75" outlineLevel="1" x14ac:dyDescent="0.25">
      <c r="A41" s="128" t="s">
        <v>304</v>
      </c>
      <c r="B41" s="169" t="s">
        <v>37</v>
      </c>
      <c r="C41" s="178">
        <v>80</v>
      </c>
      <c r="D41" s="172">
        <v>435</v>
      </c>
      <c r="E41" s="172">
        <f t="shared" si="10"/>
        <v>34800</v>
      </c>
      <c r="F41" s="172"/>
      <c r="G41" s="86">
        <f t="shared" si="11"/>
        <v>34800</v>
      </c>
      <c r="H41" s="172"/>
      <c r="I41" s="172"/>
      <c r="J41" s="172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>
        <f t="shared" si="12"/>
        <v>27840</v>
      </c>
      <c r="W41" s="175"/>
      <c r="X41" s="175"/>
      <c r="Y41" s="169"/>
      <c r="Z41" s="175"/>
      <c r="AA41" s="175"/>
      <c r="AB41" s="175"/>
      <c r="AC41" s="169"/>
      <c r="AD41" s="175"/>
      <c r="AE41" s="175"/>
      <c r="AF41" s="175"/>
      <c r="AG41" s="169"/>
      <c r="AH41" s="175"/>
      <c r="AI41" s="175"/>
      <c r="AJ41" s="175"/>
      <c r="AK41" s="175"/>
      <c r="AL41" s="80">
        <f t="shared" si="4"/>
        <v>62640</v>
      </c>
      <c r="AM41" s="169"/>
    </row>
    <row r="42" spans="1:40" s="176" customFormat="1" ht="15.75" outlineLevel="1" x14ac:dyDescent="0.25">
      <c r="A42" s="128" t="s">
        <v>305</v>
      </c>
      <c r="B42" s="169" t="s">
        <v>38</v>
      </c>
      <c r="C42" s="178">
        <v>80</v>
      </c>
      <c r="D42" s="172">
        <v>410</v>
      </c>
      <c r="E42" s="172">
        <f t="shared" si="10"/>
        <v>32800</v>
      </c>
      <c r="F42" s="172"/>
      <c r="G42" s="86">
        <f t="shared" si="11"/>
        <v>32800</v>
      </c>
      <c r="H42" s="172"/>
      <c r="I42" s="172"/>
      <c r="J42" s="172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>
        <f t="shared" si="12"/>
        <v>26240</v>
      </c>
      <c r="W42" s="175"/>
      <c r="X42" s="175"/>
      <c r="Y42" s="169"/>
      <c r="Z42" s="175"/>
      <c r="AA42" s="175"/>
      <c r="AB42" s="175"/>
      <c r="AC42" s="169"/>
      <c r="AD42" s="175"/>
      <c r="AE42" s="175"/>
      <c r="AF42" s="175"/>
      <c r="AG42" s="169"/>
      <c r="AH42" s="175"/>
      <c r="AI42" s="175"/>
      <c r="AJ42" s="175"/>
      <c r="AK42" s="175"/>
      <c r="AL42" s="80">
        <f t="shared" si="4"/>
        <v>59040</v>
      </c>
      <c r="AM42" s="169"/>
    </row>
    <row r="43" spans="1:40" s="176" customFormat="1" ht="15.75" outlineLevel="1" x14ac:dyDescent="0.25">
      <c r="A43" s="128" t="s">
        <v>280</v>
      </c>
      <c r="B43" s="169" t="s">
        <v>315</v>
      </c>
      <c r="C43" s="178">
        <v>30</v>
      </c>
      <c r="D43" s="172">
        <v>310</v>
      </c>
      <c r="E43" s="172">
        <f t="shared" si="10"/>
        <v>9300</v>
      </c>
      <c r="F43" s="172"/>
      <c r="G43" s="86">
        <f t="shared" si="11"/>
        <v>9300</v>
      </c>
      <c r="H43" s="172"/>
      <c r="I43" s="172"/>
      <c r="J43" s="172"/>
      <c r="K43" s="172"/>
      <c r="L43" s="172"/>
      <c r="M43" s="172"/>
      <c r="N43" s="172"/>
      <c r="O43" s="172"/>
      <c r="P43" s="175"/>
      <c r="Q43" s="175"/>
      <c r="R43" s="175"/>
      <c r="S43" s="175"/>
      <c r="T43" s="175"/>
      <c r="U43" s="175"/>
      <c r="V43" s="175">
        <f t="shared" si="12"/>
        <v>7440</v>
      </c>
      <c r="W43" s="175"/>
      <c r="X43" s="175"/>
      <c r="Y43" s="169"/>
      <c r="Z43" s="175"/>
      <c r="AA43" s="175"/>
      <c r="AB43" s="175"/>
      <c r="AC43" s="169"/>
      <c r="AD43" s="175"/>
      <c r="AE43" s="175"/>
      <c r="AF43" s="175"/>
      <c r="AG43" s="169"/>
      <c r="AH43" s="175"/>
      <c r="AI43" s="175"/>
      <c r="AJ43" s="175"/>
      <c r="AK43" s="175"/>
      <c r="AL43" s="80">
        <f t="shared" si="4"/>
        <v>16740</v>
      </c>
      <c r="AM43" s="169"/>
    </row>
    <row r="44" spans="1:40" ht="13.5" customHeight="1" outlineLevel="1" x14ac:dyDescent="0.25">
      <c r="A44" s="128"/>
      <c r="B44" s="55"/>
      <c r="C44" s="85"/>
      <c r="D44" s="86"/>
      <c r="E44" s="86"/>
      <c r="F44" s="86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126">
        <f t="shared" si="4"/>
        <v>0</v>
      </c>
      <c r="AM44" s="55"/>
      <c r="AN44" s="127"/>
    </row>
    <row r="45" spans="1:40" x14ac:dyDescent="0.25">
      <c r="A45" s="148">
        <v>7</v>
      </c>
      <c r="B45" s="149" t="s">
        <v>39</v>
      </c>
      <c r="C45" s="149"/>
      <c r="D45" s="150"/>
      <c r="E45" s="150"/>
      <c r="F45" s="150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49"/>
      <c r="AF45" s="149"/>
      <c r="AG45" s="149"/>
      <c r="AH45" s="149"/>
      <c r="AI45" s="149"/>
      <c r="AJ45" s="149"/>
      <c r="AK45" s="149"/>
      <c r="AL45" s="149"/>
      <c r="AM45" s="55"/>
    </row>
    <row r="46" spans="1:40" ht="15.75" outlineLevel="1" x14ac:dyDescent="0.25">
      <c r="A46" s="128" t="s">
        <v>281</v>
      </c>
      <c r="B46" s="55" t="s">
        <v>319</v>
      </c>
      <c r="C46" s="85">
        <v>1</v>
      </c>
      <c r="D46" s="86">
        <v>30000</v>
      </c>
      <c r="E46" s="86">
        <f t="shared" ref="E46" si="13">D46</f>
        <v>30000</v>
      </c>
      <c r="F46" s="86"/>
      <c r="G46" s="100">
        <f>E46</f>
        <v>30000</v>
      </c>
      <c r="H46" s="92"/>
      <c r="I46" s="89"/>
      <c r="J46" s="89"/>
      <c r="K46" s="89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0"/>
      <c r="AE46" s="90"/>
      <c r="AF46" s="90"/>
      <c r="AG46" s="90"/>
      <c r="AH46" s="90"/>
      <c r="AI46" s="90"/>
      <c r="AJ46" s="90"/>
      <c r="AK46" s="90"/>
      <c r="AL46" s="80">
        <f t="shared" si="4"/>
        <v>30000</v>
      </c>
      <c r="AM46" s="55"/>
    </row>
    <row r="47" spans="1:40" ht="15.75" outlineLevel="1" x14ac:dyDescent="0.25">
      <c r="A47" s="128" t="s">
        <v>282</v>
      </c>
      <c r="B47" s="55" t="s">
        <v>298</v>
      </c>
      <c r="C47" s="85">
        <v>1</v>
      </c>
      <c r="D47" s="86">
        <v>20000</v>
      </c>
      <c r="E47" s="86">
        <f t="shared" ref="E47:E49" si="14">D47</f>
        <v>20000</v>
      </c>
      <c r="F47" s="86"/>
      <c r="G47" s="100">
        <f t="shared" ref="G47:G49" si="15">E47</f>
        <v>20000</v>
      </c>
      <c r="H47" s="86"/>
      <c r="I47" s="86"/>
      <c r="J47" s="89"/>
      <c r="K47" s="89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0"/>
      <c r="AE47" s="90"/>
      <c r="AF47" s="90"/>
      <c r="AG47" s="90"/>
      <c r="AH47" s="90"/>
      <c r="AI47" s="90"/>
      <c r="AJ47" s="90"/>
      <c r="AK47" s="90"/>
      <c r="AL47" s="80">
        <f t="shared" si="4"/>
        <v>20000</v>
      </c>
      <c r="AM47" s="55"/>
    </row>
    <row r="48" spans="1:40" ht="15.75" outlineLevel="1" x14ac:dyDescent="0.25">
      <c r="A48" s="128" t="s">
        <v>299</v>
      </c>
      <c r="B48" s="55" t="s">
        <v>308</v>
      </c>
      <c r="C48" s="85">
        <v>1</v>
      </c>
      <c r="D48" s="86">
        <v>15000</v>
      </c>
      <c r="E48" s="86">
        <f t="shared" si="14"/>
        <v>15000</v>
      </c>
      <c r="F48" s="121"/>
      <c r="G48" s="100">
        <f t="shared" si="15"/>
        <v>15000</v>
      </c>
      <c r="H48" s="86"/>
      <c r="I48" s="89"/>
      <c r="J48" s="89"/>
      <c r="K48" s="89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0"/>
      <c r="AE48" s="90"/>
      <c r="AF48" s="90"/>
      <c r="AG48" s="90"/>
      <c r="AH48" s="90"/>
      <c r="AI48" s="90"/>
      <c r="AJ48" s="90"/>
      <c r="AK48" s="90"/>
      <c r="AL48" s="80">
        <f t="shared" ref="AL48" si="16">SUM(G48:AK48)</f>
        <v>15000</v>
      </c>
      <c r="AM48" s="55"/>
    </row>
    <row r="49" spans="1:39" ht="15.75" outlineLevel="1" x14ac:dyDescent="0.25">
      <c r="A49" s="128" t="s">
        <v>300</v>
      </c>
      <c r="B49" s="55" t="s">
        <v>301</v>
      </c>
      <c r="C49" s="85">
        <v>1</v>
      </c>
      <c r="D49" s="86">
        <v>150000</v>
      </c>
      <c r="E49" s="86">
        <f t="shared" si="14"/>
        <v>150000</v>
      </c>
      <c r="F49" s="121"/>
      <c r="G49" s="100">
        <f t="shared" si="15"/>
        <v>150000</v>
      </c>
      <c r="H49" s="86"/>
      <c r="I49" s="86"/>
      <c r="J49" s="86"/>
      <c r="K49" s="89"/>
      <c r="L49" s="89"/>
      <c r="M49" s="89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0"/>
      <c r="AK49" s="90"/>
      <c r="AL49" s="80"/>
      <c r="AM49" s="55"/>
    </row>
    <row r="50" spans="1:39" s="52" customFormat="1" ht="15.75" x14ac:dyDescent="0.25">
      <c r="A50" s="151"/>
      <c r="B50" s="152" t="s">
        <v>40</v>
      </c>
      <c r="C50" s="93"/>
      <c r="D50" s="94"/>
      <c r="E50" s="94"/>
      <c r="F50" s="94"/>
      <c r="G50" s="94">
        <f>SUM(G7:G49)</f>
        <v>1852066.6666666667</v>
      </c>
      <c r="H50" s="94">
        <f t="shared" ref="H50:AA50" si="17">SUM(H7:H48)</f>
        <v>0</v>
      </c>
      <c r="I50" s="94">
        <f t="shared" si="17"/>
        <v>0</v>
      </c>
      <c r="J50" s="94">
        <f t="shared" si="17"/>
        <v>0</v>
      </c>
      <c r="K50" s="94">
        <f t="shared" si="17"/>
        <v>0</v>
      </c>
      <c r="L50" s="94">
        <f t="shared" si="17"/>
        <v>0</v>
      </c>
      <c r="M50" s="94">
        <f t="shared" si="17"/>
        <v>0</v>
      </c>
      <c r="N50" s="94">
        <f t="shared" si="17"/>
        <v>0</v>
      </c>
      <c r="O50" s="94">
        <f t="shared" si="17"/>
        <v>0</v>
      </c>
      <c r="P50" s="94">
        <f t="shared" si="17"/>
        <v>0</v>
      </c>
      <c r="Q50" s="94">
        <f t="shared" si="17"/>
        <v>0</v>
      </c>
      <c r="R50" s="94">
        <f t="shared" si="17"/>
        <v>0</v>
      </c>
      <c r="S50" s="94">
        <f>SUM(S7:S48)</f>
        <v>3600</v>
      </c>
      <c r="T50" s="94">
        <f t="shared" si="17"/>
        <v>0</v>
      </c>
      <c r="U50" s="94">
        <f t="shared" si="17"/>
        <v>0</v>
      </c>
      <c r="V50" s="94">
        <f t="shared" si="17"/>
        <v>236393.33333333334</v>
      </c>
      <c r="W50" s="94">
        <f t="shared" si="17"/>
        <v>22333.333333333336</v>
      </c>
      <c r="X50" s="94">
        <f t="shared" si="17"/>
        <v>0</v>
      </c>
      <c r="Y50" s="94">
        <f t="shared" si="17"/>
        <v>3600</v>
      </c>
      <c r="Z50" s="94">
        <f t="shared" si="17"/>
        <v>0</v>
      </c>
      <c r="AA50" s="94">
        <f t="shared" si="17"/>
        <v>0</v>
      </c>
      <c r="AB50" s="94"/>
      <c r="AC50" s="94"/>
      <c r="AD50" s="94"/>
      <c r="AE50" s="94"/>
      <c r="AF50" s="94"/>
      <c r="AG50" s="94"/>
      <c r="AH50" s="94"/>
      <c r="AI50" s="94"/>
      <c r="AJ50" s="94"/>
      <c r="AK50" s="94"/>
      <c r="AL50" s="57">
        <f>SUM(AL7:AL48)</f>
        <v>1627993.3333333335</v>
      </c>
      <c r="AM50" s="57">
        <f>SUM(G50:AK50)</f>
        <v>2117993.3333333335</v>
      </c>
    </row>
    <row r="51" spans="1:39" ht="16.5" customHeight="1" x14ac:dyDescent="0.25">
      <c r="A51" s="128"/>
      <c r="B51" s="153" t="s">
        <v>41</v>
      </c>
      <c r="C51" s="95"/>
      <c r="D51" s="96"/>
      <c r="E51" s="96"/>
      <c r="F51" s="96"/>
      <c r="G51" s="96">
        <f>G50</f>
        <v>1852066.6666666667</v>
      </c>
      <c r="H51" s="96">
        <f t="shared" ref="H51:R51" si="18">H50</f>
        <v>0</v>
      </c>
      <c r="I51" s="96">
        <f t="shared" si="18"/>
        <v>0</v>
      </c>
      <c r="J51" s="96">
        <f t="shared" si="18"/>
        <v>0</v>
      </c>
      <c r="K51" s="96">
        <f t="shared" si="18"/>
        <v>0</v>
      </c>
      <c r="L51" s="96">
        <f t="shared" si="18"/>
        <v>0</v>
      </c>
      <c r="M51" s="96">
        <f t="shared" si="18"/>
        <v>0</v>
      </c>
      <c r="N51" s="96">
        <f t="shared" si="18"/>
        <v>0</v>
      </c>
      <c r="O51" s="96">
        <f t="shared" si="18"/>
        <v>0</v>
      </c>
      <c r="P51" s="96">
        <f t="shared" si="18"/>
        <v>0</v>
      </c>
      <c r="Q51" s="96">
        <f t="shared" si="18"/>
        <v>0</v>
      </c>
      <c r="R51" s="96">
        <f t="shared" si="18"/>
        <v>0</v>
      </c>
      <c r="S51" s="96">
        <f>S50/12</f>
        <v>300</v>
      </c>
      <c r="T51" s="96">
        <f t="shared" ref="T51:AA51" si="19">T50/12</f>
        <v>0</v>
      </c>
      <c r="U51" s="96">
        <f t="shared" si="19"/>
        <v>0</v>
      </c>
      <c r="V51" s="96">
        <f t="shared" si="19"/>
        <v>19699.444444444445</v>
      </c>
      <c r="W51" s="96">
        <f t="shared" si="19"/>
        <v>1861.1111111111113</v>
      </c>
      <c r="X51" s="96">
        <f t="shared" si="19"/>
        <v>0</v>
      </c>
      <c r="Y51" s="96">
        <f t="shared" si="19"/>
        <v>300</v>
      </c>
      <c r="Z51" s="96">
        <f t="shared" si="19"/>
        <v>0</v>
      </c>
      <c r="AA51" s="96">
        <f t="shared" si="19"/>
        <v>0</v>
      </c>
      <c r="AB51" s="96"/>
      <c r="AC51" s="96"/>
      <c r="AD51" s="96"/>
      <c r="AE51" s="96"/>
      <c r="AF51" s="96"/>
      <c r="AG51" s="96"/>
      <c r="AH51" s="96"/>
      <c r="AI51" s="96"/>
      <c r="AJ51" s="96"/>
      <c r="AK51" s="96"/>
      <c r="AL51" s="392" t="b">
        <f>AL50=AM50</f>
        <v>0</v>
      </c>
      <c r="AM51" s="392"/>
    </row>
    <row r="52" spans="1:39" x14ac:dyDescent="0.25">
      <c r="G52" s="120"/>
      <c r="H52" s="120"/>
    </row>
    <row r="53" spans="1:39" x14ac:dyDescent="0.25">
      <c r="H53"/>
      <c r="M53" s="50"/>
      <c r="N53" s="50"/>
      <c r="O53" s="50"/>
      <c r="AL53" s="103"/>
      <c r="AM53" s="103"/>
    </row>
    <row r="54" spans="1:39" x14ac:dyDescent="0.25">
      <c r="H54"/>
      <c r="M54" s="22"/>
      <c r="N54" s="22"/>
      <c r="O54" s="22"/>
    </row>
    <row r="55" spans="1:39" x14ac:dyDescent="0.25">
      <c r="C55" s="120"/>
      <c r="H55"/>
      <c r="M55" s="22"/>
      <c r="N55" s="22"/>
      <c r="O55" s="22"/>
      <c r="AL55" s="102"/>
    </row>
    <row r="56" spans="1:39" x14ac:dyDescent="0.25">
      <c r="H56"/>
      <c r="M56" s="21"/>
      <c r="N56" s="21"/>
      <c r="O56" s="21"/>
    </row>
    <row r="57" spans="1:39" x14ac:dyDescent="0.25">
      <c r="H57"/>
    </row>
    <row r="58" spans="1:39" x14ac:dyDescent="0.25">
      <c r="H58"/>
    </row>
    <row r="59" spans="1:39" x14ac:dyDescent="0.25">
      <c r="H59"/>
    </row>
    <row r="60" spans="1:39" x14ac:dyDescent="0.25">
      <c r="H60"/>
    </row>
    <row r="61" spans="1:39" x14ac:dyDescent="0.25">
      <c r="H61"/>
      <c r="AL61" s="56"/>
    </row>
    <row r="62" spans="1:39" x14ac:dyDescent="0.25">
      <c r="H62"/>
    </row>
    <row r="63" spans="1:39" x14ac:dyDescent="0.25">
      <c r="H63"/>
    </row>
    <row r="64" spans="1:39" x14ac:dyDescent="0.25">
      <c r="H64"/>
    </row>
    <row r="65" spans="8:8" x14ac:dyDescent="0.25">
      <c r="H65"/>
    </row>
    <row r="66" spans="8:8" x14ac:dyDescent="0.25">
      <c r="H66"/>
    </row>
    <row r="67" spans="8:8" x14ac:dyDescent="0.25">
      <c r="H67"/>
    </row>
    <row r="68" spans="8:8" x14ac:dyDescent="0.25">
      <c r="H68"/>
    </row>
    <row r="69" spans="8:8" x14ac:dyDescent="0.25">
      <c r="H69"/>
    </row>
    <row r="70" spans="8:8" x14ac:dyDescent="0.25">
      <c r="H70"/>
    </row>
    <row r="71" spans="8:8" x14ac:dyDescent="0.25">
      <c r="H71"/>
    </row>
    <row r="72" spans="8:8" x14ac:dyDescent="0.25">
      <c r="H72"/>
    </row>
    <row r="73" spans="8:8" x14ac:dyDescent="0.25">
      <c r="H73"/>
    </row>
    <row r="74" spans="8:8" x14ac:dyDescent="0.25">
      <c r="H74"/>
    </row>
  </sheetData>
  <mergeCells count="10">
    <mergeCell ref="AL51:AM51"/>
    <mergeCell ref="C3:D3"/>
    <mergeCell ref="C4:D4"/>
    <mergeCell ref="H5:I5"/>
    <mergeCell ref="J5:K5"/>
    <mergeCell ref="L5:M5"/>
    <mergeCell ref="N5:O5"/>
    <mergeCell ref="P5:Q5"/>
    <mergeCell ref="R5:S5"/>
    <mergeCell ref="T5:U5"/>
  </mergeCells>
  <phoneticPr fontId="20" type="noConversion"/>
  <conditionalFormatting sqref="AL51">
    <cfRule type="cellIs" dxfId="0" priority="1" operator="equal">
      <formula>TRUE</formula>
    </cfRule>
  </conditionalFormatting>
  <printOptions horizontalCentered="1"/>
  <pageMargins left="0.39370078740157483" right="0.39370078740157483" top="1.1811023622047245" bottom="0.39370078740157483" header="0.31496062992125984" footer="0.31496062992125984"/>
  <pageSetup paperSize="9" scale="3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30"/>
  <sheetViews>
    <sheetView zoomScaleNormal="100" workbookViewId="0">
      <selection activeCell="E19" sqref="E19"/>
    </sheetView>
  </sheetViews>
  <sheetFormatPr defaultRowHeight="15" x14ac:dyDescent="0.25"/>
  <cols>
    <col min="1" max="1" width="30.7109375" customWidth="1"/>
    <col min="2" max="2" width="11.5703125" bestFit="1" customWidth="1"/>
    <col min="3" max="3" width="13.7109375" customWidth="1"/>
    <col min="4" max="4" width="8.7109375" bestFit="1" customWidth="1"/>
    <col min="5" max="6" width="10.140625" bestFit="1" customWidth="1"/>
    <col min="7" max="7" width="10" bestFit="1" customWidth="1"/>
    <col min="8" max="63" width="9.85546875" bestFit="1" customWidth="1"/>
    <col min="64" max="64" width="9.85546875" customWidth="1"/>
    <col min="65" max="65" width="9.85546875" bestFit="1" customWidth="1"/>
    <col min="66" max="66" width="12.7109375" bestFit="1" customWidth="1"/>
  </cols>
  <sheetData>
    <row r="1" spans="1:244" ht="31.5" x14ac:dyDescent="0.5">
      <c r="A1" s="396" t="s">
        <v>285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244" x14ac:dyDescent="0.25">
      <c r="D2" s="52"/>
      <c r="E2" s="52"/>
      <c r="F2" s="52"/>
      <c r="G2" s="168"/>
      <c r="H2" s="52"/>
      <c r="I2" s="52"/>
      <c r="J2" s="52"/>
    </row>
    <row r="3" spans="1:244" s="16" customFormat="1" ht="17.25" x14ac:dyDescent="0.35">
      <c r="A3" s="39" t="s">
        <v>42</v>
      </c>
      <c r="B3" s="54" t="s">
        <v>43</v>
      </c>
      <c r="C3" s="54" t="s">
        <v>44</v>
      </c>
      <c r="D3" s="54"/>
      <c r="E3" s="62" t="s">
        <v>45</v>
      </c>
      <c r="F3" s="62" t="s">
        <v>46</v>
      </c>
      <c r="G3" s="62" t="s">
        <v>47</v>
      </c>
      <c r="H3" s="62" t="s">
        <v>48</v>
      </c>
      <c r="I3" s="62" t="s">
        <v>49</v>
      </c>
      <c r="J3" s="62" t="s">
        <v>50</v>
      </c>
      <c r="K3" s="62" t="s">
        <v>51</v>
      </c>
      <c r="L3" s="62" t="s">
        <v>52</v>
      </c>
      <c r="M3" s="62" t="s">
        <v>53</v>
      </c>
      <c r="N3" s="62" t="s">
        <v>54</v>
      </c>
      <c r="O3" s="62" t="s">
        <v>55</v>
      </c>
      <c r="P3" s="62" t="s">
        <v>56</v>
      </c>
      <c r="Q3" s="62" t="s">
        <v>57</v>
      </c>
      <c r="R3" s="62" t="s">
        <v>58</v>
      </c>
      <c r="S3" s="62" t="s">
        <v>59</v>
      </c>
      <c r="T3" s="62" t="s">
        <v>60</v>
      </c>
      <c r="U3" s="62" t="s">
        <v>61</v>
      </c>
      <c r="V3" s="62" t="s">
        <v>62</v>
      </c>
      <c r="W3" s="62" t="s">
        <v>63</v>
      </c>
      <c r="X3" s="62" t="s">
        <v>64</v>
      </c>
      <c r="Y3" s="62" t="s">
        <v>65</v>
      </c>
      <c r="Z3" s="62" t="s">
        <v>66</v>
      </c>
      <c r="AA3" s="62" t="s">
        <v>67</v>
      </c>
      <c r="AB3" s="62" t="s">
        <v>68</v>
      </c>
      <c r="AC3" s="62" t="s">
        <v>69</v>
      </c>
      <c r="AD3" s="62" t="s">
        <v>70</v>
      </c>
      <c r="AE3" s="62" t="s">
        <v>71</v>
      </c>
      <c r="AF3" s="62" t="s">
        <v>72</v>
      </c>
      <c r="AG3" s="62" t="s">
        <v>73</v>
      </c>
      <c r="AH3" s="62" t="s">
        <v>74</v>
      </c>
      <c r="AI3" s="62" t="s">
        <v>75</v>
      </c>
      <c r="AJ3" s="62" t="s">
        <v>76</v>
      </c>
      <c r="AK3" s="62" t="s">
        <v>77</v>
      </c>
      <c r="AL3" s="62" t="s">
        <v>78</v>
      </c>
      <c r="AM3" s="62" t="s">
        <v>79</v>
      </c>
      <c r="AN3" s="62" t="s">
        <v>80</v>
      </c>
      <c r="AO3" s="62" t="s">
        <v>81</v>
      </c>
      <c r="AP3" s="62" t="s">
        <v>82</v>
      </c>
      <c r="AQ3" s="62" t="s">
        <v>83</v>
      </c>
      <c r="AR3" s="62" t="s">
        <v>84</v>
      </c>
      <c r="AS3" s="62" t="s">
        <v>85</v>
      </c>
      <c r="AT3" s="62" t="s">
        <v>86</v>
      </c>
      <c r="AU3" s="62" t="s">
        <v>87</v>
      </c>
      <c r="AV3" s="62" t="s">
        <v>88</v>
      </c>
      <c r="AW3" s="62" t="s">
        <v>89</v>
      </c>
      <c r="AX3" s="62" t="s">
        <v>90</v>
      </c>
      <c r="AY3" s="62" t="s">
        <v>91</v>
      </c>
      <c r="AZ3" s="62" t="s">
        <v>92</v>
      </c>
      <c r="BA3" s="62" t="s">
        <v>93</v>
      </c>
      <c r="BB3" s="62" t="s">
        <v>94</v>
      </c>
      <c r="BC3" s="62" t="s">
        <v>95</v>
      </c>
      <c r="BD3" s="62" t="s">
        <v>96</v>
      </c>
      <c r="BE3" s="62" t="s">
        <v>97</v>
      </c>
      <c r="BF3" s="62" t="s">
        <v>98</v>
      </c>
      <c r="BG3" s="62" t="s">
        <v>99</v>
      </c>
      <c r="BH3" s="62" t="s">
        <v>100</v>
      </c>
      <c r="BI3" s="62" t="s">
        <v>101</v>
      </c>
      <c r="BJ3" s="62" t="s">
        <v>102</v>
      </c>
      <c r="BK3" s="62" t="s">
        <v>103</v>
      </c>
      <c r="BL3" s="62" t="s">
        <v>104</v>
      </c>
      <c r="BM3" s="62" t="s">
        <v>105</v>
      </c>
      <c r="BN3" s="62" t="s">
        <v>106</v>
      </c>
      <c r="BO3" s="62" t="s">
        <v>107</v>
      </c>
      <c r="BP3" s="62" t="s">
        <v>108</v>
      </c>
      <c r="BQ3" s="62" t="s">
        <v>109</v>
      </c>
      <c r="BR3" s="62" t="s">
        <v>110</v>
      </c>
      <c r="BS3" s="62" t="s">
        <v>111</v>
      </c>
      <c r="BT3" s="62" t="s">
        <v>112</v>
      </c>
      <c r="BU3" s="62" t="s">
        <v>113</v>
      </c>
      <c r="BV3" s="62" t="s">
        <v>114</v>
      </c>
      <c r="BW3" s="62" t="s">
        <v>115</v>
      </c>
      <c r="BX3" s="62" t="s">
        <v>116</v>
      </c>
      <c r="BY3" s="62" t="s">
        <v>117</v>
      </c>
      <c r="BZ3" s="62" t="s">
        <v>118</v>
      </c>
      <c r="CA3" s="62" t="s">
        <v>119</v>
      </c>
      <c r="CB3" s="62" t="s">
        <v>120</v>
      </c>
      <c r="CC3" s="62" t="s">
        <v>121</v>
      </c>
      <c r="CD3" s="62" t="s">
        <v>122</v>
      </c>
      <c r="CE3" s="62" t="s">
        <v>123</v>
      </c>
      <c r="CF3" s="62" t="s">
        <v>124</v>
      </c>
      <c r="CG3" s="62" t="s">
        <v>125</v>
      </c>
      <c r="CH3" s="62" t="s">
        <v>126</v>
      </c>
      <c r="CI3" s="62" t="s">
        <v>127</v>
      </c>
      <c r="CJ3" s="62" t="s">
        <v>128</v>
      </c>
      <c r="CK3" s="62" t="s">
        <v>129</v>
      </c>
      <c r="CL3" s="62" t="s">
        <v>130</v>
      </c>
      <c r="CM3" s="62" t="s">
        <v>131</v>
      </c>
      <c r="CN3" s="62" t="s">
        <v>132</v>
      </c>
      <c r="CO3" s="62" t="s">
        <v>133</v>
      </c>
      <c r="CP3" s="62" t="s">
        <v>134</v>
      </c>
      <c r="CQ3" s="62" t="s">
        <v>135</v>
      </c>
      <c r="CR3" s="62" t="s">
        <v>136</v>
      </c>
      <c r="CS3" s="62" t="s">
        <v>137</v>
      </c>
      <c r="CT3" s="62" t="s">
        <v>138</v>
      </c>
      <c r="CU3" s="62" t="s">
        <v>139</v>
      </c>
      <c r="CV3" s="62" t="s">
        <v>140</v>
      </c>
      <c r="CW3" s="62" t="s">
        <v>141</v>
      </c>
      <c r="CX3" s="62" t="s">
        <v>142</v>
      </c>
      <c r="CY3" s="62" t="s">
        <v>143</v>
      </c>
      <c r="CZ3" s="62" t="s">
        <v>144</v>
      </c>
      <c r="DA3" s="62" t="s">
        <v>145</v>
      </c>
      <c r="DB3" s="62" t="s">
        <v>146</v>
      </c>
      <c r="DC3" s="62" t="s">
        <v>147</v>
      </c>
      <c r="DD3" s="62" t="s">
        <v>148</v>
      </c>
      <c r="DE3" s="62" t="s">
        <v>149</v>
      </c>
      <c r="DF3" s="62" t="s">
        <v>150</v>
      </c>
      <c r="DG3" s="62" t="s">
        <v>151</v>
      </c>
      <c r="DH3" s="62" t="s">
        <v>152</v>
      </c>
      <c r="DI3" s="62" t="s">
        <v>153</v>
      </c>
      <c r="DJ3" s="62" t="s">
        <v>154</v>
      </c>
      <c r="DK3" s="62" t="s">
        <v>155</v>
      </c>
      <c r="DL3" s="62" t="s">
        <v>156</v>
      </c>
      <c r="DM3" s="62" t="s">
        <v>157</v>
      </c>
      <c r="DN3" s="62" t="s">
        <v>158</v>
      </c>
      <c r="DO3" s="62" t="s">
        <v>159</v>
      </c>
      <c r="DP3" s="62" t="s">
        <v>160</v>
      </c>
      <c r="DQ3" s="62" t="s">
        <v>161</v>
      </c>
      <c r="DR3" s="62" t="s">
        <v>162</v>
      </c>
      <c r="DS3" s="62" t="s">
        <v>163</v>
      </c>
      <c r="DT3" s="62" t="s">
        <v>164</v>
      </c>
      <c r="DU3" s="62"/>
      <c r="DV3" s="62"/>
      <c r="DW3" s="62"/>
      <c r="DX3" s="62"/>
      <c r="DY3" s="62"/>
      <c r="DZ3" s="62"/>
      <c r="EA3" s="62"/>
      <c r="EB3" s="62"/>
      <c r="EC3" s="62"/>
      <c r="ED3" s="62"/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/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/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/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/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/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  <c r="GX3" s="62"/>
      <c r="GY3" s="62"/>
      <c r="GZ3" s="62"/>
      <c r="HA3" s="62"/>
      <c r="HB3" s="62"/>
      <c r="HC3" s="62"/>
      <c r="HD3" s="62"/>
      <c r="HE3" s="62"/>
      <c r="HF3" s="62"/>
      <c r="HG3" s="62"/>
      <c r="HH3" s="62"/>
      <c r="HI3" s="62"/>
      <c r="HJ3" s="62"/>
      <c r="HK3" s="62"/>
      <c r="HL3" s="62"/>
      <c r="HM3" s="62"/>
      <c r="HN3" s="62"/>
      <c r="HO3" s="62"/>
      <c r="HP3" s="62"/>
      <c r="HQ3" s="62"/>
      <c r="HR3" s="62"/>
      <c r="HS3" s="62"/>
      <c r="HT3" s="62"/>
      <c r="HU3" s="62"/>
      <c r="HV3" s="62"/>
      <c r="HW3" s="62"/>
      <c r="HX3" s="62"/>
      <c r="HY3" s="62"/>
      <c r="HZ3" s="62"/>
      <c r="IA3" s="62"/>
      <c r="IB3" s="62"/>
      <c r="IC3" s="62"/>
      <c r="ID3" s="62"/>
      <c r="IE3" s="62"/>
      <c r="IF3" s="62"/>
      <c r="IG3" s="62"/>
      <c r="IH3" s="62"/>
      <c r="II3" s="62"/>
      <c r="IJ3" s="62"/>
    </row>
    <row r="4" spans="1:244" s="16" customFormat="1" ht="16.5" x14ac:dyDescent="0.3">
      <c r="A4" s="58" t="s">
        <v>320</v>
      </c>
      <c r="B4" s="59">
        <v>4500</v>
      </c>
      <c r="C4" s="163">
        <v>1</v>
      </c>
      <c r="D4" s="26"/>
      <c r="E4" s="26">
        <f>B4*C4</f>
        <v>4500</v>
      </c>
      <c r="F4" s="26">
        <f>E4</f>
        <v>4500</v>
      </c>
      <c r="G4" s="26">
        <f>F4</f>
        <v>4500</v>
      </c>
      <c r="H4" s="26">
        <f t="shared" ref="H4:BS4" si="0">G4</f>
        <v>4500</v>
      </c>
      <c r="I4" s="26">
        <f t="shared" si="0"/>
        <v>4500</v>
      </c>
      <c r="J4" s="26">
        <f t="shared" si="0"/>
        <v>4500</v>
      </c>
      <c r="K4" s="26">
        <f t="shared" si="0"/>
        <v>4500</v>
      </c>
      <c r="L4" s="26">
        <f t="shared" si="0"/>
        <v>4500</v>
      </c>
      <c r="M4" s="26">
        <f t="shared" si="0"/>
        <v>4500</v>
      </c>
      <c r="N4" s="26">
        <f t="shared" si="0"/>
        <v>4500</v>
      </c>
      <c r="O4" s="26">
        <f t="shared" si="0"/>
        <v>4500</v>
      </c>
      <c r="P4" s="26">
        <f t="shared" si="0"/>
        <v>4500</v>
      </c>
      <c r="Q4" s="26">
        <f t="shared" si="0"/>
        <v>4500</v>
      </c>
      <c r="R4" s="26">
        <f t="shared" si="0"/>
        <v>4500</v>
      </c>
      <c r="S4" s="26">
        <f t="shared" si="0"/>
        <v>4500</v>
      </c>
      <c r="T4" s="26">
        <f t="shared" si="0"/>
        <v>4500</v>
      </c>
      <c r="U4" s="26">
        <f t="shared" si="0"/>
        <v>4500</v>
      </c>
      <c r="V4" s="26">
        <f t="shared" si="0"/>
        <v>4500</v>
      </c>
      <c r="W4" s="26">
        <f t="shared" si="0"/>
        <v>4500</v>
      </c>
      <c r="X4" s="26">
        <f t="shared" si="0"/>
        <v>4500</v>
      </c>
      <c r="Y4" s="26">
        <f t="shared" si="0"/>
        <v>4500</v>
      </c>
      <c r="Z4" s="26">
        <f t="shared" si="0"/>
        <v>4500</v>
      </c>
      <c r="AA4" s="26">
        <f t="shared" si="0"/>
        <v>4500</v>
      </c>
      <c r="AB4" s="26">
        <f t="shared" si="0"/>
        <v>4500</v>
      </c>
      <c r="AC4" s="26">
        <f t="shared" si="0"/>
        <v>4500</v>
      </c>
      <c r="AD4" s="26">
        <f t="shared" si="0"/>
        <v>4500</v>
      </c>
      <c r="AE4" s="26">
        <f t="shared" si="0"/>
        <v>4500</v>
      </c>
      <c r="AF4" s="26">
        <f t="shared" si="0"/>
        <v>4500</v>
      </c>
      <c r="AG4" s="26">
        <f t="shared" si="0"/>
        <v>4500</v>
      </c>
      <c r="AH4" s="26">
        <f t="shared" si="0"/>
        <v>4500</v>
      </c>
      <c r="AI4" s="26">
        <f t="shared" si="0"/>
        <v>4500</v>
      </c>
      <c r="AJ4" s="26">
        <f t="shared" si="0"/>
        <v>4500</v>
      </c>
      <c r="AK4" s="26">
        <f t="shared" si="0"/>
        <v>4500</v>
      </c>
      <c r="AL4" s="26">
        <f t="shared" si="0"/>
        <v>4500</v>
      </c>
      <c r="AM4" s="26">
        <f t="shared" si="0"/>
        <v>4500</v>
      </c>
      <c r="AN4" s="26">
        <f t="shared" si="0"/>
        <v>4500</v>
      </c>
      <c r="AO4" s="26">
        <f t="shared" si="0"/>
        <v>4500</v>
      </c>
      <c r="AP4" s="26">
        <f t="shared" si="0"/>
        <v>4500</v>
      </c>
      <c r="AQ4" s="26">
        <f t="shared" si="0"/>
        <v>4500</v>
      </c>
      <c r="AR4" s="26">
        <f t="shared" si="0"/>
        <v>4500</v>
      </c>
      <c r="AS4" s="26">
        <f t="shared" si="0"/>
        <v>4500</v>
      </c>
      <c r="AT4" s="26">
        <f t="shared" si="0"/>
        <v>4500</v>
      </c>
      <c r="AU4" s="26">
        <f t="shared" si="0"/>
        <v>4500</v>
      </c>
      <c r="AV4" s="26">
        <f t="shared" si="0"/>
        <v>4500</v>
      </c>
      <c r="AW4" s="26">
        <f t="shared" si="0"/>
        <v>4500</v>
      </c>
      <c r="AX4" s="26">
        <f t="shared" si="0"/>
        <v>4500</v>
      </c>
      <c r="AY4" s="26">
        <f t="shared" si="0"/>
        <v>4500</v>
      </c>
      <c r="AZ4" s="26">
        <f t="shared" si="0"/>
        <v>4500</v>
      </c>
      <c r="BA4" s="26">
        <f t="shared" si="0"/>
        <v>4500</v>
      </c>
      <c r="BB4" s="26">
        <f t="shared" si="0"/>
        <v>4500</v>
      </c>
      <c r="BC4" s="26">
        <f t="shared" si="0"/>
        <v>4500</v>
      </c>
      <c r="BD4" s="26">
        <f t="shared" si="0"/>
        <v>4500</v>
      </c>
      <c r="BE4" s="26">
        <f t="shared" si="0"/>
        <v>4500</v>
      </c>
      <c r="BF4" s="26">
        <f t="shared" si="0"/>
        <v>4500</v>
      </c>
      <c r="BG4" s="26">
        <f t="shared" si="0"/>
        <v>4500</v>
      </c>
      <c r="BH4" s="26">
        <f t="shared" si="0"/>
        <v>4500</v>
      </c>
      <c r="BI4" s="26">
        <f t="shared" si="0"/>
        <v>4500</v>
      </c>
      <c r="BJ4" s="26">
        <f t="shared" si="0"/>
        <v>4500</v>
      </c>
      <c r="BK4" s="26">
        <f t="shared" si="0"/>
        <v>4500</v>
      </c>
      <c r="BL4" s="26">
        <f t="shared" si="0"/>
        <v>4500</v>
      </c>
      <c r="BM4" s="26">
        <f t="shared" si="0"/>
        <v>4500</v>
      </c>
      <c r="BN4" s="26">
        <f t="shared" si="0"/>
        <v>4500</v>
      </c>
      <c r="BO4" s="26">
        <f t="shared" si="0"/>
        <v>4500</v>
      </c>
      <c r="BP4" s="26">
        <f t="shared" si="0"/>
        <v>4500</v>
      </c>
      <c r="BQ4" s="26">
        <f t="shared" si="0"/>
        <v>4500</v>
      </c>
      <c r="BR4" s="26">
        <f t="shared" si="0"/>
        <v>4500</v>
      </c>
      <c r="BS4" s="26">
        <f t="shared" si="0"/>
        <v>4500</v>
      </c>
      <c r="BT4" s="26">
        <f t="shared" ref="BT4:DT4" si="1">BS4</f>
        <v>4500</v>
      </c>
      <c r="BU4" s="26">
        <f t="shared" si="1"/>
        <v>4500</v>
      </c>
      <c r="BV4" s="26">
        <f t="shared" si="1"/>
        <v>4500</v>
      </c>
      <c r="BW4" s="26">
        <f t="shared" si="1"/>
        <v>4500</v>
      </c>
      <c r="BX4" s="26">
        <f t="shared" si="1"/>
        <v>4500</v>
      </c>
      <c r="BY4" s="26">
        <f t="shared" si="1"/>
        <v>4500</v>
      </c>
      <c r="BZ4" s="26">
        <f t="shared" si="1"/>
        <v>4500</v>
      </c>
      <c r="CA4" s="26">
        <f t="shared" si="1"/>
        <v>4500</v>
      </c>
      <c r="CB4" s="26">
        <f t="shared" si="1"/>
        <v>4500</v>
      </c>
      <c r="CC4" s="26">
        <f t="shared" si="1"/>
        <v>4500</v>
      </c>
      <c r="CD4" s="26">
        <f t="shared" si="1"/>
        <v>4500</v>
      </c>
      <c r="CE4" s="26">
        <f t="shared" si="1"/>
        <v>4500</v>
      </c>
      <c r="CF4" s="26">
        <f t="shared" si="1"/>
        <v>4500</v>
      </c>
      <c r="CG4" s="26">
        <f t="shared" si="1"/>
        <v>4500</v>
      </c>
      <c r="CH4" s="26">
        <f t="shared" si="1"/>
        <v>4500</v>
      </c>
      <c r="CI4" s="26">
        <f t="shared" si="1"/>
        <v>4500</v>
      </c>
      <c r="CJ4" s="26">
        <f t="shared" si="1"/>
        <v>4500</v>
      </c>
      <c r="CK4" s="26">
        <f t="shared" si="1"/>
        <v>4500</v>
      </c>
      <c r="CL4" s="26">
        <f t="shared" si="1"/>
        <v>4500</v>
      </c>
      <c r="CM4" s="26">
        <f t="shared" si="1"/>
        <v>4500</v>
      </c>
      <c r="CN4" s="26">
        <f t="shared" si="1"/>
        <v>4500</v>
      </c>
      <c r="CO4" s="26">
        <f t="shared" si="1"/>
        <v>4500</v>
      </c>
      <c r="CP4" s="26">
        <f t="shared" si="1"/>
        <v>4500</v>
      </c>
      <c r="CQ4" s="26">
        <f t="shared" si="1"/>
        <v>4500</v>
      </c>
      <c r="CR4" s="26">
        <f t="shared" si="1"/>
        <v>4500</v>
      </c>
      <c r="CS4" s="26">
        <f t="shared" si="1"/>
        <v>4500</v>
      </c>
      <c r="CT4" s="26">
        <f t="shared" si="1"/>
        <v>4500</v>
      </c>
      <c r="CU4" s="26">
        <f t="shared" si="1"/>
        <v>4500</v>
      </c>
      <c r="CV4" s="26">
        <f t="shared" si="1"/>
        <v>4500</v>
      </c>
      <c r="CW4" s="26">
        <f t="shared" si="1"/>
        <v>4500</v>
      </c>
      <c r="CX4" s="26">
        <f t="shared" si="1"/>
        <v>4500</v>
      </c>
      <c r="CY4" s="26">
        <f t="shared" si="1"/>
        <v>4500</v>
      </c>
      <c r="CZ4" s="26">
        <f t="shared" si="1"/>
        <v>4500</v>
      </c>
      <c r="DA4" s="26">
        <f t="shared" si="1"/>
        <v>4500</v>
      </c>
      <c r="DB4" s="26">
        <f t="shared" si="1"/>
        <v>4500</v>
      </c>
      <c r="DC4" s="26">
        <f t="shared" si="1"/>
        <v>4500</v>
      </c>
      <c r="DD4" s="26">
        <f t="shared" si="1"/>
        <v>4500</v>
      </c>
      <c r="DE4" s="26">
        <f t="shared" si="1"/>
        <v>4500</v>
      </c>
      <c r="DF4" s="26">
        <f t="shared" si="1"/>
        <v>4500</v>
      </c>
      <c r="DG4" s="26">
        <f t="shared" si="1"/>
        <v>4500</v>
      </c>
      <c r="DH4" s="26">
        <f t="shared" si="1"/>
        <v>4500</v>
      </c>
      <c r="DI4" s="26">
        <f t="shared" si="1"/>
        <v>4500</v>
      </c>
      <c r="DJ4" s="26">
        <f t="shared" si="1"/>
        <v>4500</v>
      </c>
      <c r="DK4" s="26">
        <f t="shared" si="1"/>
        <v>4500</v>
      </c>
      <c r="DL4" s="26">
        <f t="shared" si="1"/>
        <v>4500</v>
      </c>
      <c r="DM4" s="26">
        <f t="shared" si="1"/>
        <v>4500</v>
      </c>
      <c r="DN4" s="26">
        <f t="shared" si="1"/>
        <v>4500</v>
      </c>
      <c r="DO4" s="26">
        <f t="shared" si="1"/>
        <v>4500</v>
      </c>
      <c r="DP4" s="26">
        <f t="shared" si="1"/>
        <v>4500</v>
      </c>
      <c r="DQ4" s="26">
        <f t="shared" si="1"/>
        <v>4500</v>
      </c>
      <c r="DR4" s="26">
        <f t="shared" si="1"/>
        <v>4500</v>
      </c>
      <c r="DS4" s="26">
        <f t="shared" si="1"/>
        <v>4500</v>
      </c>
      <c r="DT4" s="26">
        <f t="shared" si="1"/>
        <v>4500</v>
      </c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</row>
    <row r="5" spans="1:244" s="16" customFormat="1" ht="16.5" x14ac:dyDescent="0.3">
      <c r="A5" s="58" t="s">
        <v>321</v>
      </c>
      <c r="B5" s="59">
        <v>3500</v>
      </c>
      <c r="C5" s="163">
        <v>1</v>
      </c>
      <c r="D5" s="26"/>
      <c r="E5" s="26">
        <f t="shared" ref="E5:E12" si="2">B5*C5</f>
        <v>3500</v>
      </c>
      <c r="F5" s="26">
        <f t="shared" ref="F5:G12" si="3">E5</f>
        <v>3500</v>
      </c>
      <c r="G5" s="26">
        <f t="shared" si="3"/>
        <v>3500</v>
      </c>
      <c r="H5" s="26">
        <f t="shared" ref="H5:BS5" si="4">G5</f>
        <v>3500</v>
      </c>
      <c r="I5" s="26">
        <f t="shared" si="4"/>
        <v>3500</v>
      </c>
      <c r="J5" s="26">
        <f t="shared" si="4"/>
        <v>3500</v>
      </c>
      <c r="K5" s="26">
        <f t="shared" si="4"/>
        <v>3500</v>
      </c>
      <c r="L5" s="26">
        <f t="shared" si="4"/>
        <v>3500</v>
      </c>
      <c r="M5" s="26">
        <f t="shared" si="4"/>
        <v>3500</v>
      </c>
      <c r="N5" s="26">
        <f t="shared" si="4"/>
        <v>3500</v>
      </c>
      <c r="O5" s="26">
        <f t="shared" si="4"/>
        <v>3500</v>
      </c>
      <c r="P5" s="26">
        <f t="shared" si="4"/>
        <v>3500</v>
      </c>
      <c r="Q5" s="26">
        <f t="shared" si="4"/>
        <v>3500</v>
      </c>
      <c r="R5" s="26">
        <f t="shared" si="4"/>
        <v>3500</v>
      </c>
      <c r="S5" s="26">
        <f t="shared" si="4"/>
        <v>3500</v>
      </c>
      <c r="T5" s="26">
        <f t="shared" si="4"/>
        <v>3500</v>
      </c>
      <c r="U5" s="26">
        <f t="shared" si="4"/>
        <v>3500</v>
      </c>
      <c r="V5" s="26">
        <f t="shared" si="4"/>
        <v>3500</v>
      </c>
      <c r="W5" s="26">
        <f t="shared" si="4"/>
        <v>3500</v>
      </c>
      <c r="X5" s="26">
        <f t="shared" si="4"/>
        <v>3500</v>
      </c>
      <c r="Y5" s="26">
        <f t="shared" si="4"/>
        <v>3500</v>
      </c>
      <c r="Z5" s="26">
        <f t="shared" si="4"/>
        <v>3500</v>
      </c>
      <c r="AA5" s="26">
        <f t="shared" si="4"/>
        <v>3500</v>
      </c>
      <c r="AB5" s="26">
        <f t="shared" si="4"/>
        <v>3500</v>
      </c>
      <c r="AC5" s="26">
        <f t="shared" si="4"/>
        <v>3500</v>
      </c>
      <c r="AD5" s="26">
        <f t="shared" si="4"/>
        <v>3500</v>
      </c>
      <c r="AE5" s="26">
        <f t="shared" si="4"/>
        <v>3500</v>
      </c>
      <c r="AF5" s="26">
        <f t="shared" si="4"/>
        <v>3500</v>
      </c>
      <c r="AG5" s="26">
        <f t="shared" si="4"/>
        <v>3500</v>
      </c>
      <c r="AH5" s="26">
        <f t="shared" si="4"/>
        <v>3500</v>
      </c>
      <c r="AI5" s="26">
        <f t="shared" si="4"/>
        <v>3500</v>
      </c>
      <c r="AJ5" s="26">
        <f t="shared" si="4"/>
        <v>3500</v>
      </c>
      <c r="AK5" s="26">
        <f t="shared" si="4"/>
        <v>3500</v>
      </c>
      <c r="AL5" s="26">
        <f t="shared" si="4"/>
        <v>3500</v>
      </c>
      <c r="AM5" s="26">
        <f t="shared" si="4"/>
        <v>3500</v>
      </c>
      <c r="AN5" s="26">
        <f t="shared" si="4"/>
        <v>3500</v>
      </c>
      <c r="AO5" s="26">
        <f t="shared" si="4"/>
        <v>3500</v>
      </c>
      <c r="AP5" s="26">
        <f t="shared" si="4"/>
        <v>3500</v>
      </c>
      <c r="AQ5" s="26">
        <f t="shared" si="4"/>
        <v>3500</v>
      </c>
      <c r="AR5" s="26">
        <f t="shared" si="4"/>
        <v>3500</v>
      </c>
      <c r="AS5" s="26">
        <f t="shared" si="4"/>
        <v>3500</v>
      </c>
      <c r="AT5" s="26">
        <f t="shared" si="4"/>
        <v>3500</v>
      </c>
      <c r="AU5" s="26">
        <f t="shared" si="4"/>
        <v>3500</v>
      </c>
      <c r="AV5" s="26">
        <f t="shared" si="4"/>
        <v>3500</v>
      </c>
      <c r="AW5" s="26">
        <f t="shared" si="4"/>
        <v>3500</v>
      </c>
      <c r="AX5" s="26">
        <f t="shared" si="4"/>
        <v>3500</v>
      </c>
      <c r="AY5" s="26">
        <f t="shared" si="4"/>
        <v>3500</v>
      </c>
      <c r="AZ5" s="26">
        <f t="shared" si="4"/>
        <v>3500</v>
      </c>
      <c r="BA5" s="26">
        <f t="shared" si="4"/>
        <v>3500</v>
      </c>
      <c r="BB5" s="26">
        <f t="shared" si="4"/>
        <v>3500</v>
      </c>
      <c r="BC5" s="26">
        <f t="shared" si="4"/>
        <v>3500</v>
      </c>
      <c r="BD5" s="26">
        <f t="shared" si="4"/>
        <v>3500</v>
      </c>
      <c r="BE5" s="26">
        <f t="shared" si="4"/>
        <v>3500</v>
      </c>
      <c r="BF5" s="26">
        <f t="shared" si="4"/>
        <v>3500</v>
      </c>
      <c r="BG5" s="26">
        <f t="shared" si="4"/>
        <v>3500</v>
      </c>
      <c r="BH5" s="26">
        <f t="shared" si="4"/>
        <v>3500</v>
      </c>
      <c r="BI5" s="26">
        <f t="shared" si="4"/>
        <v>3500</v>
      </c>
      <c r="BJ5" s="26">
        <f t="shared" si="4"/>
        <v>3500</v>
      </c>
      <c r="BK5" s="26">
        <f t="shared" si="4"/>
        <v>3500</v>
      </c>
      <c r="BL5" s="26">
        <f t="shared" si="4"/>
        <v>3500</v>
      </c>
      <c r="BM5" s="26">
        <f t="shared" si="4"/>
        <v>3500</v>
      </c>
      <c r="BN5" s="26">
        <f t="shared" si="4"/>
        <v>3500</v>
      </c>
      <c r="BO5" s="26">
        <f t="shared" si="4"/>
        <v>3500</v>
      </c>
      <c r="BP5" s="26">
        <f t="shared" si="4"/>
        <v>3500</v>
      </c>
      <c r="BQ5" s="26">
        <f t="shared" si="4"/>
        <v>3500</v>
      </c>
      <c r="BR5" s="26">
        <f t="shared" si="4"/>
        <v>3500</v>
      </c>
      <c r="BS5" s="26">
        <f t="shared" si="4"/>
        <v>3500</v>
      </c>
      <c r="BT5" s="26">
        <f t="shared" ref="BT5:DT5" si="5">BS5</f>
        <v>3500</v>
      </c>
      <c r="BU5" s="26">
        <f t="shared" si="5"/>
        <v>3500</v>
      </c>
      <c r="BV5" s="26">
        <f t="shared" si="5"/>
        <v>3500</v>
      </c>
      <c r="BW5" s="26">
        <f t="shared" si="5"/>
        <v>3500</v>
      </c>
      <c r="BX5" s="26">
        <f t="shared" si="5"/>
        <v>3500</v>
      </c>
      <c r="BY5" s="26">
        <f t="shared" si="5"/>
        <v>3500</v>
      </c>
      <c r="BZ5" s="26">
        <f t="shared" si="5"/>
        <v>3500</v>
      </c>
      <c r="CA5" s="26">
        <f t="shared" si="5"/>
        <v>3500</v>
      </c>
      <c r="CB5" s="26">
        <f t="shared" si="5"/>
        <v>3500</v>
      </c>
      <c r="CC5" s="26">
        <f t="shared" si="5"/>
        <v>3500</v>
      </c>
      <c r="CD5" s="26">
        <f t="shared" si="5"/>
        <v>3500</v>
      </c>
      <c r="CE5" s="26">
        <f t="shared" si="5"/>
        <v>3500</v>
      </c>
      <c r="CF5" s="26">
        <f t="shared" si="5"/>
        <v>3500</v>
      </c>
      <c r="CG5" s="26">
        <f t="shared" si="5"/>
        <v>3500</v>
      </c>
      <c r="CH5" s="26">
        <f t="shared" si="5"/>
        <v>3500</v>
      </c>
      <c r="CI5" s="26">
        <f t="shared" si="5"/>
        <v>3500</v>
      </c>
      <c r="CJ5" s="26">
        <f t="shared" si="5"/>
        <v>3500</v>
      </c>
      <c r="CK5" s="26">
        <f t="shared" si="5"/>
        <v>3500</v>
      </c>
      <c r="CL5" s="26">
        <f t="shared" si="5"/>
        <v>3500</v>
      </c>
      <c r="CM5" s="26">
        <f t="shared" si="5"/>
        <v>3500</v>
      </c>
      <c r="CN5" s="26">
        <f t="shared" si="5"/>
        <v>3500</v>
      </c>
      <c r="CO5" s="26">
        <f t="shared" si="5"/>
        <v>3500</v>
      </c>
      <c r="CP5" s="26">
        <f t="shared" si="5"/>
        <v>3500</v>
      </c>
      <c r="CQ5" s="26">
        <f t="shared" si="5"/>
        <v>3500</v>
      </c>
      <c r="CR5" s="26">
        <f t="shared" si="5"/>
        <v>3500</v>
      </c>
      <c r="CS5" s="26">
        <f t="shared" si="5"/>
        <v>3500</v>
      </c>
      <c r="CT5" s="26">
        <f t="shared" si="5"/>
        <v>3500</v>
      </c>
      <c r="CU5" s="26">
        <f t="shared" si="5"/>
        <v>3500</v>
      </c>
      <c r="CV5" s="26">
        <f t="shared" si="5"/>
        <v>3500</v>
      </c>
      <c r="CW5" s="26">
        <f t="shared" si="5"/>
        <v>3500</v>
      </c>
      <c r="CX5" s="26">
        <f t="shared" si="5"/>
        <v>3500</v>
      </c>
      <c r="CY5" s="26">
        <f t="shared" si="5"/>
        <v>3500</v>
      </c>
      <c r="CZ5" s="26">
        <f t="shared" si="5"/>
        <v>3500</v>
      </c>
      <c r="DA5" s="26">
        <f t="shared" si="5"/>
        <v>3500</v>
      </c>
      <c r="DB5" s="26">
        <f t="shared" si="5"/>
        <v>3500</v>
      </c>
      <c r="DC5" s="26">
        <f t="shared" si="5"/>
        <v>3500</v>
      </c>
      <c r="DD5" s="26">
        <f t="shared" si="5"/>
        <v>3500</v>
      </c>
      <c r="DE5" s="26">
        <f t="shared" si="5"/>
        <v>3500</v>
      </c>
      <c r="DF5" s="26">
        <f t="shared" si="5"/>
        <v>3500</v>
      </c>
      <c r="DG5" s="26">
        <f t="shared" si="5"/>
        <v>3500</v>
      </c>
      <c r="DH5" s="26">
        <f t="shared" si="5"/>
        <v>3500</v>
      </c>
      <c r="DI5" s="26">
        <f t="shared" si="5"/>
        <v>3500</v>
      </c>
      <c r="DJ5" s="26">
        <f t="shared" si="5"/>
        <v>3500</v>
      </c>
      <c r="DK5" s="26">
        <f t="shared" si="5"/>
        <v>3500</v>
      </c>
      <c r="DL5" s="26">
        <f t="shared" si="5"/>
        <v>3500</v>
      </c>
      <c r="DM5" s="26">
        <f t="shared" si="5"/>
        <v>3500</v>
      </c>
      <c r="DN5" s="26">
        <f t="shared" si="5"/>
        <v>3500</v>
      </c>
      <c r="DO5" s="26">
        <f t="shared" si="5"/>
        <v>3500</v>
      </c>
      <c r="DP5" s="26">
        <f t="shared" si="5"/>
        <v>3500</v>
      </c>
      <c r="DQ5" s="26">
        <f t="shared" si="5"/>
        <v>3500</v>
      </c>
      <c r="DR5" s="26">
        <f t="shared" si="5"/>
        <v>3500</v>
      </c>
      <c r="DS5" s="26">
        <f t="shared" si="5"/>
        <v>3500</v>
      </c>
      <c r="DT5" s="26">
        <f t="shared" si="5"/>
        <v>3500</v>
      </c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</row>
    <row r="6" spans="1:244" s="16" customFormat="1" ht="17.25" customHeight="1" x14ac:dyDescent="0.3">
      <c r="A6" s="58" t="s">
        <v>325</v>
      </c>
      <c r="B6" s="59">
        <v>3000</v>
      </c>
      <c r="C6" s="163">
        <v>1</v>
      </c>
      <c r="D6" s="26"/>
      <c r="E6" s="26">
        <f t="shared" si="2"/>
        <v>3000</v>
      </c>
      <c r="F6" s="26">
        <f>E6</f>
        <v>3000</v>
      </c>
      <c r="G6" s="26">
        <f t="shared" ref="G6:BR7" si="6">F6</f>
        <v>3000</v>
      </c>
      <c r="H6" s="26">
        <f t="shared" si="6"/>
        <v>3000</v>
      </c>
      <c r="I6" s="26">
        <f t="shared" si="6"/>
        <v>3000</v>
      </c>
      <c r="J6" s="26">
        <f t="shared" si="6"/>
        <v>3000</v>
      </c>
      <c r="K6" s="26">
        <f t="shared" si="6"/>
        <v>3000</v>
      </c>
      <c r="L6" s="26">
        <f t="shared" si="6"/>
        <v>3000</v>
      </c>
      <c r="M6" s="26">
        <f t="shared" si="6"/>
        <v>3000</v>
      </c>
      <c r="N6" s="26">
        <f t="shared" si="6"/>
        <v>3000</v>
      </c>
      <c r="O6" s="26">
        <f t="shared" si="6"/>
        <v>3000</v>
      </c>
      <c r="P6" s="26">
        <f t="shared" si="6"/>
        <v>3000</v>
      </c>
      <c r="Q6" s="26">
        <f t="shared" si="6"/>
        <v>3000</v>
      </c>
      <c r="R6" s="26">
        <f t="shared" si="6"/>
        <v>3000</v>
      </c>
      <c r="S6" s="26">
        <f t="shared" si="6"/>
        <v>3000</v>
      </c>
      <c r="T6" s="26">
        <f t="shared" si="6"/>
        <v>3000</v>
      </c>
      <c r="U6" s="26">
        <f t="shared" si="6"/>
        <v>3000</v>
      </c>
      <c r="V6" s="26">
        <f t="shared" si="6"/>
        <v>3000</v>
      </c>
      <c r="W6" s="26">
        <f t="shared" si="6"/>
        <v>3000</v>
      </c>
      <c r="X6" s="26">
        <f t="shared" si="6"/>
        <v>3000</v>
      </c>
      <c r="Y6" s="26">
        <f t="shared" si="6"/>
        <v>3000</v>
      </c>
      <c r="Z6" s="26">
        <f t="shared" si="6"/>
        <v>3000</v>
      </c>
      <c r="AA6" s="26">
        <f t="shared" si="6"/>
        <v>3000</v>
      </c>
      <c r="AB6" s="26">
        <f t="shared" si="6"/>
        <v>3000</v>
      </c>
      <c r="AC6" s="26">
        <f t="shared" si="6"/>
        <v>3000</v>
      </c>
      <c r="AD6" s="26">
        <f t="shared" si="6"/>
        <v>3000</v>
      </c>
      <c r="AE6" s="26">
        <f t="shared" si="6"/>
        <v>3000</v>
      </c>
      <c r="AF6" s="26">
        <f t="shared" si="6"/>
        <v>3000</v>
      </c>
      <c r="AG6" s="26">
        <f t="shared" si="6"/>
        <v>3000</v>
      </c>
      <c r="AH6" s="26">
        <f t="shared" si="6"/>
        <v>3000</v>
      </c>
      <c r="AI6" s="26">
        <f t="shared" si="6"/>
        <v>3000</v>
      </c>
      <c r="AJ6" s="26">
        <f t="shared" si="6"/>
        <v>3000</v>
      </c>
      <c r="AK6" s="26">
        <f t="shared" si="6"/>
        <v>3000</v>
      </c>
      <c r="AL6" s="26">
        <f t="shared" si="6"/>
        <v>3000</v>
      </c>
      <c r="AM6" s="26">
        <f t="shared" si="6"/>
        <v>3000</v>
      </c>
      <c r="AN6" s="26">
        <f t="shared" si="6"/>
        <v>3000</v>
      </c>
      <c r="AO6" s="26">
        <f t="shared" si="6"/>
        <v>3000</v>
      </c>
      <c r="AP6" s="26">
        <f t="shared" si="6"/>
        <v>3000</v>
      </c>
      <c r="AQ6" s="26">
        <f t="shared" si="6"/>
        <v>3000</v>
      </c>
      <c r="AR6" s="26">
        <f t="shared" si="6"/>
        <v>3000</v>
      </c>
      <c r="AS6" s="26">
        <f t="shared" si="6"/>
        <v>3000</v>
      </c>
      <c r="AT6" s="26">
        <f t="shared" si="6"/>
        <v>3000</v>
      </c>
      <c r="AU6" s="26">
        <f t="shared" si="6"/>
        <v>3000</v>
      </c>
      <c r="AV6" s="26">
        <f t="shared" si="6"/>
        <v>3000</v>
      </c>
      <c r="AW6" s="26">
        <f t="shared" si="6"/>
        <v>3000</v>
      </c>
      <c r="AX6" s="26">
        <f t="shared" si="6"/>
        <v>3000</v>
      </c>
      <c r="AY6" s="26">
        <f t="shared" si="6"/>
        <v>3000</v>
      </c>
      <c r="AZ6" s="26">
        <f t="shared" si="6"/>
        <v>3000</v>
      </c>
      <c r="BA6" s="26">
        <f t="shared" si="6"/>
        <v>3000</v>
      </c>
      <c r="BB6" s="26">
        <f t="shared" si="6"/>
        <v>3000</v>
      </c>
      <c r="BC6" s="26">
        <f t="shared" si="6"/>
        <v>3000</v>
      </c>
      <c r="BD6" s="26">
        <f t="shared" si="6"/>
        <v>3000</v>
      </c>
      <c r="BE6" s="26">
        <f t="shared" si="6"/>
        <v>3000</v>
      </c>
      <c r="BF6" s="26">
        <f t="shared" si="6"/>
        <v>3000</v>
      </c>
      <c r="BG6" s="26">
        <f t="shared" si="6"/>
        <v>3000</v>
      </c>
      <c r="BH6" s="26">
        <f t="shared" si="6"/>
        <v>3000</v>
      </c>
      <c r="BI6" s="26">
        <f t="shared" si="6"/>
        <v>3000</v>
      </c>
      <c r="BJ6" s="26">
        <f t="shared" si="6"/>
        <v>3000</v>
      </c>
      <c r="BK6" s="26">
        <f t="shared" si="6"/>
        <v>3000</v>
      </c>
      <c r="BL6" s="26">
        <f t="shared" si="6"/>
        <v>3000</v>
      </c>
      <c r="BM6" s="26">
        <f t="shared" si="6"/>
        <v>3000</v>
      </c>
      <c r="BN6" s="26">
        <f t="shared" si="6"/>
        <v>3000</v>
      </c>
      <c r="BO6" s="26">
        <f t="shared" si="6"/>
        <v>3000</v>
      </c>
      <c r="BP6" s="26">
        <f t="shared" si="6"/>
        <v>3000</v>
      </c>
      <c r="BQ6" s="26">
        <f t="shared" si="6"/>
        <v>3000</v>
      </c>
      <c r="BR6" s="26">
        <f t="shared" si="6"/>
        <v>3000</v>
      </c>
      <c r="BS6" s="26">
        <f t="shared" ref="BS6:DT7" si="7">BR6</f>
        <v>3000</v>
      </c>
      <c r="BT6" s="26">
        <f t="shared" si="7"/>
        <v>3000</v>
      </c>
      <c r="BU6" s="26">
        <f t="shared" si="7"/>
        <v>3000</v>
      </c>
      <c r="BV6" s="26">
        <f t="shared" si="7"/>
        <v>3000</v>
      </c>
      <c r="BW6" s="26">
        <f t="shared" si="7"/>
        <v>3000</v>
      </c>
      <c r="BX6" s="26">
        <f t="shared" si="7"/>
        <v>3000</v>
      </c>
      <c r="BY6" s="26">
        <f t="shared" si="7"/>
        <v>3000</v>
      </c>
      <c r="BZ6" s="26">
        <f t="shared" si="7"/>
        <v>3000</v>
      </c>
      <c r="CA6" s="26">
        <f t="shared" si="7"/>
        <v>3000</v>
      </c>
      <c r="CB6" s="26">
        <f t="shared" si="7"/>
        <v>3000</v>
      </c>
      <c r="CC6" s="26">
        <f t="shared" si="7"/>
        <v>3000</v>
      </c>
      <c r="CD6" s="26">
        <f t="shared" si="7"/>
        <v>3000</v>
      </c>
      <c r="CE6" s="26">
        <f t="shared" si="7"/>
        <v>3000</v>
      </c>
      <c r="CF6" s="26">
        <f t="shared" si="7"/>
        <v>3000</v>
      </c>
      <c r="CG6" s="26">
        <f t="shared" si="7"/>
        <v>3000</v>
      </c>
      <c r="CH6" s="26">
        <f t="shared" si="7"/>
        <v>3000</v>
      </c>
      <c r="CI6" s="26">
        <f t="shared" si="7"/>
        <v>3000</v>
      </c>
      <c r="CJ6" s="26">
        <f t="shared" si="7"/>
        <v>3000</v>
      </c>
      <c r="CK6" s="26">
        <f t="shared" si="7"/>
        <v>3000</v>
      </c>
      <c r="CL6" s="26">
        <f t="shared" si="7"/>
        <v>3000</v>
      </c>
      <c r="CM6" s="26">
        <f t="shared" si="7"/>
        <v>3000</v>
      </c>
      <c r="CN6" s="26">
        <f t="shared" si="7"/>
        <v>3000</v>
      </c>
      <c r="CO6" s="26">
        <f t="shared" si="7"/>
        <v>3000</v>
      </c>
      <c r="CP6" s="26">
        <f t="shared" si="7"/>
        <v>3000</v>
      </c>
      <c r="CQ6" s="26">
        <f t="shared" si="7"/>
        <v>3000</v>
      </c>
      <c r="CR6" s="26">
        <f t="shared" si="7"/>
        <v>3000</v>
      </c>
      <c r="CS6" s="26">
        <f t="shared" si="7"/>
        <v>3000</v>
      </c>
      <c r="CT6" s="26">
        <f t="shared" si="7"/>
        <v>3000</v>
      </c>
      <c r="CU6" s="26">
        <f t="shared" si="7"/>
        <v>3000</v>
      </c>
      <c r="CV6" s="26">
        <f t="shared" si="7"/>
        <v>3000</v>
      </c>
      <c r="CW6" s="26">
        <f t="shared" si="7"/>
        <v>3000</v>
      </c>
      <c r="CX6" s="26">
        <f t="shared" si="7"/>
        <v>3000</v>
      </c>
      <c r="CY6" s="26">
        <f t="shared" si="7"/>
        <v>3000</v>
      </c>
      <c r="CZ6" s="26">
        <f t="shared" si="7"/>
        <v>3000</v>
      </c>
      <c r="DA6" s="26">
        <f t="shared" si="7"/>
        <v>3000</v>
      </c>
      <c r="DB6" s="26">
        <f t="shared" si="7"/>
        <v>3000</v>
      </c>
      <c r="DC6" s="26">
        <f t="shared" si="7"/>
        <v>3000</v>
      </c>
      <c r="DD6" s="26">
        <f t="shared" si="7"/>
        <v>3000</v>
      </c>
      <c r="DE6" s="26">
        <f t="shared" si="7"/>
        <v>3000</v>
      </c>
      <c r="DF6" s="26">
        <f t="shared" si="7"/>
        <v>3000</v>
      </c>
      <c r="DG6" s="26">
        <f t="shared" si="7"/>
        <v>3000</v>
      </c>
      <c r="DH6" s="26">
        <f t="shared" si="7"/>
        <v>3000</v>
      </c>
      <c r="DI6" s="26">
        <f t="shared" si="7"/>
        <v>3000</v>
      </c>
      <c r="DJ6" s="26">
        <f t="shared" si="7"/>
        <v>3000</v>
      </c>
      <c r="DK6" s="26">
        <f t="shared" si="7"/>
        <v>3000</v>
      </c>
      <c r="DL6" s="26">
        <f t="shared" si="7"/>
        <v>3000</v>
      </c>
      <c r="DM6" s="26">
        <f t="shared" si="7"/>
        <v>3000</v>
      </c>
      <c r="DN6" s="26">
        <f t="shared" si="7"/>
        <v>3000</v>
      </c>
      <c r="DO6" s="26">
        <f t="shared" si="7"/>
        <v>3000</v>
      </c>
      <c r="DP6" s="26">
        <f t="shared" si="7"/>
        <v>3000</v>
      </c>
      <c r="DQ6" s="26">
        <f t="shared" si="7"/>
        <v>3000</v>
      </c>
      <c r="DR6" s="26">
        <f t="shared" si="7"/>
        <v>3000</v>
      </c>
      <c r="DS6" s="26">
        <f t="shared" si="7"/>
        <v>3000</v>
      </c>
      <c r="DT6" s="26">
        <f t="shared" si="7"/>
        <v>3000</v>
      </c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</row>
    <row r="7" spans="1:244" s="16" customFormat="1" ht="17.25" customHeight="1" x14ac:dyDescent="0.3">
      <c r="A7" s="58" t="s">
        <v>326</v>
      </c>
      <c r="B7" s="59">
        <v>3000</v>
      </c>
      <c r="C7" s="163">
        <v>1</v>
      </c>
      <c r="D7" s="26"/>
      <c r="E7" s="26">
        <f t="shared" ref="E7" si="8">B7*C7</f>
        <v>3000</v>
      </c>
      <c r="F7" s="26">
        <f>E7</f>
        <v>3000</v>
      </c>
      <c r="G7" s="26">
        <f t="shared" si="6"/>
        <v>3000</v>
      </c>
      <c r="H7" s="26">
        <f t="shared" si="6"/>
        <v>3000</v>
      </c>
      <c r="I7" s="26">
        <f t="shared" si="6"/>
        <v>3000</v>
      </c>
      <c r="J7" s="26">
        <f t="shared" si="6"/>
        <v>3000</v>
      </c>
      <c r="K7" s="26">
        <f t="shared" si="6"/>
        <v>3000</v>
      </c>
      <c r="L7" s="26">
        <f t="shared" si="6"/>
        <v>3000</v>
      </c>
      <c r="M7" s="26">
        <f t="shared" si="6"/>
        <v>3000</v>
      </c>
      <c r="N7" s="26">
        <f t="shared" si="6"/>
        <v>3000</v>
      </c>
      <c r="O7" s="26">
        <f t="shared" si="6"/>
        <v>3000</v>
      </c>
      <c r="P7" s="26">
        <f t="shared" si="6"/>
        <v>3000</v>
      </c>
      <c r="Q7" s="26">
        <f t="shared" si="6"/>
        <v>3000</v>
      </c>
      <c r="R7" s="26">
        <f t="shared" si="6"/>
        <v>3000</v>
      </c>
      <c r="S7" s="26">
        <f t="shared" si="6"/>
        <v>3000</v>
      </c>
      <c r="T7" s="26">
        <f t="shared" si="6"/>
        <v>3000</v>
      </c>
      <c r="U7" s="26">
        <f t="shared" si="6"/>
        <v>3000</v>
      </c>
      <c r="V7" s="26">
        <f t="shared" si="6"/>
        <v>3000</v>
      </c>
      <c r="W7" s="26">
        <f t="shared" si="6"/>
        <v>3000</v>
      </c>
      <c r="X7" s="26">
        <f t="shared" si="6"/>
        <v>3000</v>
      </c>
      <c r="Y7" s="26">
        <f t="shared" si="6"/>
        <v>3000</v>
      </c>
      <c r="Z7" s="26">
        <f t="shared" si="6"/>
        <v>3000</v>
      </c>
      <c r="AA7" s="26">
        <f t="shared" si="6"/>
        <v>3000</v>
      </c>
      <c r="AB7" s="26">
        <f t="shared" si="6"/>
        <v>3000</v>
      </c>
      <c r="AC7" s="26">
        <f t="shared" si="6"/>
        <v>3000</v>
      </c>
      <c r="AD7" s="26">
        <f t="shared" si="6"/>
        <v>3000</v>
      </c>
      <c r="AE7" s="26">
        <f t="shared" si="6"/>
        <v>3000</v>
      </c>
      <c r="AF7" s="26">
        <f t="shared" si="6"/>
        <v>3000</v>
      </c>
      <c r="AG7" s="26">
        <f t="shared" si="6"/>
        <v>3000</v>
      </c>
      <c r="AH7" s="26">
        <f t="shared" si="6"/>
        <v>3000</v>
      </c>
      <c r="AI7" s="26">
        <f t="shared" si="6"/>
        <v>3000</v>
      </c>
      <c r="AJ7" s="26">
        <f t="shared" si="6"/>
        <v>3000</v>
      </c>
      <c r="AK7" s="26">
        <f t="shared" si="6"/>
        <v>3000</v>
      </c>
      <c r="AL7" s="26">
        <f t="shared" si="6"/>
        <v>3000</v>
      </c>
      <c r="AM7" s="26">
        <f t="shared" si="6"/>
        <v>3000</v>
      </c>
      <c r="AN7" s="26">
        <f t="shared" si="6"/>
        <v>3000</v>
      </c>
      <c r="AO7" s="26">
        <f t="shared" si="6"/>
        <v>3000</v>
      </c>
      <c r="AP7" s="26">
        <f t="shared" si="6"/>
        <v>3000</v>
      </c>
      <c r="AQ7" s="26">
        <f t="shared" si="6"/>
        <v>3000</v>
      </c>
      <c r="AR7" s="26">
        <f t="shared" si="6"/>
        <v>3000</v>
      </c>
      <c r="AS7" s="26">
        <f t="shared" si="6"/>
        <v>3000</v>
      </c>
      <c r="AT7" s="26">
        <f t="shared" si="6"/>
        <v>3000</v>
      </c>
      <c r="AU7" s="26">
        <f t="shared" si="6"/>
        <v>3000</v>
      </c>
      <c r="AV7" s="26">
        <f t="shared" si="6"/>
        <v>3000</v>
      </c>
      <c r="AW7" s="26">
        <f t="shared" si="6"/>
        <v>3000</v>
      </c>
      <c r="AX7" s="26">
        <f t="shared" si="6"/>
        <v>3000</v>
      </c>
      <c r="AY7" s="26">
        <f t="shared" si="6"/>
        <v>3000</v>
      </c>
      <c r="AZ7" s="26">
        <f t="shared" si="6"/>
        <v>3000</v>
      </c>
      <c r="BA7" s="26">
        <f t="shared" si="6"/>
        <v>3000</v>
      </c>
      <c r="BB7" s="26">
        <f t="shared" si="6"/>
        <v>3000</v>
      </c>
      <c r="BC7" s="26">
        <f t="shared" si="6"/>
        <v>3000</v>
      </c>
      <c r="BD7" s="26">
        <f t="shared" si="6"/>
        <v>3000</v>
      </c>
      <c r="BE7" s="26">
        <f t="shared" si="6"/>
        <v>3000</v>
      </c>
      <c r="BF7" s="26">
        <f t="shared" si="6"/>
        <v>3000</v>
      </c>
      <c r="BG7" s="26">
        <f t="shared" si="6"/>
        <v>3000</v>
      </c>
      <c r="BH7" s="26">
        <f t="shared" si="6"/>
        <v>3000</v>
      </c>
      <c r="BI7" s="26">
        <f t="shared" si="6"/>
        <v>3000</v>
      </c>
      <c r="BJ7" s="26">
        <f t="shared" si="6"/>
        <v>3000</v>
      </c>
      <c r="BK7" s="26">
        <f t="shared" si="6"/>
        <v>3000</v>
      </c>
      <c r="BL7" s="26">
        <f t="shared" si="6"/>
        <v>3000</v>
      </c>
      <c r="BM7" s="26">
        <f t="shared" si="6"/>
        <v>3000</v>
      </c>
      <c r="BN7" s="26">
        <f t="shared" si="6"/>
        <v>3000</v>
      </c>
      <c r="BO7" s="26">
        <f t="shared" si="6"/>
        <v>3000</v>
      </c>
      <c r="BP7" s="26">
        <f t="shared" si="6"/>
        <v>3000</v>
      </c>
      <c r="BQ7" s="26">
        <f t="shared" si="6"/>
        <v>3000</v>
      </c>
      <c r="BR7" s="26">
        <f t="shared" si="6"/>
        <v>3000</v>
      </c>
      <c r="BS7" s="26">
        <f t="shared" si="7"/>
        <v>3000</v>
      </c>
      <c r="BT7" s="26">
        <f t="shared" si="7"/>
        <v>3000</v>
      </c>
      <c r="BU7" s="26">
        <f t="shared" si="7"/>
        <v>3000</v>
      </c>
      <c r="BV7" s="26">
        <f t="shared" si="7"/>
        <v>3000</v>
      </c>
      <c r="BW7" s="26">
        <f t="shared" si="7"/>
        <v>3000</v>
      </c>
      <c r="BX7" s="26">
        <f t="shared" si="7"/>
        <v>3000</v>
      </c>
      <c r="BY7" s="26">
        <f t="shared" si="7"/>
        <v>3000</v>
      </c>
      <c r="BZ7" s="26">
        <f t="shared" si="7"/>
        <v>3000</v>
      </c>
      <c r="CA7" s="26">
        <f t="shared" si="7"/>
        <v>3000</v>
      </c>
      <c r="CB7" s="26">
        <f t="shared" si="7"/>
        <v>3000</v>
      </c>
      <c r="CC7" s="26">
        <f t="shared" si="7"/>
        <v>3000</v>
      </c>
      <c r="CD7" s="26">
        <f t="shared" si="7"/>
        <v>3000</v>
      </c>
      <c r="CE7" s="26">
        <f t="shared" si="7"/>
        <v>3000</v>
      </c>
      <c r="CF7" s="26">
        <f t="shared" si="7"/>
        <v>3000</v>
      </c>
      <c r="CG7" s="26">
        <f t="shared" si="7"/>
        <v>3000</v>
      </c>
      <c r="CH7" s="26">
        <f t="shared" si="7"/>
        <v>3000</v>
      </c>
      <c r="CI7" s="26">
        <f t="shared" si="7"/>
        <v>3000</v>
      </c>
      <c r="CJ7" s="26">
        <f t="shared" si="7"/>
        <v>3000</v>
      </c>
      <c r="CK7" s="26">
        <f t="shared" si="7"/>
        <v>3000</v>
      </c>
      <c r="CL7" s="26">
        <f t="shared" si="7"/>
        <v>3000</v>
      </c>
      <c r="CM7" s="26">
        <f t="shared" si="7"/>
        <v>3000</v>
      </c>
      <c r="CN7" s="26">
        <f t="shared" si="7"/>
        <v>3000</v>
      </c>
      <c r="CO7" s="26">
        <f t="shared" si="7"/>
        <v>3000</v>
      </c>
      <c r="CP7" s="26">
        <f t="shared" si="7"/>
        <v>3000</v>
      </c>
      <c r="CQ7" s="26">
        <f t="shared" si="7"/>
        <v>3000</v>
      </c>
      <c r="CR7" s="26">
        <f t="shared" si="7"/>
        <v>3000</v>
      </c>
      <c r="CS7" s="26">
        <f t="shared" si="7"/>
        <v>3000</v>
      </c>
      <c r="CT7" s="26">
        <f t="shared" si="7"/>
        <v>3000</v>
      </c>
      <c r="CU7" s="26">
        <f t="shared" si="7"/>
        <v>3000</v>
      </c>
      <c r="CV7" s="26">
        <f t="shared" si="7"/>
        <v>3000</v>
      </c>
      <c r="CW7" s="26">
        <f t="shared" si="7"/>
        <v>3000</v>
      </c>
      <c r="CX7" s="26">
        <f t="shared" si="7"/>
        <v>3000</v>
      </c>
      <c r="CY7" s="26">
        <f t="shared" si="7"/>
        <v>3000</v>
      </c>
      <c r="CZ7" s="26">
        <f t="shared" si="7"/>
        <v>3000</v>
      </c>
      <c r="DA7" s="26">
        <f t="shared" si="7"/>
        <v>3000</v>
      </c>
      <c r="DB7" s="26">
        <f t="shared" si="7"/>
        <v>3000</v>
      </c>
      <c r="DC7" s="26">
        <f t="shared" si="7"/>
        <v>3000</v>
      </c>
      <c r="DD7" s="26">
        <f t="shared" si="7"/>
        <v>3000</v>
      </c>
      <c r="DE7" s="26">
        <f t="shared" si="7"/>
        <v>3000</v>
      </c>
      <c r="DF7" s="26">
        <f t="shared" si="7"/>
        <v>3000</v>
      </c>
      <c r="DG7" s="26">
        <f t="shared" si="7"/>
        <v>3000</v>
      </c>
      <c r="DH7" s="26">
        <f t="shared" si="7"/>
        <v>3000</v>
      </c>
      <c r="DI7" s="26">
        <f t="shared" si="7"/>
        <v>3000</v>
      </c>
      <c r="DJ7" s="26">
        <f t="shared" si="7"/>
        <v>3000</v>
      </c>
      <c r="DK7" s="26">
        <f t="shared" si="7"/>
        <v>3000</v>
      </c>
      <c r="DL7" s="26">
        <f t="shared" si="7"/>
        <v>3000</v>
      </c>
      <c r="DM7" s="26">
        <f t="shared" si="7"/>
        <v>3000</v>
      </c>
      <c r="DN7" s="26">
        <f t="shared" si="7"/>
        <v>3000</v>
      </c>
      <c r="DO7" s="26">
        <f t="shared" si="7"/>
        <v>3000</v>
      </c>
      <c r="DP7" s="26">
        <f t="shared" si="7"/>
        <v>3000</v>
      </c>
      <c r="DQ7" s="26">
        <f t="shared" si="7"/>
        <v>3000</v>
      </c>
      <c r="DR7" s="26">
        <f t="shared" si="7"/>
        <v>3000</v>
      </c>
      <c r="DS7" s="26">
        <f t="shared" si="7"/>
        <v>3000</v>
      </c>
      <c r="DT7" s="26">
        <f t="shared" si="7"/>
        <v>3000</v>
      </c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</row>
    <row r="8" spans="1:244" s="183" customFormat="1" ht="16.5" x14ac:dyDescent="0.3">
      <c r="A8" s="184" t="s">
        <v>310</v>
      </c>
      <c r="B8" s="185">
        <v>2300</v>
      </c>
      <c r="C8" s="186">
        <v>1</v>
      </c>
      <c r="D8" s="182"/>
      <c r="E8" s="26">
        <f t="shared" si="2"/>
        <v>2300</v>
      </c>
      <c r="F8" s="26">
        <f t="shared" si="3"/>
        <v>2300</v>
      </c>
      <c r="G8" s="26">
        <f t="shared" si="3"/>
        <v>2300</v>
      </c>
      <c r="H8" s="26">
        <f t="shared" ref="H8:BS8" si="9">G8</f>
        <v>2300</v>
      </c>
      <c r="I8" s="26">
        <f t="shared" si="9"/>
        <v>2300</v>
      </c>
      <c r="J8" s="26">
        <f t="shared" si="9"/>
        <v>2300</v>
      </c>
      <c r="K8" s="26">
        <f t="shared" si="9"/>
        <v>2300</v>
      </c>
      <c r="L8" s="26">
        <f t="shared" si="9"/>
        <v>2300</v>
      </c>
      <c r="M8" s="26">
        <f t="shared" si="9"/>
        <v>2300</v>
      </c>
      <c r="N8" s="26">
        <f t="shared" si="9"/>
        <v>2300</v>
      </c>
      <c r="O8" s="26">
        <f t="shared" si="9"/>
        <v>2300</v>
      </c>
      <c r="P8" s="26">
        <f t="shared" si="9"/>
        <v>2300</v>
      </c>
      <c r="Q8" s="26">
        <f t="shared" si="9"/>
        <v>2300</v>
      </c>
      <c r="R8" s="26">
        <f t="shared" si="9"/>
        <v>2300</v>
      </c>
      <c r="S8" s="26">
        <f t="shared" si="9"/>
        <v>2300</v>
      </c>
      <c r="T8" s="26">
        <f t="shared" si="9"/>
        <v>2300</v>
      </c>
      <c r="U8" s="26">
        <f t="shared" si="9"/>
        <v>2300</v>
      </c>
      <c r="V8" s="26">
        <f t="shared" si="9"/>
        <v>2300</v>
      </c>
      <c r="W8" s="26">
        <f t="shared" si="9"/>
        <v>2300</v>
      </c>
      <c r="X8" s="26">
        <f t="shared" si="9"/>
        <v>2300</v>
      </c>
      <c r="Y8" s="26">
        <f t="shared" si="9"/>
        <v>2300</v>
      </c>
      <c r="Z8" s="26">
        <f t="shared" si="9"/>
        <v>2300</v>
      </c>
      <c r="AA8" s="26">
        <f t="shared" si="9"/>
        <v>2300</v>
      </c>
      <c r="AB8" s="26">
        <f t="shared" si="9"/>
        <v>2300</v>
      </c>
      <c r="AC8" s="26">
        <f t="shared" si="9"/>
        <v>2300</v>
      </c>
      <c r="AD8" s="26">
        <f t="shared" si="9"/>
        <v>2300</v>
      </c>
      <c r="AE8" s="26">
        <f t="shared" si="9"/>
        <v>2300</v>
      </c>
      <c r="AF8" s="26">
        <f t="shared" si="9"/>
        <v>2300</v>
      </c>
      <c r="AG8" s="26">
        <f t="shared" si="9"/>
        <v>2300</v>
      </c>
      <c r="AH8" s="26">
        <f t="shared" si="9"/>
        <v>2300</v>
      </c>
      <c r="AI8" s="26">
        <f t="shared" si="9"/>
        <v>2300</v>
      </c>
      <c r="AJ8" s="26">
        <f t="shared" si="9"/>
        <v>2300</v>
      </c>
      <c r="AK8" s="26">
        <f t="shared" si="9"/>
        <v>2300</v>
      </c>
      <c r="AL8" s="26">
        <f t="shared" si="9"/>
        <v>2300</v>
      </c>
      <c r="AM8" s="26">
        <f t="shared" si="9"/>
        <v>2300</v>
      </c>
      <c r="AN8" s="26">
        <f t="shared" si="9"/>
        <v>2300</v>
      </c>
      <c r="AO8" s="26">
        <f t="shared" si="9"/>
        <v>2300</v>
      </c>
      <c r="AP8" s="26">
        <f t="shared" si="9"/>
        <v>2300</v>
      </c>
      <c r="AQ8" s="26">
        <f t="shared" si="9"/>
        <v>2300</v>
      </c>
      <c r="AR8" s="26">
        <f t="shared" si="9"/>
        <v>2300</v>
      </c>
      <c r="AS8" s="26">
        <f t="shared" si="9"/>
        <v>2300</v>
      </c>
      <c r="AT8" s="26">
        <f t="shared" si="9"/>
        <v>2300</v>
      </c>
      <c r="AU8" s="26">
        <f t="shared" si="9"/>
        <v>2300</v>
      </c>
      <c r="AV8" s="26">
        <f t="shared" si="9"/>
        <v>2300</v>
      </c>
      <c r="AW8" s="26">
        <f t="shared" si="9"/>
        <v>2300</v>
      </c>
      <c r="AX8" s="26">
        <f t="shared" si="9"/>
        <v>2300</v>
      </c>
      <c r="AY8" s="26">
        <f t="shared" si="9"/>
        <v>2300</v>
      </c>
      <c r="AZ8" s="26">
        <f t="shared" si="9"/>
        <v>2300</v>
      </c>
      <c r="BA8" s="26">
        <f t="shared" si="9"/>
        <v>2300</v>
      </c>
      <c r="BB8" s="26">
        <f t="shared" si="9"/>
        <v>2300</v>
      </c>
      <c r="BC8" s="26">
        <f t="shared" si="9"/>
        <v>2300</v>
      </c>
      <c r="BD8" s="26">
        <f t="shared" si="9"/>
        <v>2300</v>
      </c>
      <c r="BE8" s="26">
        <f t="shared" si="9"/>
        <v>2300</v>
      </c>
      <c r="BF8" s="26">
        <f t="shared" si="9"/>
        <v>2300</v>
      </c>
      <c r="BG8" s="26">
        <f t="shared" si="9"/>
        <v>2300</v>
      </c>
      <c r="BH8" s="26">
        <f t="shared" si="9"/>
        <v>2300</v>
      </c>
      <c r="BI8" s="26">
        <f t="shared" si="9"/>
        <v>2300</v>
      </c>
      <c r="BJ8" s="26">
        <f t="shared" si="9"/>
        <v>2300</v>
      </c>
      <c r="BK8" s="26">
        <f t="shared" si="9"/>
        <v>2300</v>
      </c>
      <c r="BL8" s="26">
        <f t="shared" si="9"/>
        <v>2300</v>
      </c>
      <c r="BM8" s="26">
        <f t="shared" si="9"/>
        <v>2300</v>
      </c>
      <c r="BN8" s="26">
        <f t="shared" si="9"/>
        <v>2300</v>
      </c>
      <c r="BO8" s="26">
        <f t="shared" si="9"/>
        <v>2300</v>
      </c>
      <c r="BP8" s="26">
        <f t="shared" si="9"/>
        <v>2300</v>
      </c>
      <c r="BQ8" s="26">
        <f t="shared" si="9"/>
        <v>2300</v>
      </c>
      <c r="BR8" s="26">
        <f t="shared" si="9"/>
        <v>2300</v>
      </c>
      <c r="BS8" s="26">
        <f t="shared" si="9"/>
        <v>2300</v>
      </c>
      <c r="BT8" s="26">
        <f t="shared" ref="BT8:DT8" si="10">BS8</f>
        <v>2300</v>
      </c>
      <c r="BU8" s="26">
        <f t="shared" si="10"/>
        <v>2300</v>
      </c>
      <c r="BV8" s="26">
        <f t="shared" si="10"/>
        <v>2300</v>
      </c>
      <c r="BW8" s="26">
        <f t="shared" si="10"/>
        <v>2300</v>
      </c>
      <c r="BX8" s="26">
        <f t="shared" si="10"/>
        <v>2300</v>
      </c>
      <c r="BY8" s="26">
        <f t="shared" si="10"/>
        <v>2300</v>
      </c>
      <c r="BZ8" s="26">
        <f t="shared" si="10"/>
        <v>2300</v>
      </c>
      <c r="CA8" s="26">
        <f t="shared" si="10"/>
        <v>2300</v>
      </c>
      <c r="CB8" s="26">
        <f t="shared" si="10"/>
        <v>2300</v>
      </c>
      <c r="CC8" s="26">
        <f t="shared" si="10"/>
        <v>2300</v>
      </c>
      <c r="CD8" s="26">
        <f t="shared" si="10"/>
        <v>2300</v>
      </c>
      <c r="CE8" s="26">
        <f t="shared" si="10"/>
        <v>2300</v>
      </c>
      <c r="CF8" s="26">
        <f t="shared" si="10"/>
        <v>2300</v>
      </c>
      <c r="CG8" s="26">
        <f t="shared" si="10"/>
        <v>2300</v>
      </c>
      <c r="CH8" s="26">
        <f t="shared" si="10"/>
        <v>2300</v>
      </c>
      <c r="CI8" s="26">
        <f t="shared" si="10"/>
        <v>2300</v>
      </c>
      <c r="CJ8" s="26">
        <f t="shared" si="10"/>
        <v>2300</v>
      </c>
      <c r="CK8" s="26">
        <f t="shared" si="10"/>
        <v>2300</v>
      </c>
      <c r="CL8" s="26">
        <f t="shared" si="10"/>
        <v>2300</v>
      </c>
      <c r="CM8" s="26">
        <f t="shared" si="10"/>
        <v>2300</v>
      </c>
      <c r="CN8" s="26">
        <f t="shared" si="10"/>
        <v>2300</v>
      </c>
      <c r="CO8" s="26">
        <f t="shared" si="10"/>
        <v>2300</v>
      </c>
      <c r="CP8" s="26">
        <f t="shared" si="10"/>
        <v>2300</v>
      </c>
      <c r="CQ8" s="26">
        <f t="shared" si="10"/>
        <v>2300</v>
      </c>
      <c r="CR8" s="26">
        <f t="shared" si="10"/>
        <v>2300</v>
      </c>
      <c r="CS8" s="26">
        <f t="shared" si="10"/>
        <v>2300</v>
      </c>
      <c r="CT8" s="26">
        <f t="shared" si="10"/>
        <v>2300</v>
      </c>
      <c r="CU8" s="26">
        <f t="shared" si="10"/>
        <v>2300</v>
      </c>
      <c r="CV8" s="26">
        <f t="shared" si="10"/>
        <v>2300</v>
      </c>
      <c r="CW8" s="26">
        <f t="shared" si="10"/>
        <v>2300</v>
      </c>
      <c r="CX8" s="26">
        <f t="shared" si="10"/>
        <v>2300</v>
      </c>
      <c r="CY8" s="26">
        <f t="shared" si="10"/>
        <v>2300</v>
      </c>
      <c r="CZ8" s="26">
        <f t="shared" si="10"/>
        <v>2300</v>
      </c>
      <c r="DA8" s="26">
        <f t="shared" si="10"/>
        <v>2300</v>
      </c>
      <c r="DB8" s="26">
        <f t="shared" si="10"/>
        <v>2300</v>
      </c>
      <c r="DC8" s="26">
        <f t="shared" si="10"/>
        <v>2300</v>
      </c>
      <c r="DD8" s="26">
        <f t="shared" si="10"/>
        <v>2300</v>
      </c>
      <c r="DE8" s="26">
        <f t="shared" si="10"/>
        <v>2300</v>
      </c>
      <c r="DF8" s="26">
        <f t="shared" si="10"/>
        <v>2300</v>
      </c>
      <c r="DG8" s="26">
        <f t="shared" si="10"/>
        <v>2300</v>
      </c>
      <c r="DH8" s="26">
        <f t="shared" si="10"/>
        <v>2300</v>
      </c>
      <c r="DI8" s="26">
        <f t="shared" si="10"/>
        <v>2300</v>
      </c>
      <c r="DJ8" s="26">
        <f t="shared" si="10"/>
        <v>2300</v>
      </c>
      <c r="DK8" s="26">
        <f t="shared" si="10"/>
        <v>2300</v>
      </c>
      <c r="DL8" s="26">
        <f t="shared" si="10"/>
        <v>2300</v>
      </c>
      <c r="DM8" s="26">
        <f t="shared" si="10"/>
        <v>2300</v>
      </c>
      <c r="DN8" s="26">
        <f t="shared" si="10"/>
        <v>2300</v>
      </c>
      <c r="DO8" s="26">
        <f t="shared" si="10"/>
        <v>2300</v>
      </c>
      <c r="DP8" s="26">
        <f t="shared" si="10"/>
        <v>2300</v>
      </c>
      <c r="DQ8" s="26">
        <f t="shared" si="10"/>
        <v>2300</v>
      </c>
      <c r="DR8" s="26">
        <f t="shared" si="10"/>
        <v>2300</v>
      </c>
      <c r="DS8" s="26">
        <f t="shared" si="10"/>
        <v>2300</v>
      </c>
      <c r="DT8" s="26">
        <f t="shared" si="10"/>
        <v>2300</v>
      </c>
      <c r="DU8" s="182"/>
      <c r="DV8" s="182"/>
      <c r="DW8" s="182"/>
      <c r="DX8" s="182"/>
      <c r="DY8" s="182"/>
      <c r="DZ8" s="182"/>
      <c r="EA8" s="182"/>
      <c r="EB8" s="182"/>
      <c r="EC8" s="182"/>
      <c r="ED8" s="182"/>
      <c r="EE8" s="182"/>
      <c r="EF8" s="182"/>
      <c r="EG8" s="182"/>
      <c r="EH8" s="182"/>
      <c r="EI8" s="182"/>
      <c r="EJ8" s="182"/>
      <c r="EK8" s="182"/>
      <c r="EL8" s="182"/>
      <c r="EM8" s="182"/>
      <c r="EN8" s="182"/>
      <c r="EO8" s="182"/>
      <c r="EP8" s="182"/>
      <c r="EQ8" s="182"/>
      <c r="ER8" s="182"/>
      <c r="ES8" s="182"/>
      <c r="ET8" s="182"/>
      <c r="EU8" s="182"/>
      <c r="EV8" s="182"/>
      <c r="EW8" s="182"/>
      <c r="EX8" s="182"/>
      <c r="EY8" s="182"/>
      <c r="EZ8" s="182"/>
      <c r="FA8" s="182"/>
      <c r="FB8" s="182"/>
      <c r="FC8" s="182"/>
      <c r="FD8" s="182"/>
      <c r="FE8" s="182"/>
      <c r="FF8" s="182"/>
      <c r="FG8" s="182"/>
      <c r="FH8" s="182"/>
      <c r="FI8" s="182"/>
      <c r="FJ8" s="182"/>
      <c r="FK8" s="182"/>
      <c r="FL8" s="182"/>
      <c r="FM8" s="182"/>
      <c r="FN8" s="182"/>
      <c r="FO8" s="182"/>
      <c r="FP8" s="182"/>
      <c r="FQ8" s="182"/>
      <c r="FR8" s="182"/>
      <c r="FS8" s="182"/>
      <c r="FT8" s="182"/>
      <c r="FU8" s="182"/>
      <c r="FV8" s="182"/>
      <c r="FW8" s="182"/>
      <c r="FX8" s="182"/>
      <c r="FY8" s="182"/>
      <c r="FZ8" s="182"/>
      <c r="GA8" s="182"/>
      <c r="GB8" s="182"/>
      <c r="GC8" s="182"/>
      <c r="GD8" s="182"/>
      <c r="GE8" s="182"/>
      <c r="GF8" s="182"/>
      <c r="GG8" s="182"/>
      <c r="GH8" s="182"/>
      <c r="GI8" s="182"/>
      <c r="GJ8" s="182"/>
      <c r="GK8" s="182"/>
      <c r="GL8" s="182"/>
      <c r="GM8" s="182"/>
      <c r="GN8" s="182"/>
      <c r="GO8" s="182"/>
      <c r="GP8" s="182"/>
      <c r="GQ8" s="182"/>
      <c r="GR8" s="182"/>
      <c r="GS8" s="182"/>
      <c r="GT8" s="182"/>
      <c r="GU8" s="182"/>
      <c r="GV8" s="182"/>
      <c r="GW8" s="182"/>
      <c r="GX8" s="182"/>
      <c r="GY8" s="182"/>
      <c r="GZ8" s="182"/>
      <c r="HA8" s="182"/>
      <c r="HB8" s="182"/>
      <c r="HC8" s="182"/>
      <c r="HD8" s="182"/>
      <c r="HE8" s="182"/>
      <c r="HF8" s="182"/>
      <c r="HG8" s="182"/>
      <c r="HH8" s="182"/>
      <c r="HI8" s="182"/>
      <c r="HJ8" s="182"/>
      <c r="HK8" s="182"/>
      <c r="HL8" s="182"/>
      <c r="HM8" s="182"/>
      <c r="HN8" s="182"/>
      <c r="HO8" s="182"/>
      <c r="HP8" s="182"/>
      <c r="HQ8" s="182"/>
      <c r="HR8" s="182"/>
      <c r="HS8" s="182"/>
      <c r="HT8" s="182"/>
      <c r="HU8" s="182"/>
      <c r="HV8" s="182"/>
      <c r="HW8" s="182"/>
      <c r="HX8" s="182"/>
      <c r="HY8" s="182"/>
      <c r="HZ8" s="182"/>
      <c r="IA8" s="182"/>
      <c r="IB8" s="182"/>
      <c r="IC8" s="182"/>
      <c r="ID8" s="182"/>
      <c r="IE8" s="182"/>
      <c r="IF8" s="182"/>
      <c r="IG8" s="182"/>
      <c r="IH8" s="182"/>
      <c r="II8" s="182"/>
      <c r="IJ8" s="182"/>
    </row>
    <row r="9" spans="1:244" s="183" customFormat="1" ht="16.5" x14ac:dyDescent="0.3">
      <c r="A9" s="184" t="s">
        <v>309</v>
      </c>
      <c r="B9" s="185">
        <v>1518</v>
      </c>
      <c r="C9" s="186">
        <v>1</v>
      </c>
      <c r="D9" s="182"/>
      <c r="E9" s="26">
        <f t="shared" si="2"/>
        <v>1518</v>
      </c>
      <c r="F9" s="26">
        <f t="shared" si="3"/>
        <v>1518</v>
      </c>
      <c r="G9" s="26">
        <f t="shared" si="3"/>
        <v>1518</v>
      </c>
      <c r="H9" s="26">
        <f t="shared" ref="H9:BS9" si="11">G9</f>
        <v>1518</v>
      </c>
      <c r="I9" s="26">
        <f t="shared" si="11"/>
        <v>1518</v>
      </c>
      <c r="J9" s="26">
        <f t="shared" si="11"/>
        <v>1518</v>
      </c>
      <c r="K9" s="26">
        <f t="shared" si="11"/>
        <v>1518</v>
      </c>
      <c r="L9" s="26">
        <f t="shared" si="11"/>
        <v>1518</v>
      </c>
      <c r="M9" s="26">
        <f t="shared" si="11"/>
        <v>1518</v>
      </c>
      <c r="N9" s="26">
        <f t="shared" si="11"/>
        <v>1518</v>
      </c>
      <c r="O9" s="26">
        <f t="shared" si="11"/>
        <v>1518</v>
      </c>
      <c r="P9" s="26">
        <f t="shared" si="11"/>
        <v>1518</v>
      </c>
      <c r="Q9" s="26">
        <f t="shared" si="11"/>
        <v>1518</v>
      </c>
      <c r="R9" s="26">
        <f t="shared" si="11"/>
        <v>1518</v>
      </c>
      <c r="S9" s="26">
        <f t="shared" si="11"/>
        <v>1518</v>
      </c>
      <c r="T9" s="26">
        <f t="shared" si="11"/>
        <v>1518</v>
      </c>
      <c r="U9" s="26">
        <f t="shared" si="11"/>
        <v>1518</v>
      </c>
      <c r="V9" s="26">
        <f t="shared" si="11"/>
        <v>1518</v>
      </c>
      <c r="W9" s="26">
        <f t="shared" si="11"/>
        <v>1518</v>
      </c>
      <c r="X9" s="26">
        <f t="shared" si="11"/>
        <v>1518</v>
      </c>
      <c r="Y9" s="26">
        <f t="shared" si="11"/>
        <v>1518</v>
      </c>
      <c r="Z9" s="26">
        <f t="shared" si="11"/>
        <v>1518</v>
      </c>
      <c r="AA9" s="26">
        <f t="shared" si="11"/>
        <v>1518</v>
      </c>
      <c r="AB9" s="26">
        <f t="shared" si="11"/>
        <v>1518</v>
      </c>
      <c r="AC9" s="26">
        <f t="shared" si="11"/>
        <v>1518</v>
      </c>
      <c r="AD9" s="26">
        <f t="shared" si="11"/>
        <v>1518</v>
      </c>
      <c r="AE9" s="26">
        <f t="shared" si="11"/>
        <v>1518</v>
      </c>
      <c r="AF9" s="26">
        <f t="shared" si="11"/>
        <v>1518</v>
      </c>
      <c r="AG9" s="26">
        <f t="shared" si="11"/>
        <v>1518</v>
      </c>
      <c r="AH9" s="26">
        <f t="shared" si="11"/>
        <v>1518</v>
      </c>
      <c r="AI9" s="26">
        <f t="shared" si="11"/>
        <v>1518</v>
      </c>
      <c r="AJ9" s="26">
        <f t="shared" si="11"/>
        <v>1518</v>
      </c>
      <c r="AK9" s="26">
        <f t="shared" si="11"/>
        <v>1518</v>
      </c>
      <c r="AL9" s="26">
        <f t="shared" si="11"/>
        <v>1518</v>
      </c>
      <c r="AM9" s="26">
        <f t="shared" si="11"/>
        <v>1518</v>
      </c>
      <c r="AN9" s="26">
        <f t="shared" si="11"/>
        <v>1518</v>
      </c>
      <c r="AO9" s="26">
        <f t="shared" si="11"/>
        <v>1518</v>
      </c>
      <c r="AP9" s="26">
        <f t="shared" si="11"/>
        <v>1518</v>
      </c>
      <c r="AQ9" s="26">
        <f t="shared" si="11"/>
        <v>1518</v>
      </c>
      <c r="AR9" s="26">
        <f t="shared" si="11"/>
        <v>1518</v>
      </c>
      <c r="AS9" s="26">
        <f t="shared" si="11"/>
        <v>1518</v>
      </c>
      <c r="AT9" s="26">
        <f t="shared" si="11"/>
        <v>1518</v>
      </c>
      <c r="AU9" s="26">
        <f t="shared" si="11"/>
        <v>1518</v>
      </c>
      <c r="AV9" s="26">
        <f t="shared" si="11"/>
        <v>1518</v>
      </c>
      <c r="AW9" s="26">
        <f t="shared" si="11"/>
        <v>1518</v>
      </c>
      <c r="AX9" s="26">
        <f t="shared" si="11"/>
        <v>1518</v>
      </c>
      <c r="AY9" s="26">
        <f t="shared" si="11"/>
        <v>1518</v>
      </c>
      <c r="AZ9" s="26">
        <f t="shared" si="11"/>
        <v>1518</v>
      </c>
      <c r="BA9" s="26">
        <f t="shared" si="11"/>
        <v>1518</v>
      </c>
      <c r="BB9" s="26">
        <f t="shared" si="11"/>
        <v>1518</v>
      </c>
      <c r="BC9" s="26">
        <f t="shared" si="11"/>
        <v>1518</v>
      </c>
      <c r="BD9" s="26">
        <f t="shared" si="11"/>
        <v>1518</v>
      </c>
      <c r="BE9" s="26">
        <f t="shared" si="11"/>
        <v>1518</v>
      </c>
      <c r="BF9" s="26">
        <f t="shared" si="11"/>
        <v>1518</v>
      </c>
      <c r="BG9" s="26">
        <f t="shared" si="11"/>
        <v>1518</v>
      </c>
      <c r="BH9" s="26">
        <f t="shared" si="11"/>
        <v>1518</v>
      </c>
      <c r="BI9" s="26">
        <f t="shared" si="11"/>
        <v>1518</v>
      </c>
      <c r="BJ9" s="26">
        <f t="shared" si="11"/>
        <v>1518</v>
      </c>
      <c r="BK9" s="26">
        <f t="shared" si="11"/>
        <v>1518</v>
      </c>
      <c r="BL9" s="26">
        <f t="shared" si="11"/>
        <v>1518</v>
      </c>
      <c r="BM9" s="26">
        <f t="shared" si="11"/>
        <v>1518</v>
      </c>
      <c r="BN9" s="26">
        <f t="shared" si="11"/>
        <v>1518</v>
      </c>
      <c r="BO9" s="26">
        <f t="shared" si="11"/>
        <v>1518</v>
      </c>
      <c r="BP9" s="26">
        <f t="shared" si="11"/>
        <v>1518</v>
      </c>
      <c r="BQ9" s="26">
        <f t="shared" si="11"/>
        <v>1518</v>
      </c>
      <c r="BR9" s="26">
        <f t="shared" si="11"/>
        <v>1518</v>
      </c>
      <c r="BS9" s="26">
        <f t="shared" si="11"/>
        <v>1518</v>
      </c>
      <c r="BT9" s="26">
        <f t="shared" ref="BT9:DT9" si="12">BS9</f>
        <v>1518</v>
      </c>
      <c r="BU9" s="26">
        <f t="shared" si="12"/>
        <v>1518</v>
      </c>
      <c r="BV9" s="26">
        <f t="shared" si="12"/>
        <v>1518</v>
      </c>
      <c r="BW9" s="26">
        <f t="shared" si="12"/>
        <v>1518</v>
      </c>
      <c r="BX9" s="26">
        <f t="shared" si="12"/>
        <v>1518</v>
      </c>
      <c r="BY9" s="26">
        <f t="shared" si="12"/>
        <v>1518</v>
      </c>
      <c r="BZ9" s="26">
        <f t="shared" si="12"/>
        <v>1518</v>
      </c>
      <c r="CA9" s="26">
        <f t="shared" si="12"/>
        <v>1518</v>
      </c>
      <c r="CB9" s="26">
        <f t="shared" si="12"/>
        <v>1518</v>
      </c>
      <c r="CC9" s="26">
        <f t="shared" si="12"/>
        <v>1518</v>
      </c>
      <c r="CD9" s="26">
        <f t="shared" si="12"/>
        <v>1518</v>
      </c>
      <c r="CE9" s="26">
        <f t="shared" si="12"/>
        <v>1518</v>
      </c>
      <c r="CF9" s="26">
        <f t="shared" si="12"/>
        <v>1518</v>
      </c>
      <c r="CG9" s="26">
        <f t="shared" si="12"/>
        <v>1518</v>
      </c>
      <c r="CH9" s="26">
        <f t="shared" si="12"/>
        <v>1518</v>
      </c>
      <c r="CI9" s="26">
        <f t="shared" si="12"/>
        <v>1518</v>
      </c>
      <c r="CJ9" s="26">
        <f t="shared" si="12"/>
        <v>1518</v>
      </c>
      <c r="CK9" s="26">
        <f t="shared" si="12"/>
        <v>1518</v>
      </c>
      <c r="CL9" s="26">
        <f t="shared" si="12"/>
        <v>1518</v>
      </c>
      <c r="CM9" s="26">
        <f t="shared" si="12"/>
        <v>1518</v>
      </c>
      <c r="CN9" s="26">
        <f t="shared" si="12"/>
        <v>1518</v>
      </c>
      <c r="CO9" s="26">
        <f t="shared" si="12"/>
        <v>1518</v>
      </c>
      <c r="CP9" s="26">
        <f t="shared" si="12"/>
        <v>1518</v>
      </c>
      <c r="CQ9" s="26">
        <f t="shared" si="12"/>
        <v>1518</v>
      </c>
      <c r="CR9" s="26">
        <f t="shared" si="12"/>
        <v>1518</v>
      </c>
      <c r="CS9" s="26">
        <f t="shared" si="12"/>
        <v>1518</v>
      </c>
      <c r="CT9" s="26">
        <f t="shared" si="12"/>
        <v>1518</v>
      </c>
      <c r="CU9" s="26">
        <f t="shared" si="12"/>
        <v>1518</v>
      </c>
      <c r="CV9" s="26">
        <f t="shared" si="12"/>
        <v>1518</v>
      </c>
      <c r="CW9" s="26">
        <f t="shared" si="12"/>
        <v>1518</v>
      </c>
      <c r="CX9" s="26">
        <f t="shared" si="12"/>
        <v>1518</v>
      </c>
      <c r="CY9" s="26">
        <f t="shared" si="12"/>
        <v>1518</v>
      </c>
      <c r="CZ9" s="26">
        <f t="shared" si="12"/>
        <v>1518</v>
      </c>
      <c r="DA9" s="26">
        <f t="shared" si="12"/>
        <v>1518</v>
      </c>
      <c r="DB9" s="26">
        <f t="shared" si="12"/>
        <v>1518</v>
      </c>
      <c r="DC9" s="26">
        <f t="shared" si="12"/>
        <v>1518</v>
      </c>
      <c r="DD9" s="26">
        <f t="shared" si="12"/>
        <v>1518</v>
      </c>
      <c r="DE9" s="26">
        <f t="shared" si="12"/>
        <v>1518</v>
      </c>
      <c r="DF9" s="26">
        <f t="shared" si="12"/>
        <v>1518</v>
      </c>
      <c r="DG9" s="26">
        <f t="shared" si="12"/>
        <v>1518</v>
      </c>
      <c r="DH9" s="26">
        <f t="shared" si="12"/>
        <v>1518</v>
      </c>
      <c r="DI9" s="26">
        <f t="shared" si="12"/>
        <v>1518</v>
      </c>
      <c r="DJ9" s="26">
        <f t="shared" si="12"/>
        <v>1518</v>
      </c>
      <c r="DK9" s="26">
        <f t="shared" si="12"/>
        <v>1518</v>
      </c>
      <c r="DL9" s="26">
        <f t="shared" si="12"/>
        <v>1518</v>
      </c>
      <c r="DM9" s="26">
        <f t="shared" si="12"/>
        <v>1518</v>
      </c>
      <c r="DN9" s="26">
        <f t="shared" si="12"/>
        <v>1518</v>
      </c>
      <c r="DO9" s="26">
        <f t="shared" si="12"/>
        <v>1518</v>
      </c>
      <c r="DP9" s="26">
        <f t="shared" si="12"/>
        <v>1518</v>
      </c>
      <c r="DQ9" s="26">
        <f t="shared" si="12"/>
        <v>1518</v>
      </c>
      <c r="DR9" s="26">
        <f t="shared" si="12"/>
        <v>1518</v>
      </c>
      <c r="DS9" s="26">
        <f t="shared" si="12"/>
        <v>1518</v>
      </c>
      <c r="DT9" s="26">
        <f t="shared" si="12"/>
        <v>1518</v>
      </c>
      <c r="DU9" s="182"/>
      <c r="DV9" s="182"/>
      <c r="DW9" s="182"/>
      <c r="DX9" s="182"/>
      <c r="DY9" s="182"/>
      <c r="DZ9" s="182"/>
      <c r="EA9" s="182"/>
      <c r="EB9" s="182"/>
      <c r="EC9" s="182"/>
      <c r="ED9" s="182"/>
      <c r="EE9" s="182"/>
      <c r="EF9" s="182"/>
      <c r="EG9" s="182"/>
      <c r="EH9" s="182"/>
      <c r="EI9" s="182"/>
      <c r="EJ9" s="182"/>
      <c r="EK9" s="182"/>
      <c r="EL9" s="182"/>
      <c r="EM9" s="182"/>
      <c r="EN9" s="182"/>
      <c r="EO9" s="182"/>
      <c r="EP9" s="182"/>
      <c r="EQ9" s="182"/>
      <c r="ER9" s="182"/>
      <c r="ES9" s="182"/>
      <c r="ET9" s="182"/>
      <c r="EU9" s="182"/>
      <c r="EV9" s="182"/>
      <c r="EW9" s="182"/>
      <c r="EX9" s="182"/>
      <c r="EY9" s="182"/>
      <c r="EZ9" s="182"/>
      <c r="FA9" s="182"/>
      <c r="FB9" s="182"/>
      <c r="FC9" s="182"/>
      <c r="FD9" s="182"/>
      <c r="FE9" s="182"/>
      <c r="FF9" s="182"/>
      <c r="FG9" s="182"/>
      <c r="FH9" s="182"/>
      <c r="FI9" s="182"/>
      <c r="FJ9" s="182"/>
      <c r="FK9" s="182"/>
      <c r="FL9" s="182"/>
      <c r="FM9" s="182"/>
      <c r="FN9" s="182"/>
      <c r="FO9" s="182"/>
      <c r="FP9" s="182"/>
      <c r="FQ9" s="182"/>
      <c r="FR9" s="182"/>
      <c r="FS9" s="182"/>
      <c r="FT9" s="182"/>
      <c r="FU9" s="182"/>
      <c r="FV9" s="182"/>
      <c r="FW9" s="182"/>
      <c r="FX9" s="182"/>
      <c r="FY9" s="182"/>
      <c r="FZ9" s="182"/>
      <c r="GA9" s="182"/>
      <c r="GB9" s="182"/>
      <c r="GC9" s="182"/>
      <c r="GD9" s="182"/>
      <c r="GE9" s="182"/>
      <c r="GF9" s="182"/>
      <c r="GG9" s="182"/>
      <c r="GH9" s="182"/>
      <c r="GI9" s="182"/>
      <c r="GJ9" s="182"/>
      <c r="GK9" s="182"/>
      <c r="GL9" s="182"/>
      <c r="GM9" s="182"/>
      <c r="GN9" s="182"/>
      <c r="GO9" s="182"/>
      <c r="GP9" s="182"/>
      <c r="GQ9" s="182"/>
      <c r="GR9" s="182"/>
      <c r="GS9" s="182"/>
      <c r="GT9" s="182"/>
      <c r="GU9" s="182"/>
      <c r="GV9" s="182"/>
      <c r="GW9" s="182"/>
      <c r="GX9" s="182"/>
      <c r="GY9" s="182"/>
      <c r="GZ9" s="182"/>
      <c r="HA9" s="182"/>
      <c r="HB9" s="182"/>
      <c r="HC9" s="182"/>
      <c r="HD9" s="182"/>
      <c r="HE9" s="182"/>
      <c r="HF9" s="182"/>
      <c r="HG9" s="182"/>
      <c r="HH9" s="182"/>
      <c r="HI9" s="182"/>
      <c r="HJ9" s="182"/>
      <c r="HK9" s="182"/>
      <c r="HL9" s="182"/>
      <c r="HM9" s="182"/>
      <c r="HN9" s="182"/>
      <c r="HO9" s="182"/>
      <c r="HP9" s="182"/>
      <c r="HQ9" s="182"/>
      <c r="HR9" s="182"/>
      <c r="HS9" s="182"/>
      <c r="HT9" s="182"/>
      <c r="HU9" s="182"/>
      <c r="HV9" s="182"/>
      <c r="HW9" s="182"/>
      <c r="HX9" s="182"/>
      <c r="HY9" s="182"/>
      <c r="HZ9" s="182"/>
      <c r="IA9" s="182"/>
      <c r="IB9" s="182"/>
      <c r="IC9" s="182"/>
      <c r="ID9" s="182"/>
      <c r="IE9" s="182"/>
      <c r="IF9" s="182"/>
      <c r="IG9" s="182"/>
      <c r="IH9" s="182"/>
      <c r="II9" s="182"/>
      <c r="IJ9" s="182"/>
    </row>
    <row r="10" spans="1:244" s="183" customFormat="1" ht="16.5" x14ac:dyDescent="0.3">
      <c r="A10" s="184" t="s">
        <v>323</v>
      </c>
      <c r="B10" s="185">
        <v>1600</v>
      </c>
      <c r="C10" s="186">
        <v>2</v>
      </c>
      <c r="D10" s="182"/>
      <c r="E10" s="26">
        <f t="shared" si="2"/>
        <v>3200</v>
      </c>
      <c r="F10" s="26">
        <f t="shared" si="3"/>
        <v>3200</v>
      </c>
      <c r="G10" s="26">
        <f t="shared" si="3"/>
        <v>3200</v>
      </c>
      <c r="H10" s="26">
        <f t="shared" ref="H10:BS10" si="13">G10</f>
        <v>3200</v>
      </c>
      <c r="I10" s="26">
        <f t="shared" si="13"/>
        <v>3200</v>
      </c>
      <c r="J10" s="26">
        <f t="shared" si="13"/>
        <v>3200</v>
      </c>
      <c r="K10" s="26">
        <f t="shared" si="13"/>
        <v>3200</v>
      </c>
      <c r="L10" s="26">
        <f t="shared" si="13"/>
        <v>3200</v>
      </c>
      <c r="M10" s="26">
        <f t="shared" si="13"/>
        <v>3200</v>
      </c>
      <c r="N10" s="26">
        <f t="shared" si="13"/>
        <v>3200</v>
      </c>
      <c r="O10" s="26">
        <f t="shared" si="13"/>
        <v>3200</v>
      </c>
      <c r="P10" s="26">
        <f t="shared" si="13"/>
        <v>3200</v>
      </c>
      <c r="Q10" s="26">
        <f t="shared" si="13"/>
        <v>3200</v>
      </c>
      <c r="R10" s="26">
        <f t="shared" si="13"/>
        <v>3200</v>
      </c>
      <c r="S10" s="26">
        <f t="shared" si="13"/>
        <v>3200</v>
      </c>
      <c r="T10" s="26">
        <f t="shared" si="13"/>
        <v>3200</v>
      </c>
      <c r="U10" s="26">
        <f t="shared" si="13"/>
        <v>3200</v>
      </c>
      <c r="V10" s="26">
        <f t="shared" si="13"/>
        <v>3200</v>
      </c>
      <c r="W10" s="26">
        <f t="shared" si="13"/>
        <v>3200</v>
      </c>
      <c r="X10" s="26">
        <f t="shared" si="13"/>
        <v>3200</v>
      </c>
      <c r="Y10" s="26">
        <f t="shared" si="13"/>
        <v>3200</v>
      </c>
      <c r="Z10" s="26">
        <f t="shared" si="13"/>
        <v>3200</v>
      </c>
      <c r="AA10" s="26">
        <f t="shared" si="13"/>
        <v>3200</v>
      </c>
      <c r="AB10" s="26">
        <f t="shared" si="13"/>
        <v>3200</v>
      </c>
      <c r="AC10" s="26">
        <f t="shared" si="13"/>
        <v>3200</v>
      </c>
      <c r="AD10" s="26">
        <f t="shared" si="13"/>
        <v>3200</v>
      </c>
      <c r="AE10" s="26">
        <f t="shared" si="13"/>
        <v>3200</v>
      </c>
      <c r="AF10" s="26">
        <f t="shared" si="13"/>
        <v>3200</v>
      </c>
      <c r="AG10" s="26">
        <f t="shared" si="13"/>
        <v>3200</v>
      </c>
      <c r="AH10" s="26">
        <f t="shared" si="13"/>
        <v>3200</v>
      </c>
      <c r="AI10" s="26">
        <f t="shared" si="13"/>
        <v>3200</v>
      </c>
      <c r="AJ10" s="26">
        <f t="shared" si="13"/>
        <v>3200</v>
      </c>
      <c r="AK10" s="26">
        <f t="shared" si="13"/>
        <v>3200</v>
      </c>
      <c r="AL10" s="26">
        <f t="shared" si="13"/>
        <v>3200</v>
      </c>
      <c r="AM10" s="26">
        <f t="shared" si="13"/>
        <v>3200</v>
      </c>
      <c r="AN10" s="26">
        <f t="shared" si="13"/>
        <v>3200</v>
      </c>
      <c r="AO10" s="26">
        <f t="shared" si="13"/>
        <v>3200</v>
      </c>
      <c r="AP10" s="26">
        <f t="shared" si="13"/>
        <v>3200</v>
      </c>
      <c r="AQ10" s="26">
        <f t="shared" si="13"/>
        <v>3200</v>
      </c>
      <c r="AR10" s="26">
        <f t="shared" si="13"/>
        <v>3200</v>
      </c>
      <c r="AS10" s="26">
        <f t="shared" si="13"/>
        <v>3200</v>
      </c>
      <c r="AT10" s="26">
        <f t="shared" si="13"/>
        <v>3200</v>
      </c>
      <c r="AU10" s="26">
        <f t="shared" si="13"/>
        <v>3200</v>
      </c>
      <c r="AV10" s="26">
        <f t="shared" si="13"/>
        <v>3200</v>
      </c>
      <c r="AW10" s="26">
        <f t="shared" si="13"/>
        <v>3200</v>
      </c>
      <c r="AX10" s="26">
        <f t="shared" si="13"/>
        <v>3200</v>
      </c>
      <c r="AY10" s="26">
        <f t="shared" si="13"/>
        <v>3200</v>
      </c>
      <c r="AZ10" s="26">
        <f t="shared" si="13"/>
        <v>3200</v>
      </c>
      <c r="BA10" s="26">
        <f t="shared" si="13"/>
        <v>3200</v>
      </c>
      <c r="BB10" s="26">
        <f t="shared" si="13"/>
        <v>3200</v>
      </c>
      <c r="BC10" s="26">
        <f t="shared" si="13"/>
        <v>3200</v>
      </c>
      <c r="BD10" s="26">
        <f t="shared" si="13"/>
        <v>3200</v>
      </c>
      <c r="BE10" s="26">
        <f t="shared" si="13"/>
        <v>3200</v>
      </c>
      <c r="BF10" s="26">
        <f t="shared" si="13"/>
        <v>3200</v>
      </c>
      <c r="BG10" s="26">
        <f t="shared" si="13"/>
        <v>3200</v>
      </c>
      <c r="BH10" s="26">
        <f t="shared" si="13"/>
        <v>3200</v>
      </c>
      <c r="BI10" s="26">
        <f t="shared" si="13"/>
        <v>3200</v>
      </c>
      <c r="BJ10" s="26">
        <f t="shared" si="13"/>
        <v>3200</v>
      </c>
      <c r="BK10" s="26">
        <f t="shared" si="13"/>
        <v>3200</v>
      </c>
      <c r="BL10" s="26">
        <f t="shared" si="13"/>
        <v>3200</v>
      </c>
      <c r="BM10" s="26">
        <f t="shared" si="13"/>
        <v>3200</v>
      </c>
      <c r="BN10" s="26">
        <f t="shared" si="13"/>
        <v>3200</v>
      </c>
      <c r="BO10" s="26">
        <f t="shared" si="13"/>
        <v>3200</v>
      </c>
      <c r="BP10" s="26">
        <f t="shared" si="13"/>
        <v>3200</v>
      </c>
      <c r="BQ10" s="26">
        <f t="shared" si="13"/>
        <v>3200</v>
      </c>
      <c r="BR10" s="26">
        <f t="shared" si="13"/>
        <v>3200</v>
      </c>
      <c r="BS10" s="26">
        <f t="shared" si="13"/>
        <v>3200</v>
      </c>
      <c r="BT10" s="26">
        <f t="shared" ref="BT10:DT10" si="14">BS10</f>
        <v>3200</v>
      </c>
      <c r="BU10" s="26">
        <f t="shared" si="14"/>
        <v>3200</v>
      </c>
      <c r="BV10" s="26">
        <f t="shared" si="14"/>
        <v>3200</v>
      </c>
      <c r="BW10" s="26">
        <f t="shared" si="14"/>
        <v>3200</v>
      </c>
      <c r="BX10" s="26">
        <f t="shared" si="14"/>
        <v>3200</v>
      </c>
      <c r="BY10" s="26">
        <f t="shared" si="14"/>
        <v>3200</v>
      </c>
      <c r="BZ10" s="26">
        <f t="shared" si="14"/>
        <v>3200</v>
      </c>
      <c r="CA10" s="26">
        <f t="shared" si="14"/>
        <v>3200</v>
      </c>
      <c r="CB10" s="26">
        <f t="shared" si="14"/>
        <v>3200</v>
      </c>
      <c r="CC10" s="26">
        <f t="shared" si="14"/>
        <v>3200</v>
      </c>
      <c r="CD10" s="26">
        <f t="shared" si="14"/>
        <v>3200</v>
      </c>
      <c r="CE10" s="26">
        <f t="shared" si="14"/>
        <v>3200</v>
      </c>
      <c r="CF10" s="26">
        <f t="shared" si="14"/>
        <v>3200</v>
      </c>
      <c r="CG10" s="26">
        <f t="shared" si="14"/>
        <v>3200</v>
      </c>
      <c r="CH10" s="26">
        <f t="shared" si="14"/>
        <v>3200</v>
      </c>
      <c r="CI10" s="26">
        <f t="shared" si="14"/>
        <v>3200</v>
      </c>
      <c r="CJ10" s="26">
        <f t="shared" si="14"/>
        <v>3200</v>
      </c>
      <c r="CK10" s="26">
        <f t="shared" si="14"/>
        <v>3200</v>
      </c>
      <c r="CL10" s="26">
        <f t="shared" si="14"/>
        <v>3200</v>
      </c>
      <c r="CM10" s="26">
        <f t="shared" si="14"/>
        <v>3200</v>
      </c>
      <c r="CN10" s="26">
        <f t="shared" si="14"/>
        <v>3200</v>
      </c>
      <c r="CO10" s="26">
        <f t="shared" si="14"/>
        <v>3200</v>
      </c>
      <c r="CP10" s="26">
        <f t="shared" si="14"/>
        <v>3200</v>
      </c>
      <c r="CQ10" s="26">
        <f t="shared" si="14"/>
        <v>3200</v>
      </c>
      <c r="CR10" s="26">
        <f t="shared" si="14"/>
        <v>3200</v>
      </c>
      <c r="CS10" s="26">
        <f t="shared" si="14"/>
        <v>3200</v>
      </c>
      <c r="CT10" s="26">
        <f t="shared" si="14"/>
        <v>3200</v>
      </c>
      <c r="CU10" s="26">
        <f t="shared" si="14"/>
        <v>3200</v>
      </c>
      <c r="CV10" s="26">
        <f t="shared" si="14"/>
        <v>3200</v>
      </c>
      <c r="CW10" s="26">
        <f t="shared" si="14"/>
        <v>3200</v>
      </c>
      <c r="CX10" s="26">
        <f t="shared" si="14"/>
        <v>3200</v>
      </c>
      <c r="CY10" s="26">
        <f t="shared" si="14"/>
        <v>3200</v>
      </c>
      <c r="CZ10" s="26">
        <f t="shared" si="14"/>
        <v>3200</v>
      </c>
      <c r="DA10" s="26">
        <f t="shared" si="14"/>
        <v>3200</v>
      </c>
      <c r="DB10" s="26">
        <f t="shared" si="14"/>
        <v>3200</v>
      </c>
      <c r="DC10" s="26">
        <f t="shared" si="14"/>
        <v>3200</v>
      </c>
      <c r="DD10" s="26">
        <f t="shared" si="14"/>
        <v>3200</v>
      </c>
      <c r="DE10" s="26">
        <f t="shared" si="14"/>
        <v>3200</v>
      </c>
      <c r="DF10" s="26">
        <f t="shared" si="14"/>
        <v>3200</v>
      </c>
      <c r="DG10" s="26">
        <f t="shared" si="14"/>
        <v>3200</v>
      </c>
      <c r="DH10" s="26">
        <f t="shared" si="14"/>
        <v>3200</v>
      </c>
      <c r="DI10" s="26">
        <f t="shared" si="14"/>
        <v>3200</v>
      </c>
      <c r="DJ10" s="26">
        <f t="shared" si="14"/>
        <v>3200</v>
      </c>
      <c r="DK10" s="26">
        <f t="shared" si="14"/>
        <v>3200</v>
      </c>
      <c r="DL10" s="26">
        <f t="shared" si="14"/>
        <v>3200</v>
      </c>
      <c r="DM10" s="26">
        <f t="shared" si="14"/>
        <v>3200</v>
      </c>
      <c r="DN10" s="26">
        <f t="shared" si="14"/>
        <v>3200</v>
      </c>
      <c r="DO10" s="26">
        <f t="shared" si="14"/>
        <v>3200</v>
      </c>
      <c r="DP10" s="26">
        <f t="shared" si="14"/>
        <v>3200</v>
      </c>
      <c r="DQ10" s="26">
        <f t="shared" si="14"/>
        <v>3200</v>
      </c>
      <c r="DR10" s="26">
        <f t="shared" si="14"/>
        <v>3200</v>
      </c>
      <c r="DS10" s="26">
        <f t="shared" si="14"/>
        <v>3200</v>
      </c>
      <c r="DT10" s="26">
        <f t="shared" si="14"/>
        <v>3200</v>
      </c>
      <c r="DU10" s="182"/>
      <c r="DV10" s="182"/>
      <c r="DW10" s="182"/>
      <c r="DX10" s="182"/>
      <c r="DY10" s="182"/>
      <c r="DZ10" s="182"/>
      <c r="EA10" s="182"/>
      <c r="EB10" s="182"/>
      <c r="EC10" s="182"/>
      <c r="ED10" s="182"/>
      <c r="EE10" s="182"/>
      <c r="EF10" s="182"/>
      <c r="EG10" s="182"/>
      <c r="EH10" s="182"/>
      <c r="EI10" s="182"/>
      <c r="EJ10" s="182"/>
      <c r="EK10" s="182"/>
      <c r="EL10" s="182"/>
      <c r="EM10" s="182"/>
      <c r="EN10" s="182"/>
      <c r="EO10" s="182"/>
      <c r="EP10" s="182"/>
      <c r="EQ10" s="182"/>
      <c r="ER10" s="182"/>
      <c r="ES10" s="182"/>
      <c r="ET10" s="182"/>
      <c r="EU10" s="182"/>
      <c r="EV10" s="182"/>
      <c r="EW10" s="182"/>
      <c r="EX10" s="182"/>
      <c r="EY10" s="182"/>
      <c r="EZ10" s="182"/>
      <c r="FA10" s="182"/>
      <c r="FB10" s="182"/>
      <c r="FC10" s="182"/>
      <c r="FD10" s="182"/>
      <c r="FE10" s="182"/>
      <c r="FF10" s="182"/>
      <c r="FG10" s="182"/>
      <c r="FH10" s="182"/>
      <c r="FI10" s="182"/>
      <c r="FJ10" s="182"/>
      <c r="FK10" s="182"/>
      <c r="FL10" s="182"/>
      <c r="FM10" s="182"/>
      <c r="FN10" s="182"/>
      <c r="FO10" s="182"/>
      <c r="FP10" s="182"/>
      <c r="FQ10" s="182"/>
      <c r="FR10" s="182"/>
      <c r="FS10" s="182"/>
      <c r="FT10" s="182"/>
      <c r="FU10" s="182"/>
      <c r="FV10" s="182"/>
      <c r="FW10" s="182"/>
      <c r="FX10" s="182"/>
      <c r="FY10" s="182"/>
      <c r="FZ10" s="182"/>
      <c r="GA10" s="182"/>
      <c r="GB10" s="182"/>
      <c r="GC10" s="182"/>
      <c r="GD10" s="182"/>
      <c r="GE10" s="182"/>
      <c r="GF10" s="182"/>
      <c r="GG10" s="182"/>
      <c r="GH10" s="182"/>
      <c r="GI10" s="182"/>
      <c r="GJ10" s="182"/>
      <c r="GK10" s="182"/>
      <c r="GL10" s="182"/>
      <c r="GM10" s="182"/>
      <c r="GN10" s="182"/>
      <c r="GO10" s="182"/>
      <c r="GP10" s="182"/>
      <c r="GQ10" s="182"/>
      <c r="GR10" s="182"/>
      <c r="GS10" s="182"/>
      <c r="GT10" s="182"/>
      <c r="GU10" s="182"/>
      <c r="GV10" s="182"/>
      <c r="GW10" s="182"/>
      <c r="GX10" s="182"/>
      <c r="GY10" s="182"/>
      <c r="GZ10" s="182"/>
      <c r="HA10" s="182"/>
      <c r="HB10" s="182"/>
      <c r="HC10" s="182"/>
      <c r="HD10" s="182"/>
      <c r="HE10" s="182"/>
      <c r="HF10" s="182"/>
      <c r="HG10" s="182"/>
      <c r="HH10" s="182"/>
      <c r="HI10" s="182"/>
      <c r="HJ10" s="182"/>
      <c r="HK10" s="182"/>
      <c r="HL10" s="182"/>
      <c r="HM10" s="182"/>
      <c r="HN10" s="182"/>
      <c r="HO10" s="182"/>
      <c r="HP10" s="182"/>
      <c r="HQ10" s="182"/>
      <c r="HR10" s="182"/>
      <c r="HS10" s="182"/>
      <c r="HT10" s="182"/>
      <c r="HU10" s="182"/>
      <c r="HV10" s="182"/>
      <c r="HW10" s="182"/>
      <c r="HX10" s="182"/>
      <c r="HY10" s="182"/>
      <c r="HZ10" s="182"/>
      <c r="IA10" s="182"/>
      <c r="IB10" s="182"/>
      <c r="IC10" s="182"/>
      <c r="ID10" s="182"/>
      <c r="IE10" s="182"/>
      <c r="IF10" s="182"/>
      <c r="IG10" s="182"/>
      <c r="IH10" s="182"/>
      <c r="II10" s="182"/>
      <c r="IJ10" s="182"/>
    </row>
    <row r="11" spans="1:244" s="16" customFormat="1" ht="16.5" x14ac:dyDescent="0.3">
      <c r="A11" s="60" t="s">
        <v>165</v>
      </c>
      <c r="B11" s="61">
        <v>2800</v>
      </c>
      <c r="C11" s="164">
        <v>1</v>
      </c>
      <c r="D11" s="26"/>
      <c r="E11" s="26">
        <f t="shared" si="2"/>
        <v>2800</v>
      </c>
      <c r="F11" s="26">
        <f t="shared" si="3"/>
        <v>2800</v>
      </c>
      <c r="G11" s="26">
        <f t="shared" si="3"/>
        <v>2800</v>
      </c>
      <c r="H11" s="26">
        <f t="shared" ref="H11:BS11" si="15">G11</f>
        <v>2800</v>
      </c>
      <c r="I11" s="26">
        <f t="shared" si="15"/>
        <v>2800</v>
      </c>
      <c r="J11" s="26">
        <f t="shared" si="15"/>
        <v>2800</v>
      </c>
      <c r="K11" s="26">
        <f t="shared" si="15"/>
        <v>2800</v>
      </c>
      <c r="L11" s="26">
        <f t="shared" si="15"/>
        <v>2800</v>
      </c>
      <c r="M11" s="26">
        <f t="shared" si="15"/>
        <v>2800</v>
      </c>
      <c r="N11" s="26">
        <f t="shared" si="15"/>
        <v>2800</v>
      </c>
      <c r="O11" s="26">
        <f t="shared" si="15"/>
        <v>2800</v>
      </c>
      <c r="P11" s="26">
        <f t="shared" si="15"/>
        <v>2800</v>
      </c>
      <c r="Q11" s="26">
        <f t="shared" si="15"/>
        <v>2800</v>
      </c>
      <c r="R11" s="26">
        <f t="shared" si="15"/>
        <v>2800</v>
      </c>
      <c r="S11" s="26">
        <f t="shared" si="15"/>
        <v>2800</v>
      </c>
      <c r="T11" s="26">
        <f t="shared" si="15"/>
        <v>2800</v>
      </c>
      <c r="U11" s="26">
        <f t="shared" si="15"/>
        <v>2800</v>
      </c>
      <c r="V11" s="26">
        <f t="shared" si="15"/>
        <v>2800</v>
      </c>
      <c r="W11" s="26">
        <f t="shared" si="15"/>
        <v>2800</v>
      </c>
      <c r="X11" s="26">
        <f t="shared" si="15"/>
        <v>2800</v>
      </c>
      <c r="Y11" s="26">
        <f t="shared" si="15"/>
        <v>2800</v>
      </c>
      <c r="Z11" s="26">
        <f t="shared" si="15"/>
        <v>2800</v>
      </c>
      <c r="AA11" s="26">
        <f t="shared" si="15"/>
        <v>2800</v>
      </c>
      <c r="AB11" s="26">
        <f t="shared" si="15"/>
        <v>2800</v>
      </c>
      <c r="AC11" s="26">
        <f t="shared" si="15"/>
        <v>2800</v>
      </c>
      <c r="AD11" s="26">
        <f t="shared" si="15"/>
        <v>2800</v>
      </c>
      <c r="AE11" s="26">
        <f t="shared" si="15"/>
        <v>2800</v>
      </c>
      <c r="AF11" s="26">
        <f t="shared" si="15"/>
        <v>2800</v>
      </c>
      <c r="AG11" s="26">
        <f t="shared" si="15"/>
        <v>2800</v>
      </c>
      <c r="AH11" s="26">
        <f t="shared" si="15"/>
        <v>2800</v>
      </c>
      <c r="AI11" s="26">
        <f t="shared" si="15"/>
        <v>2800</v>
      </c>
      <c r="AJ11" s="26">
        <f t="shared" si="15"/>
        <v>2800</v>
      </c>
      <c r="AK11" s="26">
        <f t="shared" si="15"/>
        <v>2800</v>
      </c>
      <c r="AL11" s="26">
        <f t="shared" si="15"/>
        <v>2800</v>
      </c>
      <c r="AM11" s="26">
        <f t="shared" si="15"/>
        <v>2800</v>
      </c>
      <c r="AN11" s="26">
        <f t="shared" si="15"/>
        <v>2800</v>
      </c>
      <c r="AO11" s="26">
        <f t="shared" si="15"/>
        <v>2800</v>
      </c>
      <c r="AP11" s="26">
        <f t="shared" si="15"/>
        <v>2800</v>
      </c>
      <c r="AQ11" s="26">
        <f t="shared" si="15"/>
        <v>2800</v>
      </c>
      <c r="AR11" s="26">
        <f t="shared" si="15"/>
        <v>2800</v>
      </c>
      <c r="AS11" s="26">
        <f t="shared" si="15"/>
        <v>2800</v>
      </c>
      <c r="AT11" s="26">
        <f t="shared" si="15"/>
        <v>2800</v>
      </c>
      <c r="AU11" s="26">
        <f t="shared" si="15"/>
        <v>2800</v>
      </c>
      <c r="AV11" s="26">
        <f t="shared" si="15"/>
        <v>2800</v>
      </c>
      <c r="AW11" s="26">
        <f t="shared" si="15"/>
        <v>2800</v>
      </c>
      <c r="AX11" s="26">
        <f t="shared" si="15"/>
        <v>2800</v>
      </c>
      <c r="AY11" s="26">
        <f t="shared" si="15"/>
        <v>2800</v>
      </c>
      <c r="AZ11" s="26">
        <f t="shared" si="15"/>
        <v>2800</v>
      </c>
      <c r="BA11" s="26">
        <f t="shared" si="15"/>
        <v>2800</v>
      </c>
      <c r="BB11" s="26">
        <f t="shared" si="15"/>
        <v>2800</v>
      </c>
      <c r="BC11" s="26">
        <f t="shared" si="15"/>
        <v>2800</v>
      </c>
      <c r="BD11" s="26">
        <f t="shared" si="15"/>
        <v>2800</v>
      </c>
      <c r="BE11" s="26">
        <f t="shared" si="15"/>
        <v>2800</v>
      </c>
      <c r="BF11" s="26">
        <f t="shared" si="15"/>
        <v>2800</v>
      </c>
      <c r="BG11" s="26">
        <f t="shared" si="15"/>
        <v>2800</v>
      </c>
      <c r="BH11" s="26">
        <f t="shared" si="15"/>
        <v>2800</v>
      </c>
      <c r="BI11" s="26">
        <f t="shared" si="15"/>
        <v>2800</v>
      </c>
      <c r="BJ11" s="26">
        <f t="shared" si="15"/>
        <v>2800</v>
      </c>
      <c r="BK11" s="26">
        <f t="shared" si="15"/>
        <v>2800</v>
      </c>
      <c r="BL11" s="26">
        <f t="shared" si="15"/>
        <v>2800</v>
      </c>
      <c r="BM11" s="26">
        <f t="shared" si="15"/>
        <v>2800</v>
      </c>
      <c r="BN11" s="26">
        <f t="shared" si="15"/>
        <v>2800</v>
      </c>
      <c r="BO11" s="26">
        <f t="shared" si="15"/>
        <v>2800</v>
      </c>
      <c r="BP11" s="26">
        <f t="shared" si="15"/>
        <v>2800</v>
      </c>
      <c r="BQ11" s="26">
        <f t="shared" si="15"/>
        <v>2800</v>
      </c>
      <c r="BR11" s="26">
        <f t="shared" si="15"/>
        <v>2800</v>
      </c>
      <c r="BS11" s="26">
        <f t="shared" si="15"/>
        <v>2800</v>
      </c>
      <c r="BT11" s="26">
        <f t="shared" ref="BT11:DT11" si="16">BS11</f>
        <v>2800</v>
      </c>
      <c r="BU11" s="26">
        <f t="shared" si="16"/>
        <v>2800</v>
      </c>
      <c r="BV11" s="26">
        <f t="shared" si="16"/>
        <v>2800</v>
      </c>
      <c r="BW11" s="26">
        <f t="shared" si="16"/>
        <v>2800</v>
      </c>
      <c r="BX11" s="26">
        <f t="shared" si="16"/>
        <v>2800</v>
      </c>
      <c r="BY11" s="26">
        <f t="shared" si="16"/>
        <v>2800</v>
      </c>
      <c r="BZ11" s="26">
        <f t="shared" si="16"/>
        <v>2800</v>
      </c>
      <c r="CA11" s="26">
        <f t="shared" si="16"/>
        <v>2800</v>
      </c>
      <c r="CB11" s="26">
        <f t="shared" si="16"/>
        <v>2800</v>
      </c>
      <c r="CC11" s="26">
        <f t="shared" si="16"/>
        <v>2800</v>
      </c>
      <c r="CD11" s="26">
        <f t="shared" si="16"/>
        <v>2800</v>
      </c>
      <c r="CE11" s="26">
        <f t="shared" si="16"/>
        <v>2800</v>
      </c>
      <c r="CF11" s="26">
        <f t="shared" si="16"/>
        <v>2800</v>
      </c>
      <c r="CG11" s="26">
        <f t="shared" si="16"/>
        <v>2800</v>
      </c>
      <c r="CH11" s="26">
        <f t="shared" si="16"/>
        <v>2800</v>
      </c>
      <c r="CI11" s="26">
        <f t="shared" si="16"/>
        <v>2800</v>
      </c>
      <c r="CJ11" s="26">
        <f t="shared" si="16"/>
        <v>2800</v>
      </c>
      <c r="CK11" s="26">
        <f t="shared" si="16"/>
        <v>2800</v>
      </c>
      <c r="CL11" s="26">
        <f t="shared" si="16"/>
        <v>2800</v>
      </c>
      <c r="CM11" s="26">
        <f t="shared" si="16"/>
        <v>2800</v>
      </c>
      <c r="CN11" s="26">
        <f t="shared" si="16"/>
        <v>2800</v>
      </c>
      <c r="CO11" s="26">
        <f t="shared" si="16"/>
        <v>2800</v>
      </c>
      <c r="CP11" s="26">
        <f t="shared" si="16"/>
        <v>2800</v>
      </c>
      <c r="CQ11" s="26">
        <f t="shared" si="16"/>
        <v>2800</v>
      </c>
      <c r="CR11" s="26">
        <f t="shared" si="16"/>
        <v>2800</v>
      </c>
      <c r="CS11" s="26">
        <f t="shared" si="16"/>
        <v>2800</v>
      </c>
      <c r="CT11" s="26">
        <f t="shared" si="16"/>
        <v>2800</v>
      </c>
      <c r="CU11" s="26">
        <f t="shared" si="16"/>
        <v>2800</v>
      </c>
      <c r="CV11" s="26">
        <f t="shared" si="16"/>
        <v>2800</v>
      </c>
      <c r="CW11" s="26">
        <f t="shared" si="16"/>
        <v>2800</v>
      </c>
      <c r="CX11" s="26">
        <f t="shared" si="16"/>
        <v>2800</v>
      </c>
      <c r="CY11" s="26">
        <f t="shared" si="16"/>
        <v>2800</v>
      </c>
      <c r="CZ11" s="26">
        <f t="shared" si="16"/>
        <v>2800</v>
      </c>
      <c r="DA11" s="26">
        <f t="shared" si="16"/>
        <v>2800</v>
      </c>
      <c r="DB11" s="26">
        <f t="shared" si="16"/>
        <v>2800</v>
      </c>
      <c r="DC11" s="26">
        <f t="shared" si="16"/>
        <v>2800</v>
      </c>
      <c r="DD11" s="26">
        <f t="shared" si="16"/>
        <v>2800</v>
      </c>
      <c r="DE11" s="26">
        <f t="shared" si="16"/>
        <v>2800</v>
      </c>
      <c r="DF11" s="26">
        <f t="shared" si="16"/>
        <v>2800</v>
      </c>
      <c r="DG11" s="26">
        <f t="shared" si="16"/>
        <v>2800</v>
      </c>
      <c r="DH11" s="26">
        <f t="shared" si="16"/>
        <v>2800</v>
      </c>
      <c r="DI11" s="26">
        <f t="shared" si="16"/>
        <v>2800</v>
      </c>
      <c r="DJ11" s="26">
        <f t="shared" si="16"/>
        <v>2800</v>
      </c>
      <c r="DK11" s="26">
        <f t="shared" si="16"/>
        <v>2800</v>
      </c>
      <c r="DL11" s="26">
        <f t="shared" si="16"/>
        <v>2800</v>
      </c>
      <c r="DM11" s="26">
        <f t="shared" si="16"/>
        <v>2800</v>
      </c>
      <c r="DN11" s="26">
        <f t="shared" si="16"/>
        <v>2800</v>
      </c>
      <c r="DO11" s="26">
        <f t="shared" si="16"/>
        <v>2800</v>
      </c>
      <c r="DP11" s="26">
        <f t="shared" si="16"/>
        <v>2800</v>
      </c>
      <c r="DQ11" s="26">
        <f t="shared" si="16"/>
        <v>2800</v>
      </c>
      <c r="DR11" s="26">
        <f t="shared" si="16"/>
        <v>2800</v>
      </c>
      <c r="DS11" s="26">
        <f t="shared" si="16"/>
        <v>2800</v>
      </c>
      <c r="DT11" s="26">
        <f t="shared" si="16"/>
        <v>2800</v>
      </c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</row>
    <row r="12" spans="1:244" s="16" customFormat="1" ht="16.5" x14ac:dyDescent="0.3">
      <c r="A12" s="60" t="s">
        <v>166</v>
      </c>
      <c r="B12" s="61">
        <v>1800</v>
      </c>
      <c r="C12" s="164">
        <f>1661/120</f>
        <v>13.841666666666667</v>
      </c>
      <c r="D12" s="26"/>
      <c r="E12" s="26">
        <f t="shared" si="2"/>
        <v>24915</v>
      </c>
      <c r="F12" s="26">
        <f t="shared" si="3"/>
        <v>24915</v>
      </c>
      <c r="G12" s="26">
        <f t="shared" si="3"/>
        <v>24915</v>
      </c>
      <c r="H12" s="26">
        <f t="shared" ref="H12:BS12" si="17">G12</f>
        <v>24915</v>
      </c>
      <c r="I12" s="26">
        <f t="shared" si="17"/>
        <v>24915</v>
      </c>
      <c r="J12" s="26">
        <f t="shared" si="17"/>
        <v>24915</v>
      </c>
      <c r="K12" s="26">
        <f t="shared" si="17"/>
        <v>24915</v>
      </c>
      <c r="L12" s="26">
        <f t="shared" si="17"/>
        <v>24915</v>
      </c>
      <c r="M12" s="26">
        <f t="shared" si="17"/>
        <v>24915</v>
      </c>
      <c r="N12" s="26">
        <f t="shared" si="17"/>
        <v>24915</v>
      </c>
      <c r="O12" s="26">
        <f t="shared" si="17"/>
        <v>24915</v>
      </c>
      <c r="P12" s="26">
        <f t="shared" si="17"/>
        <v>24915</v>
      </c>
      <c r="Q12" s="26">
        <f t="shared" si="17"/>
        <v>24915</v>
      </c>
      <c r="R12" s="26">
        <f t="shared" si="17"/>
        <v>24915</v>
      </c>
      <c r="S12" s="26">
        <f t="shared" si="17"/>
        <v>24915</v>
      </c>
      <c r="T12" s="26">
        <f t="shared" si="17"/>
        <v>24915</v>
      </c>
      <c r="U12" s="26">
        <f t="shared" si="17"/>
        <v>24915</v>
      </c>
      <c r="V12" s="26">
        <f t="shared" si="17"/>
        <v>24915</v>
      </c>
      <c r="W12" s="26">
        <f t="shared" si="17"/>
        <v>24915</v>
      </c>
      <c r="X12" s="26">
        <f t="shared" si="17"/>
        <v>24915</v>
      </c>
      <c r="Y12" s="26">
        <f t="shared" si="17"/>
        <v>24915</v>
      </c>
      <c r="Z12" s="26">
        <f t="shared" si="17"/>
        <v>24915</v>
      </c>
      <c r="AA12" s="26">
        <f t="shared" si="17"/>
        <v>24915</v>
      </c>
      <c r="AB12" s="26">
        <f t="shared" si="17"/>
        <v>24915</v>
      </c>
      <c r="AC12" s="26">
        <f t="shared" si="17"/>
        <v>24915</v>
      </c>
      <c r="AD12" s="26">
        <f t="shared" si="17"/>
        <v>24915</v>
      </c>
      <c r="AE12" s="26">
        <f t="shared" si="17"/>
        <v>24915</v>
      </c>
      <c r="AF12" s="26">
        <f t="shared" si="17"/>
        <v>24915</v>
      </c>
      <c r="AG12" s="26">
        <f t="shared" si="17"/>
        <v>24915</v>
      </c>
      <c r="AH12" s="26">
        <f t="shared" si="17"/>
        <v>24915</v>
      </c>
      <c r="AI12" s="26">
        <f t="shared" si="17"/>
        <v>24915</v>
      </c>
      <c r="AJ12" s="26">
        <f t="shared" si="17"/>
        <v>24915</v>
      </c>
      <c r="AK12" s="26">
        <f t="shared" si="17"/>
        <v>24915</v>
      </c>
      <c r="AL12" s="26">
        <f t="shared" si="17"/>
        <v>24915</v>
      </c>
      <c r="AM12" s="26">
        <f t="shared" si="17"/>
        <v>24915</v>
      </c>
      <c r="AN12" s="26">
        <f t="shared" si="17"/>
        <v>24915</v>
      </c>
      <c r="AO12" s="26">
        <f t="shared" si="17"/>
        <v>24915</v>
      </c>
      <c r="AP12" s="26">
        <f t="shared" si="17"/>
        <v>24915</v>
      </c>
      <c r="AQ12" s="26">
        <f t="shared" si="17"/>
        <v>24915</v>
      </c>
      <c r="AR12" s="26">
        <f t="shared" si="17"/>
        <v>24915</v>
      </c>
      <c r="AS12" s="26">
        <f t="shared" si="17"/>
        <v>24915</v>
      </c>
      <c r="AT12" s="26">
        <f t="shared" si="17"/>
        <v>24915</v>
      </c>
      <c r="AU12" s="26">
        <f t="shared" si="17"/>
        <v>24915</v>
      </c>
      <c r="AV12" s="26">
        <f t="shared" si="17"/>
        <v>24915</v>
      </c>
      <c r="AW12" s="26">
        <f t="shared" si="17"/>
        <v>24915</v>
      </c>
      <c r="AX12" s="26">
        <f t="shared" si="17"/>
        <v>24915</v>
      </c>
      <c r="AY12" s="26">
        <f t="shared" si="17"/>
        <v>24915</v>
      </c>
      <c r="AZ12" s="26">
        <f t="shared" si="17"/>
        <v>24915</v>
      </c>
      <c r="BA12" s="26">
        <f t="shared" si="17"/>
        <v>24915</v>
      </c>
      <c r="BB12" s="26">
        <f t="shared" si="17"/>
        <v>24915</v>
      </c>
      <c r="BC12" s="26">
        <f t="shared" si="17"/>
        <v>24915</v>
      </c>
      <c r="BD12" s="26">
        <f t="shared" si="17"/>
        <v>24915</v>
      </c>
      <c r="BE12" s="26">
        <f t="shared" si="17"/>
        <v>24915</v>
      </c>
      <c r="BF12" s="26">
        <f t="shared" si="17"/>
        <v>24915</v>
      </c>
      <c r="BG12" s="26">
        <f t="shared" si="17"/>
        <v>24915</v>
      </c>
      <c r="BH12" s="26">
        <f t="shared" si="17"/>
        <v>24915</v>
      </c>
      <c r="BI12" s="26">
        <f t="shared" si="17"/>
        <v>24915</v>
      </c>
      <c r="BJ12" s="26">
        <f t="shared" si="17"/>
        <v>24915</v>
      </c>
      <c r="BK12" s="26">
        <f t="shared" si="17"/>
        <v>24915</v>
      </c>
      <c r="BL12" s="26">
        <f t="shared" si="17"/>
        <v>24915</v>
      </c>
      <c r="BM12" s="26">
        <f t="shared" si="17"/>
        <v>24915</v>
      </c>
      <c r="BN12" s="26">
        <f t="shared" si="17"/>
        <v>24915</v>
      </c>
      <c r="BO12" s="26">
        <f t="shared" si="17"/>
        <v>24915</v>
      </c>
      <c r="BP12" s="26">
        <f t="shared" si="17"/>
        <v>24915</v>
      </c>
      <c r="BQ12" s="26">
        <f t="shared" si="17"/>
        <v>24915</v>
      </c>
      <c r="BR12" s="26">
        <f t="shared" si="17"/>
        <v>24915</v>
      </c>
      <c r="BS12" s="26">
        <f t="shared" si="17"/>
        <v>24915</v>
      </c>
      <c r="BT12" s="26">
        <f t="shared" ref="BT12:DT12" si="18">BS12</f>
        <v>24915</v>
      </c>
      <c r="BU12" s="26">
        <f t="shared" si="18"/>
        <v>24915</v>
      </c>
      <c r="BV12" s="26">
        <f t="shared" si="18"/>
        <v>24915</v>
      </c>
      <c r="BW12" s="26">
        <f t="shared" si="18"/>
        <v>24915</v>
      </c>
      <c r="BX12" s="26">
        <f t="shared" si="18"/>
        <v>24915</v>
      </c>
      <c r="BY12" s="26">
        <f t="shared" si="18"/>
        <v>24915</v>
      </c>
      <c r="BZ12" s="26">
        <f t="shared" si="18"/>
        <v>24915</v>
      </c>
      <c r="CA12" s="26">
        <f t="shared" si="18"/>
        <v>24915</v>
      </c>
      <c r="CB12" s="26">
        <f t="shared" si="18"/>
        <v>24915</v>
      </c>
      <c r="CC12" s="26">
        <f t="shared" si="18"/>
        <v>24915</v>
      </c>
      <c r="CD12" s="26">
        <f t="shared" si="18"/>
        <v>24915</v>
      </c>
      <c r="CE12" s="26">
        <f t="shared" si="18"/>
        <v>24915</v>
      </c>
      <c r="CF12" s="26">
        <f t="shared" si="18"/>
        <v>24915</v>
      </c>
      <c r="CG12" s="26">
        <f t="shared" si="18"/>
        <v>24915</v>
      </c>
      <c r="CH12" s="26">
        <f t="shared" si="18"/>
        <v>24915</v>
      </c>
      <c r="CI12" s="26">
        <f t="shared" si="18"/>
        <v>24915</v>
      </c>
      <c r="CJ12" s="26">
        <f t="shared" si="18"/>
        <v>24915</v>
      </c>
      <c r="CK12" s="26">
        <f t="shared" si="18"/>
        <v>24915</v>
      </c>
      <c r="CL12" s="26">
        <f t="shared" si="18"/>
        <v>24915</v>
      </c>
      <c r="CM12" s="26">
        <f t="shared" si="18"/>
        <v>24915</v>
      </c>
      <c r="CN12" s="26">
        <f t="shared" si="18"/>
        <v>24915</v>
      </c>
      <c r="CO12" s="26">
        <f t="shared" si="18"/>
        <v>24915</v>
      </c>
      <c r="CP12" s="26">
        <f t="shared" si="18"/>
        <v>24915</v>
      </c>
      <c r="CQ12" s="26">
        <f t="shared" si="18"/>
        <v>24915</v>
      </c>
      <c r="CR12" s="26">
        <f t="shared" si="18"/>
        <v>24915</v>
      </c>
      <c r="CS12" s="26">
        <f t="shared" si="18"/>
        <v>24915</v>
      </c>
      <c r="CT12" s="26">
        <f t="shared" si="18"/>
        <v>24915</v>
      </c>
      <c r="CU12" s="26">
        <f t="shared" si="18"/>
        <v>24915</v>
      </c>
      <c r="CV12" s="26">
        <f t="shared" si="18"/>
        <v>24915</v>
      </c>
      <c r="CW12" s="26">
        <f t="shared" si="18"/>
        <v>24915</v>
      </c>
      <c r="CX12" s="26">
        <f t="shared" si="18"/>
        <v>24915</v>
      </c>
      <c r="CY12" s="26">
        <f t="shared" si="18"/>
        <v>24915</v>
      </c>
      <c r="CZ12" s="26">
        <f t="shared" si="18"/>
        <v>24915</v>
      </c>
      <c r="DA12" s="26">
        <f t="shared" si="18"/>
        <v>24915</v>
      </c>
      <c r="DB12" s="26">
        <f t="shared" si="18"/>
        <v>24915</v>
      </c>
      <c r="DC12" s="26">
        <f t="shared" si="18"/>
        <v>24915</v>
      </c>
      <c r="DD12" s="26">
        <f t="shared" si="18"/>
        <v>24915</v>
      </c>
      <c r="DE12" s="26">
        <f t="shared" si="18"/>
        <v>24915</v>
      </c>
      <c r="DF12" s="26">
        <f t="shared" si="18"/>
        <v>24915</v>
      </c>
      <c r="DG12" s="26">
        <f t="shared" si="18"/>
        <v>24915</v>
      </c>
      <c r="DH12" s="26">
        <f t="shared" si="18"/>
        <v>24915</v>
      </c>
      <c r="DI12" s="26">
        <f t="shared" si="18"/>
        <v>24915</v>
      </c>
      <c r="DJ12" s="26">
        <f t="shared" si="18"/>
        <v>24915</v>
      </c>
      <c r="DK12" s="26">
        <f t="shared" si="18"/>
        <v>24915</v>
      </c>
      <c r="DL12" s="26">
        <f t="shared" si="18"/>
        <v>24915</v>
      </c>
      <c r="DM12" s="26">
        <f t="shared" si="18"/>
        <v>24915</v>
      </c>
      <c r="DN12" s="26">
        <f t="shared" si="18"/>
        <v>24915</v>
      </c>
      <c r="DO12" s="26">
        <f t="shared" si="18"/>
        <v>24915</v>
      </c>
      <c r="DP12" s="26">
        <f t="shared" si="18"/>
        <v>24915</v>
      </c>
      <c r="DQ12" s="26">
        <f t="shared" si="18"/>
        <v>24915</v>
      </c>
      <c r="DR12" s="26">
        <f t="shared" si="18"/>
        <v>24915</v>
      </c>
      <c r="DS12" s="26">
        <f t="shared" si="18"/>
        <v>24915</v>
      </c>
      <c r="DT12" s="26">
        <f t="shared" si="18"/>
        <v>24915</v>
      </c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</row>
    <row r="13" spans="1:244" s="16" customFormat="1" ht="17.25" x14ac:dyDescent="0.35">
      <c r="A13" s="39" t="s">
        <v>167</v>
      </c>
      <c r="B13" s="53"/>
      <c r="C13" s="54"/>
      <c r="D13" s="63">
        <f t="shared" ref="D13:AI13" si="19">SUM(D4:D12)</f>
        <v>0</v>
      </c>
      <c r="E13" s="63">
        <f t="shared" si="19"/>
        <v>48733</v>
      </c>
      <c r="F13" s="63">
        <f t="shared" si="19"/>
        <v>48733</v>
      </c>
      <c r="G13" s="63">
        <f t="shared" si="19"/>
        <v>48733</v>
      </c>
      <c r="H13" s="63">
        <f t="shared" si="19"/>
        <v>48733</v>
      </c>
      <c r="I13" s="63">
        <f t="shared" si="19"/>
        <v>48733</v>
      </c>
      <c r="J13" s="63">
        <f t="shared" si="19"/>
        <v>48733</v>
      </c>
      <c r="K13" s="63">
        <f t="shared" si="19"/>
        <v>48733</v>
      </c>
      <c r="L13" s="63">
        <f t="shared" si="19"/>
        <v>48733</v>
      </c>
      <c r="M13" s="63">
        <f t="shared" si="19"/>
        <v>48733</v>
      </c>
      <c r="N13" s="63">
        <f t="shared" si="19"/>
        <v>48733</v>
      </c>
      <c r="O13" s="63">
        <f t="shared" si="19"/>
        <v>48733</v>
      </c>
      <c r="P13" s="63">
        <f t="shared" si="19"/>
        <v>48733</v>
      </c>
      <c r="Q13" s="63">
        <f t="shared" si="19"/>
        <v>48733</v>
      </c>
      <c r="R13" s="63">
        <f t="shared" si="19"/>
        <v>48733</v>
      </c>
      <c r="S13" s="63">
        <f t="shared" si="19"/>
        <v>48733</v>
      </c>
      <c r="T13" s="63">
        <f t="shared" si="19"/>
        <v>48733</v>
      </c>
      <c r="U13" s="63">
        <f t="shared" si="19"/>
        <v>48733</v>
      </c>
      <c r="V13" s="63">
        <f t="shared" si="19"/>
        <v>48733</v>
      </c>
      <c r="W13" s="63">
        <f t="shared" si="19"/>
        <v>48733</v>
      </c>
      <c r="X13" s="63">
        <f t="shared" si="19"/>
        <v>48733</v>
      </c>
      <c r="Y13" s="63">
        <f t="shared" si="19"/>
        <v>48733</v>
      </c>
      <c r="Z13" s="63">
        <f t="shared" si="19"/>
        <v>48733</v>
      </c>
      <c r="AA13" s="63">
        <f t="shared" si="19"/>
        <v>48733</v>
      </c>
      <c r="AB13" s="63">
        <f t="shared" si="19"/>
        <v>48733</v>
      </c>
      <c r="AC13" s="63">
        <f t="shared" si="19"/>
        <v>48733</v>
      </c>
      <c r="AD13" s="63">
        <f t="shared" si="19"/>
        <v>48733</v>
      </c>
      <c r="AE13" s="63">
        <f t="shared" si="19"/>
        <v>48733</v>
      </c>
      <c r="AF13" s="63">
        <f t="shared" si="19"/>
        <v>48733</v>
      </c>
      <c r="AG13" s="63">
        <f t="shared" si="19"/>
        <v>48733</v>
      </c>
      <c r="AH13" s="63">
        <f t="shared" si="19"/>
        <v>48733</v>
      </c>
      <c r="AI13" s="63">
        <f t="shared" si="19"/>
        <v>48733</v>
      </c>
      <c r="AJ13" s="63">
        <f t="shared" ref="AJ13:BO13" si="20">SUM(AJ4:AJ12)</f>
        <v>48733</v>
      </c>
      <c r="AK13" s="63">
        <f t="shared" si="20"/>
        <v>48733</v>
      </c>
      <c r="AL13" s="63">
        <f t="shared" si="20"/>
        <v>48733</v>
      </c>
      <c r="AM13" s="63">
        <f t="shared" si="20"/>
        <v>48733</v>
      </c>
      <c r="AN13" s="63">
        <f t="shared" si="20"/>
        <v>48733</v>
      </c>
      <c r="AO13" s="63">
        <f t="shared" si="20"/>
        <v>48733</v>
      </c>
      <c r="AP13" s="63">
        <f t="shared" si="20"/>
        <v>48733</v>
      </c>
      <c r="AQ13" s="63">
        <f t="shared" si="20"/>
        <v>48733</v>
      </c>
      <c r="AR13" s="63">
        <f t="shared" si="20"/>
        <v>48733</v>
      </c>
      <c r="AS13" s="63">
        <f t="shared" si="20"/>
        <v>48733</v>
      </c>
      <c r="AT13" s="63">
        <f t="shared" si="20"/>
        <v>48733</v>
      </c>
      <c r="AU13" s="63">
        <f t="shared" si="20"/>
        <v>48733</v>
      </c>
      <c r="AV13" s="63">
        <f t="shared" si="20"/>
        <v>48733</v>
      </c>
      <c r="AW13" s="63">
        <f t="shared" si="20"/>
        <v>48733</v>
      </c>
      <c r="AX13" s="63">
        <f t="shared" si="20"/>
        <v>48733</v>
      </c>
      <c r="AY13" s="63">
        <f t="shared" si="20"/>
        <v>48733</v>
      </c>
      <c r="AZ13" s="63">
        <f t="shared" si="20"/>
        <v>48733</v>
      </c>
      <c r="BA13" s="63">
        <f t="shared" si="20"/>
        <v>48733</v>
      </c>
      <c r="BB13" s="63">
        <f t="shared" si="20"/>
        <v>48733</v>
      </c>
      <c r="BC13" s="63">
        <f t="shared" si="20"/>
        <v>48733</v>
      </c>
      <c r="BD13" s="63">
        <f t="shared" si="20"/>
        <v>48733</v>
      </c>
      <c r="BE13" s="63">
        <f t="shared" si="20"/>
        <v>48733</v>
      </c>
      <c r="BF13" s="63">
        <f t="shared" si="20"/>
        <v>48733</v>
      </c>
      <c r="BG13" s="63">
        <f t="shared" si="20"/>
        <v>48733</v>
      </c>
      <c r="BH13" s="63">
        <f t="shared" si="20"/>
        <v>48733</v>
      </c>
      <c r="BI13" s="63">
        <f t="shared" si="20"/>
        <v>48733</v>
      </c>
      <c r="BJ13" s="63">
        <f t="shared" si="20"/>
        <v>48733</v>
      </c>
      <c r="BK13" s="63">
        <f t="shared" si="20"/>
        <v>48733</v>
      </c>
      <c r="BL13" s="63">
        <f t="shared" si="20"/>
        <v>48733</v>
      </c>
      <c r="BM13" s="63">
        <f t="shared" si="20"/>
        <v>48733</v>
      </c>
      <c r="BN13" s="63">
        <f t="shared" si="20"/>
        <v>48733</v>
      </c>
      <c r="BO13" s="63">
        <f t="shared" si="20"/>
        <v>48733</v>
      </c>
      <c r="BP13" s="63">
        <f t="shared" ref="BP13:CU13" si="21">SUM(BP4:BP12)</f>
        <v>48733</v>
      </c>
      <c r="BQ13" s="63">
        <f t="shared" si="21"/>
        <v>48733</v>
      </c>
      <c r="BR13" s="63">
        <f t="shared" si="21"/>
        <v>48733</v>
      </c>
      <c r="BS13" s="63">
        <f t="shared" si="21"/>
        <v>48733</v>
      </c>
      <c r="BT13" s="63">
        <f t="shared" si="21"/>
        <v>48733</v>
      </c>
      <c r="BU13" s="63">
        <f t="shared" si="21"/>
        <v>48733</v>
      </c>
      <c r="BV13" s="63">
        <f t="shared" si="21"/>
        <v>48733</v>
      </c>
      <c r="BW13" s="63">
        <f t="shared" si="21"/>
        <v>48733</v>
      </c>
      <c r="BX13" s="63">
        <f t="shared" si="21"/>
        <v>48733</v>
      </c>
      <c r="BY13" s="63">
        <f t="shared" si="21"/>
        <v>48733</v>
      </c>
      <c r="BZ13" s="63">
        <f t="shared" si="21"/>
        <v>48733</v>
      </c>
      <c r="CA13" s="63">
        <f t="shared" si="21"/>
        <v>48733</v>
      </c>
      <c r="CB13" s="63">
        <f t="shared" si="21"/>
        <v>48733</v>
      </c>
      <c r="CC13" s="63">
        <f t="shared" si="21"/>
        <v>48733</v>
      </c>
      <c r="CD13" s="63">
        <f t="shared" si="21"/>
        <v>48733</v>
      </c>
      <c r="CE13" s="63">
        <f t="shared" si="21"/>
        <v>48733</v>
      </c>
      <c r="CF13" s="63">
        <f t="shared" si="21"/>
        <v>48733</v>
      </c>
      <c r="CG13" s="63">
        <f t="shared" si="21"/>
        <v>48733</v>
      </c>
      <c r="CH13" s="63">
        <f t="shared" si="21"/>
        <v>48733</v>
      </c>
      <c r="CI13" s="63">
        <f t="shared" si="21"/>
        <v>48733</v>
      </c>
      <c r="CJ13" s="63">
        <f t="shared" si="21"/>
        <v>48733</v>
      </c>
      <c r="CK13" s="63">
        <f t="shared" si="21"/>
        <v>48733</v>
      </c>
      <c r="CL13" s="63">
        <f t="shared" si="21"/>
        <v>48733</v>
      </c>
      <c r="CM13" s="63">
        <f t="shared" si="21"/>
        <v>48733</v>
      </c>
      <c r="CN13" s="63">
        <f t="shared" si="21"/>
        <v>48733</v>
      </c>
      <c r="CO13" s="63">
        <f t="shared" si="21"/>
        <v>48733</v>
      </c>
      <c r="CP13" s="63">
        <f t="shared" si="21"/>
        <v>48733</v>
      </c>
      <c r="CQ13" s="63">
        <f t="shared" si="21"/>
        <v>48733</v>
      </c>
      <c r="CR13" s="63">
        <f t="shared" si="21"/>
        <v>48733</v>
      </c>
      <c r="CS13" s="63">
        <f t="shared" si="21"/>
        <v>48733</v>
      </c>
      <c r="CT13" s="63">
        <f t="shared" si="21"/>
        <v>48733</v>
      </c>
      <c r="CU13" s="63">
        <f t="shared" si="21"/>
        <v>48733</v>
      </c>
      <c r="CV13" s="63">
        <f t="shared" ref="CV13:DT13" si="22">SUM(CV4:CV12)</f>
        <v>48733</v>
      </c>
      <c r="CW13" s="63">
        <f t="shared" si="22"/>
        <v>48733</v>
      </c>
      <c r="CX13" s="63">
        <f t="shared" si="22"/>
        <v>48733</v>
      </c>
      <c r="CY13" s="63">
        <f t="shared" si="22"/>
        <v>48733</v>
      </c>
      <c r="CZ13" s="63">
        <f t="shared" si="22"/>
        <v>48733</v>
      </c>
      <c r="DA13" s="63">
        <f t="shared" si="22"/>
        <v>48733</v>
      </c>
      <c r="DB13" s="63">
        <f t="shared" si="22"/>
        <v>48733</v>
      </c>
      <c r="DC13" s="63">
        <f t="shared" si="22"/>
        <v>48733</v>
      </c>
      <c r="DD13" s="63">
        <f t="shared" si="22"/>
        <v>48733</v>
      </c>
      <c r="DE13" s="63">
        <f t="shared" si="22"/>
        <v>48733</v>
      </c>
      <c r="DF13" s="63">
        <f t="shared" si="22"/>
        <v>48733</v>
      </c>
      <c r="DG13" s="63">
        <f t="shared" si="22"/>
        <v>48733</v>
      </c>
      <c r="DH13" s="63">
        <f t="shared" si="22"/>
        <v>48733</v>
      </c>
      <c r="DI13" s="63">
        <f t="shared" si="22"/>
        <v>48733</v>
      </c>
      <c r="DJ13" s="63">
        <f t="shared" si="22"/>
        <v>48733</v>
      </c>
      <c r="DK13" s="63">
        <f t="shared" si="22"/>
        <v>48733</v>
      </c>
      <c r="DL13" s="63">
        <f t="shared" si="22"/>
        <v>48733</v>
      </c>
      <c r="DM13" s="63">
        <f t="shared" si="22"/>
        <v>48733</v>
      </c>
      <c r="DN13" s="63">
        <f t="shared" si="22"/>
        <v>48733</v>
      </c>
      <c r="DO13" s="63">
        <f t="shared" si="22"/>
        <v>48733</v>
      </c>
      <c r="DP13" s="63">
        <f t="shared" si="22"/>
        <v>48733</v>
      </c>
      <c r="DQ13" s="63">
        <f t="shared" si="22"/>
        <v>48733</v>
      </c>
      <c r="DR13" s="63">
        <f t="shared" si="22"/>
        <v>48733</v>
      </c>
      <c r="DS13" s="63">
        <f t="shared" si="22"/>
        <v>48733</v>
      </c>
      <c r="DT13" s="63">
        <f t="shared" si="22"/>
        <v>48733</v>
      </c>
      <c r="DU13" s="63"/>
      <c r="DV13" s="63"/>
      <c r="DW13" s="63"/>
      <c r="DX13" s="63"/>
      <c r="DY13" s="63"/>
      <c r="DZ13" s="63"/>
      <c r="EA13" s="63"/>
      <c r="EB13" s="63"/>
      <c r="EC13" s="63"/>
      <c r="ED13" s="63"/>
      <c r="EE13" s="63"/>
      <c r="EF13" s="63"/>
      <c r="EG13" s="63"/>
      <c r="EH13" s="63"/>
      <c r="EI13" s="63"/>
      <c r="EJ13" s="63"/>
      <c r="EK13" s="63"/>
      <c r="EL13" s="63"/>
      <c r="EM13" s="63"/>
      <c r="EN13" s="63"/>
      <c r="EO13" s="63"/>
      <c r="EP13" s="63"/>
      <c r="EQ13" s="63"/>
      <c r="ER13" s="63"/>
      <c r="ES13" s="63"/>
      <c r="ET13" s="63"/>
      <c r="EU13" s="63"/>
      <c r="EV13" s="63"/>
      <c r="EW13" s="63"/>
      <c r="EX13" s="63"/>
      <c r="EY13" s="63"/>
      <c r="EZ13" s="63"/>
      <c r="FA13" s="63"/>
      <c r="FB13" s="63"/>
      <c r="FC13" s="63"/>
      <c r="FD13" s="63"/>
      <c r="FE13" s="63"/>
      <c r="FF13" s="63"/>
      <c r="FG13" s="63"/>
      <c r="FH13" s="63"/>
      <c r="FI13" s="63"/>
      <c r="FJ13" s="63"/>
      <c r="FK13" s="63"/>
      <c r="FL13" s="63"/>
      <c r="FM13" s="63"/>
      <c r="FN13" s="63"/>
      <c r="FO13" s="63"/>
      <c r="FP13" s="63"/>
      <c r="FQ13" s="63"/>
      <c r="FR13" s="63"/>
      <c r="FS13" s="63"/>
      <c r="FT13" s="63"/>
      <c r="FU13" s="63"/>
      <c r="FV13" s="63"/>
      <c r="FW13" s="63"/>
      <c r="FX13" s="63"/>
      <c r="FY13" s="63"/>
      <c r="FZ13" s="63"/>
      <c r="GA13" s="63"/>
      <c r="GB13" s="63"/>
      <c r="GC13" s="63"/>
      <c r="GD13" s="63"/>
      <c r="GE13" s="63"/>
      <c r="GF13" s="63"/>
      <c r="GG13" s="63"/>
      <c r="GH13" s="63"/>
      <c r="GI13" s="63"/>
      <c r="GJ13" s="63"/>
      <c r="GK13" s="63"/>
      <c r="GL13" s="63"/>
      <c r="GM13" s="63"/>
      <c r="GN13" s="63"/>
      <c r="GO13" s="63"/>
      <c r="GP13" s="63"/>
      <c r="GQ13" s="63"/>
      <c r="GR13" s="63"/>
      <c r="GS13" s="63"/>
      <c r="GT13" s="63"/>
      <c r="GU13" s="63"/>
      <c r="GV13" s="63"/>
      <c r="GW13" s="63"/>
      <c r="GX13" s="63"/>
      <c r="GY13" s="63"/>
      <c r="GZ13" s="63"/>
      <c r="HA13" s="63"/>
      <c r="HB13" s="63"/>
      <c r="HC13" s="63"/>
      <c r="HD13" s="63"/>
      <c r="HE13" s="63"/>
      <c r="HF13" s="63"/>
      <c r="HG13" s="63"/>
      <c r="HH13" s="63"/>
      <c r="HI13" s="63"/>
      <c r="HJ13" s="63"/>
      <c r="HK13" s="63"/>
      <c r="HL13" s="63"/>
      <c r="HM13" s="63"/>
      <c r="HN13" s="63"/>
      <c r="HO13" s="63"/>
      <c r="HP13" s="63"/>
      <c r="HQ13" s="63"/>
      <c r="HR13" s="63"/>
      <c r="HS13" s="63"/>
      <c r="HT13" s="63"/>
      <c r="HU13" s="63"/>
      <c r="HV13" s="63"/>
      <c r="HW13" s="63"/>
      <c r="HX13" s="63"/>
      <c r="HY13" s="63"/>
      <c r="HZ13" s="63"/>
      <c r="IA13" s="63"/>
      <c r="IB13" s="63"/>
      <c r="IC13" s="63"/>
      <c r="ID13" s="63"/>
      <c r="IE13" s="63"/>
      <c r="IF13" s="63"/>
      <c r="IG13" s="63"/>
      <c r="IH13" s="63"/>
      <c r="II13" s="63"/>
      <c r="IJ13" s="63"/>
    </row>
    <row r="14" spans="1:244" s="16" customFormat="1" ht="17.25" x14ac:dyDescent="0.35">
      <c r="A14" s="39" t="s">
        <v>168</v>
      </c>
      <c r="B14" s="53"/>
      <c r="C14" s="54"/>
      <c r="D14" s="63"/>
      <c r="E14" s="63">
        <f>SUM(C4:C12)</f>
        <v>22.841666666666669</v>
      </c>
      <c r="F14" s="63">
        <f>SUM(C4:C12)</f>
        <v>22.841666666666669</v>
      </c>
      <c r="G14" s="63">
        <f>SUM(C4:C12)</f>
        <v>22.841666666666669</v>
      </c>
      <c r="H14" s="63">
        <f>SUM(C4:C12)</f>
        <v>22.841666666666669</v>
      </c>
      <c r="I14" s="63">
        <f>SUM(C4:C12)</f>
        <v>22.841666666666669</v>
      </c>
      <c r="J14" s="63">
        <f>I14</f>
        <v>22.841666666666669</v>
      </c>
      <c r="K14" s="63">
        <f t="shared" ref="K14:P16" si="23">J14</f>
        <v>22.841666666666669</v>
      </c>
      <c r="L14" s="63">
        <f t="shared" si="23"/>
        <v>22.841666666666669</v>
      </c>
      <c r="M14" s="63">
        <f t="shared" si="23"/>
        <v>22.841666666666669</v>
      </c>
      <c r="N14" s="63">
        <f t="shared" si="23"/>
        <v>22.841666666666669</v>
      </c>
      <c r="O14" s="63">
        <f t="shared" si="23"/>
        <v>22.841666666666669</v>
      </c>
      <c r="P14" s="63">
        <f t="shared" si="23"/>
        <v>22.841666666666669</v>
      </c>
      <c r="Q14" s="63">
        <f t="shared" ref="Q14" si="24">P14</f>
        <v>22.841666666666669</v>
      </c>
      <c r="R14" s="63">
        <f t="shared" ref="R14" si="25">Q14</f>
        <v>22.841666666666669</v>
      </c>
      <c r="S14" s="63">
        <f t="shared" ref="S14" si="26">R14</f>
        <v>22.841666666666669</v>
      </c>
      <c r="T14" s="63">
        <f t="shared" ref="T14" si="27">S14</f>
        <v>22.841666666666669</v>
      </c>
      <c r="U14" s="63">
        <f t="shared" ref="U14" si="28">T14</f>
        <v>22.841666666666669</v>
      </c>
      <c r="V14" s="63">
        <f t="shared" ref="V14" si="29">U14</f>
        <v>22.841666666666669</v>
      </c>
      <c r="W14" s="63">
        <f t="shared" ref="W14" si="30">V14</f>
        <v>22.841666666666669</v>
      </c>
      <c r="X14" s="63">
        <f t="shared" ref="X14" si="31">W14</f>
        <v>22.841666666666669</v>
      </c>
      <c r="Y14" s="63">
        <f t="shared" ref="Y14" si="32">X14</f>
        <v>22.841666666666669</v>
      </c>
      <c r="Z14" s="63">
        <f t="shared" ref="Z14" si="33">Y14</f>
        <v>22.841666666666669</v>
      </c>
      <c r="AA14" s="63">
        <f t="shared" ref="AA14" si="34">Z14</f>
        <v>22.841666666666669</v>
      </c>
      <c r="AB14" s="63">
        <f t="shared" ref="AB14" si="35">AA14</f>
        <v>22.841666666666669</v>
      </c>
      <c r="AC14" s="63">
        <f t="shared" ref="AC14" si="36">AB14</f>
        <v>22.841666666666669</v>
      </c>
      <c r="AD14" s="63">
        <f t="shared" ref="AD14" si="37">AC14</f>
        <v>22.841666666666669</v>
      </c>
      <c r="AE14" s="63">
        <f t="shared" ref="AE14" si="38">AD14</f>
        <v>22.841666666666669</v>
      </c>
      <c r="AF14" s="63">
        <f t="shared" ref="AF14" si="39">AE14</f>
        <v>22.841666666666669</v>
      </c>
      <c r="AG14" s="63">
        <f t="shared" ref="AG14" si="40">AF14</f>
        <v>22.841666666666669</v>
      </c>
      <c r="AH14" s="63">
        <f t="shared" ref="AH14" si="41">AG14</f>
        <v>22.841666666666669</v>
      </c>
      <c r="AI14" s="63">
        <f t="shared" ref="AI14" si="42">AH14</f>
        <v>22.841666666666669</v>
      </c>
      <c r="AJ14" s="63">
        <f t="shared" ref="AJ14" si="43">AI14</f>
        <v>22.841666666666669</v>
      </c>
      <c r="AK14" s="63">
        <f t="shared" ref="AK14" si="44">AJ14</f>
        <v>22.841666666666669</v>
      </c>
      <c r="AL14" s="63">
        <f t="shared" ref="AL14" si="45">AK14</f>
        <v>22.841666666666669</v>
      </c>
      <c r="AM14" s="63">
        <f t="shared" ref="AM14" si="46">AL14</f>
        <v>22.841666666666669</v>
      </c>
      <c r="AN14" s="63">
        <f t="shared" ref="AN14" si="47">AM14</f>
        <v>22.841666666666669</v>
      </c>
      <c r="AO14" s="63">
        <f t="shared" ref="AO14" si="48">AN14</f>
        <v>22.841666666666669</v>
      </c>
      <c r="AP14" s="63">
        <f t="shared" ref="AP14" si="49">AO14</f>
        <v>22.841666666666669</v>
      </c>
      <c r="AQ14" s="63">
        <f t="shared" ref="AQ14" si="50">AP14</f>
        <v>22.841666666666669</v>
      </c>
      <c r="AR14" s="63">
        <f t="shared" ref="AR14" si="51">AQ14</f>
        <v>22.841666666666669</v>
      </c>
      <c r="AS14" s="63">
        <f t="shared" ref="AS14" si="52">AR14</f>
        <v>22.841666666666669</v>
      </c>
      <c r="AT14" s="63">
        <f t="shared" ref="AT14" si="53">AS14</f>
        <v>22.841666666666669</v>
      </c>
      <c r="AU14" s="63">
        <f t="shared" ref="AU14" si="54">AT14</f>
        <v>22.841666666666669</v>
      </c>
      <c r="AV14" s="63">
        <f t="shared" ref="AV14" si="55">AU14</f>
        <v>22.841666666666669</v>
      </c>
      <c r="AW14" s="63">
        <f t="shared" ref="AW14" si="56">AV14</f>
        <v>22.841666666666669</v>
      </c>
      <c r="AX14" s="63">
        <f t="shared" ref="AX14" si="57">AW14</f>
        <v>22.841666666666669</v>
      </c>
      <c r="AY14" s="63">
        <f t="shared" ref="AY14" si="58">AX14</f>
        <v>22.841666666666669</v>
      </c>
      <c r="AZ14" s="63">
        <f t="shared" ref="AZ14" si="59">AY14</f>
        <v>22.841666666666669</v>
      </c>
      <c r="BA14" s="63">
        <f t="shared" ref="BA14" si="60">AZ14</f>
        <v>22.841666666666669</v>
      </c>
      <c r="BB14" s="63">
        <f t="shared" ref="BB14" si="61">BA14</f>
        <v>22.841666666666669</v>
      </c>
      <c r="BC14" s="63">
        <f t="shared" ref="BC14" si="62">BB14</f>
        <v>22.841666666666669</v>
      </c>
      <c r="BD14" s="63">
        <f t="shared" ref="BD14" si="63">BC14</f>
        <v>22.841666666666669</v>
      </c>
      <c r="BE14" s="63">
        <f t="shared" ref="BE14" si="64">BD14</f>
        <v>22.841666666666669</v>
      </c>
      <c r="BF14" s="63">
        <f t="shared" ref="BF14" si="65">BE14</f>
        <v>22.841666666666669</v>
      </c>
      <c r="BG14" s="63">
        <f t="shared" ref="BG14" si="66">BF14</f>
        <v>22.841666666666669</v>
      </c>
      <c r="BH14" s="63">
        <f t="shared" ref="BH14" si="67">BG14</f>
        <v>22.841666666666669</v>
      </c>
      <c r="BI14" s="63">
        <f t="shared" ref="BI14" si="68">BH14</f>
        <v>22.841666666666669</v>
      </c>
      <c r="BJ14" s="63">
        <f t="shared" ref="BJ14" si="69">BI14</f>
        <v>22.841666666666669</v>
      </c>
      <c r="BK14" s="63">
        <f t="shared" ref="BK14" si="70">BJ14</f>
        <v>22.841666666666669</v>
      </c>
      <c r="BL14" s="63">
        <f t="shared" ref="BL14" si="71">BK14</f>
        <v>22.841666666666669</v>
      </c>
      <c r="BM14" s="63">
        <f t="shared" ref="BM14" si="72">BL14</f>
        <v>22.841666666666669</v>
      </c>
      <c r="BN14" s="63">
        <f t="shared" ref="BN14" si="73">BM14</f>
        <v>22.841666666666669</v>
      </c>
      <c r="BO14" s="63">
        <f t="shared" ref="BO14" si="74">BN14</f>
        <v>22.841666666666669</v>
      </c>
      <c r="BP14" s="63">
        <f t="shared" ref="BP14" si="75">BO14</f>
        <v>22.841666666666669</v>
      </c>
      <c r="BQ14" s="63">
        <f t="shared" ref="BQ14" si="76">BP14</f>
        <v>22.841666666666669</v>
      </c>
      <c r="BR14" s="63">
        <f t="shared" ref="BR14" si="77">BQ14</f>
        <v>22.841666666666669</v>
      </c>
      <c r="BS14" s="63">
        <f t="shared" ref="BS14" si="78">BR14</f>
        <v>22.841666666666669</v>
      </c>
      <c r="BT14" s="63">
        <f t="shared" ref="BT14" si="79">BS14</f>
        <v>22.841666666666669</v>
      </c>
      <c r="BU14" s="63">
        <f t="shared" ref="BU14" si="80">BT14</f>
        <v>22.841666666666669</v>
      </c>
      <c r="BV14" s="63">
        <f t="shared" ref="BV14" si="81">BU14</f>
        <v>22.841666666666669</v>
      </c>
      <c r="BW14" s="63">
        <f t="shared" ref="BW14" si="82">BV14</f>
        <v>22.841666666666669</v>
      </c>
      <c r="BX14" s="63">
        <f t="shared" ref="BX14" si="83">BW14</f>
        <v>22.841666666666669</v>
      </c>
      <c r="BY14" s="63">
        <f t="shared" ref="BY14" si="84">BX14</f>
        <v>22.841666666666669</v>
      </c>
      <c r="BZ14" s="63">
        <f t="shared" ref="BZ14" si="85">BY14</f>
        <v>22.841666666666669</v>
      </c>
      <c r="CA14" s="63">
        <f t="shared" ref="CA14" si="86">BZ14</f>
        <v>22.841666666666669</v>
      </c>
      <c r="CB14" s="63">
        <f t="shared" ref="CB14" si="87">CA14</f>
        <v>22.841666666666669</v>
      </c>
      <c r="CC14" s="63">
        <f t="shared" ref="CC14" si="88">CB14</f>
        <v>22.841666666666669</v>
      </c>
      <c r="CD14" s="63">
        <f t="shared" ref="CD14" si="89">CC14</f>
        <v>22.841666666666669</v>
      </c>
      <c r="CE14" s="63">
        <f t="shared" ref="CE14" si="90">CD14</f>
        <v>22.841666666666669</v>
      </c>
      <c r="CF14" s="63">
        <f t="shared" ref="CF14" si="91">CE14</f>
        <v>22.841666666666669</v>
      </c>
      <c r="CG14" s="63">
        <f t="shared" ref="CG14" si="92">CF14</f>
        <v>22.841666666666669</v>
      </c>
      <c r="CH14" s="63">
        <f t="shared" ref="CH14" si="93">CG14</f>
        <v>22.841666666666669</v>
      </c>
      <c r="CI14" s="63">
        <f t="shared" ref="CI14" si="94">CH14</f>
        <v>22.841666666666669</v>
      </c>
      <c r="CJ14" s="63">
        <f t="shared" ref="CJ14" si="95">CI14</f>
        <v>22.841666666666669</v>
      </c>
      <c r="CK14" s="63">
        <f t="shared" ref="CK14" si="96">CJ14</f>
        <v>22.841666666666669</v>
      </c>
      <c r="CL14" s="63">
        <f t="shared" ref="CL14" si="97">CK14</f>
        <v>22.841666666666669</v>
      </c>
      <c r="CM14" s="63">
        <f t="shared" ref="CM14" si="98">CL14</f>
        <v>22.841666666666669</v>
      </c>
      <c r="CN14" s="63">
        <f t="shared" ref="CN14" si="99">CM14</f>
        <v>22.841666666666669</v>
      </c>
      <c r="CO14" s="63">
        <f t="shared" ref="CO14" si="100">CN14</f>
        <v>22.841666666666669</v>
      </c>
      <c r="CP14" s="63">
        <f t="shared" ref="CP14" si="101">CO14</f>
        <v>22.841666666666669</v>
      </c>
      <c r="CQ14" s="63">
        <f t="shared" ref="CQ14" si="102">CP14</f>
        <v>22.841666666666669</v>
      </c>
      <c r="CR14" s="63">
        <f t="shared" ref="CR14" si="103">CQ14</f>
        <v>22.841666666666669</v>
      </c>
      <c r="CS14" s="63">
        <f t="shared" ref="CS14" si="104">CR14</f>
        <v>22.841666666666669</v>
      </c>
      <c r="CT14" s="63">
        <f t="shared" ref="CT14" si="105">CS14</f>
        <v>22.841666666666669</v>
      </c>
      <c r="CU14" s="63">
        <f t="shared" ref="CU14" si="106">CT14</f>
        <v>22.841666666666669</v>
      </c>
      <c r="CV14" s="63">
        <f t="shared" ref="CV14" si="107">CU14</f>
        <v>22.841666666666669</v>
      </c>
      <c r="CW14" s="63">
        <f t="shared" ref="CW14" si="108">CV14</f>
        <v>22.841666666666669</v>
      </c>
      <c r="CX14" s="63">
        <f t="shared" ref="CX14" si="109">CW14</f>
        <v>22.841666666666669</v>
      </c>
      <c r="CY14" s="63">
        <f t="shared" ref="CY14" si="110">CX14</f>
        <v>22.841666666666669</v>
      </c>
      <c r="CZ14" s="63">
        <f t="shared" ref="CZ14" si="111">CY14</f>
        <v>22.841666666666669</v>
      </c>
      <c r="DA14" s="63">
        <f t="shared" ref="DA14" si="112">CZ14</f>
        <v>22.841666666666669</v>
      </c>
      <c r="DB14" s="63">
        <f t="shared" ref="DB14" si="113">DA14</f>
        <v>22.841666666666669</v>
      </c>
      <c r="DC14" s="63">
        <f t="shared" ref="DC14" si="114">DB14</f>
        <v>22.841666666666669</v>
      </c>
      <c r="DD14" s="63">
        <f t="shared" ref="DD14" si="115">DC14</f>
        <v>22.841666666666669</v>
      </c>
      <c r="DE14" s="63">
        <f t="shared" ref="DE14" si="116">DD14</f>
        <v>22.841666666666669</v>
      </c>
      <c r="DF14" s="63">
        <f t="shared" ref="DF14" si="117">DE14</f>
        <v>22.841666666666669</v>
      </c>
      <c r="DG14" s="63">
        <f t="shared" ref="DG14" si="118">DF14</f>
        <v>22.841666666666669</v>
      </c>
      <c r="DH14" s="63">
        <f t="shared" ref="DH14" si="119">DG14</f>
        <v>22.841666666666669</v>
      </c>
      <c r="DI14" s="63">
        <f t="shared" ref="DI14" si="120">DH14</f>
        <v>22.841666666666669</v>
      </c>
      <c r="DJ14" s="63">
        <f t="shared" ref="DJ14" si="121">DI14</f>
        <v>22.841666666666669</v>
      </c>
      <c r="DK14" s="63">
        <f t="shared" ref="DK14" si="122">DJ14</f>
        <v>22.841666666666669</v>
      </c>
      <c r="DL14" s="63">
        <f t="shared" ref="DL14" si="123">DK14</f>
        <v>22.841666666666669</v>
      </c>
      <c r="DM14" s="63">
        <f t="shared" ref="DM14" si="124">DL14</f>
        <v>22.841666666666669</v>
      </c>
      <c r="DN14" s="63">
        <f t="shared" ref="DN14" si="125">DM14</f>
        <v>22.841666666666669</v>
      </c>
      <c r="DO14" s="63">
        <f t="shared" ref="DO14" si="126">DN14</f>
        <v>22.841666666666669</v>
      </c>
      <c r="DP14" s="63">
        <f t="shared" ref="DP14" si="127">DO14</f>
        <v>22.841666666666669</v>
      </c>
      <c r="DQ14" s="63">
        <f t="shared" ref="DQ14" si="128">DP14</f>
        <v>22.841666666666669</v>
      </c>
      <c r="DR14" s="63">
        <f t="shared" ref="DR14" si="129">DQ14</f>
        <v>22.841666666666669</v>
      </c>
      <c r="DS14" s="63">
        <f t="shared" ref="DS14" si="130">DR14</f>
        <v>22.841666666666669</v>
      </c>
      <c r="DT14" s="63">
        <f t="shared" ref="DT14" si="131">DS14</f>
        <v>22.841666666666669</v>
      </c>
      <c r="DU14" s="63"/>
      <c r="DV14" s="63"/>
      <c r="DW14" s="63"/>
      <c r="DX14" s="63"/>
      <c r="DY14" s="63"/>
      <c r="DZ14" s="63"/>
      <c r="EA14" s="63"/>
      <c r="EB14" s="63"/>
      <c r="EC14" s="63"/>
      <c r="ED14" s="63"/>
      <c r="EE14" s="63"/>
      <c r="EF14" s="63"/>
      <c r="EG14" s="63"/>
      <c r="EH14" s="63"/>
      <c r="EI14" s="63"/>
      <c r="EJ14" s="63"/>
      <c r="EK14" s="63"/>
      <c r="EL14" s="63"/>
      <c r="EM14" s="63"/>
      <c r="EN14" s="63"/>
      <c r="EO14" s="63"/>
      <c r="EP14" s="63"/>
      <c r="EQ14" s="63"/>
      <c r="ER14" s="63"/>
      <c r="ES14" s="63"/>
      <c r="ET14" s="63"/>
      <c r="EU14" s="63"/>
      <c r="EV14" s="63"/>
      <c r="EW14" s="63"/>
      <c r="EX14" s="63"/>
      <c r="EY14" s="63"/>
      <c r="EZ14" s="63"/>
      <c r="FA14" s="63"/>
      <c r="FB14" s="63"/>
      <c r="FC14" s="63"/>
      <c r="FD14" s="63"/>
      <c r="FE14" s="63"/>
      <c r="FF14" s="63"/>
      <c r="FG14" s="63"/>
      <c r="FH14" s="63"/>
      <c r="FI14" s="63"/>
      <c r="FJ14" s="63"/>
      <c r="FK14" s="63"/>
      <c r="FL14" s="63"/>
      <c r="FM14" s="63"/>
      <c r="FN14" s="63"/>
      <c r="FO14" s="63"/>
      <c r="FP14" s="63"/>
      <c r="FQ14" s="63"/>
      <c r="FR14" s="63"/>
      <c r="FS14" s="63"/>
      <c r="FT14" s="63"/>
      <c r="FU14" s="63"/>
      <c r="FV14" s="63"/>
      <c r="FW14" s="63"/>
      <c r="FX14" s="63"/>
      <c r="FY14" s="63"/>
      <c r="FZ14" s="63"/>
      <c r="GA14" s="63"/>
      <c r="GB14" s="63"/>
      <c r="GC14" s="63"/>
      <c r="GD14" s="63"/>
      <c r="GE14" s="63"/>
      <c r="GF14" s="63"/>
      <c r="GG14" s="63"/>
      <c r="GH14" s="63"/>
      <c r="GI14" s="63"/>
      <c r="GJ14" s="63"/>
      <c r="GK14" s="63"/>
      <c r="GL14" s="63"/>
      <c r="GM14" s="63"/>
      <c r="GN14" s="63"/>
      <c r="GO14" s="63"/>
      <c r="GP14" s="63"/>
      <c r="GQ14" s="63"/>
      <c r="GR14" s="63"/>
      <c r="GS14" s="63"/>
      <c r="GT14" s="63"/>
      <c r="GU14" s="63"/>
      <c r="GV14" s="63"/>
      <c r="GW14" s="63"/>
      <c r="GX14" s="63"/>
      <c r="GY14" s="63"/>
      <c r="GZ14" s="63"/>
      <c r="HA14" s="63"/>
      <c r="HB14" s="63"/>
      <c r="HC14" s="63"/>
      <c r="HD14" s="63"/>
      <c r="HE14" s="63"/>
      <c r="HF14" s="63"/>
      <c r="HG14" s="63"/>
      <c r="HH14" s="63"/>
      <c r="HI14" s="63"/>
      <c r="HJ14" s="63"/>
      <c r="HK14" s="63"/>
      <c r="HL14" s="63"/>
      <c r="HM14" s="63"/>
      <c r="HN14" s="63"/>
      <c r="HO14" s="63"/>
      <c r="HP14" s="63"/>
      <c r="HQ14" s="63"/>
      <c r="HR14" s="63"/>
      <c r="HS14" s="63"/>
      <c r="HT14" s="63"/>
      <c r="HU14" s="63"/>
      <c r="HV14" s="63"/>
      <c r="HW14" s="63"/>
      <c r="HX14" s="63"/>
      <c r="HY14" s="63"/>
      <c r="HZ14" s="63"/>
      <c r="IA14" s="63"/>
      <c r="IB14" s="63"/>
      <c r="IC14" s="63"/>
      <c r="ID14" s="63"/>
      <c r="IE14" s="63"/>
      <c r="IF14" s="63"/>
      <c r="IG14" s="63"/>
      <c r="IH14" s="63"/>
      <c r="II14" s="63"/>
      <c r="IJ14" s="63"/>
    </row>
    <row r="15" spans="1:244" s="16" customFormat="1" ht="16.5" x14ac:dyDescent="0.3">
      <c r="A15" s="64" t="s">
        <v>322</v>
      </c>
      <c r="B15" s="65"/>
      <c r="C15" s="234">
        <v>0.95</v>
      </c>
      <c r="D15" s="48"/>
      <c r="E15" s="26">
        <f>E13*$C$15</f>
        <v>46296.35</v>
      </c>
      <c r="F15" s="26">
        <f t="shared" ref="F15:I15" si="132">F13*$C$15</f>
        <v>46296.35</v>
      </c>
      <c r="G15" s="26">
        <f t="shared" si="132"/>
        <v>46296.35</v>
      </c>
      <c r="H15" s="26">
        <f t="shared" si="132"/>
        <v>46296.35</v>
      </c>
      <c r="I15" s="26">
        <f t="shared" si="132"/>
        <v>46296.35</v>
      </c>
      <c r="J15" s="26">
        <f>I15</f>
        <v>46296.35</v>
      </c>
      <c r="K15" s="26">
        <f t="shared" si="23"/>
        <v>46296.35</v>
      </c>
      <c r="L15" s="26">
        <f t="shared" ref="L15:AJ15" si="133">L13*$C$15</f>
        <v>46296.35</v>
      </c>
      <c r="M15" s="26">
        <f t="shared" si="133"/>
        <v>46296.35</v>
      </c>
      <c r="N15" s="26">
        <f t="shared" si="133"/>
        <v>46296.35</v>
      </c>
      <c r="O15" s="26">
        <f t="shared" si="133"/>
        <v>46296.35</v>
      </c>
      <c r="P15" s="26">
        <f t="shared" si="133"/>
        <v>46296.35</v>
      </c>
      <c r="Q15" s="26">
        <f t="shared" si="133"/>
        <v>46296.35</v>
      </c>
      <c r="R15" s="26">
        <f t="shared" si="133"/>
        <v>46296.35</v>
      </c>
      <c r="S15" s="26">
        <f t="shared" si="133"/>
        <v>46296.35</v>
      </c>
      <c r="T15" s="26">
        <f t="shared" si="133"/>
        <v>46296.35</v>
      </c>
      <c r="U15" s="26">
        <f t="shared" si="133"/>
        <v>46296.35</v>
      </c>
      <c r="V15" s="26">
        <f t="shared" si="133"/>
        <v>46296.35</v>
      </c>
      <c r="W15" s="26">
        <f t="shared" si="133"/>
        <v>46296.35</v>
      </c>
      <c r="X15" s="26">
        <f t="shared" si="133"/>
        <v>46296.35</v>
      </c>
      <c r="Y15" s="26">
        <f t="shared" si="133"/>
        <v>46296.35</v>
      </c>
      <c r="Z15" s="26">
        <f t="shared" si="133"/>
        <v>46296.35</v>
      </c>
      <c r="AA15" s="26">
        <f t="shared" si="133"/>
        <v>46296.35</v>
      </c>
      <c r="AB15" s="26">
        <f t="shared" si="133"/>
        <v>46296.35</v>
      </c>
      <c r="AC15" s="26">
        <f t="shared" si="133"/>
        <v>46296.35</v>
      </c>
      <c r="AD15" s="26">
        <f t="shared" si="133"/>
        <v>46296.35</v>
      </c>
      <c r="AE15" s="26">
        <f t="shared" si="133"/>
        <v>46296.35</v>
      </c>
      <c r="AF15" s="26">
        <f t="shared" si="133"/>
        <v>46296.35</v>
      </c>
      <c r="AG15" s="26">
        <f t="shared" si="133"/>
        <v>46296.35</v>
      </c>
      <c r="AH15" s="26">
        <f t="shared" si="133"/>
        <v>46296.35</v>
      </c>
      <c r="AI15" s="26">
        <f t="shared" si="133"/>
        <v>46296.35</v>
      </c>
      <c r="AJ15" s="26">
        <f t="shared" si="133"/>
        <v>46296.35</v>
      </c>
      <c r="AK15" s="26">
        <f t="shared" ref="AK15:BK15" si="134">AK13*$C$15</f>
        <v>46296.35</v>
      </c>
      <c r="AL15" s="26">
        <f t="shared" si="134"/>
        <v>46296.35</v>
      </c>
      <c r="AM15" s="26">
        <f t="shared" si="134"/>
        <v>46296.35</v>
      </c>
      <c r="AN15" s="26">
        <f t="shared" si="134"/>
        <v>46296.35</v>
      </c>
      <c r="AO15" s="26">
        <f t="shared" si="134"/>
        <v>46296.35</v>
      </c>
      <c r="AP15" s="26">
        <f t="shared" si="134"/>
        <v>46296.35</v>
      </c>
      <c r="AQ15" s="26">
        <f t="shared" si="134"/>
        <v>46296.35</v>
      </c>
      <c r="AR15" s="26">
        <f t="shared" si="134"/>
        <v>46296.35</v>
      </c>
      <c r="AS15" s="26">
        <f t="shared" si="134"/>
        <v>46296.35</v>
      </c>
      <c r="AT15" s="26">
        <f t="shared" si="134"/>
        <v>46296.35</v>
      </c>
      <c r="AU15" s="26">
        <f t="shared" si="134"/>
        <v>46296.35</v>
      </c>
      <c r="AV15" s="26">
        <f t="shared" si="134"/>
        <v>46296.35</v>
      </c>
      <c r="AW15" s="26">
        <f t="shared" si="134"/>
        <v>46296.35</v>
      </c>
      <c r="AX15" s="26">
        <f t="shared" si="134"/>
        <v>46296.35</v>
      </c>
      <c r="AY15" s="26">
        <f t="shared" si="134"/>
        <v>46296.35</v>
      </c>
      <c r="AZ15" s="26">
        <f t="shared" si="134"/>
        <v>46296.35</v>
      </c>
      <c r="BA15" s="26">
        <f t="shared" si="134"/>
        <v>46296.35</v>
      </c>
      <c r="BB15" s="26">
        <f t="shared" si="134"/>
        <v>46296.35</v>
      </c>
      <c r="BC15" s="26">
        <f t="shared" si="134"/>
        <v>46296.35</v>
      </c>
      <c r="BD15" s="26">
        <f t="shared" si="134"/>
        <v>46296.35</v>
      </c>
      <c r="BE15" s="26">
        <f t="shared" si="134"/>
        <v>46296.35</v>
      </c>
      <c r="BF15" s="26">
        <f t="shared" si="134"/>
        <v>46296.35</v>
      </c>
      <c r="BG15" s="26">
        <f t="shared" si="134"/>
        <v>46296.35</v>
      </c>
      <c r="BH15" s="26">
        <f t="shared" si="134"/>
        <v>46296.35</v>
      </c>
      <c r="BI15" s="26">
        <f t="shared" si="134"/>
        <v>46296.35</v>
      </c>
      <c r="BJ15" s="26">
        <f t="shared" si="134"/>
        <v>46296.35</v>
      </c>
      <c r="BK15" s="26">
        <f t="shared" si="134"/>
        <v>46296.35</v>
      </c>
      <c r="BL15" s="26">
        <f t="shared" ref="BL15:DT15" si="135">BL13*$C$15</f>
        <v>46296.35</v>
      </c>
      <c r="BM15" s="26">
        <f t="shared" si="135"/>
        <v>46296.35</v>
      </c>
      <c r="BN15" s="26">
        <f t="shared" si="135"/>
        <v>46296.35</v>
      </c>
      <c r="BO15" s="26">
        <f t="shared" si="135"/>
        <v>46296.35</v>
      </c>
      <c r="BP15" s="26">
        <f t="shared" si="135"/>
        <v>46296.35</v>
      </c>
      <c r="BQ15" s="26">
        <f t="shared" si="135"/>
        <v>46296.35</v>
      </c>
      <c r="BR15" s="26">
        <f t="shared" si="135"/>
        <v>46296.35</v>
      </c>
      <c r="BS15" s="26">
        <f t="shared" si="135"/>
        <v>46296.35</v>
      </c>
      <c r="BT15" s="26">
        <f t="shared" si="135"/>
        <v>46296.35</v>
      </c>
      <c r="BU15" s="26">
        <f t="shared" si="135"/>
        <v>46296.35</v>
      </c>
      <c r="BV15" s="26">
        <f t="shared" si="135"/>
        <v>46296.35</v>
      </c>
      <c r="BW15" s="26">
        <f t="shared" si="135"/>
        <v>46296.35</v>
      </c>
      <c r="BX15" s="26">
        <f t="shared" si="135"/>
        <v>46296.35</v>
      </c>
      <c r="BY15" s="26">
        <f t="shared" si="135"/>
        <v>46296.35</v>
      </c>
      <c r="BZ15" s="26">
        <f t="shared" si="135"/>
        <v>46296.35</v>
      </c>
      <c r="CA15" s="26">
        <f t="shared" si="135"/>
        <v>46296.35</v>
      </c>
      <c r="CB15" s="26">
        <f t="shared" si="135"/>
        <v>46296.35</v>
      </c>
      <c r="CC15" s="26">
        <f t="shared" si="135"/>
        <v>46296.35</v>
      </c>
      <c r="CD15" s="26">
        <f t="shared" si="135"/>
        <v>46296.35</v>
      </c>
      <c r="CE15" s="26">
        <f t="shared" si="135"/>
        <v>46296.35</v>
      </c>
      <c r="CF15" s="26">
        <f t="shared" si="135"/>
        <v>46296.35</v>
      </c>
      <c r="CG15" s="26">
        <f t="shared" si="135"/>
        <v>46296.35</v>
      </c>
      <c r="CH15" s="26">
        <f t="shared" si="135"/>
        <v>46296.35</v>
      </c>
      <c r="CI15" s="26">
        <f t="shared" si="135"/>
        <v>46296.35</v>
      </c>
      <c r="CJ15" s="26">
        <f t="shared" si="135"/>
        <v>46296.35</v>
      </c>
      <c r="CK15" s="26">
        <f t="shared" si="135"/>
        <v>46296.35</v>
      </c>
      <c r="CL15" s="26">
        <f t="shared" si="135"/>
        <v>46296.35</v>
      </c>
      <c r="CM15" s="26">
        <f t="shared" si="135"/>
        <v>46296.35</v>
      </c>
      <c r="CN15" s="26">
        <f t="shared" si="135"/>
        <v>46296.35</v>
      </c>
      <c r="CO15" s="26">
        <f t="shared" si="135"/>
        <v>46296.35</v>
      </c>
      <c r="CP15" s="26">
        <f t="shared" si="135"/>
        <v>46296.35</v>
      </c>
      <c r="CQ15" s="26">
        <f t="shared" si="135"/>
        <v>46296.35</v>
      </c>
      <c r="CR15" s="26">
        <f t="shared" si="135"/>
        <v>46296.35</v>
      </c>
      <c r="CS15" s="26">
        <f t="shared" si="135"/>
        <v>46296.35</v>
      </c>
      <c r="CT15" s="26">
        <f t="shared" si="135"/>
        <v>46296.35</v>
      </c>
      <c r="CU15" s="26">
        <f t="shared" si="135"/>
        <v>46296.35</v>
      </c>
      <c r="CV15" s="26">
        <f t="shared" si="135"/>
        <v>46296.35</v>
      </c>
      <c r="CW15" s="26">
        <f t="shared" si="135"/>
        <v>46296.35</v>
      </c>
      <c r="CX15" s="26">
        <f t="shared" si="135"/>
        <v>46296.35</v>
      </c>
      <c r="CY15" s="26">
        <f t="shared" si="135"/>
        <v>46296.35</v>
      </c>
      <c r="CZ15" s="26">
        <f t="shared" si="135"/>
        <v>46296.35</v>
      </c>
      <c r="DA15" s="26">
        <f t="shared" si="135"/>
        <v>46296.35</v>
      </c>
      <c r="DB15" s="26">
        <f t="shared" si="135"/>
        <v>46296.35</v>
      </c>
      <c r="DC15" s="26">
        <f t="shared" si="135"/>
        <v>46296.35</v>
      </c>
      <c r="DD15" s="26">
        <f t="shared" si="135"/>
        <v>46296.35</v>
      </c>
      <c r="DE15" s="26">
        <f t="shared" si="135"/>
        <v>46296.35</v>
      </c>
      <c r="DF15" s="26">
        <f t="shared" si="135"/>
        <v>46296.35</v>
      </c>
      <c r="DG15" s="26">
        <f t="shared" si="135"/>
        <v>46296.35</v>
      </c>
      <c r="DH15" s="26">
        <f t="shared" si="135"/>
        <v>46296.35</v>
      </c>
      <c r="DI15" s="26">
        <f t="shared" si="135"/>
        <v>46296.35</v>
      </c>
      <c r="DJ15" s="26">
        <f t="shared" si="135"/>
        <v>46296.35</v>
      </c>
      <c r="DK15" s="26">
        <f t="shared" si="135"/>
        <v>46296.35</v>
      </c>
      <c r="DL15" s="26">
        <f t="shared" si="135"/>
        <v>46296.35</v>
      </c>
      <c r="DM15" s="26">
        <f t="shared" si="135"/>
        <v>46296.35</v>
      </c>
      <c r="DN15" s="26">
        <f t="shared" si="135"/>
        <v>46296.35</v>
      </c>
      <c r="DO15" s="26">
        <f t="shared" si="135"/>
        <v>46296.35</v>
      </c>
      <c r="DP15" s="26">
        <f t="shared" si="135"/>
        <v>46296.35</v>
      </c>
      <c r="DQ15" s="26">
        <f t="shared" si="135"/>
        <v>46296.35</v>
      </c>
      <c r="DR15" s="26">
        <f t="shared" si="135"/>
        <v>46296.35</v>
      </c>
      <c r="DS15" s="26">
        <f t="shared" si="135"/>
        <v>46296.35</v>
      </c>
      <c r="DT15" s="26">
        <f t="shared" si="135"/>
        <v>46296.35</v>
      </c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</row>
    <row r="16" spans="1:244" s="16" customFormat="1" ht="16.5" x14ac:dyDescent="0.3">
      <c r="A16" s="64" t="s">
        <v>169</v>
      </c>
      <c r="B16" s="65">
        <v>300</v>
      </c>
      <c r="C16" s="65"/>
      <c r="D16" s="26"/>
      <c r="E16" s="26">
        <f>B16*E14</f>
        <v>6852.5000000000009</v>
      </c>
      <c r="F16" s="26">
        <f>E16</f>
        <v>6852.5000000000009</v>
      </c>
      <c r="G16" s="26">
        <f t="shared" ref="G16:J16" si="136">F16</f>
        <v>6852.5000000000009</v>
      </c>
      <c r="H16" s="26">
        <f t="shared" si="136"/>
        <v>6852.5000000000009</v>
      </c>
      <c r="I16" s="26">
        <f t="shared" si="136"/>
        <v>6852.5000000000009</v>
      </c>
      <c r="J16" s="26">
        <f t="shared" si="136"/>
        <v>6852.5000000000009</v>
      </c>
      <c r="K16" s="26">
        <f t="shared" si="23"/>
        <v>6852.5000000000009</v>
      </c>
      <c r="L16" s="26">
        <f t="shared" ref="L16:BW16" si="137">K16</f>
        <v>6852.5000000000009</v>
      </c>
      <c r="M16" s="26">
        <f t="shared" si="137"/>
        <v>6852.5000000000009</v>
      </c>
      <c r="N16" s="26">
        <f t="shared" si="137"/>
        <v>6852.5000000000009</v>
      </c>
      <c r="O16" s="26">
        <f t="shared" si="137"/>
        <v>6852.5000000000009</v>
      </c>
      <c r="P16" s="26">
        <f t="shared" si="137"/>
        <v>6852.5000000000009</v>
      </c>
      <c r="Q16" s="26">
        <f t="shared" si="137"/>
        <v>6852.5000000000009</v>
      </c>
      <c r="R16" s="26">
        <f t="shared" si="137"/>
        <v>6852.5000000000009</v>
      </c>
      <c r="S16" s="26">
        <f t="shared" si="137"/>
        <v>6852.5000000000009</v>
      </c>
      <c r="T16" s="26">
        <f t="shared" si="137"/>
        <v>6852.5000000000009</v>
      </c>
      <c r="U16" s="26">
        <f t="shared" si="137"/>
        <v>6852.5000000000009</v>
      </c>
      <c r="V16" s="26">
        <f t="shared" si="137"/>
        <v>6852.5000000000009</v>
      </c>
      <c r="W16" s="26">
        <f t="shared" si="137"/>
        <v>6852.5000000000009</v>
      </c>
      <c r="X16" s="26">
        <f t="shared" si="137"/>
        <v>6852.5000000000009</v>
      </c>
      <c r="Y16" s="26">
        <f t="shared" si="137"/>
        <v>6852.5000000000009</v>
      </c>
      <c r="Z16" s="26">
        <f t="shared" si="137"/>
        <v>6852.5000000000009</v>
      </c>
      <c r="AA16" s="26">
        <f t="shared" si="137"/>
        <v>6852.5000000000009</v>
      </c>
      <c r="AB16" s="26">
        <f t="shared" si="137"/>
        <v>6852.5000000000009</v>
      </c>
      <c r="AC16" s="26">
        <f t="shared" si="137"/>
        <v>6852.5000000000009</v>
      </c>
      <c r="AD16" s="26">
        <f t="shared" si="137"/>
        <v>6852.5000000000009</v>
      </c>
      <c r="AE16" s="26">
        <f t="shared" si="137"/>
        <v>6852.5000000000009</v>
      </c>
      <c r="AF16" s="26">
        <f t="shared" si="137"/>
        <v>6852.5000000000009</v>
      </c>
      <c r="AG16" s="26">
        <f t="shared" si="137"/>
        <v>6852.5000000000009</v>
      </c>
      <c r="AH16" s="26">
        <f t="shared" si="137"/>
        <v>6852.5000000000009</v>
      </c>
      <c r="AI16" s="26">
        <f t="shared" si="137"/>
        <v>6852.5000000000009</v>
      </c>
      <c r="AJ16" s="26">
        <f t="shared" si="137"/>
        <v>6852.5000000000009</v>
      </c>
      <c r="AK16" s="26">
        <f t="shared" si="137"/>
        <v>6852.5000000000009</v>
      </c>
      <c r="AL16" s="26">
        <f t="shared" si="137"/>
        <v>6852.5000000000009</v>
      </c>
      <c r="AM16" s="26">
        <f t="shared" si="137"/>
        <v>6852.5000000000009</v>
      </c>
      <c r="AN16" s="26">
        <f t="shared" si="137"/>
        <v>6852.5000000000009</v>
      </c>
      <c r="AO16" s="26">
        <f t="shared" si="137"/>
        <v>6852.5000000000009</v>
      </c>
      <c r="AP16" s="26">
        <f t="shared" si="137"/>
        <v>6852.5000000000009</v>
      </c>
      <c r="AQ16" s="26">
        <f t="shared" si="137"/>
        <v>6852.5000000000009</v>
      </c>
      <c r="AR16" s="26">
        <f t="shared" si="137"/>
        <v>6852.5000000000009</v>
      </c>
      <c r="AS16" s="26">
        <f t="shared" si="137"/>
        <v>6852.5000000000009</v>
      </c>
      <c r="AT16" s="26">
        <f t="shared" si="137"/>
        <v>6852.5000000000009</v>
      </c>
      <c r="AU16" s="26">
        <f t="shared" si="137"/>
        <v>6852.5000000000009</v>
      </c>
      <c r="AV16" s="26">
        <f t="shared" si="137"/>
        <v>6852.5000000000009</v>
      </c>
      <c r="AW16" s="26">
        <f t="shared" si="137"/>
        <v>6852.5000000000009</v>
      </c>
      <c r="AX16" s="26">
        <f t="shared" si="137"/>
        <v>6852.5000000000009</v>
      </c>
      <c r="AY16" s="26">
        <f t="shared" si="137"/>
        <v>6852.5000000000009</v>
      </c>
      <c r="AZ16" s="26">
        <f t="shared" si="137"/>
        <v>6852.5000000000009</v>
      </c>
      <c r="BA16" s="26">
        <f t="shared" si="137"/>
        <v>6852.5000000000009</v>
      </c>
      <c r="BB16" s="26">
        <f t="shared" si="137"/>
        <v>6852.5000000000009</v>
      </c>
      <c r="BC16" s="26">
        <f t="shared" si="137"/>
        <v>6852.5000000000009</v>
      </c>
      <c r="BD16" s="26">
        <f t="shared" si="137"/>
        <v>6852.5000000000009</v>
      </c>
      <c r="BE16" s="26">
        <f t="shared" si="137"/>
        <v>6852.5000000000009</v>
      </c>
      <c r="BF16" s="26">
        <f t="shared" si="137"/>
        <v>6852.5000000000009</v>
      </c>
      <c r="BG16" s="26">
        <f t="shared" si="137"/>
        <v>6852.5000000000009</v>
      </c>
      <c r="BH16" s="26">
        <f t="shared" si="137"/>
        <v>6852.5000000000009</v>
      </c>
      <c r="BI16" s="26">
        <f t="shared" si="137"/>
        <v>6852.5000000000009</v>
      </c>
      <c r="BJ16" s="26">
        <f t="shared" si="137"/>
        <v>6852.5000000000009</v>
      </c>
      <c r="BK16" s="26">
        <f t="shared" si="137"/>
        <v>6852.5000000000009</v>
      </c>
      <c r="BL16" s="26">
        <f t="shared" si="137"/>
        <v>6852.5000000000009</v>
      </c>
      <c r="BM16" s="26">
        <f t="shared" si="137"/>
        <v>6852.5000000000009</v>
      </c>
      <c r="BN16" s="26">
        <f t="shared" si="137"/>
        <v>6852.5000000000009</v>
      </c>
      <c r="BO16" s="26">
        <f t="shared" si="137"/>
        <v>6852.5000000000009</v>
      </c>
      <c r="BP16" s="26">
        <f t="shared" si="137"/>
        <v>6852.5000000000009</v>
      </c>
      <c r="BQ16" s="26">
        <f t="shared" si="137"/>
        <v>6852.5000000000009</v>
      </c>
      <c r="BR16" s="26">
        <f t="shared" si="137"/>
        <v>6852.5000000000009</v>
      </c>
      <c r="BS16" s="26">
        <f t="shared" si="137"/>
        <v>6852.5000000000009</v>
      </c>
      <c r="BT16" s="26">
        <f t="shared" si="137"/>
        <v>6852.5000000000009</v>
      </c>
      <c r="BU16" s="26">
        <f t="shared" si="137"/>
        <v>6852.5000000000009</v>
      </c>
      <c r="BV16" s="26">
        <f t="shared" si="137"/>
        <v>6852.5000000000009</v>
      </c>
      <c r="BW16" s="26">
        <f t="shared" si="137"/>
        <v>6852.5000000000009</v>
      </c>
      <c r="BX16" s="26">
        <f t="shared" ref="BX16:DT16" si="138">BW16</f>
        <v>6852.5000000000009</v>
      </c>
      <c r="BY16" s="26">
        <f t="shared" si="138"/>
        <v>6852.5000000000009</v>
      </c>
      <c r="BZ16" s="26">
        <f t="shared" si="138"/>
        <v>6852.5000000000009</v>
      </c>
      <c r="CA16" s="26">
        <f t="shared" si="138"/>
        <v>6852.5000000000009</v>
      </c>
      <c r="CB16" s="26">
        <f t="shared" si="138"/>
        <v>6852.5000000000009</v>
      </c>
      <c r="CC16" s="26">
        <f t="shared" si="138"/>
        <v>6852.5000000000009</v>
      </c>
      <c r="CD16" s="26">
        <f t="shared" si="138"/>
        <v>6852.5000000000009</v>
      </c>
      <c r="CE16" s="26">
        <f t="shared" si="138"/>
        <v>6852.5000000000009</v>
      </c>
      <c r="CF16" s="26">
        <f t="shared" si="138"/>
        <v>6852.5000000000009</v>
      </c>
      <c r="CG16" s="26">
        <f t="shared" si="138"/>
        <v>6852.5000000000009</v>
      </c>
      <c r="CH16" s="26">
        <f t="shared" si="138"/>
        <v>6852.5000000000009</v>
      </c>
      <c r="CI16" s="26">
        <f t="shared" si="138"/>
        <v>6852.5000000000009</v>
      </c>
      <c r="CJ16" s="26">
        <f t="shared" si="138"/>
        <v>6852.5000000000009</v>
      </c>
      <c r="CK16" s="26">
        <f t="shared" si="138"/>
        <v>6852.5000000000009</v>
      </c>
      <c r="CL16" s="26">
        <f t="shared" si="138"/>
        <v>6852.5000000000009</v>
      </c>
      <c r="CM16" s="26">
        <f t="shared" si="138"/>
        <v>6852.5000000000009</v>
      </c>
      <c r="CN16" s="26">
        <f t="shared" si="138"/>
        <v>6852.5000000000009</v>
      </c>
      <c r="CO16" s="26">
        <f t="shared" si="138"/>
        <v>6852.5000000000009</v>
      </c>
      <c r="CP16" s="26">
        <f t="shared" si="138"/>
        <v>6852.5000000000009</v>
      </c>
      <c r="CQ16" s="26">
        <f t="shared" si="138"/>
        <v>6852.5000000000009</v>
      </c>
      <c r="CR16" s="26">
        <f t="shared" si="138"/>
        <v>6852.5000000000009</v>
      </c>
      <c r="CS16" s="26">
        <f t="shared" si="138"/>
        <v>6852.5000000000009</v>
      </c>
      <c r="CT16" s="26">
        <f t="shared" si="138"/>
        <v>6852.5000000000009</v>
      </c>
      <c r="CU16" s="26">
        <f t="shared" si="138"/>
        <v>6852.5000000000009</v>
      </c>
      <c r="CV16" s="26">
        <f t="shared" si="138"/>
        <v>6852.5000000000009</v>
      </c>
      <c r="CW16" s="26">
        <f t="shared" si="138"/>
        <v>6852.5000000000009</v>
      </c>
      <c r="CX16" s="26">
        <f t="shared" si="138"/>
        <v>6852.5000000000009</v>
      </c>
      <c r="CY16" s="26">
        <f t="shared" si="138"/>
        <v>6852.5000000000009</v>
      </c>
      <c r="CZ16" s="26">
        <f t="shared" si="138"/>
        <v>6852.5000000000009</v>
      </c>
      <c r="DA16" s="26">
        <f t="shared" si="138"/>
        <v>6852.5000000000009</v>
      </c>
      <c r="DB16" s="26">
        <f t="shared" si="138"/>
        <v>6852.5000000000009</v>
      </c>
      <c r="DC16" s="26">
        <f t="shared" si="138"/>
        <v>6852.5000000000009</v>
      </c>
      <c r="DD16" s="26">
        <f t="shared" si="138"/>
        <v>6852.5000000000009</v>
      </c>
      <c r="DE16" s="26">
        <f t="shared" si="138"/>
        <v>6852.5000000000009</v>
      </c>
      <c r="DF16" s="26">
        <f t="shared" si="138"/>
        <v>6852.5000000000009</v>
      </c>
      <c r="DG16" s="26">
        <f t="shared" si="138"/>
        <v>6852.5000000000009</v>
      </c>
      <c r="DH16" s="26">
        <f t="shared" si="138"/>
        <v>6852.5000000000009</v>
      </c>
      <c r="DI16" s="26">
        <f t="shared" si="138"/>
        <v>6852.5000000000009</v>
      </c>
      <c r="DJ16" s="26">
        <f t="shared" si="138"/>
        <v>6852.5000000000009</v>
      </c>
      <c r="DK16" s="26">
        <f t="shared" si="138"/>
        <v>6852.5000000000009</v>
      </c>
      <c r="DL16" s="26">
        <f t="shared" si="138"/>
        <v>6852.5000000000009</v>
      </c>
      <c r="DM16" s="26">
        <f t="shared" si="138"/>
        <v>6852.5000000000009</v>
      </c>
      <c r="DN16" s="26">
        <f t="shared" si="138"/>
        <v>6852.5000000000009</v>
      </c>
      <c r="DO16" s="26">
        <f t="shared" si="138"/>
        <v>6852.5000000000009</v>
      </c>
      <c r="DP16" s="26">
        <f t="shared" si="138"/>
        <v>6852.5000000000009</v>
      </c>
      <c r="DQ16" s="26">
        <f t="shared" si="138"/>
        <v>6852.5000000000009</v>
      </c>
      <c r="DR16" s="26">
        <f t="shared" si="138"/>
        <v>6852.5000000000009</v>
      </c>
      <c r="DS16" s="26">
        <f t="shared" si="138"/>
        <v>6852.5000000000009</v>
      </c>
      <c r="DT16" s="26">
        <f t="shared" si="138"/>
        <v>6852.5000000000009</v>
      </c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</row>
    <row r="17" spans="1:244" s="16" customFormat="1" ht="16.5" x14ac:dyDescent="0.3">
      <c r="A17" s="64" t="s">
        <v>170</v>
      </c>
      <c r="B17" s="65">
        <v>300</v>
      </c>
      <c r="C17" s="65"/>
      <c r="D17" s="26">
        <f t="shared" ref="D17:I17" si="139">$B$17*D14</f>
        <v>0</v>
      </c>
      <c r="E17" s="26">
        <f>$B$17*E14</f>
        <v>6852.5000000000009</v>
      </c>
      <c r="F17" s="26">
        <f t="shared" si="139"/>
        <v>6852.5000000000009</v>
      </c>
      <c r="G17" s="26">
        <f t="shared" si="139"/>
        <v>6852.5000000000009</v>
      </c>
      <c r="H17" s="26">
        <f t="shared" si="139"/>
        <v>6852.5000000000009</v>
      </c>
      <c r="I17" s="26">
        <f t="shared" si="139"/>
        <v>6852.5000000000009</v>
      </c>
      <c r="J17" s="26">
        <f t="shared" ref="J17:J18" si="140">I17</f>
        <v>6852.5000000000009</v>
      </c>
      <c r="K17" s="26">
        <f t="shared" ref="K17:AP17" si="141">$B$17*K14</f>
        <v>6852.5000000000009</v>
      </c>
      <c r="L17" s="26">
        <f t="shared" si="141"/>
        <v>6852.5000000000009</v>
      </c>
      <c r="M17" s="26">
        <f t="shared" si="141"/>
        <v>6852.5000000000009</v>
      </c>
      <c r="N17" s="26">
        <f t="shared" si="141"/>
        <v>6852.5000000000009</v>
      </c>
      <c r="O17" s="26">
        <f t="shared" si="141"/>
        <v>6852.5000000000009</v>
      </c>
      <c r="P17" s="26">
        <f t="shared" si="141"/>
        <v>6852.5000000000009</v>
      </c>
      <c r="Q17" s="26">
        <f t="shared" si="141"/>
        <v>6852.5000000000009</v>
      </c>
      <c r="R17" s="26">
        <f t="shared" si="141"/>
        <v>6852.5000000000009</v>
      </c>
      <c r="S17" s="26">
        <f t="shared" si="141"/>
        <v>6852.5000000000009</v>
      </c>
      <c r="T17" s="26">
        <f t="shared" si="141"/>
        <v>6852.5000000000009</v>
      </c>
      <c r="U17" s="26">
        <f t="shared" si="141"/>
        <v>6852.5000000000009</v>
      </c>
      <c r="V17" s="26">
        <f t="shared" si="141"/>
        <v>6852.5000000000009</v>
      </c>
      <c r="W17" s="26">
        <f t="shared" si="141"/>
        <v>6852.5000000000009</v>
      </c>
      <c r="X17" s="26">
        <f t="shared" si="141"/>
        <v>6852.5000000000009</v>
      </c>
      <c r="Y17" s="26">
        <f t="shared" si="141"/>
        <v>6852.5000000000009</v>
      </c>
      <c r="Z17" s="26">
        <f t="shared" si="141"/>
        <v>6852.5000000000009</v>
      </c>
      <c r="AA17" s="26">
        <f t="shared" si="141"/>
        <v>6852.5000000000009</v>
      </c>
      <c r="AB17" s="26">
        <f t="shared" si="141"/>
        <v>6852.5000000000009</v>
      </c>
      <c r="AC17" s="26">
        <f t="shared" si="141"/>
        <v>6852.5000000000009</v>
      </c>
      <c r="AD17" s="26">
        <f t="shared" si="141"/>
        <v>6852.5000000000009</v>
      </c>
      <c r="AE17" s="26">
        <f t="shared" si="141"/>
        <v>6852.5000000000009</v>
      </c>
      <c r="AF17" s="26">
        <f t="shared" si="141"/>
        <v>6852.5000000000009</v>
      </c>
      <c r="AG17" s="26">
        <f t="shared" si="141"/>
        <v>6852.5000000000009</v>
      </c>
      <c r="AH17" s="26">
        <f t="shared" si="141"/>
        <v>6852.5000000000009</v>
      </c>
      <c r="AI17" s="26">
        <f t="shared" si="141"/>
        <v>6852.5000000000009</v>
      </c>
      <c r="AJ17" s="26">
        <f t="shared" si="141"/>
        <v>6852.5000000000009</v>
      </c>
      <c r="AK17" s="26">
        <f t="shared" si="141"/>
        <v>6852.5000000000009</v>
      </c>
      <c r="AL17" s="26">
        <f t="shared" si="141"/>
        <v>6852.5000000000009</v>
      </c>
      <c r="AM17" s="26">
        <f t="shared" si="141"/>
        <v>6852.5000000000009</v>
      </c>
      <c r="AN17" s="26">
        <f t="shared" si="141"/>
        <v>6852.5000000000009</v>
      </c>
      <c r="AO17" s="26">
        <f t="shared" si="141"/>
        <v>6852.5000000000009</v>
      </c>
      <c r="AP17" s="26">
        <f t="shared" si="141"/>
        <v>6852.5000000000009</v>
      </c>
      <c r="AQ17" s="26">
        <f t="shared" ref="AQ17:BV17" si="142">$B$17*AQ14</f>
        <v>6852.5000000000009</v>
      </c>
      <c r="AR17" s="26">
        <f t="shared" si="142"/>
        <v>6852.5000000000009</v>
      </c>
      <c r="AS17" s="26">
        <f t="shared" si="142"/>
        <v>6852.5000000000009</v>
      </c>
      <c r="AT17" s="26">
        <f t="shared" si="142"/>
        <v>6852.5000000000009</v>
      </c>
      <c r="AU17" s="26">
        <f t="shared" si="142"/>
        <v>6852.5000000000009</v>
      </c>
      <c r="AV17" s="26">
        <f t="shared" si="142"/>
        <v>6852.5000000000009</v>
      </c>
      <c r="AW17" s="26">
        <f t="shared" si="142"/>
        <v>6852.5000000000009</v>
      </c>
      <c r="AX17" s="26">
        <f t="shared" si="142"/>
        <v>6852.5000000000009</v>
      </c>
      <c r="AY17" s="26">
        <f t="shared" si="142"/>
        <v>6852.5000000000009</v>
      </c>
      <c r="AZ17" s="26">
        <f t="shared" si="142"/>
        <v>6852.5000000000009</v>
      </c>
      <c r="BA17" s="26">
        <f t="shared" si="142"/>
        <v>6852.5000000000009</v>
      </c>
      <c r="BB17" s="26">
        <f t="shared" si="142"/>
        <v>6852.5000000000009</v>
      </c>
      <c r="BC17" s="26">
        <f t="shared" si="142"/>
        <v>6852.5000000000009</v>
      </c>
      <c r="BD17" s="26">
        <f t="shared" si="142"/>
        <v>6852.5000000000009</v>
      </c>
      <c r="BE17" s="26">
        <f t="shared" si="142"/>
        <v>6852.5000000000009</v>
      </c>
      <c r="BF17" s="26">
        <f t="shared" si="142"/>
        <v>6852.5000000000009</v>
      </c>
      <c r="BG17" s="26">
        <f t="shared" si="142"/>
        <v>6852.5000000000009</v>
      </c>
      <c r="BH17" s="26">
        <f t="shared" si="142"/>
        <v>6852.5000000000009</v>
      </c>
      <c r="BI17" s="26">
        <f t="shared" si="142"/>
        <v>6852.5000000000009</v>
      </c>
      <c r="BJ17" s="26">
        <f t="shared" si="142"/>
        <v>6852.5000000000009</v>
      </c>
      <c r="BK17" s="26">
        <f t="shared" si="142"/>
        <v>6852.5000000000009</v>
      </c>
      <c r="BL17" s="26">
        <f t="shared" si="142"/>
        <v>6852.5000000000009</v>
      </c>
      <c r="BM17" s="26">
        <f t="shared" si="142"/>
        <v>6852.5000000000009</v>
      </c>
      <c r="BN17" s="26">
        <f t="shared" si="142"/>
        <v>6852.5000000000009</v>
      </c>
      <c r="BO17" s="26">
        <f t="shared" si="142"/>
        <v>6852.5000000000009</v>
      </c>
      <c r="BP17" s="26">
        <f t="shared" si="142"/>
        <v>6852.5000000000009</v>
      </c>
      <c r="BQ17" s="26">
        <f t="shared" si="142"/>
        <v>6852.5000000000009</v>
      </c>
      <c r="BR17" s="26">
        <f t="shared" si="142"/>
        <v>6852.5000000000009</v>
      </c>
      <c r="BS17" s="26">
        <f t="shared" si="142"/>
        <v>6852.5000000000009</v>
      </c>
      <c r="BT17" s="26">
        <f t="shared" si="142"/>
        <v>6852.5000000000009</v>
      </c>
      <c r="BU17" s="26">
        <f t="shared" si="142"/>
        <v>6852.5000000000009</v>
      </c>
      <c r="BV17" s="26">
        <f t="shared" si="142"/>
        <v>6852.5000000000009</v>
      </c>
      <c r="BW17" s="26">
        <f t="shared" ref="BW17:DB17" si="143">$B$17*BW14</f>
        <v>6852.5000000000009</v>
      </c>
      <c r="BX17" s="26">
        <f t="shared" si="143"/>
        <v>6852.5000000000009</v>
      </c>
      <c r="BY17" s="26">
        <f t="shared" si="143"/>
        <v>6852.5000000000009</v>
      </c>
      <c r="BZ17" s="26">
        <f t="shared" si="143"/>
        <v>6852.5000000000009</v>
      </c>
      <c r="CA17" s="26">
        <f t="shared" si="143"/>
        <v>6852.5000000000009</v>
      </c>
      <c r="CB17" s="26">
        <f t="shared" si="143"/>
        <v>6852.5000000000009</v>
      </c>
      <c r="CC17" s="26">
        <f t="shared" si="143"/>
        <v>6852.5000000000009</v>
      </c>
      <c r="CD17" s="26">
        <f t="shared" si="143"/>
        <v>6852.5000000000009</v>
      </c>
      <c r="CE17" s="26">
        <f t="shared" si="143"/>
        <v>6852.5000000000009</v>
      </c>
      <c r="CF17" s="26">
        <f t="shared" si="143"/>
        <v>6852.5000000000009</v>
      </c>
      <c r="CG17" s="26">
        <f t="shared" si="143"/>
        <v>6852.5000000000009</v>
      </c>
      <c r="CH17" s="26">
        <f t="shared" si="143"/>
        <v>6852.5000000000009</v>
      </c>
      <c r="CI17" s="26">
        <f t="shared" si="143"/>
        <v>6852.5000000000009</v>
      </c>
      <c r="CJ17" s="26">
        <f t="shared" si="143"/>
        <v>6852.5000000000009</v>
      </c>
      <c r="CK17" s="26">
        <f t="shared" si="143"/>
        <v>6852.5000000000009</v>
      </c>
      <c r="CL17" s="26">
        <f t="shared" si="143"/>
        <v>6852.5000000000009</v>
      </c>
      <c r="CM17" s="26">
        <f t="shared" si="143"/>
        <v>6852.5000000000009</v>
      </c>
      <c r="CN17" s="26">
        <f t="shared" si="143"/>
        <v>6852.5000000000009</v>
      </c>
      <c r="CO17" s="26">
        <f t="shared" si="143"/>
        <v>6852.5000000000009</v>
      </c>
      <c r="CP17" s="26">
        <f t="shared" si="143"/>
        <v>6852.5000000000009</v>
      </c>
      <c r="CQ17" s="26">
        <f t="shared" si="143"/>
        <v>6852.5000000000009</v>
      </c>
      <c r="CR17" s="26">
        <f t="shared" si="143"/>
        <v>6852.5000000000009</v>
      </c>
      <c r="CS17" s="26">
        <f t="shared" si="143"/>
        <v>6852.5000000000009</v>
      </c>
      <c r="CT17" s="26">
        <f t="shared" si="143"/>
        <v>6852.5000000000009</v>
      </c>
      <c r="CU17" s="26">
        <f t="shared" si="143"/>
        <v>6852.5000000000009</v>
      </c>
      <c r="CV17" s="26">
        <f t="shared" si="143"/>
        <v>6852.5000000000009</v>
      </c>
      <c r="CW17" s="26">
        <f t="shared" si="143"/>
        <v>6852.5000000000009</v>
      </c>
      <c r="CX17" s="26">
        <f t="shared" si="143"/>
        <v>6852.5000000000009</v>
      </c>
      <c r="CY17" s="26">
        <f t="shared" si="143"/>
        <v>6852.5000000000009</v>
      </c>
      <c r="CZ17" s="26">
        <f t="shared" si="143"/>
        <v>6852.5000000000009</v>
      </c>
      <c r="DA17" s="26">
        <f t="shared" si="143"/>
        <v>6852.5000000000009</v>
      </c>
      <c r="DB17" s="26">
        <f t="shared" si="143"/>
        <v>6852.5000000000009</v>
      </c>
      <c r="DC17" s="26">
        <f t="shared" ref="DC17:DT17" si="144">$B$17*DC14</f>
        <v>6852.5000000000009</v>
      </c>
      <c r="DD17" s="26">
        <f t="shared" si="144"/>
        <v>6852.5000000000009</v>
      </c>
      <c r="DE17" s="26">
        <f t="shared" si="144"/>
        <v>6852.5000000000009</v>
      </c>
      <c r="DF17" s="26">
        <f t="shared" si="144"/>
        <v>6852.5000000000009</v>
      </c>
      <c r="DG17" s="26">
        <f t="shared" si="144"/>
        <v>6852.5000000000009</v>
      </c>
      <c r="DH17" s="26">
        <f t="shared" si="144"/>
        <v>6852.5000000000009</v>
      </c>
      <c r="DI17" s="26">
        <f t="shared" si="144"/>
        <v>6852.5000000000009</v>
      </c>
      <c r="DJ17" s="26">
        <f t="shared" si="144"/>
        <v>6852.5000000000009</v>
      </c>
      <c r="DK17" s="26">
        <f t="shared" si="144"/>
        <v>6852.5000000000009</v>
      </c>
      <c r="DL17" s="26">
        <f t="shared" si="144"/>
        <v>6852.5000000000009</v>
      </c>
      <c r="DM17" s="26">
        <f t="shared" si="144"/>
        <v>6852.5000000000009</v>
      </c>
      <c r="DN17" s="26">
        <f t="shared" si="144"/>
        <v>6852.5000000000009</v>
      </c>
      <c r="DO17" s="26">
        <f t="shared" si="144"/>
        <v>6852.5000000000009</v>
      </c>
      <c r="DP17" s="26">
        <f t="shared" si="144"/>
        <v>6852.5000000000009</v>
      </c>
      <c r="DQ17" s="26">
        <f t="shared" si="144"/>
        <v>6852.5000000000009</v>
      </c>
      <c r="DR17" s="26">
        <f t="shared" si="144"/>
        <v>6852.5000000000009</v>
      </c>
      <c r="DS17" s="26">
        <f t="shared" si="144"/>
        <v>6852.5000000000009</v>
      </c>
      <c r="DT17" s="26">
        <f t="shared" si="144"/>
        <v>6852.5000000000009</v>
      </c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</row>
    <row r="18" spans="1:244" s="16" customFormat="1" ht="16.5" x14ac:dyDescent="0.3">
      <c r="A18" s="64" t="s">
        <v>171</v>
      </c>
      <c r="B18" s="65">
        <v>180</v>
      </c>
      <c r="C18" s="65"/>
      <c r="D18" s="26">
        <f t="shared" ref="D18:I18" si="145">$B$18*D14*0.3</f>
        <v>0</v>
      </c>
      <c r="E18" s="26">
        <f>$B$18*E14*0.3</f>
        <v>1233.45</v>
      </c>
      <c r="F18" s="26">
        <f t="shared" si="145"/>
        <v>1233.45</v>
      </c>
      <c r="G18" s="26">
        <f t="shared" si="145"/>
        <v>1233.45</v>
      </c>
      <c r="H18" s="26">
        <f t="shared" si="145"/>
        <v>1233.45</v>
      </c>
      <c r="I18" s="26">
        <f t="shared" si="145"/>
        <v>1233.45</v>
      </c>
      <c r="J18" s="26">
        <f t="shared" si="140"/>
        <v>1233.45</v>
      </c>
      <c r="K18" s="26">
        <f t="shared" ref="K18:BK18" si="146">J18</f>
        <v>1233.45</v>
      </c>
      <c r="L18" s="26">
        <f t="shared" si="146"/>
        <v>1233.45</v>
      </c>
      <c r="M18" s="26">
        <f t="shared" si="146"/>
        <v>1233.45</v>
      </c>
      <c r="N18" s="26">
        <f t="shared" si="146"/>
        <v>1233.45</v>
      </c>
      <c r="O18" s="26">
        <f t="shared" si="146"/>
        <v>1233.45</v>
      </c>
      <c r="P18" s="26">
        <f t="shared" si="146"/>
        <v>1233.45</v>
      </c>
      <c r="Q18" s="26">
        <f t="shared" si="146"/>
        <v>1233.45</v>
      </c>
      <c r="R18" s="26">
        <f t="shared" si="146"/>
        <v>1233.45</v>
      </c>
      <c r="S18" s="26">
        <f t="shared" si="146"/>
        <v>1233.45</v>
      </c>
      <c r="T18" s="26">
        <f t="shared" si="146"/>
        <v>1233.45</v>
      </c>
      <c r="U18" s="26">
        <f t="shared" si="146"/>
        <v>1233.45</v>
      </c>
      <c r="V18" s="26">
        <f t="shared" si="146"/>
        <v>1233.45</v>
      </c>
      <c r="W18" s="26">
        <f t="shared" si="146"/>
        <v>1233.45</v>
      </c>
      <c r="X18" s="26">
        <f t="shared" si="146"/>
        <v>1233.45</v>
      </c>
      <c r="Y18" s="26">
        <f t="shared" si="146"/>
        <v>1233.45</v>
      </c>
      <c r="Z18" s="26">
        <f t="shared" si="146"/>
        <v>1233.45</v>
      </c>
      <c r="AA18" s="26">
        <f t="shared" si="146"/>
        <v>1233.45</v>
      </c>
      <c r="AB18" s="26">
        <f t="shared" si="146"/>
        <v>1233.45</v>
      </c>
      <c r="AC18" s="26">
        <f t="shared" si="146"/>
        <v>1233.45</v>
      </c>
      <c r="AD18" s="26">
        <f t="shared" si="146"/>
        <v>1233.45</v>
      </c>
      <c r="AE18" s="26">
        <f t="shared" si="146"/>
        <v>1233.45</v>
      </c>
      <c r="AF18" s="26">
        <f t="shared" si="146"/>
        <v>1233.45</v>
      </c>
      <c r="AG18" s="26">
        <f t="shared" si="146"/>
        <v>1233.45</v>
      </c>
      <c r="AH18" s="26">
        <f t="shared" si="146"/>
        <v>1233.45</v>
      </c>
      <c r="AI18" s="26">
        <f t="shared" si="146"/>
        <v>1233.45</v>
      </c>
      <c r="AJ18" s="26">
        <f t="shared" si="146"/>
        <v>1233.45</v>
      </c>
      <c r="AK18" s="26">
        <f t="shared" si="146"/>
        <v>1233.45</v>
      </c>
      <c r="AL18" s="26">
        <f t="shared" si="146"/>
        <v>1233.45</v>
      </c>
      <c r="AM18" s="26">
        <f t="shared" si="146"/>
        <v>1233.45</v>
      </c>
      <c r="AN18" s="26">
        <f t="shared" si="146"/>
        <v>1233.45</v>
      </c>
      <c r="AO18" s="26">
        <f t="shared" si="146"/>
        <v>1233.45</v>
      </c>
      <c r="AP18" s="26">
        <f t="shared" si="146"/>
        <v>1233.45</v>
      </c>
      <c r="AQ18" s="26">
        <f t="shared" si="146"/>
        <v>1233.45</v>
      </c>
      <c r="AR18" s="26">
        <f t="shared" si="146"/>
        <v>1233.45</v>
      </c>
      <c r="AS18" s="26">
        <f t="shared" si="146"/>
        <v>1233.45</v>
      </c>
      <c r="AT18" s="26">
        <f t="shared" si="146"/>
        <v>1233.45</v>
      </c>
      <c r="AU18" s="26">
        <f t="shared" si="146"/>
        <v>1233.45</v>
      </c>
      <c r="AV18" s="26">
        <f t="shared" si="146"/>
        <v>1233.45</v>
      </c>
      <c r="AW18" s="26">
        <f t="shared" si="146"/>
        <v>1233.45</v>
      </c>
      <c r="AX18" s="26">
        <f t="shared" si="146"/>
        <v>1233.45</v>
      </c>
      <c r="AY18" s="26">
        <f t="shared" si="146"/>
        <v>1233.45</v>
      </c>
      <c r="AZ18" s="26">
        <f t="shared" si="146"/>
        <v>1233.45</v>
      </c>
      <c r="BA18" s="26">
        <f t="shared" si="146"/>
        <v>1233.45</v>
      </c>
      <c r="BB18" s="26">
        <f t="shared" si="146"/>
        <v>1233.45</v>
      </c>
      <c r="BC18" s="26">
        <f t="shared" si="146"/>
        <v>1233.45</v>
      </c>
      <c r="BD18" s="26">
        <f t="shared" si="146"/>
        <v>1233.45</v>
      </c>
      <c r="BE18" s="26">
        <f t="shared" si="146"/>
        <v>1233.45</v>
      </c>
      <c r="BF18" s="26">
        <f t="shared" si="146"/>
        <v>1233.45</v>
      </c>
      <c r="BG18" s="26">
        <f t="shared" si="146"/>
        <v>1233.45</v>
      </c>
      <c r="BH18" s="26">
        <f t="shared" si="146"/>
        <v>1233.45</v>
      </c>
      <c r="BI18" s="26">
        <f t="shared" si="146"/>
        <v>1233.45</v>
      </c>
      <c r="BJ18" s="26">
        <f t="shared" si="146"/>
        <v>1233.45</v>
      </c>
      <c r="BK18" s="26">
        <f t="shared" si="146"/>
        <v>1233.45</v>
      </c>
      <c r="BL18" s="26">
        <f>BJ18</f>
        <v>1233.45</v>
      </c>
      <c r="BM18" s="26">
        <f t="shared" ref="BM18:DT18" si="147">BK18</f>
        <v>1233.45</v>
      </c>
      <c r="BN18" s="26">
        <f t="shared" si="147"/>
        <v>1233.45</v>
      </c>
      <c r="BO18" s="26">
        <f t="shared" si="147"/>
        <v>1233.45</v>
      </c>
      <c r="BP18" s="26">
        <f t="shared" si="147"/>
        <v>1233.45</v>
      </c>
      <c r="BQ18" s="26">
        <f t="shared" si="147"/>
        <v>1233.45</v>
      </c>
      <c r="BR18" s="26">
        <f t="shared" si="147"/>
        <v>1233.45</v>
      </c>
      <c r="BS18" s="26">
        <f t="shared" si="147"/>
        <v>1233.45</v>
      </c>
      <c r="BT18" s="26">
        <f t="shared" si="147"/>
        <v>1233.45</v>
      </c>
      <c r="BU18" s="26">
        <f t="shared" si="147"/>
        <v>1233.45</v>
      </c>
      <c r="BV18" s="26">
        <f t="shared" si="147"/>
        <v>1233.45</v>
      </c>
      <c r="BW18" s="26">
        <f t="shared" si="147"/>
        <v>1233.45</v>
      </c>
      <c r="BX18" s="26">
        <f t="shared" si="147"/>
        <v>1233.45</v>
      </c>
      <c r="BY18" s="26">
        <f t="shared" si="147"/>
        <v>1233.45</v>
      </c>
      <c r="BZ18" s="26">
        <f t="shared" si="147"/>
        <v>1233.45</v>
      </c>
      <c r="CA18" s="26">
        <f t="shared" si="147"/>
        <v>1233.45</v>
      </c>
      <c r="CB18" s="26">
        <f t="shared" si="147"/>
        <v>1233.45</v>
      </c>
      <c r="CC18" s="26">
        <f t="shared" si="147"/>
        <v>1233.45</v>
      </c>
      <c r="CD18" s="26">
        <f t="shared" si="147"/>
        <v>1233.45</v>
      </c>
      <c r="CE18" s="26">
        <f t="shared" si="147"/>
        <v>1233.45</v>
      </c>
      <c r="CF18" s="26">
        <f t="shared" si="147"/>
        <v>1233.45</v>
      </c>
      <c r="CG18" s="26">
        <f t="shared" si="147"/>
        <v>1233.45</v>
      </c>
      <c r="CH18" s="26">
        <f t="shared" si="147"/>
        <v>1233.45</v>
      </c>
      <c r="CI18" s="26">
        <f t="shared" si="147"/>
        <v>1233.45</v>
      </c>
      <c r="CJ18" s="26">
        <f t="shared" si="147"/>
        <v>1233.45</v>
      </c>
      <c r="CK18" s="26">
        <f t="shared" si="147"/>
        <v>1233.45</v>
      </c>
      <c r="CL18" s="26">
        <f t="shared" si="147"/>
        <v>1233.45</v>
      </c>
      <c r="CM18" s="26">
        <f t="shared" si="147"/>
        <v>1233.45</v>
      </c>
      <c r="CN18" s="26">
        <f t="shared" si="147"/>
        <v>1233.45</v>
      </c>
      <c r="CO18" s="26">
        <f t="shared" si="147"/>
        <v>1233.45</v>
      </c>
      <c r="CP18" s="26">
        <f t="shared" si="147"/>
        <v>1233.45</v>
      </c>
      <c r="CQ18" s="26">
        <f t="shared" si="147"/>
        <v>1233.45</v>
      </c>
      <c r="CR18" s="26">
        <f t="shared" si="147"/>
        <v>1233.45</v>
      </c>
      <c r="CS18" s="26">
        <f t="shared" si="147"/>
        <v>1233.45</v>
      </c>
      <c r="CT18" s="26">
        <f t="shared" si="147"/>
        <v>1233.45</v>
      </c>
      <c r="CU18" s="26">
        <f t="shared" si="147"/>
        <v>1233.45</v>
      </c>
      <c r="CV18" s="26">
        <f t="shared" si="147"/>
        <v>1233.45</v>
      </c>
      <c r="CW18" s="26">
        <f t="shared" si="147"/>
        <v>1233.45</v>
      </c>
      <c r="CX18" s="26">
        <f t="shared" si="147"/>
        <v>1233.45</v>
      </c>
      <c r="CY18" s="26">
        <f t="shared" si="147"/>
        <v>1233.45</v>
      </c>
      <c r="CZ18" s="26">
        <f t="shared" si="147"/>
        <v>1233.45</v>
      </c>
      <c r="DA18" s="26">
        <f t="shared" si="147"/>
        <v>1233.45</v>
      </c>
      <c r="DB18" s="26">
        <f t="shared" si="147"/>
        <v>1233.45</v>
      </c>
      <c r="DC18" s="26">
        <f t="shared" si="147"/>
        <v>1233.45</v>
      </c>
      <c r="DD18" s="26">
        <f t="shared" si="147"/>
        <v>1233.45</v>
      </c>
      <c r="DE18" s="26">
        <f t="shared" si="147"/>
        <v>1233.45</v>
      </c>
      <c r="DF18" s="26">
        <f t="shared" si="147"/>
        <v>1233.45</v>
      </c>
      <c r="DG18" s="26">
        <f t="shared" si="147"/>
        <v>1233.45</v>
      </c>
      <c r="DH18" s="26">
        <f t="shared" si="147"/>
        <v>1233.45</v>
      </c>
      <c r="DI18" s="26">
        <f t="shared" si="147"/>
        <v>1233.45</v>
      </c>
      <c r="DJ18" s="26">
        <f t="shared" si="147"/>
        <v>1233.45</v>
      </c>
      <c r="DK18" s="26">
        <f t="shared" si="147"/>
        <v>1233.45</v>
      </c>
      <c r="DL18" s="26">
        <f t="shared" si="147"/>
        <v>1233.45</v>
      </c>
      <c r="DM18" s="26">
        <f t="shared" si="147"/>
        <v>1233.45</v>
      </c>
      <c r="DN18" s="26">
        <f t="shared" si="147"/>
        <v>1233.45</v>
      </c>
      <c r="DO18" s="26">
        <f t="shared" si="147"/>
        <v>1233.45</v>
      </c>
      <c r="DP18" s="26">
        <f t="shared" si="147"/>
        <v>1233.45</v>
      </c>
      <c r="DQ18" s="26">
        <f t="shared" si="147"/>
        <v>1233.45</v>
      </c>
      <c r="DR18" s="26">
        <f t="shared" si="147"/>
        <v>1233.45</v>
      </c>
      <c r="DS18" s="26">
        <f t="shared" si="147"/>
        <v>1233.45</v>
      </c>
      <c r="DT18" s="26">
        <f t="shared" si="147"/>
        <v>1233.45</v>
      </c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</row>
    <row r="19" spans="1:244" s="16" customFormat="1" ht="17.25" x14ac:dyDescent="0.35">
      <c r="A19" s="39" t="s">
        <v>172</v>
      </c>
      <c r="B19" s="53"/>
      <c r="C19" s="54"/>
      <c r="D19" s="54"/>
      <c r="E19" s="63">
        <f>SUM(E15:E18)</f>
        <v>61234.799999999996</v>
      </c>
      <c r="F19" s="63">
        <f t="shared" ref="F19" si="148">SUM(F15:F18)</f>
        <v>61234.799999999996</v>
      </c>
      <c r="G19" s="63">
        <f t="shared" ref="G19:AL19" si="149">SUM(G15:G18)</f>
        <v>61234.799999999996</v>
      </c>
      <c r="H19" s="63">
        <f t="shared" si="149"/>
        <v>61234.799999999996</v>
      </c>
      <c r="I19" s="63">
        <f t="shared" si="149"/>
        <v>61234.799999999996</v>
      </c>
      <c r="J19" s="63">
        <f t="shared" si="149"/>
        <v>61234.799999999996</v>
      </c>
      <c r="K19" s="63">
        <f t="shared" si="149"/>
        <v>61234.799999999996</v>
      </c>
      <c r="L19" s="63">
        <f t="shared" si="149"/>
        <v>61234.799999999996</v>
      </c>
      <c r="M19" s="63">
        <f t="shared" si="149"/>
        <v>61234.799999999996</v>
      </c>
      <c r="N19" s="63">
        <f t="shared" si="149"/>
        <v>61234.799999999996</v>
      </c>
      <c r="O19" s="63">
        <f t="shared" si="149"/>
        <v>61234.799999999996</v>
      </c>
      <c r="P19" s="63">
        <f t="shared" si="149"/>
        <v>61234.799999999996</v>
      </c>
      <c r="Q19" s="63">
        <f t="shared" si="149"/>
        <v>61234.799999999996</v>
      </c>
      <c r="R19" s="63">
        <f t="shared" si="149"/>
        <v>61234.799999999996</v>
      </c>
      <c r="S19" s="63">
        <f t="shared" si="149"/>
        <v>61234.799999999996</v>
      </c>
      <c r="T19" s="63">
        <f t="shared" si="149"/>
        <v>61234.799999999996</v>
      </c>
      <c r="U19" s="63">
        <f t="shared" si="149"/>
        <v>61234.799999999996</v>
      </c>
      <c r="V19" s="63">
        <f t="shared" si="149"/>
        <v>61234.799999999996</v>
      </c>
      <c r="W19" s="63">
        <f t="shared" si="149"/>
        <v>61234.799999999996</v>
      </c>
      <c r="X19" s="63">
        <f t="shared" si="149"/>
        <v>61234.799999999996</v>
      </c>
      <c r="Y19" s="63">
        <f t="shared" si="149"/>
        <v>61234.799999999996</v>
      </c>
      <c r="Z19" s="63">
        <f t="shared" si="149"/>
        <v>61234.799999999996</v>
      </c>
      <c r="AA19" s="63">
        <f t="shared" si="149"/>
        <v>61234.799999999996</v>
      </c>
      <c r="AB19" s="63">
        <f t="shared" si="149"/>
        <v>61234.799999999996</v>
      </c>
      <c r="AC19" s="63">
        <f t="shared" si="149"/>
        <v>61234.799999999996</v>
      </c>
      <c r="AD19" s="63">
        <f t="shared" si="149"/>
        <v>61234.799999999996</v>
      </c>
      <c r="AE19" s="63">
        <f t="shared" si="149"/>
        <v>61234.799999999996</v>
      </c>
      <c r="AF19" s="63">
        <f t="shared" si="149"/>
        <v>61234.799999999996</v>
      </c>
      <c r="AG19" s="63">
        <f t="shared" si="149"/>
        <v>61234.799999999996</v>
      </c>
      <c r="AH19" s="63">
        <f t="shared" si="149"/>
        <v>61234.799999999996</v>
      </c>
      <c r="AI19" s="63">
        <f t="shared" si="149"/>
        <v>61234.799999999996</v>
      </c>
      <c r="AJ19" s="63">
        <f t="shared" si="149"/>
        <v>61234.799999999996</v>
      </c>
      <c r="AK19" s="63">
        <f t="shared" si="149"/>
        <v>61234.799999999996</v>
      </c>
      <c r="AL19" s="63">
        <f t="shared" si="149"/>
        <v>61234.799999999996</v>
      </c>
      <c r="AM19" s="63">
        <f t="shared" ref="AM19:BR19" si="150">SUM(AM15:AM18)</f>
        <v>61234.799999999996</v>
      </c>
      <c r="AN19" s="63">
        <f t="shared" si="150"/>
        <v>61234.799999999996</v>
      </c>
      <c r="AO19" s="63">
        <f t="shared" si="150"/>
        <v>61234.799999999996</v>
      </c>
      <c r="AP19" s="63">
        <f t="shared" si="150"/>
        <v>61234.799999999996</v>
      </c>
      <c r="AQ19" s="63">
        <f t="shared" si="150"/>
        <v>61234.799999999996</v>
      </c>
      <c r="AR19" s="63">
        <f t="shared" si="150"/>
        <v>61234.799999999996</v>
      </c>
      <c r="AS19" s="63">
        <f t="shared" si="150"/>
        <v>61234.799999999996</v>
      </c>
      <c r="AT19" s="63">
        <f t="shared" si="150"/>
        <v>61234.799999999996</v>
      </c>
      <c r="AU19" s="63">
        <f t="shared" si="150"/>
        <v>61234.799999999996</v>
      </c>
      <c r="AV19" s="63">
        <f t="shared" si="150"/>
        <v>61234.799999999996</v>
      </c>
      <c r="AW19" s="63">
        <f t="shared" si="150"/>
        <v>61234.799999999996</v>
      </c>
      <c r="AX19" s="63">
        <f t="shared" si="150"/>
        <v>61234.799999999996</v>
      </c>
      <c r="AY19" s="63">
        <f t="shared" si="150"/>
        <v>61234.799999999996</v>
      </c>
      <c r="AZ19" s="63">
        <f t="shared" si="150"/>
        <v>61234.799999999996</v>
      </c>
      <c r="BA19" s="63">
        <f t="shared" si="150"/>
        <v>61234.799999999996</v>
      </c>
      <c r="BB19" s="63">
        <f t="shared" si="150"/>
        <v>61234.799999999996</v>
      </c>
      <c r="BC19" s="63">
        <f t="shared" si="150"/>
        <v>61234.799999999996</v>
      </c>
      <c r="BD19" s="63">
        <f t="shared" si="150"/>
        <v>61234.799999999996</v>
      </c>
      <c r="BE19" s="63">
        <f t="shared" si="150"/>
        <v>61234.799999999996</v>
      </c>
      <c r="BF19" s="63">
        <f t="shared" si="150"/>
        <v>61234.799999999996</v>
      </c>
      <c r="BG19" s="63">
        <f t="shared" si="150"/>
        <v>61234.799999999996</v>
      </c>
      <c r="BH19" s="63">
        <f t="shared" si="150"/>
        <v>61234.799999999996</v>
      </c>
      <c r="BI19" s="63">
        <f t="shared" si="150"/>
        <v>61234.799999999996</v>
      </c>
      <c r="BJ19" s="63">
        <f t="shared" si="150"/>
        <v>61234.799999999996</v>
      </c>
      <c r="BK19" s="63">
        <f t="shared" si="150"/>
        <v>61234.799999999996</v>
      </c>
      <c r="BL19" s="63">
        <f t="shared" si="150"/>
        <v>61234.799999999996</v>
      </c>
      <c r="BM19" s="63">
        <f t="shared" si="150"/>
        <v>61234.799999999996</v>
      </c>
      <c r="BN19" s="63">
        <f t="shared" si="150"/>
        <v>61234.799999999996</v>
      </c>
      <c r="BO19" s="63">
        <f t="shared" si="150"/>
        <v>61234.799999999996</v>
      </c>
      <c r="BP19" s="63">
        <f t="shared" si="150"/>
        <v>61234.799999999996</v>
      </c>
      <c r="BQ19" s="63">
        <f t="shared" si="150"/>
        <v>61234.799999999996</v>
      </c>
      <c r="BR19" s="63">
        <f t="shared" si="150"/>
        <v>61234.799999999996</v>
      </c>
      <c r="BS19" s="63">
        <f t="shared" ref="BS19:CX19" si="151">SUM(BS15:BS18)</f>
        <v>61234.799999999996</v>
      </c>
      <c r="BT19" s="63">
        <f t="shared" si="151"/>
        <v>61234.799999999996</v>
      </c>
      <c r="BU19" s="63">
        <f t="shared" si="151"/>
        <v>61234.799999999996</v>
      </c>
      <c r="BV19" s="63">
        <f t="shared" si="151"/>
        <v>61234.799999999996</v>
      </c>
      <c r="BW19" s="63">
        <f t="shared" si="151"/>
        <v>61234.799999999996</v>
      </c>
      <c r="BX19" s="63">
        <f t="shared" si="151"/>
        <v>61234.799999999996</v>
      </c>
      <c r="BY19" s="63">
        <f t="shared" si="151"/>
        <v>61234.799999999996</v>
      </c>
      <c r="BZ19" s="63">
        <f t="shared" si="151"/>
        <v>61234.799999999996</v>
      </c>
      <c r="CA19" s="63">
        <f t="shared" si="151"/>
        <v>61234.799999999996</v>
      </c>
      <c r="CB19" s="63">
        <f t="shared" si="151"/>
        <v>61234.799999999996</v>
      </c>
      <c r="CC19" s="63">
        <f t="shared" si="151"/>
        <v>61234.799999999996</v>
      </c>
      <c r="CD19" s="63">
        <f t="shared" si="151"/>
        <v>61234.799999999996</v>
      </c>
      <c r="CE19" s="63">
        <f t="shared" si="151"/>
        <v>61234.799999999996</v>
      </c>
      <c r="CF19" s="63">
        <f t="shared" si="151"/>
        <v>61234.799999999996</v>
      </c>
      <c r="CG19" s="63">
        <f t="shared" si="151"/>
        <v>61234.799999999996</v>
      </c>
      <c r="CH19" s="63">
        <f t="shared" si="151"/>
        <v>61234.799999999996</v>
      </c>
      <c r="CI19" s="63">
        <f t="shared" si="151"/>
        <v>61234.799999999996</v>
      </c>
      <c r="CJ19" s="63">
        <f t="shared" si="151"/>
        <v>61234.799999999996</v>
      </c>
      <c r="CK19" s="63">
        <f t="shared" si="151"/>
        <v>61234.799999999996</v>
      </c>
      <c r="CL19" s="63">
        <f t="shared" si="151"/>
        <v>61234.799999999996</v>
      </c>
      <c r="CM19" s="63">
        <f t="shared" si="151"/>
        <v>61234.799999999996</v>
      </c>
      <c r="CN19" s="63">
        <f t="shared" si="151"/>
        <v>61234.799999999996</v>
      </c>
      <c r="CO19" s="63">
        <f t="shared" si="151"/>
        <v>61234.799999999996</v>
      </c>
      <c r="CP19" s="63">
        <f t="shared" si="151"/>
        <v>61234.799999999996</v>
      </c>
      <c r="CQ19" s="63">
        <f t="shared" si="151"/>
        <v>61234.799999999996</v>
      </c>
      <c r="CR19" s="63">
        <f t="shared" si="151"/>
        <v>61234.799999999996</v>
      </c>
      <c r="CS19" s="63">
        <f t="shared" si="151"/>
        <v>61234.799999999996</v>
      </c>
      <c r="CT19" s="63">
        <f t="shared" si="151"/>
        <v>61234.799999999996</v>
      </c>
      <c r="CU19" s="63">
        <f t="shared" si="151"/>
        <v>61234.799999999996</v>
      </c>
      <c r="CV19" s="63">
        <f t="shared" si="151"/>
        <v>61234.799999999996</v>
      </c>
      <c r="CW19" s="63">
        <f t="shared" si="151"/>
        <v>61234.799999999996</v>
      </c>
      <c r="CX19" s="63">
        <f t="shared" si="151"/>
        <v>61234.799999999996</v>
      </c>
      <c r="CY19" s="63">
        <f t="shared" ref="CY19:DT19" si="152">SUM(CY15:CY18)</f>
        <v>61234.799999999996</v>
      </c>
      <c r="CZ19" s="63">
        <f t="shared" si="152"/>
        <v>61234.799999999996</v>
      </c>
      <c r="DA19" s="63">
        <f t="shared" si="152"/>
        <v>61234.799999999996</v>
      </c>
      <c r="DB19" s="63">
        <f t="shared" si="152"/>
        <v>61234.799999999996</v>
      </c>
      <c r="DC19" s="63">
        <f t="shared" si="152"/>
        <v>61234.799999999996</v>
      </c>
      <c r="DD19" s="63">
        <f t="shared" si="152"/>
        <v>61234.799999999996</v>
      </c>
      <c r="DE19" s="63">
        <f t="shared" si="152"/>
        <v>61234.799999999996</v>
      </c>
      <c r="DF19" s="63">
        <f t="shared" si="152"/>
        <v>61234.799999999996</v>
      </c>
      <c r="DG19" s="63">
        <f t="shared" si="152"/>
        <v>61234.799999999996</v>
      </c>
      <c r="DH19" s="63">
        <f t="shared" si="152"/>
        <v>61234.799999999996</v>
      </c>
      <c r="DI19" s="63">
        <f t="shared" si="152"/>
        <v>61234.799999999996</v>
      </c>
      <c r="DJ19" s="63">
        <f t="shared" si="152"/>
        <v>61234.799999999996</v>
      </c>
      <c r="DK19" s="63">
        <f t="shared" si="152"/>
        <v>61234.799999999996</v>
      </c>
      <c r="DL19" s="63">
        <f t="shared" si="152"/>
        <v>61234.799999999996</v>
      </c>
      <c r="DM19" s="63">
        <f t="shared" si="152"/>
        <v>61234.799999999996</v>
      </c>
      <c r="DN19" s="63">
        <f t="shared" si="152"/>
        <v>61234.799999999996</v>
      </c>
      <c r="DO19" s="63">
        <f t="shared" si="152"/>
        <v>61234.799999999996</v>
      </c>
      <c r="DP19" s="63">
        <f t="shared" si="152"/>
        <v>61234.799999999996</v>
      </c>
      <c r="DQ19" s="63">
        <f t="shared" si="152"/>
        <v>61234.799999999996</v>
      </c>
      <c r="DR19" s="63">
        <f t="shared" si="152"/>
        <v>61234.799999999996</v>
      </c>
      <c r="DS19" s="63">
        <f t="shared" si="152"/>
        <v>61234.799999999996</v>
      </c>
      <c r="DT19" s="63">
        <f t="shared" si="152"/>
        <v>61234.799999999996</v>
      </c>
      <c r="DU19" s="63"/>
      <c r="DV19" s="63"/>
      <c r="DW19" s="63"/>
      <c r="DX19" s="63"/>
      <c r="DY19" s="63"/>
      <c r="DZ19" s="63"/>
      <c r="EA19" s="63"/>
      <c r="EB19" s="63"/>
      <c r="EC19" s="63"/>
      <c r="ED19" s="63"/>
      <c r="EE19" s="63"/>
      <c r="EF19" s="63"/>
      <c r="EG19" s="63"/>
      <c r="EH19" s="63"/>
      <c r="EI19" s="63"/>
      <c r="EJ19" s="63"/>
      <c r="EK19" s="63"/>
      <c r="EL19" s="63"/>
      <c r="EM19" s="63"/>
      <c r="EN19" s="63"/>
      <c r="EO19" s="63"/>
      <c r="EP19" s="63"/>
      <c r="EQ19" s="63"/>
      <c r="ER19" s="63"/>
      <c r="ES19" s="63"/>
      <c r="ET19" s="63"/>
      <c r="EU19" s="63"/>
      <c r="EV19" s="63"/>
      <c r="EW19" s="63"/>
      <c r="EX19" s="63"/>
      <c r="EY19" s="63"/>
      <c r="EZ19" s="63"/>
      <c r="FA19" s="63"/>
      <c r="FB19" s="63"/>
      <c r="FC19" s="63"/>
      <c r="FD19" s="63"/>
      <c r="FE19" s="63"/>
      <c r="FF19" s="63"/>
      <c r="FG19" s="63"/>
      <c r="FH19" s="63"/>
      <c r="FI19" s="63"/>
      <c r="FJ19" s="63"/>
      <c r="FK19" s="63"/>
      <c r="FL19" s="63"/>
      <c r="FM19" s="63"/>
      <c r="FN19" s="63"/>
      <c r="FO19" s="63"/>
      <c r="FP19" s="63"/>
      <c r="FQ19" s="63"/>
      <c r="FR19" s="63"/>
      <c r="FS19" s="63"/>
      <c r="FT19" s="63"/>
      <c r="FU19" s="63"/>
      <c r="FV19" s="63"/>
      <c r="FW19" s="63"/>
      <c r="FX19" s="63"/>
      <c r="FY19" s="63"/>
      <c r="FZ19" s="63"/>
      <c r="GA19" s="63"/>
      <c r="GB19" s="63"/>
      <c r="GC19" s="63"/>
      <c r="GD19" s="63"/>
      <c r="GE19" s="63"/>
      <c r="GF19" s="63"/>
      <c r="GG19" s="63"/>
      <c r="GH19" s="63"/>
      <c r="GI19" s="63"/>
      <c r="GJ19" s="63"/>
      <c r="GK19" s="63"/>
      <c r="GL19" s="63"/>
      <c r="GM19" s="63"/>
      <c r="GN19" s="63"/>
      <c r="GO19" s="63"/>
      <c r="GP19" s="63"/>
      <c r="GQ19" s="63"/>
      <c r="GR19" s="63"/>
      <c r="GS19" s="63"/>
      <c r="GT19" s="63"/>
      <c r="GU19" s="63"/>
      <c r="GV19" s="63"/>
      <c r="GW19" s="63"/>
      <c r="GX19" s="63"/>
      <c r="GY19" s="63"/>
      <c r="GZ19" s="63"/>
      <c r="HA19" s="63"/>
      <c r="HB19" s="63"/>
      <c r="HC19" s="63"/>
      <c r="HD19" s="63"/>
      <c r="HE19" s="63"/>
      <c r="HF19" s="63"/>
      <c r="HG19" s="63"/>
      <c r="HH19" s="63"/>
      <c r="HI19" s="63"/>
      <c r="HJ19" s="63"/>
      <c r="HK19" s="63"/>
      <c r="HL19" s="63"/>
      <c r="HM19" s="63"/>
      <c r="HN19" s="63"/>
      <c r="HO19" s="63"/>
      <c r="HP19" s="63"/>
      <c r="HQ19" s="63"/>
      <c r="HR19" s="63"/>
      <c r="HS19" s="63"/>
      <c r="HT19" s="63"/>
      <c r="HU19" s="63"/>
      <c r="HV19" s="63"/>
      <c r="HW19" s="63"/>
      <c r="HX19" s="63"/>
      <c r="HY19" s="63"/>
      <c r="HZ19" s="63"/>
      <c r="IA19" s="63"/>
      <c r="IB19" s="63"/>
      <c r="IC19" s="63"/>
      <c r="ID19" s="63"/>
      <c r="IE19" s="63"/>
      <c r="IF19" s="63"/>
      <c r="IG19" s="63"/>
      <c r="IH19" s="63"/>
      <c r="II19" s="63"/>
      <c r="IJ19" s="63"/>
    </row>
    <row r="20" spans="1:244" s="16" customFormat="1" ht="16.5" x14ac:dyDescent="0.3">
      <c r="A20" s="64"/>
      <c r="B20" s="65"/>
      <c r="C20" s="6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</row>
    <row r="21" spans="1:244" s="16" customFormat="1" ht="16.5" hidden="1" x14ac:dyDescent="0.3">
      <c r="A21" s="64"/>
      <c r="B21" s="65"/>
      <c r="C21" s="6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</row>
    <row r="22" spans="1:244" s="16" customFormat="1" ht="16.5" hidden="1" x14ac:dyDescent="0.3">
      <c r="A22" s="64"/>
      <c r="B22" s="65"/>
      <c r="C22" s="66"/>
      <c r="D22" s="82"/>
      <c r="E22" s="82"/>
      <c r="F22" s="82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</row>
    <row r="23" spans="1:244" s="16" customFormat="1" ht="16.5" hidden="1" x14ac:dyDescent="0.3">
      <c r="A23" s="64"/>
      <c r="B23" s="65"/>
      <c r="C23" s="65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</row>
    <row r="24" spans="1:244" s="16" customFormat="1" ht="16.5" hidden="1" x14ac:dyDescent="0.3">
      <c r="A24" s="64"/>
      <c r="B24" s="65"/>
      <c r="C24" s="65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26"/>
      <c r="CO24" s="26"/>
      <c r="CP24" s="26"/>
      <c r="CQ24" s="26"/>
      <c r="CR24" s="26"/>
      <c r="CS24" s="26"/>
      <c r="CT24" s="26"/>
      <c r="CU24" s="26"/>
      <c r="CV24" s="26"/>
      <c r="CW24" s="26"/>
      <c r="CX24" s="26"/>
      <c r="CY24" s="26"/>
      <c r="CZ24" s="26"/>
      <c r="DA24" s="26"/>
      <c r="DB24" s="26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6"/>
      <c r="DN24" s="26"/>
      <c r="DO24" s="26"/>
      <c r="DP24" s="26"/>
      <c r="DQ24" s="26"/>
      <c r="DR24" s="26"/>
      <c r="DS24" s="26"/>
      <c r="DT24" s="26"/>
      <c r="DU24" s="26"/>
      <c r="DV24" s="26"/>
      <c r="DW24" s="26"/>
      <c r="DX24" s="26"/>
      <c r="DY24" s="26"/>
      <c r="DZ24" s="26"/>
      <c r="EA24" s="26"/>
      <c r="EB24" s="26"/>
      <c r="EC24" s="26"/>
      <c r="ED24" s="26"/>
      <c r="EE24" s="26"/>
      <c r="EF24" s="26"/>
      <c r="EG24" s="26"/>
      <c r="EH24" s="26"/>
      <c r="EI24" s="26"/>
      <c r="EJ24" s="26"/>
      <c r="EK24" s="26"/>
      <c r="EL24" s="26"/>
      <c r="EM24" s="26"/>
      <c r="EN24" s="26"/>
      <c r="EO24" s="26"/>
      <c r="EP24" s="26"/>
      <c r="EQ24" s="26"/>
      <c r="ER24" s="26"/>
      <c r="ES24" s="26"/>
      <c r="ET24" s="26"/>
      <c r="EU24" s="26"/>
      <c r="EV24" s="26"/>
      <c r="EW24" s="26"/>
      <c r="EX24" s="26"/>
      <c r="EY24" s="26"/>
      <c r="EZ24" s="26"/>
      <c r="FA24" s="26"/>
      <c r="FB24" s="26"/>
      <c r="FC24" s="26"/>
      <c r="FD24" s="26"/>
      <c r="FE24" s="26"/>
      <c r="FF24" s="26"/>
      <c r="FG24" s="26"/>
      <c r="FH24" s="26"/>
      <c r="FI24" s="26"/>
      <c r="FJ24" s="26"/>
      <c r="FK24" s="26"/>
      <c r="FL24" s="26"/>
      <c r="FM24" s="26"/>
      <c r="FN24" s="26"/>
      <c r="FO24" s="26"/>
      <c r="FP24" s="26"/>
      <c r="FQ24" s="26"/>
      <c r="FR24" s="26"/>
      <c r="FS24" s="26"/>
      <c r="FT24" s="26"/>
      <c r="FU24" s="26"/>
      <c r="FV24" s="26"/>
      <c r="FW24" s="26"/>
      <c r="FX24" s="26"/>
      <c r="FY24" s="26"/>
      <c r="FZ24" s="26"/>
      <c r="GA24" s="26"/>
      <c r="GB24" s="26"/>
      <c r="GC24" s="26"/>
      <c r="GD24" s="26"/>
      <c r="GE24" s="26"/>
      <c r="GF24" s="26"/>
      <c r="GG24" s="26"/>
      <c r="GH24" s="26"/>
      <c r="GI24" s="26"/>
      <c r="GJ24" s="26"/>
      <c r="GK24" s="26"/>
      <c r="GL24" s="26"/>
      <c r="GM24" s="26"/>
      <c r="GN24" s="26"/>
      <c r="GO24" s="26"/>
      <c r="GP24" s="26"/>
      <c r="GQ24" s="26"/>
      <c r="GR24" s="26"/>
      <c r="GS24" s="26"/>
      <c r="GT24" s="26"/>
      <c r="GU24" s="26"/>
      <c r="GV24" s="26"/>
      <c r="GW24" s="26"/>
      <c r="GX24" s="26"/>
      <c r="GY24" s="26"/>
      <c r="GZ24" s="26"/>
      <c r="HA24" s="26"/>
      <c r="HB24" s="26"/>
      <c r="HC24" s="26"/>
      <c r="HD24" s="26"/>
      <c r="HE24" s="26"/>
      <c r="HF24" s="26"/>
      <c r="HG24" s="26"/>
      <c r="HH24" s="26"/>
      <c r="HI24" s="26"/>
      <c r="HJ24" s="26"/>
      <c r="HK24" s="26"/>
      <c r="HL24" s="26"/>
      <c r="HM24" s="26"/>
      <c r="HN24" s="26"/>
      <c r="HO24" s="26"/>
      <c r="HP24" s="26"/>
      <c r="HQ24" s="26"/>
      <c r="HR24" s="26"/>
      <c r="HS24" s="26"/>
      <c r="HT24" s="26"/>
      <c r="HU24" s="26"/>
      <c r="HV24" s="26"/>
      <c r="HW24" s="26"/>
      <c r="HX24" s="26"/>
      <c r="HY24" s="26"/>
      <c r="HZ24" s="26"/>
      <c r="IA24" s="26"/>
      <c r="IB24" s="26"/>
      <c r="IC24" s="26"/>
      <c r="ID24" s="26"/>
      <c r="IE24" s="26"/>
      <c r="IF24" s="26"/>
      <c r="IG24" s="26"/>
      <c r="IH24" s="26"/>
      <c r="II24" s="26"/>
      <c r="IJ24" s="26"/>
    </row>
    <row r="25" spans="1:244" s="16" customFormat="1" ht="17.25" x14ac:dyDescent="0.35">
      <c r="A25" s="39" t="s">
        <v>173</v>
      </c>
      <c r="B25" s="53"/>
      <c r="C25" s="54"/>
      <c r="D25" s="63">
        <f t="shared" ref="D25:AI25" si="153">SUM(D20:D24)-D21</f>
        <v>0</v>
      </c>
      <c r="E25" s="63">
        <f t="shared" si="153"/>
        <v>0</v>
      </c>
      <c r="F25" s="63">
        <f t="shared" si="153"/>
        <v>0</v>
      </c>
      <c r="G25" s="63">
        <f t="shared" si="153"/>
        <v>0</v>
      </c>
      <c r="H25" s="63">
        <f t="shared" si="153"/>
        <v>0</v>
      </c>
      <c r="I25" s="63">
        <f t="shared" si="153"/>
        <v>0</v>
      </c>
      <c r="J25" s="63">
        <f t="shared" si="153"/>
        <v>0</v>
      </c>
      <c r="K25" s="63">
        <f t="shared" si="153"/>
        <v>0</v>
      </c>
      <c r="L25" s="63">
        <f t="shared" si="153"/>
        <v>0</v>
      </c>
      <c r="M25" s="63">
        <f t="shared" si="153"/>
        <v>0</v>
      </c>
      <c r="N25" s="63">
        <f t="shared" si="153"/>
        <v>0</v>
      </c>
      <c r="O25" s="63">
        <f t="shared" si="153"/>
        <v>0</v>
      </c>
      <c r="P25" s="63">
        <f t="shared" si="153"/>
        <v>0</v>
      </c>
      <c r="Q25" s="63">
        <f t="shared" si="153"/>
        <v>0</v>
      </c>
      <c r="R25" s="63">
        <f t="shared" si="153"/>
        <v>0</v>
      </c>
      <c r="S25" s="63">
        <f t="shared" si="153"/>
        <v>0</v>
      </c>
      <c r="T25" s="63">
        <f t="shared" si="153"/>
        <v>0</v>
      </c>
      <c r="U25" s="63">
        <f t="shared" si="153"/>
        <v>0</v>
      </c>
      <c r="V25" s="63">
        <f t="shared" si="153"/>
        <v>0</v>
      </c>
      <c r="W25" s="63">
        <f t="shared" si="153"/>
        <v>0</v>
      </c>
      <c r="X25" s="63">
        <f t="shared" si="153"/>
        <v>0</v>
      </c>
      <c r="Y25" s="63">
        <f t="shared" si="153"/>
        <v>0</v>
      </c>
      <c r="Z25" s="63">
        <f t="shared" si="153"/>
        <v>0</v>
      </c>
      <c r="AA25" s="63">
        <f t="shared" si="153"/>
        <v>0</v>
      </c>
      <c r="AB25" s="63">
        <f t="shared" si="153"/>
        <v>0</v>
      </c>
      <c r="AC25" s="63">
        <f t="shared" si="153"/>
        <v>0</v>
      </c>
      <c r="AD25" s="63">
        <f t="shared" si="153"/>
        <v>0</v>
      </c>
      <c r="AE25" s="63">
        <f t="shared" si="153"/>
        <v>0</v>
      </c>
      <c r="AF25" s="63">
        <f t="shared" si="153"/>
        <v>0</v>
      </c>
      <c r="AG25" s="63">
        <f t="shared" si="153"/>
        <v>0</v>
      </c>
      <c r="AH25" s="63">
        <f t="shared" si="153"/>
        <v>0</v>
      </c>
      <c r="AI25" s="63">
        <f t="shared" si="153"/>
        <v>0</v>
      </c>
      <c r="AJ25" s="63">
        <f t="shared" ref="AJ25:BO25" si="154">SUM(AJ20:AJ24)-AJ21</f>
        <v>0</v>
      </c>
      <c r="AK25" s="63">
        <f t="shared" si="154"/>
        <v>0</v>
      </c>
      <c r="AL25" s="63">
        <f t="shared" si="154"/>
        <v>0</v>
      </c>
      <c r="AM25" s="63">
        <f t="shared" si="154"/>
        <v>0</v>
      </c>
      <c r="AN25" s="63">
        <f t="shared" si="154"/>
        <v>0</v>
      </c>
      <c r="AO25" s="63">
        <f t="shared" si="154"/>
        <v>0</v>
      </c>
      <c r="AP25" s="63">
        <f t="shared" si="154"/>
        <v>0</v>
      </c>
      <c r="AQ25" s="63">
        <f t="shared" si="154"/>
        <v>0</v>
      </c>
      <c r="AR25" s="63">
        <f t="shared" si="154"/>
        <v>0</v>
      </c>
      <c r="AS25" s="63">
        <f t="shared" si="154"/>
        <v>0</v>
      </c>
      <c r="AT25" s="63">
        <f t="shared" si="154"/>
        <v>0</v>
      </c>
      <c r="AU25" s="63">
        <f t="shared" si="154"/>
        <v>0</v>
      </c>
      <c r="AV25" s="63">
        <f t="shared" si="154"/>
        <v>0</v>
      </c>
      <c r="AW25" s="63">
        <f t="shared" si="154"/>
        <v>0</v>
      </c>
      <c r="AX25" s="63">
        <f t="shared" si="154"/>
        <v>0</v>
      </c>
      <c r="AY25" s="63">
        <f t="shared" si="154"/>
        <v>0</v>
      </c>
      <c r="AZ25" s="63">
        <f t="shared" si="154"/>
        <v>0</v>
      </c>
      <c r="BA25" s="63">
        <f t="shared" si="154"/>
        <v>0</v>
      </c>
      <c r="BB25" s="63">
        <f t="shared" si="154"/>
        <v>0</v>
      </c>
      <c r="BC25" s="63">
        <f t="shared" si="154"/>
        <v>0</v>
      </c>
      <c r="BD25" s="63">
        <f t="shared" si="154"/>
        <v>0</v>
      </c>
      <c r="BE25" s="63">
        <f t="shared" si="154"/>
        <v>0</v>
      </c>
      <c r="BF25" s="63">
        <f t="shared" si="154"/>
        <v>0</v>
      </c>
      <c r="BG25" s="63">
        <f t="shared" si="154"/>
        <v>0</v>
      </c>
      <c r="BH25" s="63">
        <f t="shared" si="154"/>
        <v>0</v>
      </c>
      <c r="BI25" s="63">
        <f t="shared" si="154"/>
        <v>0</v>
      </c>
      <c r="BJ25" s="63">
        <f t="shared" si="154"/>
        <v>0</v>
      </c>
      <c r="BK25" s="63">
        <f t="shared" si="154"/>
        <v>0</v>
      </c>
      <c r="BL25" s="63">
        <f t="shared" si="154"/>
        <v>0</v>
      </c>
      <c r="BM25" s="63">
        <f t="shared" si="154"/>
        <v>0</v>
      </c>
      <c r="BN25" s="63">
        <f t="shared" si="154"/>
        <v>0</v>
      </c>
      <c r="BO25" s="63">
        <f t="shared" si="154"/>
        <v>0</v>
      </c>
      <c r="BP25" s="63">
        <f t="shared" ref="BP25:CU25" si="155">SUM(BP20:BP24)-BP21</f>
        <v>0</v>
      </c>
      <c r="BQ25" s="63">
        <f t="shared" si="155"/>
        <v>0</v>
      </c>
      <c r="BR25" s="63">
        <f t="shared" si="155"/>
        <v>0</v>
      </c>
      <c r="BS25" s="63">
        <f t="shared" si="155"/>
        <v>0</v>
      </c>
      <c r="BT25" s="63">
        <f t="shared" si="155"/>
        <v>0</v>
      </c>
      <c r="BU25" s="63">
        <f t="shared" si="155"/>
        <v>0</v>
      </c>
      <c r="BV25" s="63">
        <f t="shared" si="155"/>
        <v>0</v>
      </c>
      <c r="BW25" s="63">
        <f t="shared" si="155"/>
        <v>0</v>
      </c>
      <c r="BX25" s="63">
        <f t="shared" si="155"/>
        <v>0</v>
      </c>
      <c r="BY25" s="63">
        <f t="shared" si="155"/>
        <v>0</v>
      </c>
      <c r="BZ25" s="63">
        <f t="shared" si="155"/>
        <v>0</v>
      </c>
      <c r="CA25" s="63">
        <f t="shared" si="155"/>
        <v>0</v>
      </c>
      <c r="CB25" s="63">
        <f t="shared" si="155"/>
        <v>0</v>
      </c>
      <c r="CC25" s="63">
        <f t="shared" si="155"/>
        <v>0</v>
      </c>
      <c r="CD25" s="63">
        <f t="shared" si="155"/>
        <v>0</v>
      </c>
      <c r="CE25" s="63">
        <f t="shared" si="155"/>
        <v>0</v>
      </c>
      <c r="CF25" s="63">
        <f t="shared" si="155"/>
        <v>0</v>
      </c>
      <c r="CG25" s="63">
        <f t="shared" si="155"/>
        <v>0</v>
      </c>
      <c r="CH25" s="63">
        <f t="shared" si="155"/>
        <v>0</v>
      </c>
      <c r="CI25" s="63">
        <f t="shared" si="155"/>
        <v>0</v>
      </c>
      <c r="CJ25" s="63">
        <f t="shared" si="155"/>
        <v>0</v>
      </c>
      <c r="CK25" s="63">
        <f t="shared" si="155"/>
        <v>0</v>
      </c>
      <c r="CL25" s="63">
        <f t="shared" si="155"/>
        <v>0</v>
      </c>
      <c r="CM25" s="63">
        <f t="shared" si="155"/>
        <v>0</v>
      </c>
      <c r="CN25" s="63">
        <f t="shared" si="155"/>
        <v>0</v>
      </c>
      <c r="CO25" s="63">
        <f t="shared" si="155"/>
        <v>0</v>
      </c>
      <c r="CP25" s="63">
        <f t="shared" si="155"/>
        <v>0</v>
      </c>
      <c r="CQ25" s="63">
        <f t="shared" si="155"/>
        <v>0</v>
      </c>
      <c r="CR25" s="63">
        <f t="shared" si="155"/>
        <v>0</v>
      </c>
      <c r="CS25" s="63">
        <f t="shared" si="155"/>
        <v>0</v>
      </c>
      <c r="CT25" s="63">
        <f t="shared" si="155"/>
        <v>0</v>
      </c>
      <c r="CU25" s="63">
        <f t="shared" si="155"/>
        <v>0</v>
      </c>
      <c r="CV25" s="63">
        <f t="shared" ref="CV25:DT25" si="156">SUM(CV20:CV24)-CV21</f>
        <v>0</v>
      </c>
      <c r="CW25" s="63">
        <f t="shared" si="156"/>
        <v>0</v>
      </c>
      <c r="CX25" s="63">
        <f t="shared" si="156"/>
        <v>0</v>
      </c>
      <c r="CY25" s="63">
        <f t="shared" si="156"/>
        <v>0</v>
      </c>
      <c r="CZ25" s="63">
        <f t="shared" si="156"/>
        <v>0</v>
      </c>
      <c r="DA25" s="63">
        <f t="shared" si="156"/>
        <v>0</v>
      </c>
      <c r="DB25" s="63">
        <f t="shared" si="156"/>
        <v>0</v>
      </c>
      <c r="DC25" s="63">
        <f t="shared" si="156"/>
        <v>0</v>
      </c>
      <c r="DD25" s="63">
        <f t="shared" si="156"/>
        <v>0</v>
      </c>
      <c r="DE25" s="63">
        <f t="shared" si="156"/>
        <v>0</v>
      </c>
      <c r="DF25" s="63">
        <f t="shared" si="156"/>
        <v>0</v>
      </c>
      <c r="DG25" s="63">
        <f t="shared" si="156"/>
        <v>0</v>
      </c>
      <c r="DH25" s="63">
        <f t="shared" si="156"/>
        <v>0</v>
      </c>
      <c r="DI25" s="63">
        <f t="shared" si="156"/>
        <v>0</v>
      </c>
      <c r="DJ25" s="63">
        <f t="shared" si="156"/>
        <v>0</v>
      </c>
      <c r="DK25" s="63">
        <f t="shared" si="156"/>
        <v>0</v>
      </c>
      <c r="DL25" s="63">
        <f t="shared" si="156"/>
        <v>0</v>
      </c>
      <c r="DM25" s="63">
        <f t="shared" si="156"/>
        <v>0</v>
      </c>
      <c r="DN25" s="63">
        <f t="shared" si="156"/>
        <v>0</v>
      </c>
      <c r="DO25" s="63">
        <f t="shared" si="156"/>
        <v>0</v>
      </c>
      <c r="DP25" s="63">
        <f t="shared" si="156"/>
        <v>0</v>
      </c>
      <c r="DQ25" s="63">
        <f t="shared" si="156"/>
        <v>0</v>
      </c>
      <c r="DR25" s="63">
        <f t="shared" si="156"/>
        <v>0</v>
      </c>
      <c r="DS25" s="63">
        <f t="shared" si="156"/>
        <v>0</v>
      </c>
      <c r="DT25" s="63">
        <f t="shared" si="156"/>
        <v>0</v>
      </c>
      <c r="DU25" s="63"/>
      <c r="DV25" s="63"/>
      <c r="DW25" s="63"/>
      <c r="DX25" s="63"/>
      <c r="DY25" s="63"/>
      <c r="DZ25" s="63"/>
      <c r="EA25" s="63"/>
      <c r="EB25" s="63"/>
      <c r="EC25" s="63"/>
      <c r="ED25" s="63"/>
      <c r="EE25" s="63"/>
      <c r="EF25" s="63"/>
      <c r="EG25" s="63"/>
      <c r="EH25" s="63"/>
      <c r="EI25" s="63"/>
      <c r="EJ25" s="63"/>
      <c r="EK25" s="63"/>
      <c r="EL25" s="63"/>
      <c r="EM25" s="63"/>
      <c r="EN25" s="63"/>
      <c r="EO25" s="63"/>
      <c r="EP25" s="63"/>
      <c r="EQ25" s="63"/>
      <c r="ER25" s="63"/>
      <c r="ES25" s="63"/>
      <c r="ET25" s="63"/>
      <c r="EU25" s="63"/>
      <c r="EV25" s="63"/>
      <c r="EW25" s="63"/>
      <c r="EX25" s="63"/>
      <c r="EY25" s="63"/>
      <c r="EZ25" s="63"/>
      <c r="FA25" s="63"/>
      <c r="FB25" s="63"/>
      <c r="FC25" s="63"/>
      <c r="FD25" s="63"/>
      <c r="FE25" s="63"/>
      <c r="FF25" s="63"/>
      <c r="FG25" s="63"/>
      <c r="FH25" s="63"/>
      <c r="FI25" s="63"/>
      <c r="FJ25" s="63"/>
      <c r="FK25" s="63"/>
      <c r="FL25" s="63"/>
      <c r="FM25" s="63"/>
      <c r="FN25" s="63"/>
      <c r="FO25" s="63"/>
      <c r="FP25" s="63"/>
      <c r="FQ25" s="63"/>
      <c r="FR25" s="63"/>
      <c r="FS25" s="63"/>
      <c r="FT25" s="63"/>
      <c r="FU25" s="63"/>
      <c r="FV25" s="63"/>
      <c r="FW25" s="63"/>
      <c r="FX25" s="63"/>
      <c r="FY25" s="63"/>
      <c r="FZ25" s="63"/>
      <c r="GA25" s="63"/>
      <c r="GB25" s="63"/>
      <c r="GC25" s="63"/>
      <c r="GD25" s="63"/>
      <c r="GE25" s="63"/>
      <c r="GF25" s="63"/>
      <c r="GG25" s="63"/>
      <c r="GH25" s="63"/>
      <c r="GI25" s="63"/>
      <c r="GJ25" s="63"/>
      <c r="GK25" s="63"/>
      <c r="GL25" s="63"/>
      <c r="GM25" s="63"/>
      <c r="GN25" s="63"/>
      <c r="GO25" s="63"/>
      <c r="GP25" s="63"/>
      <c r="GQ25" s="63"/>
      <c r="GR25" s="63"/>
      <c r="GS25" s="63"/>
      <c r="GT25" s="63"/>
      <c r="GU25" s="63"/>
      <c r="GV25" s="63"/>
      <c r="GW25" s="63"/>
      <c r="GX25" s="63"/>
      <c r="GY25" s="63"/>
      <c r="GZ25" s="63"/>
      <c r="HA25" s="63"/>
      <c r="HB25" s="63"/>
      <c r="HC25" s="63"/>
      <c r="HD25" s="63"/>
      <c r="HE25" s="63"/>
      <c r="HF25" s="63"/>
      <c r="HG25" s="63"/>
      <c r="HH25" s="63"/>
      <c r="HI25" s="63"/>
      <c r="HJ25" s="63"/>
      <c r="HK25" s="63"/>
      <c r="HL25" s="63"/>
      <c r="HM25" s="63"/>
      <c r="HN25" s="63"/>
      <c r="HO25" s="63"/>
      <c r="HP25" s="63"/>
      <c r="HQ25" s="63"/>
      <c r="HR25" s="63"/>
      <c r="HS25" s="63"/>
      <c r="HT25" s="63"/>
      <c r="HU25" s="63"/>
      <c r="HV25" s="63"/>
      <c r="HW25" s="63"/>
      <c r="HX25" s="63"/>
      <c r="HY25" s="63"/>
      <c r="HZ25" s="63"/>
      <c r="IA25" s="63"/>
      <c r="IB25" s="63"/>
      <c r="IC25" s="63"/>
      <c r="ID25" s="63"/>
      <c r="IE25" s="63"/>
      <c r="IF25" s="63"/>
      <c r="IG25" s="63"/>
      <c r="IH25" s="63"/>
      <c r="II25" s="63"/>
      <c r="IJ25" s="63"/>
    </row>
    <row r="26" spans="1:244" ht="15.75" thickBot="1" x14ac:dyDescent="0.3"/>
    <row r="27" spans="1:244" s="16" customFormat="1" ht="18" thickTop="1" thickBot="1" x14ac:dyDescent="0.35">
      <c r="A27" s="77" t="s">
        <v>174</v>
      </c>
      <c r="B27" s="78"/>
      <c r="C27" s="78"/>
      <c r="D27" s="79">
        <f t="shared" ref="D27:AI27" si="157">D13+D19+D25</f>
        <v>0</v>
      </c>
      <c r="E27" s="79">
        <f>E13+E19+E25</f>
        <v>109967.79999999999</v>
      </c>
      <c r="F27" s="79">
        <f t="shared" si="157"/>
        <v>109967.79999999999</v>
      </c>
      <c r="G27" s="79">
        <f t="shared" si="157"/>
        <v>109967.79999999999</v>
      </c>
      <c r="H27" s="79">
        <f t="shared" si="157"/>
        <v>109967.79999999999</v>
      </c>
      <c r="I27" s="79">
        <f t="shared" si="157"/>
        <v>109967.79999999999</v>
      </c>
      <c r="J27" s="79">
        <f t="shared" si="157"/>
        <v>109967.79999999999</v>
      </c>
      <c r="K27" s="79">
        <f t="shared" si="157"/>
        <v>109967.79999999999</v>
      </c>
      <c r="L27" s="79">
        <f t="shared" si="157"/>
        <v>109967.79999999999</v>
      </c>
      <c r="M27" s="79">
        <f t="shared" si="157"/>
        <v>109967.79999999999</v>
      </c>
      <c r="N27" s="79">
        <f t="shared" si="157"/>
        <v>109967.79999999999</v>
      </c>
      <c r="O27" s="79">
        <f t="shared" si="157"/>
        <v>109967.79999999999</v>
      </c>
      <c r="P27" s="79">
        <f t="shared" si="157"/>
        <v>109967.79999999999</v>
      </c>
      <c r="Q27" s="79">
        <f t="shared" si="157"/>
        <v>109967.79999999999</v>
      </c>
      <c r="R27" s="79">
        <f t="shared" si="157"/>
        <v>109967.79999999999</v>
      </c>
      <c r="S27" s="79">
        <f t="shared" si="157"/>
        <v>109967.79999999999</v>
      </c>
      <c r="T27" s="79">
        <f t="shared" si="157"/>
        <v>109967.79999999999</v>
      </c>
      <c r="U27" s="79">
        <f t="shared" si="157"/>
        <v>109967.79999999999</v>
      </c>
      <c r="V27" s="79">
        <f t="shared" si="157"/>
        <v>109967.79999999999</v>
      </c>
      <c r="W27" s="79">
        <f t="shared" si="157"/>
        <v>109967.79999999999</v>
      </c>
      <c r="X27" s="79">
        <f t="shared" si="157"/>
        <v>109967.79999999999</v>
      </c>
      <c r="Y27" s="79">
        <f t="shared" si="157"/>
        <v>109967.79999999999</v>
      </c>
      <c r="Z27" s="79">
        <f t="shared" si="157"/>
        <v>109967.79999999999</v>
      </c>
      <c r="AA27" s="79">
        <f t="shared" si="157"/>
        <v>109967.79999999999</v>
      </c>
      <c r="AB27" s="79">
        <f t="shared" si="157"/>
        <v>109967.79999999999</v>
      </c>
      <c r="AC27" s="79">
        <f t="shared" si="157"/>
        <v>109967.79999999999</v>
      </c>
      <c r="AD27" s="79">
        <f t="shared" si="157"/>
        <v>109967.79999999999</v>
      </c>
      <c r="AE27" s="79">
        <f t="shared" si="157"/>
        <v>109967.79999999999</v>
      </c>
      <c r="AF27" s="79">
        <f t="shared" si="157"/>
        <v>109967.79999999999</v>
      </c>
      <c r="AG27" s="79">
        <f t="shared" si="157"/>
        <v>109967.79999999999</v>
      </c>
      <c r="AH27" s="79">
        <f t="shared" si="157"/>
        <v>109967.79999999999</v>
      </c>
      <c r="AI27" s="79">
        <f t="shared" si="157"/>
        <v>109967.79999999999</v>
      </c>
      <c r="AJ27" s="79">
        <f t="shared" ref="AJ27:BO27" si="158">AJ13+AJ19+AJ25</f>
        <v>109967.79999999999</v>
      </c>
      <c r="AK27" s="79">
        <f t="shared" si="158"/>
        <v>109967.79999999999</v>
      </c>
      <c r="AL27" s="79">
        <f t="shared" si="158"/>
        <v>109967.79999999999</v>
      </c>
      <c r="AM27" s="79">
        <f t="shared" si="158"/>
        <v>109967.79999999999</v>
      </c>
      <c r="AN27" s="79">
        <f t="shared" si="158"/>
        <v>109967.79999999999</v>
      </c>
      <c r="AO27" s="79">
        <f t="shared" si="158"/>
        <v>109967.79999999999</v>
      </c>
      <c r="AP27" s="79">
        <f t="shared" si="158"/>
        <v>109967.79999999999</v>
      </c>
      <c r="AQ27" s="79">
        <f t="shared" si="158"/>
        <v>109967.79999999999</v>
      </c>
      <c r="AR27" s="79">
        <f t="shared" si="158"/>
        <v>109967.79999999999</v>
      </c>
      <c r="AS27" s="79">
        <f t="shared" si="158"/>
        <v>109967.79999999999</v>
      </c>
      <c r="AT27" s="79">
        <f t="shared" si="158"/>
        <v>109967.79999999999</v>
      </c>
      <c r="AU27" s="79">
        <f t="shared" si="158"/>
        <v>109967.79999999999</v>
      </c>
      <c r="AV27" s="79">
        <f t="shared" si="158"/>
        <v>109967.79999999999</v>
      </c>
      <c r="AW27" s="79">
        <f t="shared" si="158"/>
        <v>109967.79999999999</v>
      </c>
      <c r="AX27" s="79">
        <f t="shared" si="158"/>
        <v>109967.79999999999</v>
      </c>
      <c r="AY27" s="79">
        <f t="shared" si="158"/>
        <v>109967.79999999999</v>
      </c>
      <c r="AZ27" s="79">
        <f t="shared" si="158"/>
        <v>109967.79999999999</v>
      </c>
      <c r="BA27" s="79">
        <f t="shared" si="158"/>
        <v>109967.79999999999</v>
      </c>
      <c r="BB27" s="79">
        <f t="shared" si="158"/>
        <v>109967.79999999999</v>
      </c>
      <c r="BC27" s="79">
        <f t="shared" si="158"/>
        <v>109967.79999999999</v>
      </c>
      <c r="BD27" s="79">
        <f t="shared" si="158"/>
        <v>109967.79999999999</v>
      </c>
      <c r="BE27" s="79">
        <f t="shared" si="158"/>
        <v>109967.79999999999</v>
      </c>
      <c r="BF27" s="79">
        <f t="shared" si="158"/>
        <v>109967.79999999999</v>
      </c>
      <c r="BG27" s="79">
        <f t="shared" si="158"/>
        <v>109967.79999999999</v>
      </c>
      <c r="BH27" s="79">
        <f t="shared" si="158"/>
        <v>109967.79999999999</v>
      </c>
      <c r="BI27" s="79">
        <f t="shared" si="158"/>
        <v>109967.79999999999</v>
      </c>
      <c r="BJ27" s="79">
        <f t="shared" si="158"/>
        <v>109967.79999999999</v>
      </c>
      <c r="BK27" s="79">
        <f t="shared" si="158"/>
        <v>109967.79999999999</v>
      </c>
      <c r="BL27" s="79">
        <f t="shared" si="158"/>
        <v>109967.79999999999</v>
      </c>
      <c r="BM27" s="79">
        <f t="shared" si="158"/>
        <v>109967.79999999999</v>
      </c>
      <c r="BN27" s="79">
        <f t="shared" si="158"/>
        <v>109967.79999999999</v>
      </c>
      <c r="BO27" s="79">
        <f t="shared" si="158"/>
        <v>109967.79999999999</v>
      </c>
      <c r="BP27" s="79">
        <f t="shared" ref="BP27:CU27" si="159">BP13+BP19+BP25</f>
        <v>109967.79999999999</v>
      </c>
      <c r="BQ27" s="79">
        <f t="shared" si="159"/>
        <v>109967.79999999999</v>
      </c>
      <c r="BR27" s="79">
        <f t="shared" si="159"/>
        <v>109967.79999999999</v>
      </c>
      <c r="BS27" s="79">
        <f t="shared" si="159"/>
        <v>109967.79999999999</v>
      </c>
      <c r="BT27" s="79">
        <f t="shared" si="159"/>
        <v>109967.79999999999</v>
      </c>
      <c r="BU27" s="79">
        <f t="shared" si="159"/>
        <v>109967.79999999999</v>
      </c>
      <c r="BV27" s="79">
        <f t="shared" si="159"/>
        <v>109967.79999999999</v>
      </c>
      <c r="BW27" s="79">
        <f t="shared" si="159"/>
        <v>109967.79999999999</v>
      </c>
      <c r="BX27" s="79">
        <f t="shared" si="159"/>
        <v>109967.79999999999</v>
      </c>
      <c r="BY27" s="79">
        <f t="shared" si="159"/>
        <v>109967.79999999999</v>
      </c>
      <c r="BZ27" s="79">
        <f t="shared" si="159"/>
        <v>109967.79999999999</v>
      </c>
      <c r="CA27" s="79">
        <f t="shared" si="159"/>
        <v>109967.79999999999</v>
      </c>
      <c r="CB27" s="79">
        <f t="shared" si="159"/>
        <v>109967.79999999999</v>
      </c>
      <c r="CC27" s="79">
        <f t="shared" si="159"/>
        <v>109967.79999999999</v>
      </c>
      <c r="CD27" s="79">
        <f t="shared" si="159"/>
        <v>109967.79999999999</v>
      </c>
      <c r="CE27" s="79">
        <f t="shared" si="159"/>
        <v>109967.79999999999</v>
      </c>
      <c r="CF27" s="79">
        <f t="shared" si="159"/>
        <v>109967.79999999999</v>
      </c>
      <c r="CG27" s="79">
        <f t="shared" si="159"/>
        <v>109967.79999999999</v>
      </c>
      <c r="CH27" s="79">
        <f t="shared" si="159"/>
        <v>109967.79999999999</v>
      </c>
      <c r="CI27" s="79">
        <f t="shared" si="159"/>
        <v>109967.79999999999</v>
      </c>
      <c r="CJ27" s="79">
        <f t="shared" si="159"/>
        <v>109967.79999999999</v>
      </c>
      <c r="CK27" s="79">
        <f t="shared" si="159"/>
        <v>109967.79999999999</v>
      </c>
      <c r="CL27" s="79">
        <f t="shared" si="159"/>
        <v>109967.79999999999</v>
      </c>
      <c r="CM27" s="79">
        <f t="shared" si="159"/>
        <v>109967.79999999999</v>
      </c>
      <c r="CN27" s="79">
        <f t="shared" si="159"/>
        <v>109967.79999999999</v>
      </c>
      <c r="CO27" s="79">
        <f t="shared" si="159"/>
        <v>109967.79999999999</v>
      </c>
      <c r="CP27" s="79">
        <f t="shared" si="159"/>
        <v>109967.79999999999</v>
      </c>
      <c r="CQ27" s="79">
        <f t="shared" si="159"/>
        <v>109967.79999999999</v>
      </c>
      <c r="CR27" s="79">
        <f t="shared" si="159"/>
        <v>109967.79999999999</v>
      </c>
      <c r="CS27" s="79">
        <f t="shared" si="159"/>
        <v>109967.79999999999</v>
      </c>
      <c r="CT27" s="79">
        <f t="shared" si="159"/>
        <v>109967.79999999999</v>
      </c>
      <c r="CU27" s="79">
        <f t="shared" si="159"/>
        <v>109967.79999999999</v>
      </c>
      <c r="CV27" s="79">
        <f t="shared" ref="CV27:DT27" si="160">CV13+CV19+CV25</f>
        <v>109967.79999999999</v>
      </c>
      <c r="CW27" s="79">
        <f t="shared" si="160"/>
        <v>109967.79999999999</v>
      </c>
      <c r="CX27" s="79">
        <f t="shared" si="160"/>
        <v>109967.79999999999</v>
      </c>
      <c r="CY27" s="79">
        <f t="shared" si="160"/>
        <v>109967.79999999999</v>
      </c>
      <c r="CZ27" s="79">
        <f t="shared" si="160"/>
        <v>109967.79999999999</v>
      </c>
      <c r="DA27" s="79">
        <f t="shared" si="160"/>
        <v>109967.79999999999</v>
      </c>
      <c r="DB27" s="79">
        <f t="shared" si="160"/>
        <v>109967.79999999999</v>
      </c>
      <c r="DC27" s="79">
        <f t="shared" si="160"/>
        <v>109967.79999999999</v>
      </c>
      <c r="DD27" s="79">
        <f t="shared" si="160"/>
        <v>109967.79999999999</v>
      </c>
      <c r="DE27" s="79">
        <f t="shared" si="160"/>
        <v>109967.79999999999</v>
      </c>
      <c r="DF27" s="79">
        <f t="shared" si="160"/>
        <v>109967.79999999999</v>
      </c>
      <c r="DG27" s="79">
        <f t="shared" si="160"/>
        <v>109967.79999999999</v>
      </c>
      <c r="DH27" s="79">
        <f t="shared" si="160"/>
        <v>109967.79999999999</v>
      </c>
      <c r="DI27" s="79">
        <f t="shared" si="160"/>
        <v>109967.79999999999</v>
      </c>
      <c r="DJ27" s="79">
        <f t="shared" si="160"/>
        <v>109967.79999999999</v>
      </c>
      <c r="DK27" s="79">
        <f t="shared" si="160"/>
        <v>109967.79999999999</v>
      </c>
      <c r="DL27" s="79">
        <f t="shared" si="160"/>
        <v>109967.79999999999</v>
      </c>
      <c r="DM27" s="79">
        <f t="shared" si="160"/>
        <v>109967.79999999999</v>
      </c>
      <c r="DN27" s="79">
        <f t="shared" si="160"/>
        <v>109967.79999999999</v>
      </c>
      <c r="DO27" s="79">
        <f t="shared" si="160"/>
        <v>109967.79999999999</v>
      </c>
      <c r="DP27" s="79">
        <f t="shared" si="160"/>
        <v>109967.79999999999</v>
      </c>
      <c r="DQ27" s="79">
        <f t="shared" si="160"/>
        <v>109967.79999999999</v>
      </c>
      <c r="DR27" s="79">
        <f t="shared" si="160"/>
        <v>109967.79999999999</v>
      </c>
      <c r="DS27" s="79">
        <f t="shared" si="160"/>
        <v>109967.79999999999</v>
      </c>
      <c r="DT27" s="79">
        <f t="shared" si="160"/>
        <v>109967.79999999999</v>
      </c>
      <c r="DU27" s="79"/>
      <c r="DV27" s="79"/>
      <c r="DW27" s="79"/>
      <c r="DX27" s="79"/>
      <c r="DY27" s="79"/>
      <c r="DZ27" s="79"/>
      <c r="EA27" s="79"/>
      <c r="EB27" s="79"/>
      <c r="EC27" s="79"/>
      <c r="ED27" s="79"/>
      <c r="EE27" s="79"/>
      <c r="EF27" s="79"/>
      <c r="EG27" s="79"/>
      <c r="EH27" s="79"/>
      <c r="EI27" s="79"/>
      <c r="EJ27" s="79"/>
      <c r="EK27" s="79"/>
      <c r="EL27" s="79"/>
      <c r="EM27" s="79"/>
      <c r="EN27" s="79"/>
      <c r="EO27" s="79"/>
      <c r="EP27" s="79"/>
      <c r="EQ27" s="79"/>
      <c r="ER27" s="79"/>
      <c r="ES27" s="79"/>
      <c r="ET27" s="79"/>
      <c r="EU27" s="79"/>
      <c r="EV27" s="79"/>
      <c r="EW27" s="79"/>
      <c r="EX27" s="79"/>
      <c r="EY27" s="79"/>
      <c r="EZ27" s="79"/>
      <c r="FA27" s="79"/>
      <c r="FB27" s="79"/>
      <c r="FC27" s="79"/>
      <c r="FD27" s="79"/>
      <c r="FE27" s="79"/>
      <c r="FF27" s="79"/>
      <c r="FG27" s="79"/>
      <c r="FH27" s="79"/>
      <c r="FI27" s="79"/>
      <c r="FJ27" s="79"/>
      <c r="FK27" s="79"/>
      <c r="FL27" s="79"/>
      <c r="FM27" s="79"/>
      <c r="FN27" s="79"/>
      <c r="FO27" s="79"/>
      <c r="FP27" s="79"/>
      <c r="FQ27" s="79"/>
      <c r="FR27" s="79"/>
      <c r="FS27" s="79"/>
      <c r="FT27" s="79"/>
      <c r="FU27" s="79"/>
      <c r="FV27" s="79"/>
      <c r="FW27" s="79"/>
      <c r="FX27" s="79"/>
      <c r="FY27" s="79"/>
      <c r="FZ27" s="79"/>
      <c r="GA27" s="79"/>
      <c r="GB27" s="79"/>
      <c r="GC27" s="79"/>
      <c r="GD27" s="79"/>
      <c r="GE27" s="79"/>
      <c r="GF27" s="79"/>
      <c r="GG27" s="79"/>
      <c r="GH27" s="79"/>
      <c r="GI27" s="79"/>
      <c r="GJ27" s="79"/>
      <c r="GK27" s="79"/>
      <c r="GL27" s="79"/>
      <c r="GM27" s="79"/>
      <c r="GN27" s="79"/>
      <c r="GO27" s="79"/>
      <c r="GP27" s="79"/>
      <c r="GQ27" s="79"/>
      <c r="GR27" s="79"/>
      <c r="GS27" s="79"/>
      <c r="GT27" s="79"/>
      <c r="GU27" s="79"/>
      <c r="GV27" s="79"/>
      <c r="GW27" s="79"/>
      <c r="GX27" s="79"/>
      <c r="GY27" s="79"/>
      <c r="GZ27" s="79"/>
      <c r="HA27" s="79"/>
      <c r="HB27" s="79"/>
      <c r="HC27" s="79"/>
      <c r="HD27" s="79"/>
      <c r="HE27" s="79"/>
      <c r="HF27" s="79"/>
      <c r="HG27" s="79"/>
      <c r="HH27" s="79"/>
      <c r="HI27" s="79"/>
      <c r="HJ27" s="79"/>
      <c r="HK27" s="79"/>
      <c r="HL27" s="79"/>
      <c r="HM27" s="79"/>
      <c r="HN27" s="79"/>
      <c r="HO27" s="79"/>
      <c r="HP27" s="79"/>
      <c r="HQ27" s="79"/>
      <c r="HR27" s="79"/>
      <c r="HS27" s="79"/>
      <c r="HT27" s="79"/>
      <c r="HU27" s="79"/>
      <c r="HV27" s="79"/>
      <c r="HW27" s="79"/>
      <c r="HX27" s="79"/>
      <c r="HY27" s="79"/>
      <c r="HZ27" s="79"/>
      <c r="IA27" s="79"/>
      <c r="IB27" s="79"/>
      <c r="IC27" s="79"/>
      <c r="ID27" s="79"/>
      <c r="IE27" s="79"/>
      <c r="IF27" s="79"/>
      <c r="IG27" s="79"/>
      <c r="IH27" s="79"/>
      <c r="II27" s="79"/>
      <c r="IJ27" s="79"/>
    </row>
    <row r="28" spans="1:244" ht="15.75" thickTop="1" x14ac:dyDescent="0.25"/>
    <row r="30" spans="1:244" x14ac:dyDescent="0.25">
      <c r="E30" s="81"/>
    </row>
  </sheetData>
  <mergeCells count="1">
    <mergeCell ref="A1:AB1"/>
  </mergeCells>
  <phoneticPr fontId="20" type="noConversion"/>
  <printOptions horizontalCentered="1"/>
  <pageMargins left="0.98425196850393704" right="0.98425196850393704" top="1.5748031496062993" bottom="0.78740157480314965" header="0.31496062992125984" footer="0.31496062992125984"/>
  <pageSetup paperSize="9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I140"/>
  <sheetViews>
    <sheetView showGridLines="0" tabSelected="1" zoomScale="70" zoomScaleNormal="70" zoomScaleSheetLayoutView="30" workbookViewId="0">
      <pane xSplit="1" topLeftCell="B1" activePane="topRight" state="frozen"/>
      <selection pane="topRight" activeCell="C16" sqref="C16"/>
    </sheetView>
  </sheetViews>
  <sheetFormatPr defaultColWidth="9.140625" defaultRowHeight="15" outlineLevelRow="3" outlineLevelCol="1" x14ac:dyDescent="0.2"/>
  <cols>
    <col min="1" max="1" width="114" style="277" bestFit="1" customWidth="1"/>
    <col min="2" max="2" width="40.7109375" style="277" bestFit="1" customWidth="1"/>
    <col min="3" max="3" width="33.140625" style="277" bestFit="1" customWidth="1"/>
    <col min="4" max="4" width="16.7109375" style="298" bestFit="1" customWidth="1"/>
    <col min="5" max="5" width="13.7109375" style="298" bestFit="1" customWidth="1"/>
    <col min="6" max="6" width="12.7109375" style="298" bestFit="1" customWidth="1"/>
    <col min="7" max="7" width="12.7109375" style="298" customWidth="1"/>
    <col min="8" max="9" width="28.28515625" style="299" hidden="1" customWidth="1" outlineLevel="1"/>
    <col min="10" max="20" width="28.140625" style="299" hidden="1" customWidth="1" outlineLevel="1"/>
    <col min="21" max="21" width="30.28515625" style="300" bestFit="1" customWidth="1" collapsed="1"/>
    <col min="22" max="32" width="28.140625" style="299" hidden="1" customWidth="1" outlineLevel="1"/>
    <col min="33" max="33" width="25.85546875" style="299" hidden="1" customWidth="1" outlineLevel="1"/>
    <col min="34" max="34" width="30.28515625" style="299" bestFit="1" customWidth="1" collapsed="1"/>
    <col min="35" max="39" width="25.85546875" style="299" hidden="1" customWidth="1" outlineLevel="1"/>
    <col min="40" max="46" width="28.140625" style="299" hidden="1" customWidth="1" outlineLevel="1"/>
    <col min="47" max="47" width="28.140625" style="299" bestFit="1" customWidth="1" collapsed="1"/>
    <col min="48" max="48" width="29.5703125" style="299" hidden="1" customWidth="1" outlineLevel="1"/>
    <col min="49" max="59" width="28.140625" style="299" hidden="1" customWidth="1" outlineLevel="1"/>
    <col min="60" max="60" width="29.28515625" style="299" customWidth="1" collapsed="1"/>
    <col min="61" max="70" width="28.140625" style="299" hidden="1" customWidth="1" outlineLevel="1"/>
    <col min="71" max="72" width="33.28515625" style="299" hidden="1" customWidth="1" outlineLevel="1"/>
    <col min="73" max="73" width="34.28515625" style="299" customWidth="1" collapsed="1"/>
    <col min="74" max="85" width="28.140625" style="299" hidden="1" customWidth="1" outlineLevel="1"/>
    <col min="86" max="86" width="32.5703125" style="299" customWidth="1" collapsed="1"/>
    <col min="87" max="98" width="28.140625" style="299" hidden="1" customWidth="1" outlineLevel="1"/>
    <col min="99" max="99" width="30.28515625" style="299" bestFit="1" customWidth="1" collapsed="1"/>
    <col min="100" max="111" width="28.140625" style="299" hidden="1" customWidth="1" outlineLevel="1"/>
    <col min="112" max="112" width="30.28515625" style="299" bestFit="1" customWidth="1" collapsed="1"/>
    <col min="113" max="124" width="28.140625" style="299" hidden="1" customWidth="1" outlineLevel="1"/>
    <col min="125" max="125" width="30.28515625" style="299" bestFit="1" customWidth="1" collapsed="1"/>
    <col min="126" max="137" width="28.140625" style="299" hidden="1" customWidth="1" outlineLevel="1"/>
    <col min="138" max="138" width="30.28515625" style="299" bestFit="1" customWidth="1" collapsed="1"/>
    <col min="139" max="16384" width="9.140625" style="277"/>
  </cols>
  <sheetData>
    <row r="1" spans="1:139" x14ac:dyDescent="0.2">
      <c r="A1" s="218"/>
      <c r="B1" s="218"/>
      <c r="C1" s="218"/>
      <c r="D1" s="219"/>
      <c r="E1" s="219"/>
      <c r="F1" s="219"/>
      <c r="G1" s="219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1"/>
      <c r="V1" s="220"/>
      <c r="W1" s="220"/>
      <c r="X1" s="220"/>
      <c r="Y1" s="220"/>
      <c r="Z1" s="220"/>
      <c r="AA1" s="220"/>
      <c r="AB1" s="220"/>
      <c r="AC1" s="220"/>
      <c r="AD1" s="220"/>
      <c r="AE1" s="220"/>
      <c r="AF1" s="220"/>
      <c r="AG1" s="220"/>
      <c r="AH1" s="236"/>
      <c r="AI1" s="220"/>
      <c r="AJ1" s="220"/>
      <c r="AK1" s="220"/>
      <c r="AL1" s="220"/>
      <c r="AM1" s="220"/>
      <c r="AN1" s="220"/>
      <c r="AO1" s="220"/>
      <c r="AP1" s="220"/>
      <c r="AQ1" s="220"/>
      <c r="AR1" s="220"/>
      <c r="AS1" s="220"/>
      <c r="AT1" s="220"/>
      <c r="AU1" s="236"/>
      <c r="AV1" s="220"/>
      <c r="AW1" s="220"/>
      <c r="AX1" s="220"/>
      <c r="AY1" s="220"/>
      <c r="AZ1" s="220"/>
      <c r="BA1" s="220"/>
      <c r="BB1" s="220"/>
      <c r="BC1" s="220"/>
      <c r="BD1" s="220"/>
      <c r="BE1" s="220"/>
      <c r="BF1" s="220"/>
      <c r="BG1" s="220"/>
      <c r="BH1" s="236"/>
      <c r="BI1" s="220"/>
      <c r="BJ1" s="220"/>
      <c r="BK1" s="220"/>
      <c r="BL1" s="220"/>
      <c r="BM1" s="220"/>
      <c r="BN1" s="220"/>
      <c r="BO1" s="220"/>
      <c r="BP1" s="220"/>
      <c r="BQ1" s="220"/>
      <c r="BR1" s="220"/>
      <c r="BS1" s="220"/>
      <c r="BT1" s="220"/>
      <c r="BU1" s="236"/>
      <c r="BV1" s="220"/>
      <c r="BW1" s="220"/>
      <c r="BX1" s="220"/>
      <c r="BY1" s="220"/>
      <c r="BZ1" s="220"/>
      <c r="CA1" s="220"/>
      <c r="CB1" s="220"/>
      <c r="CC1" s="220"/>
      <c r="CD1" s="220"/>
      <c r="CE1" s="220"/>
      <c r="CF1" s="220"/>
      <c r="CG1" s="220"/>
      <c r="CH1" s="236"/>
      <c r="CI1" s="220"/>
      <c r="CJ1" s="220"/>
      <c r="CK1" s="220"/>
      <c r="CL1" s="220"/>
      <c r="CM1" s="220"/>
      <c r="CN1" s="220"/>
      <c r="CO1" s="220"/>
      <c r="CP1" s="220"/>
      <c r="CQ1" s="220"/>
      <c r="CR1" s="220"/>
      <c r="CS1" s="220"/>
      <c r="CT1" s="220"/>
      <c r="CU1" s="236"/>
      <c r="CV1" s="220"/>
      <c r="CW1" s="220"/>
      <c r="CX1" s="220"/>
      <c r="CY1" s="220"/>
      <c r="CZ1" s="220"/>
      <c r="DA1" s="220"/>
      <c r="DB1" s="220"/>
      <c r="DC1" s="220"/>
      <c r="DD1" s="220"/>
      <c r="DE1" s="220"/>
      <c r="DF1" s="220"/>
      <c r="DG1" s="220"/>
      <c r="DH1" s="236"/>
      <c r="DI1" s="220"/>
      <c r="DJ1" s="220"/>
      <c r="DK1" s="220"/>
      <c r="DL1" s="220"/>
      <c r="DM1" s="220"/>
      <c r="DN1" s="220"/>
      <c r="DO1" s="220"/>
      <c r="DP1" s="220"/>
      <c r="DQ1" s="220"/>
      <c r="DR1" s="220"/>
      <c r="DS1" s="220"/>
      <c r="DT1" s="220"/>
      <c r="DU1" s="236"/>
      <c r="DV1" s="220"/>
      <c r="DW1" s="220"/>
      <c r="DX1" s="220"/>
      <c r="DY1" s="220"/>
      <c r="DZ1" s="220"/>
      <c r="EA1" s="220"/>
      <c r="EB1" s="220"/>
      <c r="EC1" s="220"/>
      <c r="ED1" s="220"/>
      <c r="EE1" s="220"/>
      <c r="EF1" s="220"/>
      <c r="EG1" s="220"/>
      <c r="EH1" s="236"/>
    </row>
    <row r="2" spans="1:139" s="279" customFormat="1" ht="23.25" x14ac:dyDescent="0.35">
      <c r="A2" s="210"/>
      <c r="B2" s="211"/>
      <c r="C2" s="212"/>
      <c r="D2" s="213"/>
      <c r="E2" s="213"/>
      <c r="F2" s="213"/>
      <c r="G2" s="213"/>
      <c r="H2" s="214" t="s">
        <v>366</v>
      </c>
      <c r="I2" s="214" t="s">
        <v>45</v>
      </c>
      <c r="J2" s="214" t="s">
        <v>46</v>
      </c>
      <c r="K2" s="214" t="s">
        <v>47</v>
      </c>
      <c r="L2" s="214" t="s">
        <v>48</v>
      </c>
      <c r="M2" s="214" t="s">
        <v>49</v>
      </c>
      <c r="N2" s="214" t="s">
        <v>50</v>
      </c>
      <c r="O2" s="214" t="s">
        <v>51</v>
      </c>
      <c r="P2" s="214" t="s">
        <v>52</v>
      </c>
      <c r="Q2" s="214" t="s">
        <v>53</v>
      </c>
      <c r="R2" s="214" t="s">
        <v>54</v>
      </c>
      <c r="S2" s="214" t="s">
        <v>55</v>
      </c>
      <c r="T2" s="214" t="s">
        <v>56</v>
      </c>
      <c r="U2" s="215" t="s">
        <v>329</v>
      </c>
      <c r="V2" s="214" t="s">
        <v>57</v>
      </c>
      <c r="W2" s="214" t="s">
        <v>58</v>
      </c>
      <c r="X2" s="214" t="s">
        <v>59</v>
      </c>
      <c r="Y2" s="214" t="s">
        <v>60</v>
      </c>
      <c r="Z2" s="214" t="s">
        <v>61</v>
      </c>
      <c r="AA2" s="214" t="s">
        <v>62</v>
      </c>
      <c r="AB2" s="214" t="s">
        <v>63</v>
      </c>
      <c r="AC2" s="214" t="s">
        <v>64</v>
      </c>
      <c r="AD2" s="214" t="s">
        <v>65</v>
      </c>
      <c r="AE2" s="214" t="s">
        <v>66</v>
      </c>
      <c r="AF2" s="214" t="s">
        <v>67</v>
      </c>
      <c r="AG2" s="214" t="s">
        <v>68</v>
      </c>
      <c r="AH2" s="215" t="s">
        <v>330</v>
      </c>
      <c r="AI2" s="214" t="s">
        <v>69</v>
      </c>
      <c r="AJ2" s="214" t="s">
        <v>70</v>
      </c>
      <c r="AK2" s="214" t="s">
        <v>71</v>
      </c>
      <c r="AL2" s="214" t="s">
        <v>72</v>
      </c>
      <c r="AM2" s="214" t="s">
        <v>73</v>
      </c>
      <c r="AN2" s="214" t="s">
        <v>74</v>
      </c>
      <c r="AO2" s="214" t="s">
        <v>75</v>
      </c>
      <c r="AP2" s="214" t="s">
        <v>76</v>
      </c>
      <c r="AQ2" s="214" t="s">
        <v>77</v>
      </c>
      <c r="AR2" s="214" t="s">
        <v>78</v>
      </c>
      <c r="AS2" s="214" t="s">
        <v>79</v>
      </c>
      <c r="AT2" s="214" t="s">
        <v>80</v>
      </c>
      <c r="AU2" s="215" t="s">
        <v>331</v>
      </c>
      <c r="AV2" s="214" t="s">
        <v>81</v>
      </c>
      <c r="AW2" s="214" t="s">
        <v>82</v>
      </c>
      <c r="AX2" s="214" t="s">
        <v>83</v>
      </c>
      <c r="AY2" s="214" t="s">
        <v>84</v>
      </c>
      <c r="AZ2" s="214" t="s">
        <v>85</v>
      </c>
      <c r="BA2" s="214" t="s">
        <v>86</v>
      </c>
      <c r="BB2" s="214" t="s">
        <v>87</v>
      </c>
      <c r="BC2" s="214" t="s">
        <v>88</v>
      </c>
      <c r="BD2" s="214" t="s">
        <v>89</v>
      </c>
      <c r="BE2" s="214" t="s">
        <v>90</v>
      </c>
      <c r="BF2" s="214" t="s">
        <v>91</v>
      </c>
      <c r="BG2" s="214" t="s">
        <v>92</v>
      </c>
      <c r="BH2" s="215" t="s">
        <v>332</v>
      </c>
      <c r="BI2" s="214" t="s">
        <v>93</v>
      </c>
      <c r="BJ2" s="214" t="s">
        <v>94</v>
      </c>
      <c r="BK2" s="214" t="s">
        <v>95</v>
      </c>
      <c r="BL2" s="214" t="s">
        <v>96</v>
      </c>
      <c r="BM2" s="214" t="s">
        <v>97</v>
      </c>
      <c r="BN2" s="214" t="s">
        <v>98</v>
      </c>
      <c r="BO2" s="214" t="s">
        <v>99</v>
      </c>
      <c r="BP2" s="214" t="s">
        <v>100</v>
      </c>
      <c r="BQ2" s="214" t="s">
        <v>101</v>
      </c>
      <c r="BR2" s="214" t="s">
        <v>102</v>
      </c>
      <c r="BS2" s="214" t="s">
        <v>103</v>
      </c>
      <c r="BT2" s="214" t="s">
        <v>104</v>
      </c>
      <c r="BU2" s="215" t="s">
        <v>333</v>
      </c>
      <c r="BV2" s="214" t="s">
        <v>105</v>
      </c>
      <c r="BW2" s="214" t="s">
        <v>106</v>
      </c>
      <c r="BX2" s="214" t="s">
        <v>107</v>
      </c>
      <c r="BY2" s="214" t="s">
        <v>108</v>
      </c>
      <c r="BZ2" s="214" t="s">
        <v>109</v>
      </c>
      <c r="CA2" s="214" t="s">
        <v>110</v>
      </c>
      <c r="CB2" s="214" t="s">
        <v>111</v>
      </c>
      <c r="CC2" s="214" t="s">
        <v>112</v>
      </c>
      <c r="CD2" s="214" t="s">
        <v>113</v>
      </c>
      <c r="CE2" s="214" t="s">
        <v>114</v>
      </c>
      <c r="CF2" s="214" t="s">
        <v>115</v>
      </c>
      <c r="CG2" s="214" t="s">
        <v>116</v>
      </c>
      <c r="CH2" s="215" t="s">
        <v>334</v>
      </c>
      <c r="CI2" s="214" t="s">
        <v>117</v>
      </c>
      <c r="CJ2" s="214" t="s">
        <v>118</v>
      </c>
      <c r="CK2" s="214" t="s">
        <v>119</v>
      </c>
      <c r="CL2" s="214" t="s">
        <v>120</v>
      </c>
      <c r="CM2" s="214" t="s">
        <v>121</v>
      </c>
      <c r="CN2" s="214" t="s">
        <v>122</v>
      </c>
      <c r="CO2" s="214" t="s">
        <v>123</v>
      </c>
      <c r="CP2" s="214" t="s">
        <v>124</v>
      </c>
      <c r="CQ2" s="214" t="s">
        <v>125</v>
      </c>
      <c r="CR2" s="214" t="s">
        <v>126</v>
      </c>
      <c r="CS2" s="214" t="s">
        <v>127</v>
      </c>
      <c r="CT2" s="214" t="s">
        <v>128</v>
      </c>
      <c r="CU2" s="215" t="s">
        <v>335</v>
      </c>
      <c r="CV2" s="214" t="s">
        <v>129</v>
      </c>
      <c r="CW2" s="214" t="s">
        <v>130</v>
      </c>
      <c r="CX2" s="214" t="s">
        <v>131</v>
      </c>
      <c r="CY2" s="214" t="s">
        <v>132</v>
      </c>
      <c r="CZ2" s="214" t="s">
        <v>133</v>
      </c>
      <c r="DA2" s="214" t="s">
        <v>134</v>
      </c>
      <c r="DB2" s="214" t="s">
        <v>135</v>
      </c>
      <c r="DC2" s="214" t="s">
        <v>136</v>
      </c>
      <c r="DD2" s="214" t="s">
        <v>137</v>
      </c>
      <c r="DE2" s="214" t="s">
        <v>138</v>
      </c>
      <c r="DF2" s="214" t="s">
        <v>139</v>
      </c>
      <c r="DG2" s="214" t="s">
        <v>140</v>
      </c>
      <c r="DH2" s="215" t="s">
        <v>336</v>
      </c>
      <c r="DI2" s="214" t="s">
        <v>141</v>
      </c>
      <c r="DJ2" s="214" t="s">
        <v>142</v>
      </c>
      <c r="DK2" s="214" t="s">
        <v>143</v>
      </c>
      <c r="DL2" s="214" t="s">
        <v>144</v>
      </c>
      <c r="DM2" s="214" t="s">
        <v>145</v>
      </c>
      <c r="DN2" s="214" t="s">
        <v>146</v>
      </c>
      <c r="DO2" s="214" t="s">
        <v>147</v>
      </c>
      <c r="DP2" s="214" t="s">
        <v>148</v>
      </c>
      <c r="DQ2" s="214" t="s">
        <v>149</v>
      </c>
      <c r="DR2" s="214" t="s">
        <v>150</v>
      </c>
      <c r="DS2" s="214" t="s">
        <v>151</v>
      </c>
      <c r="DT2" s="214" t="s">
        <v>152</v>
      </c>
      <c r="DU2" s="215" t="s">
        <v>337</v>
      </c>
      <c r="DV2" s="214" t="s">
        <v>153</v>
      </c>
      <c r="DW2" s="214" t="s">
        <v>154</v>
      </c>
      <c r="DX2" s="214" t="s">
        <v>155</v>
      </c>
      <c r="DY2" s="214" t="s">
        <v>156</v>
      </c>
      <c r="DZ2" s="214" t="s">
        <v>157</v>
      </c>
      <c r="EA2" s="214" t="s">
        <v>158</v>
      </c>
      <c r="EB2" s="214" t="s">
        <v>159</v>
      </c>
      <c r="EC2" s="214" t="s">
        <v>160</v>
      </c>
      <c r="ED2" s="214" t="s">
        <v>161</v>
      </c>
      <c r="EE2" s="214" t="s">
        <v>162</v>
      </c>
      <c r="EF2" s="214" t="s">
        <v>163</v>
      </c>
      <c r="EG2" s="214" t="s">
        <v>164</v>
      </c>
      <c r="EH2" s="215" t="s">
        <v>338</v>
      </c>
      <c r="EI2" s="278"/>
    </row>
    <row r="3" spans="1:139" s="280" customFormat="1" ht="26.25" x14ac:dyDescent="0.4">
      <c r="A3" s="249" t="s">
        <v>342</v>
      </c>
      <c r="B3" s="250"/>
      <c r="C3" s="251"/>
      <c r="D3" s="252"/>
      <c r="E3" s="252"/>
      <c r="F3" s="252"/>
      <c r="G3" s="252"/>
      <c r="H3" s="253">
        <f t="shared" ref="H3:AM3" si="0">H4-H14</f>
        <v>0</v>
      </c>
      <c r="I3" s="253">
        <f t="shared" si="0"/>
        <v>205151.42199999999</v>
      </c>
      <c r="J3" s="253">
        <f t="shared" si="0"/>
        <v>205151.42199999999</v>
      </c>
      <c r="K3" s="253">
        <f t="shared" si="0"/>
        <v>205151.42199999999</v>
      </c>
      <c r="L3" s="253">
        <f t="shared" si="0"/>
        <v>205151.42199999999</v>
      </c>
      <c r="M3" s="253">
        <f t="shared" si="0"/>
        <v>205151.42199999999</v>
      </c>
      <c r="N3" s="253">
        <f t="shared" si="0"/>
        <v>205151.42199999999</v>
      </c>
      <c r="O3" s="253">
        <f t="shared" si="0"/>
        <v>205151.42199999999</v>
      </c>
      <c r="P3" s="253">
        <f t="shared" si="0"/>
        <v>205151.42199999999</v>
      </c>
      <c r="Q3" s="253">
        <f t="shared" si="0"/>
        <v>205151.42199999999</v>
      </c>
      <c r="R3" s="253">
        <f t="shared" si="0"/>
        <v>205151.42199999999</v>
      </c>
      <c r="S3" s="253">
        <f t="shared" si="0"/>
        <v>205151.42199999999</v>
      </c>
      <c r="T3" s="253">
        <f t="shared" si="0"/>
        <v>205151.42199999999</v>
      </c>
      <c r="U3" s="247">
        <f t="shared" si="0"/>
        <v>2461817.0640000002</v>
      </c>
      <c r="V3" s="253">
        <f t="shared" si="0"/>
        <v>205151.42199999999</v>
      </c>
      <c r="W3" s="253">
        <f t="shared" si="0"/>
        <v>205151.42199999999</v>
      </c>
      <c r="X3" s="253">
        <f t="shared" si="0"/>
        <v>205151.42199999999</v>
      </c>
      <c r="Y3" s="253">
        <f t="shared" si="0"/>
        <v>205151.42199999999</v>
      </c>
      <c r="Z3" s="253">
        <f t="shared" si="0"/>
        <v>205151.42199999999</v>
      </c>
      <c r="AA3" s="253">
        <f t="shared" si="0"/>
        <v>205151.42199999999</v>
      </c>
      <c r="AB3" s="253">
        <f t="shared" si="0"/>
        <v>205151.42199999999</v>
      </c>
      <c r="AC3" s="253">
        <f t="shared" si="0"/>
        <v>205151.42199999999</v>
      </c>
      <c r="AD3" s="253">
        <f t="shared" si="0"/>
        <v>205151.42199999999</v>
      </c>
      <c r="AE3" s="253">
        <f t="shared" si="0"/>
        <v>205151.42199999999</v>
      </c>
      <c r="AF3" s="253">
        <f t="shared" si="0"/>
        <v>205151.42199999999</v>
      </c>
      <c r="AG3" s="253">
        <f t="shared" si="0"/>
        <v>205151.42199999999</v>
      </c>
      <c r="AH3" s="247">
        <f t="shared" si="0"/>
        <v>2461817.0640000002</v>
      </c>
      <c r="AI3" s="253">
        <f t="shared" si="0"/>
        <v>205151.42199999999</v>
      </c>
      <c r="AJ3" s="253">
        <f t="shared" si="0"/>
        <v>205151.42199999999</v>
      </c>
      <c r="AK3" s="253">
        <f t="shared" si="0"/>
        <v>205151.42199999999</v>
      </c>
      <c r="AL3" s="253">
        <f t="shared" si="0"/>
        <v>205151.42199999999</v>
      </c>
      <c r="AM3" s="253">
        <f t="shared" si="0"/>
        <v>205151.42199999999</v>
      </c>
      <c r="AN3" s="253">
        <f t="shared" ref="AN3:BS3" si="1">AN4-AN14</f>
        <v>205151.42199999999</v>
      </c>
      <c r="AO3" s="253">
        <f t="shared" si="1"/>
        <v>205151.42199999999</v>
      </c>
      <c r="AP3" s="253">
        <f t="shared" si="1"/>
        <v>205151.42199999999</v>
      </c>
      <c r="AQ3" s="253">
        <f t="shared" si="1"/>
        <v>205151.42199999999</v>
      </c>
      <c r="AR3" s="253">
        <f t="shared" si="1"/>
        <v>205151.42199999999</v>
      </c>
      <c r="AS3" s="253">
        <f t="shared" si="1"/>
        <v>205151.42199999999</v>
      </c>
      <c r="AT3" s="253">
        <f t="shared" si="1"/>
        <v>205151.42199999999</v>
      </c>
      <c r="AU3" s="247">
        <f t="shared" si="1"/>
        <v>2461817.0640000002</v>
      </c>
      <c r="AV3" s="253">
        <f t="shared" si="1"/>
        <v>205151.42199999999</v>
      </c>
      <c r="AW3" s="253">
        <f t="shared" si="1"/>
        <v>205151.42199999999</v>
      </c>
      <c r="AX3" s="253">
        <f t="shared" si="1"/>
        <v>205151.42199999999</v>
      </c>
      <c r="AY3" s="253">
        <f t="shared" si="1"/>
        <v>205151.42199999999</v>
      </c>
      <c r="AZ3" s="253">
        <f t="shared" si="1"/>
        <v>205151.42199999999</v>
      </c>
      <c r="BA3" s="253">
        <f t="shared" si="1"/>
        <v>205151.42199999999</v>
      </c>
      <c r="BB3" s="253">
        <f t="shared" si="1"/>
        <v>205151.42199999999</v>
      </c>
      <c r="BC3" s="253">
        <f t="shared" si="1"/>
        <v>205151.42199999999</v>
      </c>
      <c r="BD3" s="253">
        <f t="shared" si="1"/>
        <v>205151.42199999999</v>
      </c>
      <c r="BE3" s="253">
        <f t="shared" si="1"/>
        <v>205151.42199999999</v>
      </c>
      <c r="BF3" s="253">
        <f t="shared" si="1"/>
        <v>205151.42199999999</v>
      </c>
      <c r="BG3" s="253">
        <f t="shared" si="1"/>
        <v>205151.42199999999</v>
      </c>
      <c r="BH3" s="247">
        <f t="shared" si="1"/>
        <v>2461817.0640000002</v>
      </c>
      <c r="BI3" s="253">
        <f t="shared" si="1"/>
        <v>205151.42199999999</v>
      </c>
      <c r="BJ3" s="253">
        <f t="shared" si="1"/>
        <v>205151.42199999999</v>
      </c>
      <c r="BK3" s="253">
        <f t="shared" si="1"/>
        <v>205151.42199999999</v>
      </c>
      <c r="BL3" s="253">
        <f t="shared" si="1"/>
        <v>205151.42199999999</v>
      </c>
      <c r="BM3" s="253">
        <f t="shared" si="1"/>
        <v>205151.42199999999</v>
      </c>
      <c r="BN3" s="253">
        <f t="shared" si="1"/>
        <v>205151.42199999999</v>
      </c>
      <c r="BO3" s="253">
        <f t="shared" si="1"/>
        <v>205151.42199999999</v>
      </c>
      <c r="BP3" s="253">
        <f t="shared" si="1"/>
        <v>205151.42199999999</v>
      </c>
      <c r="BQ3" s="253">
        <f t="shared" si="1"/>
        <v>205151.42199999999</v>
      </c>
      <c r="BR3" s="253">
        <f t="shared" si="1"/>
        <v>205151.42199999999</v>
      </c>
      <c r="BS3" s="253">
        <f t="shared" si="1"/>
        <v>205151.42199999999</v>
      </c>
      <c r="BT3" s="253">
        <f t="shared" ref="BT3:CY3" si="2">BT4-BT14</f>
        <v>205151.42199999999</v>
      </c>
      <c r="BU3" s="247">
        <f t="shared" si="2"/>
        <v>2461817.0640000002</v>
      </c>
      <c r="BV3" s="253">
        <f t="shared" si="2"/>
        <v>205151.42199999999</v>
      </c>
      <c r="BW3" s="253">
        <f t="shared" si="2"/>
        <v>205151.42199999999</v>
      </c>
      <c r="BX3" s="253">
        <f t="shared" si="2"/>
        <v>205151.42199999999</v>
      </c>
      <c r="BY3" s="253">
        <f t="shared" si="2"/>
        <v>205151.42199999999</v>
      </c>
      <c r="BZ3" s="253">
        <f t="shared" si="2"/>
        <v>205151.42199999999</v>
      </c>
      <c r="CA3" s="253">
        <f t="shared" si="2"/>
        <v>205151.42199999999</v>
      </c>
      <c r="CB3" s="253">
        <f t="shared" si="2"/>
        <v>205151.42199999999</v>
      </c>
      <c r="CC3" s="253">
        <f t="shared" si="2"/>
        <v>205151.42199999999</v>
      </c>
      <c r="CD3" s="253">
        <f t="shared" si="2"/>
        <v>205151.42199999999</v>
      </c>
      <c r="CE3" s="253">
        <f t="shared" si="2"/>
        <v>205151.42199999999</v>
      </c>
      <c r="CF3" s="253">
        <f t="shared" si="2"/>
        <v>205151.42199999999</v>
      </c>
      <c r="CG3" s="253">
        <f t="shared" si="2"/>
        <v>205151.42199999999</v>
      </c>
      <c r="CH3" s="247">
        <f t="shared" si="2"/>
        <v>2461817.0640000002</v>
      </c>
      <c r="CI3" s="253">
        <f t="shared" si="2"/>
        <v>205151.42199999999</v>
      </c>
      <c r="CJ3" s="253">
        <f t="shared" si="2"/>
        <v>205151.42199999999</v>
      </c>
      <c r="CK3" s="253">
        <f t="shared" si="2"/>
        <v>205151.42199999999</v>
      </c>
      <c r="CL3" s="253">
        <f t="shared" si="2"/>
        <v>205151.42199999999</v>
      </c>
      <c r="CM3" s="253">
        <f t="shared" si="2"/>
        <v>205151.42199999999</v>
      </c>
      <c r="CN3" s="253">
        <f t="shared" si="2"/>
        <v>205151.42199999999</v>
      </c>
      <c r="CO3" s="253">
        <f t="shared" si="2"/>
        <v>205151.42199999999</v>
      </c>
      <c r="CP3" s="253">
        <f t="shared" si="2"/>
        <v>205151.42199999999</v>
      </c>
      <c r="CQ3" s="253">
        <f t="shared" si="2"/>
        <v>205151.42199999999</v>
      </c>
      <c r="CR3" s="253">
        <f t="shared" si="2"/>
        <v>205151.42199999999</v>
      </c>
      <c r="CS3" s="253">
        <f t="shared" si="2"/>
        <v>205151.42199999999</v>
      </c>
      <c r="CT3" s="253">
        <f t="shared" si="2"/>
        <v>205151.42199999999</v>
      </c>
      <c r="CU3" s="247">
        <f t="shared" si="2"/>
        <v>2461817.0640000002</v>
      </c>
      <c r="CV3" s="253">
        <f t="shared" si="2"/>
        <v>205151.42199999999</v>
      </c>
      <c r="CW3" s="253">
        <f t="shared" si="2"/>
        <v>205151.42199999999</v>
      </c>
      <c r="CX3" s="253">
        <f t="shared" si="2"/>
        <v>205151.42199999999</v>
      </c>
      <c r="CY3" s="253">
        <f t="shared" si="2"/>
        <v>205151.42199999999</v>
      </c>
      <c r="CZ3" s="253">
        <f t="shared" ref="CZ3:EE3" si="3">CZ4-CZ14</f>
        <v>205151.42199999999</v>
      </c>
      <c r="DA3" s="253">
        <f t="shared" si="3"/>
        <v>205151.42199999999</v>
      </c>
      <c r="DB3" s="253">
        <f t="shared" si="3"/>
        <v>205151.42199999999</v>
      </c>
      <c r="DC3" s="253">
        <f t="shared" si="3"/>
        <v>205151.42199999999</v>
      </c>
      <c r="DD3" s="253">
        <f t="shared" si="3"/>
        <v>205151.42199999999</v>
      </c>
      <c r="DE3" s="253">
        <f t="shared" si="3"/>
        <v>205151.42199999999</v>
      </c>
      <c r="DF3" s="253">
        <f t="shared" si="3"/>
        <v>205151.42199999999</v>
      </c>
      <c r="DG3" s="253">
        <f t="shared" si="3"/>
        <v>205151.42199999999</v>
      </c>
      <c r="DH3" s="247">
        <f t="shared" si="3"/>
        <v>2461817.0640000002</v>
      </c>
      <c r="DI3" s="253">
        <f t="shared" si="3"/>
        <v>205151.42199999999</v>
      </c>
      <c r="DJ3" s="253">
        <f t="shared" si="3"/>
        <v>205151.42199999999</v>
      </c>
      <c r="DK3" s="253">
        <f t="shared" si="3"/>
        <v>205151.42199999999</v>
      </c>
      <c r="DL3" s="253">
        <f t="shared" si="3"/>
        <v>205151.42199999999</v>
      </c>
      <c r="DM3" s="253">
        <f t="shared" si="3"/>
        <v>205151.42199999999</v>
      </c>
      <c r="DN3" s="253">
        <f t="shared" si="3"/>
        <v>205151.42199999999</v>
      </c>
      <c r="DO3" s="253">
        <f t="shared" si="3"/>
        <v>205151.42199999999</v>
      </c>
      <c r="DP3" s="253">
        <f t="shared" si="3"/>
        <v>205151.42199999999</v>
      </c>
      <c r="DQ3" s="253">
        <f t="shared" si="3"/>
        <v>205151.42199999999</v>
      </c>
      <c r="DR3" s="253">
        <f t="shared" si="3"/>
        <v>205151.42199999999</v>
      </c>
      <c r="DS3" s="253">
        <f t="shared" si="3"/>
        <v>205151.42199999999</v>
      </c>
      <c r="DT3" s="253">
        <f t="shared" si="3"/>
        <v>205151.42199999999</v>
      </c>
      <c r="DU3" s="247">
        <f t="shared" si="3"/>
        <v>2461817.0640000002</v>
      </c>
      <c r="DV3" s="253">
        <f t="shared" si="3"/>
        <v>205151.42199999999</v>
      </c>
      <c r="DW3" s="253">
        <f t="shared" si="3"/>
        <v>205151.42199999999</v>
      </c>
      <c r="DX3" s="253">
        <f t="shared" si="3"/>
        <v>205151.42199999999</v>
      </c>
      <c r="DY3" s="253">
        <f t="shared" si="3"/>
        <v>205151.42199999999</v>
      </c>
      <c r="DZ3" s="253">
        <f t="shared" si="3"/>
        <v>205151.42199999999</v>
      </c>
      <c r="EA3" s="253">
        <f t="shared" si="3"/>
        <v>205151.42199999999</v>
      </c>
      <c r="EB3" s="253">
        <f t="shared" si="3"/>
        <v>205151.42199999999</v>
      </c>
      <c r="EC3" s="253">
        <f t="shared" si="3"/>
        <v>205151.42199999999</v>
      </c>
      <c r="ED3" s="253">
        <f t="shared" si="3"/>
        <v>205151.42199999999</v>
      </c>
      <c r="EE3" s="253">
        <f t="shared" si="3"/>
        <v>205151.42199999999</v>
      </c>
      <c r="EF3" s="253">
        <f t="shared" ref="EF3:EH3" si="4">EF4-EF14</f>
        <v>205151.42199999999</v>
      </c>
      <c r="EG3" s="253">
        <f t="shared" si="4"/>
        <v>205151.42199999999</v>
      </c>
      <c r="EH3" s="247">
        <f t="shared" si="4"/>
        <v>2461817.0640000002</v>
      </c>
    </row>
    <row r="4" spans="1:139" s="281" customFormat="1" ht="20.25" outlineLevel="1" x14ac:dyDescent="0.3">
      <c r="A4" s="205" t="s">
        <v>339</v>
      </c>
      <c r="B4" s="222" t="s">
        <v>44</v>
      </c>
      <c r="C4" s="206" t="s">
        <v>186</v>
      </c>
      <c r="D4" s="207" t="s">
        <v>187</v>
      </c>
      <c r="E4" s="207" t="s">
        <v>188</v>
      </c>
      <c r="F4" s="216" t="s">
        <v>283</v>
      </c>
      <c r="G4" s="216"/>
      <c r="H4" s="208">
        <f t="shared" ref="H4:AM4" si="5">SUM(H5:H13)</f>
        <v>0</v>
      </c>
      <c r="I4" s="208">
        <f t="shared" si="5"/>
        <v>232862</v>
      </c>
      <c r="J4" s="208">
        <f t="shared" si="5"/>
        <v>232862</v>
      </c>
      <c r="K4" s="208">
        <f t="shared" si="5"/>
        <v>232862</v>
      </c>
      <c r="L4" s="208">
        <f t="shared" si="5"/>
        <v>232862</v>
      </c>
      <c r="M4" s="208">
        <f t="shared" si="5"/>
        <v>232862</v>
      </c>
      <c r="N4" s="208">
        <f t="shared" si="5"/>
        <v>232862</v>
      </c>
      <c r="O4" s="208">
        <f t="shared" si="5"/>
        <v>232862</v>
      </c>
      <c r="P4" s="208">
        <f t="shared" si="5"/>
        <v>232862</v>
      </c>
      <c r="Q4" s="208">
        <f t="shared" si="5"/>
        <v>232862</v>
      </c>
      <c r="R4" s="208">
        <f t="shared" si="5"/>
        <v>232862</v>
      </c>
      <c r="S4" s="208">
        <f t="shared" si="5"/>
        <v>232862</v>
      </c>
      <c r="T4" s="208">
        <f t="shared" si="5"/>
        <v>232862</v>
      </c>
      <c r="U4" s="209">
        <f t="shared" si="5"/>
        <v>2794344</v>
      </c>
      <c r="V4" s="208">
        <f t="shared" si="5"/>
        <v>232862</v>
      </c>
      <c r="W4" s="208">
        <f t="shared" si="5"/>
        <v>232862</v>
      </c>
      <c r="X4" s="208">
        <f t="shared" si="5"/>
        <v>232862</v>
      </c>
      <c r="Y4" s="208">
        <f t="shared" si="5"/>
        <v>232862</v>
      </c>
      <c r="Z4" s="208">
        <f t="shared" si="5"/>
        <v>232862</v>
      </c>
      <c r="AA4" s="208">
        <f t="shared" si="5"/>
        <v>232862</v>
      </c>
      <c r="AB4" s="208">
        <f t="shared" si="5"/>
        <v>232862</v>
      </c>
      <c r="AC4" s="208">
        <f t="shared" si="5"/>
        <v>232862</v>
      </c>
      <c r="AD4" s="208">
        <f t="shared" si="5"/>
        <v>232862</v>
      </c>
      <c r="AE4" s="208">
        <f t="shared" si="5"/>
        <v>232862</v>
      </c>
      <c r="AF4" s="208">
        <f t="shared" si="5"/>
        <v>232862</v>
      </c>
      <c r="AG4" s="208">
        <f t="shared" si="5"/>
        <v>232862</v>
      </c>
      <c r="AH4" s="209">
        <f t="shared" si="5"/>
        <v>2794344</v>
      </c>
      <c r="AI4" s="208">
        <f t="shared" si="5"/>
        <v>232862</v>
      </c>
      <c r="AJ4" s="208">
        <f t="shared" si="5"/>
        <v>232862</v>
      </c>
      <c r="AK4" s="208">
        <f t="shared" si="5"/>
        <v>232862</v>
      </c>
      <c r="AL4" s="208">
        <f t="shared" si="5"/>
        <v>232862</v>
      </c>
      <c r="AM4" s="208">
        <f t="shared" si="5"/>
        <v>232862</v>
      </c>
      <c r="AN4" s="208">
        <f t="shared" ref="AN4:BS4" si="6">SUM(AN5:AN13)</f>
        <v>232862</v>
      </c>
      <c r="AO4" s="208">
        <f t="shared" si="6"/>
        <v>232862</v>
      </c>
      <c r="AP4" s="208">
        <f t="shared" si="6"/>
        <v>232862</v>
      </c>
      <c r="AQ4" s="208">
        <f t="shared" si="6"/>
        <v>232862</v>
      </c>
      <c r="AR4" s="208">
        <f t="shared" si="6"/>
        <v>232862</v>
      </c>
      <c r="AS4" s="208">
        <f t="shared" si="6"/>
        <v>232862</v>
      </c>
      <c r="AT4" s="208">
        <f t="shared" si="6"/>
        <v>232862</v>
      </c>
      <c r="AU4" s="209">
        <f t="shared" si="6"/>
        <v>2794344</v>
      </c>
      <c r="AV4" s="208">
        <f t="shared" si="6"/>
        <v>232862</v>
      </c>
      <c r="AW4" s="208">
        <f t="shared" si="6"/>
        <v>232862</v>
      </c>
      <c r="AX4" s="208">
        <f t="shared" si="6"/>
        <v>232862</v>
      </c>
      <c r="AY4" s="208">
        <f t="shared" si="6"/>
        <v>232862</v>
      </c>
      <c r="AZ4" s="208">
        <f t="shared" si="6"/>
        <v>232862</v>
      </c>
      <c r="BA4" s="208">
        <f t="shared" si="6"/>
        <v>232862</v>
      </c>
      <c r="BB4" s="208">
        <f t="shared" si="6"/>
        <v>232862</v>
      </c>
      <c r="BC4" s="208">
        <f t="shared" si="6"/>
        <v>232862</v>
      </c>
      <c r="BD4" s="208">
        <f t="shared" si="6"/>
        <v>232862</v>
      </c>
      <c r="BE4" s="208">
        <f t="shared" si="6"/>
        <v>232862</v>
      </c>
      <c r="BF4" s="208">
        <f t="shared" si="6"/>
        <v>232862</v>
      </c>
      <c r="BG4" s="208">
        <f t="shared" si="6"/>
        <v>232862</v>
      </c>
      <c r="BH4" s="209">
        <f t="shared" si="6"/>
        <v>2794344</v>
      </c>
      <c r="BI4" s="208">
        <f t="shared" si="6"/>
        <v>232862</v>
      </c>
      <c r="BJ4" s="208">
        <f t="shared" si="6"/>
        <v>232862</v>
      </c>
      <c r="BK4" s="208">
        <f t="shared" si="6"/>
        <v>232862</v>
      </c>
      <c r="BL4" s="208">
        <f t="shared" si="6"/>
        <v>232862</v>
      </c>
      <c r="BM4" s="208">
        <f t="shared" si="6"/>
        <v>232862</v>
      </c>
      <c r="BN4" s="208">
        <f t="shared" si="6"/>
        <v>232862</v>
      </c>
      <c r="BO4" s="208">
        <f t="shared" si="6"/>
        <v>232862</v>
      </c>
      <c r="BP4" s="208">
        <f t="shared" si="6"/>
        <v>232862</v>
      </c>
      <c r="BQ4" s="208">
        <f t="shared" si="6"/>
        <v>232862</v>
      </c>
      <c r="BR4" s="208">
        <f t="shared" si="6"/>
        <v>232862</v>
      </c>
      <c r="BS4" s="208">
        <f t="shared" si="6"/>
        <v>232862</v>
      </c>
      <c r="BT4" s="208">
        <f t="shared" ref="BT4:CY4" si="7">SUM(BT5:BT13)</f>
        <v>232862</v>
      </c>
      <c r="BU4" s="209">
        <f t="shared" si="7"/>
        <v>2794344</v>
      </c>
      <c r="BV4" s="208">
        <f t="shared" si="7"/>
        <v>232862</v>
      </c>
      <c r="BW4" s="208">
        <f t="shared" si="7"/>
        <v>232862</v>
      </c>
      <c r="BX4" s="208">
        <f t="shared" si="7"/>
        <v>232862</v>
      </c>
      <c r="BY4" s="208">
        <f t="shared" si="7"/>
        <v>232862</v>
      </c>
      <c r="BZ4" s="208">
        <f t="shared" si="7"/>
        <v>232862</v>
      </c>
      <c r="CA4" s="208">
        <f t="shared" si="7"/>
        <v>232862</v>
      </c>
      <c r="CB4" s="208">
        <f t="shared" si="7"/>
        <v>232862</v>
      </c>
      <c r="CC4" s="208">
        <f t="shared" si="7"/>
        <v>232862</v>
      </c>
      <c r="CD4" s="208">
        <f t="shared" si="7"/>
        <v>232862</v>
      </c>
      <c r="CE4" s="208">
        <f t="shared" si="7"/>
        <v>232862</v>
      </c>
      <c r="CF4" s="208">
        <f t="shared" si="7"/>
        <v>232862</v>
      </c>
      <c r="CG4" s="208">
        <f t="shared" si="7"/>
        <v>232862</v>
      </c>
      <c r="CH4" s="209">
        <f t="shared" si="7"/>
        <v>2794344</v>
      </c>
      <c r="CI4" s="208">
        <f t="shared" si="7"/>
        <v>232862</v>
      </c>
      <c r="CJ4" s="208">
        <f t="shared" si="7"/>
        <v>232862</v>
      </c>
      <c r="CK4" s="208">
        <f t="shared" si="7"/>
        <v>232862</v>
      </c>
      <c r="CL4" s="208">
        <f t="shared" si="7"/>
        <v>232862</v>
      </c>
      <c r="CM4" s="208">
        <f t="shared" si="7"/>
        <v>232862</v>
      </c>
      <c r="CN4" s="208">
        <f t="shared" si="7"/>
        <v>232862</v>
      </c>
      <c r="CO4" s="208">
        <f t="shared" si="7"/>
        <v>232862</v>
      </c>
      <c r="CP4" s="208">
        <f t="shared" si="7"/>
        <v>232862</v>
      </c>
      <c r="CQ4" s="208">
        <f t="shared" si="7"/>
        <v>232862</v>
      </c>
      <c r="CR4" s="208">
        <f t="shared" si="7"/>
        <v>232862</v>
      </c>
      <c r="CS4" s="208">
        <f t="shared" si="7"/>
        <v>232862</v>
      </c>
      <c r="CT4" s="208">
        <f t="shared" si="7"/>
        <v>232862</v>
      </c>
      <c r="CU4" s="209">
        <f t="shared" si="7"/>
        <v>2794344</v>
      </c>
      <c r="CV4" s="208">
        <f t="shared" si="7"/>
        <v>232862</v>
      </c>
      <c r="CW4" s="208">
        <f t="shared" si="7"/>
        <v>232862</v>
      </c>
      <c r="CX4" s="208">
        <f t="shared" si="7"/>
        <v>232862</v>
      </c>
      <c r="CY4" s="208">
        <f t="shared" si="7"/>
        <v>232862</v>
      </c>
      <c r="CZ4" s="208">
        <f t="shared" ref="CZ4:EE4" si="8">SUM(CZ5:CZ13)</f>
        <v>232862</v>
      </c>
      <c r="DA4" s="208">
        <f t="shared" si="8"/>
        <v>232862</v>
      </c>
      <c r="DB4" s="208">
        <f t="shared" si="8"/>
        <v>232862</v>
      </c>
      <c r="DC4" s="208">
        <f t="shared" si="8"/>
        <v>232862</v>
      </c>
      <c r="DD4" s="208">
        <f t="shared" si="8"/>
        <v>232862</v>
      </c>
      <c r="DE4" s="208">
        <f t="shared" si="8"/>
        <v>232862</v>
      </c>
      <c r="DF4" s="208">
        <f t="shared" si="8"/>
        <v>232862</v>
      </c>
      <c r="DG4" s="208">
        <f t="shared" si="8"/>
        <v>232862</v>
      </c>
      <c r="DH4" s="209">
        <f t="shared" si="8"/>
        <v>2794344</v>
      </c>
      <c r="DI4" s="208">
        <f t="shared" si="8"/>
        <v>232862</v>
      </c>
      <c r="DJ4" s="208">
        <f t="shared" si="8"/>
        <v>232862</v>
      </c>
      <c r="DK4" s="208">
        <f t="shared" si="8"/>
        <v>232862</v>
      </c>
      <c r="DL4" s="208">
        <f t="shared" si="8"/>
        <v>232862</v>
      </c>
      <c r="DM4" s="208">
        <f t="shared" si="8"/>
        <v>232862</v>
      </c>
      <c r="DN4" s="208">
        <f t="shared" si="8"/>
        <v>232862</v>
      </c>
      <c r="DO4" s="208">
        <f t="shared" si="8"/>
        <v>232862</v>
      </c>
      <c r="DP4" s="208">
        <f t="shared" si="8"/>
        <v>232862</v>
      </c>
      <c r="DQ4" s="208">
        <f t="shared" si="8"/>
        <v>232862</v>
      </c>
      <c r="DR4" s="208">
        <f t="shared" si="8"/>
        <v>232862</v>
      </c>
      <c r="DS4" s="208">
        <f t="shared" si="8"/>
        <v>232862</v>
      </c>
      <c r="DT4" s="208">
        <f t="shared" si="8"/>
        <v>232862</v>
      </c>
      <c r="DU4" s="209">
        <f t="shared" si="8"/>
        <v>2794344</v>
      </c>
      <c r="DV4" s="208">
        <f t="shared" si="8"/>
        <v>232862</v>
      </c>
      <c r="DW4" s="208">
        <f t="shared" si="8"/>
        <v>232862</v>
      </c>
      <c r="DX4" s="208">
        <f t="shared" si="8"/>
        <v>232862</v>
      </c>
      <c r="DY4" s="208">
        <f t="shared" si="8"/>
        <v>232862</v>
      </c>
      <c r="DZ4" s="208">
        <f t="shared" si="8"/>
        <v>232862</v>
      </c>
      <c r="EA4" s="208">
        <f t="shared" si="8"/>
        <v>232862</v>
      </c>
      <c r="EB4" s="208">
        <f t="shared" si="8"/>
        <v>232862</v>
      </c>
      <c r="EC4" s="208">
        <f t="shared" si="8"/>
        <v>232862</v>
      </c>
      <c r="ED4" s="208">
        <f t="shared" si="8"/>
        <v>232862</v>
      </c>
      <c r="EE4" s="208">
        <f t="shared" si="8"/>
        <v>232862</v>
      </c>
      <c r="EF4" s="208">
        <f t="shared" ref="EF4:EH4" si="9">SUM(EF5:EF13)</f>
        <v>232862</v>
      </c>
      <c r="EG4" s="208">
        <f t="shared" si="9"/>
        <v>232862</v>
      </c>
      <c r="EH4" s="209">
        <f t="shared" si="9"/>
        <v>2794344</v>
      </c>
    </row>
    <row r="5" spans="1:139" s="283" customFormat="1" ht="16.5" outlineLevel="2" x14ac:dyDescent="0.25">
      <c r="A5" s="254" t="s">
        <v>400</v>
      </c>
      <c r="B5" s="269">
        <v>840</v>
      </c>
      <c r="C5" s="270">
        <v>0.35</v>
      </c>
      <c r="D5" s="271">
        <v>0.7</v>
      </c>
      <c r="E5" s="266">
        <v>3</v>
      </c>
      <c r="F5" s="269">
        <v>180</v>
      </c>
      <c r="G5" s="269"/>
      <c r="H5" s="267"/>
      <c r="I5" s="267">
        <f>$B$5*$C$5*$D$5*$E$5*$F$5</f>
        <v>111132</v>
      </c>
      <c r="J5" s="267">
        <f t="shared" ref="J5:T5" si="10">$B$5*$C$5*$D$5*$E$5*$F$5</f>
        <v>111132</v>
      </c>
      <c r="K5" s="267">
        <f t="shared" si="10"/>
        <v>111132</v>
      </c>
      <c r="L5" s="267">
        <f t="shared" si="10"/>
        <v>111132</v>
      </c>
      <c r="M5" s="267">
        <f t="shared" si="10"/>
        <v>111132</v>
      </c>
      <c r="N5" s="267">
        <f t="shared" si="10"/>
        <v>111132</v>
      </c>
      <c r="O5" s="267">
        <f t="shared" si="10"/>
        <v>111132</v>
      </c>
      <c r="P5" s="267">
        <f t="shared" si="10"/>
        <v>111132</v>
      </c>
      <c r="Q5" s="267">
        <f t="shared" si="10"/>
        <v>111132</v>
      </c>
      <c r="R5" s="267">
        <f t="shared" si="10"/>
        <v>111132</v>
      </c>
      <c r="S5" s="267">
        <f t="shared" si="10"/>
        <v>111132</v>
      </c>
      <c r="T5" s="267">
        <f t="shared" si="10"/>
        <v>111132</v>
      </c>
      <c r="U5" s="268">
        <f>SUM(I5:T5)</f>
        <v>1333584</v>
      </c>
      <c r="V5" s="267">
        <f t="shared" ref="V5:CI5" si="11">$B$5*$C$5*$D$5*$E$5*$F$5</f>
        <v>111132</v>
      </c>
      <c r="W5" s="267">
        <f t="shared" si="11"/>
        <v>111132</v>
      </c>
      <c r="X5" s="267">
        <f t="shared" si="11"/>
        <v>111132</v>
      </c>
      <c r="Y5" s="267">
        <f t="shared" si="11"/>
        <v>111132</v>
      </c>
      <c r="Z5" s="267">
        <f t="shared" si="11"/>
        <v>111132</v>
      </c>
      <c r="AA5" s="267">
        <f t="shared" si="11"/>
        <v>111132</v>
      </c>
      <c r="AB5" s="267">
        <f t="shared" si="11"/>
        <v>111132</v>
      </c>
      <c r="AC5" s="267">
        <f t="shared" si="11"/>
        <v>111132</v>
      </c>
      <c r="AD5" s="267">
        <f t="shared" si="11"/>
        <v>111132</v>
      </c>
      <c r="AE5" s="267">
        <f t="shared" si="11"/>
        <v>111132</v>
      </c>
      <c r="AF5" s="267">
        <f t="shared" si="11"/>
        <v>111132</v>
      </c>
      <c r="AG5" s="267">
        <f t="shared" si="11"/>
        <v>111132</v>
      </c>
      <c r="AH5" s="268">
        <f>SUM(V5:AG5)</f>
        <v>1333584</v>
      </c>
      <c r="AI5" s="267">
        <f t="shared" si="11"/>
        <v>111132</v>
      </c>
      <c r="AJ5" s="267">
        <f t="shared" si="11"/>
        <v>111132</v>
      </c>
      <c r="AK5" s="267">
        <f t="shared" si="11"/>
        <v>111132</v>
      </c>
      <c r="AL5" s="267">
        <f t="shared" si="11"/>
        <v>111132</v>
      </c>
      <c r="AM5" s="267">
        <f t="shared" si="11"/>
        <v>111132</v>
      </c>
      <c r="AN5" s="267">
        <f t="shared" si="11"/>
        <v>111132</v>
      </c>
      <c r="AO5" s="267">
        <f t="shared" si="11"/>
        <v>111132</v>
      </c>
      <c r="AP5" s="267">
        <f t="shared" si="11"/>
        <v>111132</v>
      </c>
      <c r="AQ5" s="267">
        <f t="shared" si="11"/>
        <v>111132</v>
      </c>
      <c r="AR5" s="267">
        <f t="shared" si="11"/>
        <v>111132</v>
      </c>
      <c r="AS5" s="267">
        <f t="shared" si="11"/>
        <v>111132</v>
      </c>
      <c r="AT5" s="267">
        <f t="shared" si="11"/>
        <v>111132</v>
      </c>
      <c r="AU5" s="268">
        <f>SUM(AI5:AT5)</f>
        <v>1333584</v>
      </c>
      <c r="AV5" s="267">
        <f t="shared" si="11"/>
        <v>111132</v>
      </c>
      <c r="AW5" s="267">
        <f t="shared" si="11"/>
        <v>111132</v>
      </c>
      <c r="AX5" s="267">
        <f t="shared" si="11"/>
        <v>111132</v>
      </c>
      <c r="AY5" s="267">
        <f t="shared" si="11"/>
        <v>111132</v>
      </c>
      <c r="AZ5" s="267">
        <f t="shared" si="11"/>
        <v>111132</v>
      </c>
      <c r="BA5" s="267">
        <f t="shared" si="11"/>
        <v>111132</v>
      </c>
      <c r="BB5" s="267">
        <f t="shared" si="11"/>
        <v>111132</v>
      </c>
      <c r="BC5" s="267">
        <f t="shared" si="11"/>
        <v>111132</v>
      </c>
      <c r="BD5" s="267">
        <f t="shared" si="11"/>
        <v>111132</v>
      </c>
      <c r="BE5" s="267">
        <f t="shared" si="11"/>
        <v>111132</v>
      </c>
      <c r="BF5" s="267">
        <f t="shared" si="11"/>
        <v>111132</v>
      </c>
      <c r="BG5" s="267">
        <f t="shared" si="11"/>
        <v>111132</v>
      </c>
      <c r="BH5" s="268">
        <f>SUM(AV5:BG5)</f>
        <v>1333584</v>
      </c>
      <c r="BI5" s="267">
        <f t="shared" si="11"/>
        <v>111132</v>
      </c>
      <c r="BJ5" s="267">
        <f t="shared" si="11"/>
        <v>111132</v>
      </c>
      <c r="BK5" s="267">
        <f t="shared" si="11"/>
        <v>111132</v>
      </c>
      <c r="BL5" s="267">
        <f t="shared" si="11"/>
        <v>111132</v>
      </c>
      <c r="BM5" s="267">
        <f t="shared" si="11"/>
        <v>111132</v>
      </c>
      <c r="BN5" s="267">
        <f t="shared" si="11"/>
        <v>111132</v>
      </c>
      <c r="BO5" s="267">
        <f t="shared" si="11"/>
        <v>111132</v>
      </c>
      <c r="BP5" s="267">
        <f t="shared" si="11"/>
        <v>111132</v>
      </c>
      <c r="BQ5" s="267">
        <f t="shared" si="11"/>
        <v>111132</v>
      </c>
      <c r="BR5" s="267">
        <f t="shared" si="11"/>
        <v>111132</v>
      </c>
      <c r="BS5" s="267">
        <f t="shared" si="11"/>
        <v>111132</v>
      </c>
      <c r="BT5" s="267">
        <f t="shared" si="11"/>
        <v>111132</v>
      </c>
      <c r="BU5" s="268">
        <f>SUM(BI5:BT5)</f>
        <v>1333584</v>
      </c>
      <c r="BV5" s="267">
        <f t="shared" si="11"/>
        <v>111132</v>
      </c>
      <c r="BW5" s="267">
        <f t="shared" si="11"/>
        <v>111132</v>
      </c>
      <c r="BX5" s="267">
        <f t="shared" si="11"/>
        <v>111132</v>
      </c>
      <c r="BY5" s="267">
        <f t="shared" si="11"/>
        <v>111132</v>
      </c>
      <c r="BZ5" s="267">
        <f t="shared" si="11"/>
        <v>111132</v>
      </c>
      <c r="CA5" s="267">
        <f t="shared" si="11"/>
        <v>111132</v>
      </c>
      <c r="CB5" s="267">
        <f t="shared" si="11"/>
        <v>111132</v>
      </c>
      <c r="CC5" s="267">
        <f t="shared" si="11"/>
        <v>111132</v>
      </c>
      <c r="CD5" s="267">
        <f t="shared" si="11"/>
        <v>111132</v>
      </c>
      <c r="CE5" s="267">
        <f t="shared" si="11"/>
        <v>111132</v>
      </c>
      <c r="CF5" s="267">
        <f t="shared" si="11"/>
        <v>111132</v>
      </c>
      <c r="CG5" s="267">
        <f t="shared" si="11"/>
        <v>111132</v>
      </c>
      <c r="CH5" s="268">
        <f>SUM(BV5:CG5)</f>
        <v>1333584</v>
      </c>
      <c r="CI5" s="267">
        <f t="shared" si="11"/>
        <v>111132</v>
      </c>
      <c r="CJ5" s="267">
        <f t="shared" ref="CJ5:CT5" si="12">$B$5*$C$5*$D$5*$E$5*$F$5</f>
        <v>111132</v>
      </c>
      <c r="CK5" s="267">
        <f t="shared" si="12"/>
        <v>111132</v>
      </c>
      <c r="CL5" s="267">
        <f t="shared" si="12"/>
        <v>111132</v>
      </c>
      <c r="CM5" s="267">
        <f t="shared" si="12"/>
        <v>111132</v>
      </c>
      <c r="CN5" s="267">
        <f t="shared" si="12"/>
        <v>111132</v>
      </c>
      <c r="CO5" s="267">
        <f t="shared" si="12"/>
        <v>111132</v>
      </c>
      <c r="CP5" s="267">
        <f t="shared" si="12"/>
        <v>111132</v>
      </c>
      <c r="CQ5" s="267">
        <f t="shared" si="12"/>
        <v>111132</v>
      </c>
      <c r="CR5" s="267">
        <f t="shared" si="12"/>
        <v>111132</v>
      </c>
      <c r="CS5" s="267">
        <f t="shared" si="12"/>
        <v>111132</v>
      </c>
      <c r="CT5" s="267">
        <f t="shared" si="12"/>
        <v>111132</v>
      </c>
      <c r="CU5" s="268">
        <f>SUM(CI5:CT5)</f>
        <v>1333584</v>
      </c>
      <c r="CV5" s="267">
        <f t="shared" ref="CV5:DG5" si="13">$B$5*$C$5*$D$5*$E$5*$F$5</f>
        <v>111132</v>
      </c>
      <c r="CW5" s="267">
        <f t="shared" si="13"/>
        <v>111132</v>
      </c>
      <c r="CX5" s="267">
        <f t="shared" si="13"/>
        <v>111132</v>
      </c>
      <c r="CY5" s="267">
        <f t="shared" si="13"/>
        <v>111132</v>
      </c>
      <c r="CZ5" s="267">
        <f t="shared" si="13"/>
        <v>111132</v>
      </c>
      <c r="DA5" s="267">
        <f t="shared" si="13"/>
        <v>111132</v>
      </c>
      <c r="DB5" s="267">
        <f t="shared" si="13"/>
        <v>111132</v>
      </c>
      <c r="DC5" s="267">
        <f t="shared" si="13"/>
        <v>111132</v>
      </c>
      <c r="DD5" s="267">
        <f t="shared" si="13"/>
        <v>111132</v>
      </c>
      <c r="DE5" s="267">
        <f t="shared" si="13"/>
        <v>111132</v>
      </c>
      <c r="DF5" s="267">
        <f t="shared" si="13"/>
        <v>111132</v>
      </c>
      <c r="DG5" s="267">
        <f t="shared" si="13"/>
        <v>111132</v>
      </c>
      <c r="DH5" s="268">
        <f>SUM(CV5:DG5)</f>
        <v>1333584</v>
      </c>
      <c r="DI5" s="267">
        <f t="shared" ref="DI5:DT5" si="14">$B$5*$C$5*$D$5*$E$5*$F$5</f>
        <v>111132</v>
      </c>
      <c r="DJ5" s="267">
        <f t="shared" si="14"/>
        <v>111132</v>
      </c>
      <c r="DK5" s="267">
        <f t="shared" si="14"/>
        <v>111132</v>
      </c>
      <c r="DL5" s="267">
        <f t="shared" si="14"/>
        <v>111132</v>
      </c>
      <c r="DM5" s="267">
        <f t="shared" si="14"/>
        <v>111132</v>
      </c>
      <c r="DN5" s="267">
        <f t="shared" si="14"/>
        <v>111132</v>
      </c>
      <c r="DO5" s="267">
        <f t="shared" si="14"/>
        <v>111132</v>
      </c>
      <c r="DP5" s="267">
        <f t="shared" si="14"/>
        <v>111132</v>
      </c>
      <c r="DQ5" s="267">
        <f t="shared" si="14"/>
        <v>111132</v>
      </c>
      <c r="DR5" s="267">
        <f t="shared" si="14"/>
        <v>111132</v>
      </c>
      <c r="DS5" s="267">
        <f t="shared" si="14"/>
        <v>111132</v>
      </c>
      <c r="DT5" s="267">
        <f t="shared" si="14"/>
        <v>111132</v>
      </c>
      <c r="DU5" s="268">
        <f>SUM(DI5:DT5)</f>
        <v>1333584</v>
      </c>
      <c r="DV5" s="267">
        <f t="shared" ref="DV5:EG5" si="15">$B$5*$C$5*$D$5*$E$5*$F$5</f>
        <v>111132</v>
      </c>
      <c r="DW5" s="267">
        <f t="shared" si="15"/>
        <v>111132</v>
      </c>
      <c r="DX5" s="267">
        <f t="shared" si="15"/>
        <v>111132</v>
      </c>
      <c r="DY5" s="267">
        <f t="shared" si="15"/>
        <v>111132</v>
      </c>
      <c r="DZ5" s="267">
        <f t="shared" si="15"/>
        <v>111132</v>
      </c>
      <c r="EA5" s="267">
        <f t="shared" si="15"/>
        <v>111132</v>
      </c>
      <c r="EB5" s="267">
        <f t="shared" si="15"/>
        <v>111132</v>
      </c>
      <c r="EC5" s="267">
        <f t="shared" si="15"/>
        <v>111132</v>
      </c>
      <c r="ED5" s="267">
        <f t="shared" si="15"/>
        <v>111132</v>
      </c>
      <c r="EE5" s="267">
        <f t="shared" si="15"/>
        <v>111132</v>
      </c>
      <c r="EF5" s="267">
        <f t="shared" si="15"/>
        <v>111132</v>
      </c>
      <c r="EG5" s="267">
        <f t="shared" si="15"/>
        <v>111132</v>
      </c>
      <c r="EH5" s="268">
        <f>SUM(DV5:EG5)</f>
        <v>1333584</v>
      </c>
      <c r="EI5" s="282"/>
    </row>
    <row r="6" spans="1:139" s="283" customFormat="1" ht="16.5" outlineLevel="2" x14ac:dyDescent="0.25">
      <c r="A6" s="254" t="s">
        <v>401</v>
      </c>
      <c r="B6" s="269">
        <v>840</v>
      </c>
      <c r="C6" s="270">
        <v>0.6</v>
      </c>
      <c r="D6" s="271">
        <v>0.5</v>
      </c>
      <c r="E6" s="266">
        <v>5</v>
      </c>
      <c r="F6" s="269">
        <v>26</v>
      </c>
      <c r="G6" s="269"/>
      <c r="H6" s="267"/>
      <c r="I6" s="267">
        <f>B6*C6*D6*E6*F6</f>
        <v>32760</v>
      </c>
      <c r="J6" s="267">
        <f>I6</f>
        <v>32760</v>
      </c>
      <c r="K6" s="267">
        <f t="shared" ref="K6:T6" si="16">J6</f>
        <v>32760</v>
      </c>
      <c r="L6" s="267">
        <f t="shared" si="16"/>
        <v>32760</v>
      </c>
      <c r="M6" s="267">
        <f t="shared" si="16"/>
        <v>32760</v>
      </c>
      <c r="N6" s="267">
        <f t="shared" si="16"/>
        <v>32760</v>
      </c>
      <c r="O6" s="267">
        <f t="shared" si="16"/>
        <v>32760</v>
      </c>
      <c r="P6" s="267">
        <f t="shared" si="16"/>
        <v>32760</v>
      </c>
      <c r="Q6" s="267">
        <f t="shared" si="16"/>
        <v>32760</v>
      </c>
      <c r="R6" s="267">
        <f t="shared" si="16"/>
        <v>32760</v>
      </c>
      <c r="S6" s="267">
        <f t="shared" si="16"/>
        <v>32760</v>
      </c>
      <c r="T6" s="267">
        <f t="shared" si="16"/>
        <v>32760</v>
      </c>
      <c r="U6" s="268">
        <f t="shared" ref="U6:U12" si="17">SUM(I6:T6)</f>
        <v>393120</v>
      </c>
      <c r="V6" s="267">
        <f>I6</f>
        <v>32760</v>
      </c>
      <c r="W6" s="267">
        <f t="shared" ref="W6:CH9" si="18">J6</f>
        <v>32760</v>
      </c>
      <c r="X6" s="267">
        <f t="shared" si="18"/>
        <v>32760</v>
      </c>
      <c r="Y6" s="267">
        <f t="shared" si="18"/>
        <v>32760</v>
      </c>
      <c r="Z6" s="267">
        <f t="shared" si="18"/>
        <v>32760</v>
      </c>
      <c r="AA6" s="267">
        <f t="shared" si="18"/>
        <v>32760</v>
      </c>
      <c r="AB6" s="267">
        <f t="shared" si="18"/>
        <v>32760</v>
      </c>
      <c r="AC6" s="267">
        <f t="shared" si="18"/>
        <v>32760</v>
      </c>
      <c r="AD6" s="267">
        <f t="shared" si="18"/>
        <v>32760</v>
      </c>
      <c r="AE6" s="267">
        <f t="shared" si="18"/>
        <v>32760</v>
      </c>
      <c r="AF6" s="267">
        <f t="shared" si="18"/>
        <v>32760</v>
      </c>
      <c r="AG6" s="267">
        <f t="shared" si="18"/>
        <v>32760</v>
      </c>
      <c r="AH6" s="267">
        <f t="shared" si="18"/>
        <v>393120</v>
      </c>
      <c r="AI6" s="267">
        <f t="shared" si="18"/>
        <v>32760</v>
      </c>
      <c r="AJ6" s="267">
        <f t="shared" si="18"/>
        <v>32760</v>
      </c>
      <c r="AK6" s="267">
        <f t="shared" si="18"/>
        <v>32760</v>
      </c>
      <c r="AL6" s="267">
        <f t="shared" si="18"/>
        <v>32760</v>
      </c>
      <c r="AM6" s="267">
        <f t="shared" si="18"/>
        <v>32760</v>
      </c>
      <c r="AN6" s="267">
        <f t="shared" si="18"/>
        <v>32760</v>
      </c>
      <c r="AO6" s="267">
        <f t="shared" si="18"/>
        <v>32760</v>
      </c>
      <c r="AP6" s="267">
        <f t="shared" si="18"/>
        <v>32760</v>
      </c>
      <c r="AQ6" s="267">
        <f t="shared" si="18"/>
        <v>32760</v>
      </c>
      <c r="AR6" s="267">
        <f t="shared" si="18"/>
        <v>32760</v>
      </c>
      <c r="AS6" s="267">
        <f t="shared" si="18"/>
        <v>32760</v>
      </c>
      <c r="AT6" s="267">
        <f t="shared" si="18"/>
        <v>32760</v>
      </c>
      <c r="AU6" s="267">
        <f t="shared" si="18"/>
        <v>393120</v>
      </c>
      <c r="AV6" s="267">
        <f t="shared" si="18"/>
        <v>32760</v>
      </c>
      <c r="AW6" s="267">
        <f t="shared" si="18"/>
        <v>32760</v>
      </c>
      <c r="AX6" s="267">
        <f t="shared" si="18"/>
        <v>32760</v>
      </c>
      <c r="AY6" s="267">
        <f t="shared" si="18"/>
        <v>32760</v>
      </c>
      <c r="AZ6" s="267">
        <f t="shared" si="18"/>
        <v>32760</v>
      </c>
      <c r="BA6" s="267">
        <f t="shared" si="18"/>
        <v>32760</v>
      </c>
      <c r="BB6" s="267">
        <f t="shared" si="18"/>
        <v>32760</v>
      </c>
      <c r="BC6" s="267">
        <f t="shared" si="18"/>
        <v>32760</v>
      </c>
      <c r="BD6" s="267">
        <f t="shared" si="18"/>
        <v>32760</v>
      </c>
      <c r="BE6" s="267">
        <f t="shared" si="18"/>
        <v>32760</v>
      </c>
      <c r="BF6" s="267">
        <f t="shared" si="18"/>
        <v>32760</v>
      </c>
      <c r="BG6" s="267">
        <f t="shared" si="18"/>
        <v>32760</v>
      </c>
      <c r="BH6" s="267">
        <f t="shared" si="18"/>
        <v>393120</v>
      </c>
      <c r="BI6" s="267">
        <f t="shared" si="18"/>
        <v>32760</v>
      </c>
      <c r="BJ6" s="267">
        <f t="shared" si="18"/>
        <v>32760</v>
      </c>
      <c r="BK6" s="267">
        <f t="shared" si="18"/>
        <v>32760</v>
      </c>
      <c r="BL6" s="267">
        <f t="shared" si="18"/>
        <v>32760</v>
      </c>
      <c r="BM6" s="267">
        <f t="shared" si="18"/>
        <v>32760</v>
      </c>
      <c r="BN6" s="267">
        <f t="shared" si="18"/>
        <v>32760</v>
      </c>
      <c r="BO6" s="267">
        <f t="shared" si="18"/>
        <v>32760</v>
      </c>
      <c r="BP6" s="267">
        <f t="shared" si="18"/>
        <v>32760</v>
      </c>
      <c r="BQ6" s="267">
        <f t="shared" si="18"/>
        <v>32760</v>
      </c>
      <c r="BR6" s="267">
        <f t="shared" si="18"/>
        <v>32760</v>
      </c>
      <c r="BS6" s="267">
        <f t="shared" si="18"/>
        <v>32760</v>
      </c>
      <c r="BT6" s="267">
        <f t="shared" si="18"/>
        <v>32760</v>
      </c>
      <c r="BU6" s="267">
        <f t="shared" si="18"/>
        <v>393120</v>
      </c>
      <c r="BV6" s="267">
        <f t="shared" si="18"/>
        <v>32760</v>
      </c>
      <c r="BW6" s="267">
        <f t="shared" si="18"/>
        <v>32760</v>
      </c>
      <c r="BX6" s="267">
        <f t="shared" si="18"/>
        <v>32760</v>
      </c>
      <c r="BY6" s="267">
        <f t="shared" si="18"/>
        <v>32760</v>
      </c>
      <c r="BZ6" s="267">
        <f t="shared" si="18"/>
        <v>32760</v>
      </c>
      <c r="CA6" s="267">
        <f t="shared" si="18"/>
        <v>32760</v>
      </c>
      <c r="CB6" s="267">
        <f t="shared" si="18"/>
        <v>32760</v>
      </c>
      <c r="CC6" s="267">
        <f t="shared" si="18"/>
        <v>32760</v>
      </c>
      <c r="CD6" s="267">
        <f t="shared" si="18"/>
        <v>32760</v>
      </c>
      <c r="CE6" s="267">
        <f t="shared" si="18"/>
        <v>32760</v>
      </c>
      <c r="CF6" s="267">
        <f t="shared" si="18"/>
        <v>32760</v>
      </c>
      <c r="CG6" s="267">
        <f t="shared" si="18"/>
        <v>32760</v>
      </c>
      <c r="CH6" s="267">
        <f t="shared" si="18"/>
        <v>393120</v>
      </c>
      <c r="CI6" s="267">
        <f t="shared" ref="CI6:EG10" si="19">BV6</f>
        <v>32760</v>
      </c>
      <c r="CJ6" s="267">
        <f t="shared" si="19"/>
        <v>32760</v>
      </c>
      <c r="CK6" s="267">
        <f t="shared" si="19"/>
        <v>32760</v>
      </c>
      <c r="CL6" s="267">
        <f t="shared" si="19"/>
        <v>32760</v>
      </c>
      <c r="CM6" s="267">
        <f t="shared" si="19"/>
        <v>32760</v>
      </c>
      <c r="CN6" s="267">
        <f t="shared" si="19"/>
        <v>32760</v>
      </c>
      <c r="CO6" s="267">
        <f t="shared" si="19"/>
        <v>32760</v>
      </c>
      <c r="CP6" s="267">
        <f t="shared" si="19"/>
        <v>32760</v>
      </c>
      <c r="CQ6" s="267">
        <f t="shared" si="19"/>
        <v>32760</v>
      </c>
      <c r="CR6" s="267">
        <f t="shared" si="19"/>
        <v>32760</v>
      </c>
      <c r="CS6" s="267">
        <f t="shared" si="19"/>
        <v>32760</v>
      </c>
      <c r="CT6" s="267">
        <f t="shared" si="19"/>
        <v>32760</v>
      </c>
      <c r="CU6" s="267">
        <f t="shared" si="19"/>
        <v>393120</v>
      </c>
      <c r="CV6" s="267">
        <f t="shared" si="19"/>
        <v>32760</v>
      </c>
      <c r="CW6" s="267">
        <f t="shared" si="19"/>
        <v>32760</v>
      </c>
      <c r="CX6" s="267">
        <f t="shared" si="19"/>
        <v>32760</v>
      </c>
      <c r="CY6" s="267">
        <f t="shared" si="19"/>
        <v>32760</v>
      </c>
      <c r="CZ6" s="267">
        <f t="shared" si="19"/>
        <v>32760</v>
      </c>
      <c r="DA6" s="267">
        <f t="shared" si="19"/>
        <v>32760</v>
      </c>
      <c r="DB6" s="267">
        <f t="shared" si="19"/>
        <v>32760</v>
      </c>
      <c r="DC6" s="267">
        <f t="shared" si="19"/>
        <v>32760</v>
      </c>
      <c r="DD6" s="267">
        <f t="shared" si="19"/>
        <v>32760</v>
      </c>
      <c r="DE6" s="267">
        <f t="shared" si="19"/>
        <v>32760</v>
      </c>
      <c r="DF6" s="267">
        <f t="shared" si="19"/>
        <v>32760</v>
      </c>
      <c r="DG6" s="267">
        <f t="shared" si="19"/>
        <v>32760</v>
      </c>
      <c r="DH6" s="267">
        <f t="shared" si="19"/>
        <v>393120</v>
      </c>
      <c r="DI6" s="267">
        <f t="shared" si="19"/>
        <v>32760</v>
      </c>
      <c r="DJ6" s="267">
        <f t="shared" si="19"/>
        <v>32760</v>
      </c>
      <c r="DK6" s="267">
        <f t="shared" si="19"/>
        <v>32760</v>
      </c>
      <c r="DL6" s="267">
        <f t="shared" si="19"/>
        <v>32760</v>
      </c>
      <c r="DM6" s="267">
        <f t="shared" si="19"/>
        <v>32760</v>
      </c>
      <c r="DN6" s="267">
        <f t="shared" si="19"/>
        <v>32760</v>
      </c>
      <c r="DO6" s="267">
        <f t="shared" si="19"/>
        <v>32760</v>
      </c>
      <c r="DP6" s="267">
        <f t="shared" si="19"/>
        <v>32760</v>
      </c>
      <c r="DQ6" s="267">
        <f t="shared" si="19"/>
        <v>32760</v>
      </c>
      <c r="DR6" s="267">
        <f t="shared" si="19"/>
        <v>32760</v>
      </c>
      <c r="DS6" s="267">
        <f t="shared" si="19"/>
        <v>32760</v>
      </c>
      <c r="DT6" s="267">
        <f t="shared" si="19"/>
        <v>32760</v>
      </c>
      <c r="DU6" s="267">
        <f t="shared" si="19"/>
        <v>393120</v>
      </c>
      <c r="DV6" s="267">
        <f t="shared" si="19"/>
        <v>32760</v>
      </c>
      <c r="DW6" s="267">
        <f t="shared" si="19"/>
        <v>32760</v>
      </c>
      <c r="DX6" s="267">
        <f t="shared" si="19"/>
        <v>32760</v>
      </c>
      <c r="DY6" s="267">
        <f t="shared" si="19"/>
        <v>32760</v>
      </c>
      <c r="DZ6" s="267">
        <f t="shared" si="19"/>
        <v>32760</v>
      </c>
      <c r="EA6" s="267">
        <f t="shared" si="19"/>
        <v>32760</v>
      </c>
      <c r="EB6" s="267">
        <f t="shared" si="19"/>
        <v>32760</v>
      </c>
      <c r="EC6" s="267">
        <f t="shared" si="19"/>
        <v>32760</v>
      </c>
      <c r="ED6" s="267">
        <f t="shared" si="19"/>
        <v>32760</v>
      </c>
      <c r="EE6" s="267">
        <f t="shared" si="19"/>
        <v>32760</v>
      </c>
      <c r="EF6" s="267">
        <f t="shared" si="19"/>
        <v>32760</v>
      </c>
      <c r="EG6" s="267">
        <f t="shared" si="19"/>
        <v>32760</v>
      </c>
      <c r="EH6" s="268">
        <f t="shared" ref="EH6:EH12" si="20">SUM(DV6:EG6)</f>
        <v>393120</v>
      </c>
      <c r="EI6" s="282"/>
    </row>
    <row r="7" spans="1:139" s="283" customFormat="1" ht="16.5" outlineLevel="2" x14ac:dyDescent="0.25">
      <c r="A7" s="254" t="s">
        <v>402</v>
      </c>
      <c r="B7" s="269">
        <v>840</v>
      </c>
      <c r="C7" s="270">
        <v>0.35</v>
      </c>
      <c r="D7" s="271">
        <v>0.7</v>
      </c>
      <c r="E7" s="266">
        <v>1</v>
      </c>
      <c r="F7" s="269">
        <v>180</v>
      </c>
      <c r="G7" s="269"/>
      <c r="H7" s="267"/>
      <c r="I7" s="267">
        <f t="shared" ref="I7:I8" si="21">B7*C7*D7*E7*F7</f>
        <v>37044</v>
      </c>
      <c r="J7" s="267">
        <f t="shared" ref="J7:T12" si="22">I7</f>
        <v>37044</v>
      </c>
      <c r="K7" s="267">
        <f t="shared" si="22"/>
        <v>37044</v>
      </c>
      <c r="L7" s="267">
        <f t="shared" si="22"/>
        <v>37044</v>
      </c>
      <c r="M7" s="267">
        <f t="shared" si="22"/>
        <v>37044</v>
      </c>
      <c r="N7" s="267">
        <f t="shared" si="22"/>
        <v>37044</v>
      </c>
      <c r="O7" s="267">
        <f t="shared" si="22"/>
        <v>37044</v>
      </c>
      <c r="P7" s="267">
        <f t="shared" si="22"/>
        <v>37044</v>
      </c>
      <c r="Q7" s="267">
        <f t="shared" si="22"/>
        <v>37044</v>
      </c>
      <c r="R7" s="267">
        <f t="shared" si="22"/>
        <v>37044</v>
      </c>
      <c r="S7" s="267">
        <f t="shared" si="22"/>
        <v>37044</v>
      </c>
      <c r="T7" s="267">
        <f t="shared" si="22"/>
        <v>37044</v>
      </c>
      <c r="U7" s="268">
        <f t="shared" si="17"/>
        <v>444528</v>
      </c>
      <c r="V7" s="267">
        <f t="shared" ref="V7:V12" si="23">I7</f>
        <v>37044</v>
      </c>
      <c r="W7" s="267">
        <f t="shared" si="18"/>
        <v>37044</v>
      </c>
      <c r="X7" s="267">
        <f t="shared" si="18"/>
        <v>37044</v>
      </c>
      <c r="Y7" s="267">
        <f t="shared" si="18"/>
        <v>37044</v>
      </c>
      <c r="Z7" s="267">
        <f t="shared" si="18"/>
        <v>37044</v>
      </c>
      <c r="AA7" s="267">
        <f t="shared" si="18"/>
        <v>37044</v>
      </c>
      <c r="AB7" s="267">
        <f t="shared" si="18"/>
        <v>37044</v>
      </c>
      <c r="AC7" s="267">
        <f t="shared" si="18"/>
        <v>37044</v>
      </c>
      <c r="AD7" s="267">
        <f t="shared" si="18"/>
        <v>37044</v>
      </c>
      <c r="AE7" s="267">
        <f t="shared" si="18"/>
        <v>37044</v>
      </c>
      <c r="AF7" s="267">
        <f t="shared" si="18"/>
        <v>37044</v>
      </c>
      <c r="AG7" s="267">
        <f t="shared" si="18"/>
        <v>37044</v>
      </c>
      <c r="AH7" s="267">
        <f t="shared" si="18"/>
        <v>444528</v>
      </c>
      <c r="AI7" s="267">
        <f t="shared" si="18"/>
        <v>37044</v>
      </c>
      <c r="AJ7" s="267">
        <f t="shared" si="18"/>
        <v>37044</v>
      </c>
      <c r="AK7" s="267">
        <f t="shared" si="18"/>
        <v>37044</v>
      </c>
      <c r="AL7" s="267">
        <f t="shared" si="18"/>
        <v>37044</v>
      </c>
      <c r="AM7" s="267">
        <f t="shared" si="18"/>
        <v>37044</v>
      </c>
      <c r="AN7" s="267">
        <f t="shared" si="18"/>
        <v>37044</v>
      </c>
      <c r="AO7" s="267">
        <f t="shared" si="18"/>
        <v>37044</v>
      </c>
      <c r="AP7" s="267">
        <f t="shared" si="18"/>
        <v>37044</v>
      </c>
      <c r="AQ7" s="267">
        <f t="shared" si="18"/>
        <v>37044</v>
      </c>
      <c r="AR7" s="267">
        <f t="shared" si="18"/>
        <v>37044</v>
      </c>
      <c r="AS7" s="267">
        <f t="shared" si="18"/>
        <v>37044</v>
      </c>
      <c r="AT7" s="267">
        <f t="shared" si="18"/>
        <v>37044</v>
      </c>
      <c r="AU7" s="267">
        <f t="shared" si="18"/>
        <v>444528</v>
      </c>
      <c r="AV7" s="267">
        <f t="shared" si="18"/>
        <v>37044</v>
      </c>
      <c r="AW7" s="267">
        <f t="shared" si="18"/>
        <v>37044</v>
      </c>
      <c r="AX7" s="267">
        <f t="shared" si="18"/>
        <v>37044</v>
      </c>
      <c r="AY7" s="267">
        <f t="shared" si="18"/>
        <v>37044</v>
      </c>
      <c r="AZ7" s="267">
        <f t="shared" si="18"/>
        <v>37044</v>
      </c>
      <c r="BA7" s="267">
        <f t="shared" si="18"/>
        <v>37044</v>
      </c>
      <c r="BB7" s="267">
        <f t="shared" si="18"/>
        <v>37044</v>
      </c>
      <c r="BC7" s="267">
        <f t="shared" si="18"/>
        <v>37044</v>
      </c>
      <c r="BD7" s="267">
        <f t="shared" si="18"/>
        <v>37044</v>
      </c>
      <c r="BE7" s="267">
        <f t="shared" si="18"/>
        <v>37044</v>
      </c>
      <c r="BF7" s="267">
        <f t="shared" si="18"/>
        <v>37044</v>
      </c>
      <c r="BG7" s="267">
        <f t="shared" si="18"/>
        <v>37044</v>
      </c>
      <c r="BH7" s="267">
        <f t="shared" si="18"/>
        <v>444528</v>
      </c>
      <c r="BI7" s="267">
        <f t="shared" si="18"/>
        <v>37044</v>
      </c>
      <c r="BJ7" s="267">
        <f t="shared" si="18"/>
        <v>37044</v>
      </c>
      <c r="BK7" s="267">
        <f t="shared" si="18"/>
        <v>37044</v>
      </c>
      <c r="BL7" s="267">
        <f t="shared" si="18"/>
        <v>37044</v>
      </c>
      <c r="BM7" s="267">
        <f t="shared" si="18"/>
        <v>37044</v>
      </c>
      <c r="BN7" s="267">
        <f t="shared" si="18"/>
        <v>37044</v>
      </c>
      <c r="BO7" s="267">
        <f t="shared" si="18"/>
        <v>37044</v>
      </c>
      <c r="BP7" s="267">
        <f t="shared" si="18"/>
        <v>37044</v>
      </c>
      <c r="BQ7" s="267">
        <f t="shared" si="18"/>
        <v>37044</v>
      </c>
      <c r="BR7" s="267">
        <f t="shared" si="18"/>
        <v>37044</v>
      </c>
      <c r="BS7" s="267">
        <f t="shared" si="18"/>
        <v>37044</v>
      </c>
      <c r="BT7" s="267">
        <f t="shared" si="18"/>
        <v>37044</v>
      </c>
      <c r="BU7" s="267">
        <f t="shared" si="18"/>
        <v>444528</v>
      </c>
      <c r="BV7" s="267">
        <f t="shared" si="18"/>
        <v>37044</v>
      </c>
      <c r="BW7" s="267">
        <f t="shared" si="18"/>
        <v>37044</v>
      </c>
      <c r="BX7" s="267">
        <f t="shared" si="18"/>
        <v>37044</v>
      </c>
      <c r="BY7" s="267">
        <f t="shared" si="18"/>
        <v>37044</v>
      </c>
      <c r="BZ7" s="267">
        <f t="shared" si="18"/>
        <v>37044</v>
      </c>
      <c r="CA7" s="267">
        <f t="shared" si="18"/>
        <v>37044</v>
      </c>
      <c r="CB7" s="267">
        <f t="shared" si="18"/>
        <v>37044</v>
      </c>
      <c r="CC7" s="267">
        <f t="shared" si="18"/>
        <v>37044</v>
      </c>
      <c r="CD7" s="267">
        <f t="shared" si="18"/>
        <v>37044</v>
      </c>
      <c r="CE7" s="267">
        <f t="shared" si="18"/>
        <v>37044</v>
      </c>
      <c r="CF7" s="267">
        <f t="shared" si="18"/>
        <v>37044</v>
      </c>
      <c r="CG7" s="267">
        <f t="shared" si="18"/>
        <v>37044</v>
      </c>
      <c r="CH7" s="267">
        <f t="shared" si="18"/>
        <v>444528</v>
      </c>
      <c r="CI7" s="267">
        <f t="shared" si="19"/>
        <v>37044</v>
      </c>
      <c r="CJ7" s="267">
        <f t="shared" si="19"/>
        <v>37044</v>
      </c>
      <c r="CK7" s="267">
        <f t="shared" si="19"/>
        <v>37044</v>
      </c>
      <c r="CL7" s="267">
        <f t="shared" si="19"/>
        <v>37044</v>
      </c>
      <c r="CM7" s="267">
        <f t="shared" si="19"/>
        <v>37044</v>
      </c>
      <c r="CN7" s="267">
        <f t="shared" si="19"/>
        <v>37044</v>
      </c>
      <c r="CO7" s="267">
        <f t="shared" si="19"/>
        <v>37044</v>
      </c>
      <c r="CP7" s="267">
        <f t="shared" si="19"/>
        <v>37044</v>
      </c>
      <c r="CQ7" s="267">
        <f t="shared" si="19"/>
        <v>37044</v>
      </c>
      <c r="CR7" s="267">
        <f t="shared" si="19"/>
        <v>37044</v>
      </c>
      <c r="CS7" s="267">
        <f t="shared" si="19"/>
        <v>37044</v>
      </c>
      <c r="CT7" s="267">
        <f t="shared" si="19"/>
        <v>37044</v>
      </c>
      <c r="CU7" s="267">
        <f t="shared" si="19"/>
        <v>444528</v>
      </c>
      <c r="CV7" s="267">
        <f t="shared" si="19"/>
        <v>37044</v>
      </c>
      <c r="CW7" s="267">
        <f t="shared" si="19"/>
        <v>37044</v>
      </c>
      <c r="CX7" s="267">
        <f t="shared" si="19"/>
        <v>37044</v>
      </c>
      <c r="CY7" s="267">
        <f t="shared" si="19"/>
        <v>37044</v>
      </c>
      <c r="CZ7" s="267">
        <f t="shared" si="19"/>
        <v>37044</v>
      </c>
      <c r="DA7" s="267">
        <f t="shared" si="19"/>
        <v>37044</v>
      </c>
      <c r="DB7" s="267">
        <f t="shared" si="19"/>
        <v>37044</v>
      </c>
      <c r="DC7" s="267">
        <f t="shared" si="19"/>
        <v>37044</v>
      </c>
      <c r="DD7" s="267">
        <f t="shared" si="19"/>
        <v>37044</v>
      </c>
      <c r="DE7" s="267">
        <f t="shared" si="19"/>
        <v>37044</v>
      </c>
      <c r="DF7" s="267">
        <f t="shared" si="19"/>
        <v>37044</v>
      </c>
      <c r="DG7" s="267">
        <f t="shared" si="19"/>
        <v>37044</v>
      </c>
      <c r="DH7" s="267">
        <f t="shared" si="19"/>
        <v>444528</v>
      </c>
      <c r="DI7" s="267">
        <f t="shared" si="19"/>
        <v>37044</v>
      </c>
      <c r="DJ7" s="267">
        <f t="shared" si="19"/>
        <v>37044</v>
      </c>
      <c r="DK7" s="267">
        <f t="shared" si="19"/>
        <v>37044</v>
      </c>
      <c r="DL7" s="267">
        <f t="shared" si="19"/>
        <v>37044</v>
      </c>
      <c r="DM7" s="267">
        <f t="shared" si="19"/>
        <v>37044</v>
      </c>
      <c r="DN7" s="267">
        <f t="shared" si="19"/>
        <v>37044</v>
      </c>
      <c r="DO7" s="267">
        <f t="shared" si="19"/>
        <v>37044</v>
      </c>
      <c r="DP7" s="267">
        <f t="shared" si="19"/>
        <v>37044</v>
      </c>
      <c r="DQ7" s="267">
        <f t="shared" si="19"/>
        <v>37044</v>
      </c>
      <c r="DR7" s="267">
        <f t="shared" si="19"/>
        <v>37044</v>
      </c>
      <c r="DS7" s="267">
        <f t="shared" si="19"/>
        <v>37044</v>
      </c>
      <c r="DT7" s="267">
        <f t="shared" si="19"/>
        <v>37044</v>
      </c>
      <c r="DU7" s="267">
        <f t="shared" si="19"/>
        <v>444528</v>
      </c>
      <c r="DV7" s="267">
        <f t="shared" si="19"/>
        <v>37044</v>
      </c>
      <c r="DW7" s="267">
        <f t="shared" si="19"/>
        <v>37044</v>
      </c>
      <c r="DX7" s="267">
        <f t="shared" si="19"/>
        <v>37044</v>
      </c>
      <c r="DY7" s="267">
        <f t="shared" si="19"/>
        <v>37044</v>
      </c>
      <c r="DZ7" s="267">
        <f t="shared" si="19"/>
        <v>37044</v>
      </c>
      <c r="EA7" s="267">
        <f t="shared" si="19"/>
        <v>37044</v>
      </c>
      <c r="EB7" s="267">
        <f t="shared" si="19"/>
        <v>37044</v>
      </c>
      <c r="EC7" s="267">
        <f t="shared" si="19"/>
        <v>37044</v>
      </c>
      <c r="ED7" s="267">
        <f t="shared" si="19"/>
        <v>37044</v>
      </c>
      <c r="EE7" s="267">
        <f t="shared" si="19"/>
        <v>37044</v>
      </c>
      <c r="EF7" s="267">
        <f t="shared" si="19"/>
        <v>37044</v>
      </c>
      <c r="EG7" s="267">
        <f t="shared" si="19"/>
        <v>37044</v>
      </c>
      <c r="EH7" s="268">
        <f t="shared" si="20"/>
        <v>444528</v>
      </c>
      <c r="EI7" s="282"/>
    </row>
    <row r="8" spans="1:139" s="283" customFormat="1" ht="16.5" outlineLevel="2" x14ac:dyDescent="0.25">
      <c r="A8" s="254" t="s">
        <v>403</v>
      </c>
      <c r="B8" s="269">
        <v>840</v>
      </c>
      <c r="C8" s="270">
        <v>0.6</v>
      </c>
      <c r="D8" s="271">
        <v>0.5</v>
      </c>
      <c r="E8" s="266">
        <v>3</v>
      </c>
      <c r="F8" s="269">
        <v>26</v>
      </c>
      <c r="G8" s="269"/>
      <c r="H8" s="267"/>
      <c r="I8" s="267">
        <f t="shared" si="21"/>
        <v>19656</v>
      </c>
      <c r="J8" s="267">
        <f t="shared" si="22"/>
        <v>19656</v>
      </c>
      <c r="K8" s="267">
        <f t="shared" si="22"/>
        <v>19656</v>
      </c>
      <c r="L8" s="267">
        <f t="shared" si="22"/>
        <v>19656</v>
      </c>
      <c r="M8" s="267">
        <f t="shared" si="22"/>
        <v>19656</v>
      </c>
      <c r="N8" s="267">
        <f t="shared" si="22"/>
        <v>19656</v>
      </c>
      <c r="O8" s="267">
        <f t="shared" si="22"/>
        <v>19656</v>
      </c>
      <c r="P8" s="267">
        <f t="shared" si="22"/>
        <v>19656</v>
      </c>
      <c r="Q8" s="267">
        <f t="shared" si="22"/>
        <v>19656</v>
      </c>
      <c r="R8" s="267">
        <f t="shared" si="22"/>
        <v>19656</v>
      </c>
      <c r="S8" s="267">
        <f t="shared" si="22"/>
        <v>19656</v>
      </c>
      <c r="T8" s="267">
        <f t="shared" si="22"/>
        <v>19656</v>
      </c>
      <c r="U8" s="268">
        <f t="shared" si="17"/>
        <v>235872</v>
      </c>
      <c r="V8" s="267">
        <f t="shared" si="23"/>
        <v>19656</v>
      </c>
      <c r="W8" s="267">
        <f t="shared" si="18"/>
        <v>19656</v>
      </c>
      <c r="X8" s="267">
        <f t="shared" si="18"/>
        <v>19656</v>
      </c>
      <c r="Y8" s="267">
        <f t="shared" si="18"/>
        <v>19656</v>
      </c>
      <c r="Z8" s="267">
        <f t="shared" si="18"/>
        <v>19656</v>
      </c>
      <c r="AA8" s="267">
        <f t="shared" si="18"/>
        <v>19656</v>
      </c>
      <c r="AB8" s="267">
        <f t="shared" si="18"/>
        <v>19656</v>
      </c>
      <c r="AC8" s="267">
        <f t="shared" si="18"/>
        <v>19656</v>
      </c>
      <c r="AD8" s="267">
        <f t="shared" si="18"/>
        <v>19656</v>
      </c>
      <c r="AE8" s="267">
        <f t="shared" si="18"/>
        <v>19656</v>
      </c>
      <c r="AF8" s="267">
        <f t="shared" si="18"/>
        <v>19656</v>
      </c>
      <c r="AG8" s="267">
        <f t="shared" si="18"/>
        <v>19656</v>
      </c>
      <c r="AH8" s="267">
        <f t="shared" si="18"/>
        <v>235872</v>
      </c>
      <c r="AI8" s="267">
        <f t="shared" si="18"/>
        <v>19656</v>
      </c>
      <c r="AJ8" s="267">
        <f t="shared" si="18"/>
        <v>19656</v>
      </c>
      <c r="AK8" s="267">
        <f t="shared" si="18"/>
        <v>19656</v>
      </c>
      <c r="AL8" s="267">
        <f t="shared" si="18"/>
        <v>19656</v>
      </c>
      <c r="AM8" s="267">
        <f t="shared" si="18"/>
        <v>19656</v>
      </c>
      <c r="AN8" s="267">
        <f t="shared" si="18"/>
        <v>19656</v>
      </c>
      <c r="AO8" s="267">
        <f t="shared" si="18"/>
        <v>19656</v>
      </c>
      <c r="AP8" s="267">
        <f t="shared" si="18"/>
        <v>19656</v>
      </c>
      <c r="AQ8" s="267">
        <f t="shared" si="18"/>
        <v>19656</v>
      </c>
      <c r="AR8" s="267">
        <f t="shared" si="18"/>
        <v>19656</v>
      </c>
      <c r="AS8" s="267">
        <f t="shared" si="18"/>
        <v>19656</v>
      </c>
      <c r="AT8" s="267">
        <f t="shared" si="18"/>
        <v>19656</v>
      </c>
      <c r="AU8" s="267">
        <f t="shared" si="18"/>
        <v>235872</v>
      </c>
      <c r="AV8" s="267">
        <f t="shared" si="18"/>
        <v>19656</v>
      </c>
      <c r="AW8" s="267">
        <f t="shared" si="18"/>
        <v>19656</v>
      </c>
      <c r="AX8" s="267">
        <f t="shared" si="18"/>
        <v>19656</v>
      </c>
      <c r="AY8" s="267">
        <f t="shared" si="18"/>
        <v>19656</v>
      </c>
      <c r="AZ8" s="267">
        <f t="shared" si="18"/>
        <v>19656</v>
      </c>
      <c r="BA8" s="267">
        <f t="shared" si="18"/>
        <v>19656</v>
      </c>
      <c r="BB8" s="267">
        <f t="shared" si="18"/>
        <v>19656</v>
      </c>
      <c r="BC8" s="267">
        <f t="shared" si="18"/>
        <v>19656</v>
      </c>
      <c r="BD8" s="267">
        <f t="shared" si="18"/>
        <v>19656</v>
      </c>
      <c r="BE8" s="267">
        <f t="shared" si="18"/>
        <v>19656</v>
      </c>
      <c r="BF8" s="267">
        <f t="shared" si="18"/>
        <v>19656</v>
      </c>
      <c r="BG8" s="267">
        <f t="shared" si="18"/>
        <v>19656</v>
      </c>
      <c r="BH8" s="267">
        <f t="shared" si="18"/>
        <v>235872</v>
      </c>
      <c r="BI8" s="267">
        <f t="shared" si="18"/>
        <v>19656</v>
      </c>
      <c r="BJ8" s="267">
        <f t="shared" si="18"/>
        <v>19656</v>
      </c>
      <c r="BK8" s="267">
        <f t="shared" si="18"/>
        <v>19656</v>
      </c>
      <c r="BL8" s="267">
        <f t="shared" si="18"/>
        <v>19656</v>
      </c>
      <c r="BM8" s="267">
        <f t="shared" si="18"/>
        <v>19656</v>
      </c>
      <c r="BN8" s="267">
        <f t="shared" si="18"/>
        <v>19656</v>
      </c>
      <c r="BO8" s="267">
        <f t="shared" si="18"/>
        <v>19656</v>
      </c>
      <c r="BP8" s="267">
        <f t="shared" si="18"/>
        <v>19656</v>
      </c>
      <c r="BQ8" s="267">
        <f t="shared" si="18"/>
        <v>19656</v>
      </c>
      <c r="BR8" s="267">
        <f t="shared" si="18"/>
        <v>19656</v>
      </c>
      <c r="BS8" s="267">
        <f t="shared" si="18"/>
        <v>19656</v>
      </c>
      <c r="BT8" s="267">
        <f t="shared" si="18"/>
        <v>19656</v>
      </c>
      <c r="BU8" s="267">
        <f t="shared" si="18"/>
        <v>235872</v>
      </c>
      <c r="BV8" s="267">
        <f t="shared" si="18"/>
        <v>19656</v>
      </c>
      <c r="BW8" s="267">
        <f t="shared" si="18"/>
        <v>19656</v>
      </c>
      <c r="BX8" s="267">
        <f t="shared" si="18"/>
        <v>19656</v>
      </c>
      <c r="BY8" s="267">
        <f t="shared" si="18"/>
        <v>19656</v>
      </c>
      <c r="BZ8" s="267">
        <f t="shared" si="18"/>
        <v>19656</v>
      </c>
      <c r="CA8" s="267">
        <f t="shared" si="18"/>
        <v>19656</v>
      </c>
      <c r="CB8" s="267">
        <f t="shared" si="18"/>
        <v>19656</v>
      </c>
      <c r="CC8" s="267">
        <f t="shared" si="18"/>
        <v>19656</v>
      </c>
      <c r="CD8" s="267">
        <f t="shared" si="18"/>
        <v>19656</v>
      </c>
      <c r="CE8" s="267">
        <f t="shared" si="18"/>
        <v>19656</v>
      </c>
      <c r="CF8" s="267">
        <f t="shared" si="18"/>
        <v>19656</v>
      </c>
      <c r="CG8" s="267">
        <f t="shared" si="18"/>
        <v>19656</v>
      </c>
      <c r="CH8" s="267">
        <f t="shared" si="18"/>
        <v>235872</v>
      </c>
      <c r="CI8" s="267">
        <f t="shared" si="19"/>
        <v>19656</v>
      </c>
      <c r="CJ8" s="267">
        <f t="shared" si="19"/>
        <v>19656</v>
      </c>
      <c r="CK8" s="267">
        <f t="shared" si="19"/>
        <v>19656</v>
      </c>
      <c r="CL8" s="267">
        <f t="shared" si="19"/>
        <v>19656</v>
      </c>
      <c r="CM8" s="267">
        <f t="shared" si="19"/>
        <v>19656</v>
      </c>
      <c r="CN8" s="267">
        <f t="shared" si="19"/>
        <v>19656</v>
      </c>
      <c r="CO8" s="267">
        <f t="shared" si="19"/>
        <v>19656</v>
      </c>
      <c r="CP8" s="267">
        <f t="shared" si="19"/>
        <v>19656</v>
      </c>
      <c r="CQ8" s="267">
        <f t="shared" si="19"/>
        <v>19656</v>
      </c>
      <c r="CR8" s="267">
        <f t="shared" si="19"/>
        <v>19656</v>
      </c>
      <c r="CS8" s="267">
        <f t="shared" si="19"/>
        <v>19656</v>
      </c>
      <c r="CT8" s="267">
        <f t="shared" si="19"/>
        <v>19656</v>
      </c>
      <c r="CU8" s="267">
        <f t="shared" si="19"/>
        <v>235872</v>
      </c>
      <c r="CV8" s="267">
        <f t="shared" si="19"/>
        <v>19656</v>
      </c>
      <c r="CW8" s="267">
        <f t="shared" si="19"/>
        <v>19656</v>
      </c>
      <c r="CX8" s="267">
        <f t="shared" si="19"/>
        <v>19656</v>
      </c>
      <c r="CY8" s="267">
        <f t="shared" si="19"/>
        <v>19656</v>
      </c>
      <c r="CZ8" s="267">
        <f t="shared" si="19"/>
        <v>19656</v>
      </c>
      <c r="DA8" s="267">
        <f t="shared" si="19"/>
        <v>19656</v>
      </c>
      <c r="DB8" s="267">
        <f t="shared" si="19"/>
        <v>19656</v>
      </c>
      <c r="DC8" s="267">
        <f t="shared" si="19"/>
        <v>19656</v>
      </c>
      <c r="DD8" s="267">
        <f t="shared" si="19"/>
        <v>19656</v>
      </c>
      <c r="DE8" s="267">
        <f t="shared" si="19"/>
        <v>19656</v>
      </c>
      <c r="DF8" s="267">
        <f t="shared" si="19"/>
        <v>19656</v>
      </c>
      <c r="DG8" s="267">
        <f t="shared" si="19"/>
        <v>19656</v>
      </c>
      <c r="DH8" s="267">
        <f t="shared" si="19"/>
        <v>235872</v>
      </c>
      <c r="DI8" s="267">
        <f t="shared" si="19"/>
        <v>19656</v>
      </c>
      <c r="DJ8" s="267">
        <f t="shared" si="19"/>
        <v>19656</v>
      </c>
      <c r="DK8" s="267">
        <f t="shared" si="19"/>
        <v>19656</v>
      </c>
      <c r="DL8" s="267">
        <f t="shared" si="19"/>
        <v>19656</v>
      </c>
      <c r="DM8" s="267">
        <f t="shared" si="19"/>
        <v>19656</v>
      </c>
      <c r="DN8" s="267">
        <f t="shared" si="19"/>
        <v>19656</v>
      </c>
      <c r="DO8" s="267">
        <f t="shared" si="19"/>
        <v>19656</v>
      </c>
      <c r="DP8" s="267">
        <f t="shared" si="19"/>
        <v>19656</v>
      </c>
      <c r="DQ8" s="267">
        <f t="shared" si="19"/>
        <v>19656</v>
      </c>
      <c r="DR8" s="267">
        <f t="shared" si="19"/>
        <v>19656</v>
      </c>
      <c r="DS8" s="267">
        <f t="shared" si="19"/>
        <v>19656</v>
      </c>
      <c r="DT8" s="267">
        <f t="shared" si="19"/>
        <v>19656</v>
      </c>
      <c r="DU8" s="267">
        <f t="shared" si="19"/>
        <v>235872</v>
      </c>
      <c r="DV8" s="267">
        <f t="shared" si="19"/>
        <v>19656</v>
      </c>
      <c r="DW8" s="267">
        <f t="shared" si="19"/>
        <v>19656</v>
      </c>
      <c r="DX8" s="267">
        <f t="shared" si="19"/>
        <v>19656</v>
      </c>
      <c r="DY8" s="267">
        <f t="shared" si="19"/>
        <v>19656</v>
      </c>
      <c r="DZ8" s="267">
        <f t="shared" si="19"/>
        <v>19656</v>
      </c>
      <c r="EA8" s="267">
        <f t="shared" si="19"/>
        <v>19656</v>
      </c>
      <c r="EB8" s="267">
        <f t="shared" si="19"/>
        <v>19656</v>
      </c>
      <c r="EC8" s="267">
        <f t="shared" si="19"/>
        <v>19656</v>
      </c>
      <c r="ED8" s="267">
        <f t="shared" si="19"/>
        <v>19656</v>
      </c>
      <c r="EE8" s="267">
        <f t="shared" si="19"/>
        <v>19656</v>
      </c>
      <c r="EF8" s="267">
        <f t="shared" si="19"/>
        <v>19656</v>
      </c>
      <c r="EG8" s="267">
        <f t="shared" si="19"/>
        <v>19656</v>
      </c>
      <c r="EH8" s="268">
        <f t="shared" si="20"/>
        <v>235872</v>
      </c>
      <c r="EI8" s="282"/>
    </row>
    <row r="9" spans="1:139" s="283" customFormat="1" ht="16.5" outlineLevel="2" x14ac:dyDescent="0.25">
      <c r="A9" s="254" t="s">
        <v>404</v>
      </c>
      <c r="B9" s="269">
        <v>1500</v>
      </c>
      <c r="C9" s="270"/>
      <c r="D9" s="271"/>
      <c r="E9" s="266">
        <v>12</v>
      </c>
      <c r="F9" s="269"/>
      <c r="G9" s="269"/>
      <c r="H9" s="267"/>
      <c r="I9" s="267">
        <f>B9*E9</f>
        <v>18000</v>
      </c>
      <c r="J9" s="267">
        <f t="shared" si="22"/>
        <v>18000</v>
      </c>
      <c r="K9" s="267">
        <f t="shared" si="22"/>
        <v>18000</v>
      </c>
      <c r="L9" s="267">
        <f t="shared" si="22"/>
        <v>18000</v>
      </c>
      <c r="M9" s="267">
        <f t="shared" si="22"/>
        <v>18000</v>
      </c>
      <c r="N9" s="267">
        <f t="shared" si="22"/>
        <v>18000</v>
      </c>
      <c r="O9" s="267">
        <f t="shared" si="22"/>
        <v>18000</v>
      </c>
      <c r="P9" s="267">
        <f t="shared" si="22"/>
        <v>18000</v>
      </c>
      <c r="Q9" s="267">
        <f t="shared" si="22"/>
        <v>18000</v>
      </c>
      <c r="R9" s="267">
        <f t="shared" si="22"/>
        <v>18000</v>
      </c>
      <c r="S9" s="267">
        <f t="shared" si="22"/>
        <v>18000</v>
      </c>
      <c r="T9" s="267">
        <f t="shared" si="22"/>
        <v>18000</v>
      </c>
      <c r="U9" s="268">
        <f t="shared" si="17"/>
        <v>216000</v>
      </c>
      <c r="V9" s="267">
        <f t="shared" si="23"/>
        <v>18000</v>
      </c>
      <c r="W9" s="267">
        <f t="shared" si="18"/>
        <v>18000</v>
      </c>
      <c r="X9" s="267">
        <f t="shared" si="18"/>
        <v>18000</v>
      </c>
      <c r="Y9" s="267">
        <f t="shared" si="18"/>
        <v>18000</v>
      </c>
      <c r="Z9" s="267">
        <f t="shared" si="18"/>
        <v>18000</v>
      </c>
      <c r="AA9" s="267">
        <f t="shared" si="18"/>
        <v>18000</v>
      </c>
      <c r="AB9" s="267">
        <f t="shared" si="18"/>
        <v>18000</v>
      </c>
      <c r="AC9" s="267">
        <f t="shared" si="18"/>
        <v>18000</v>
      </c>
      <c r="AD9" s="267">
        <f t="shared" si="18"/>
        <v>18000</v>
      </c>
      <c r="AE9" s="267">
        <f t="shared" si="18"/>
        <v>18000</v>
      </c>
      <c r="AF9" s="267">
        <f t="shared" si="18"/>
        <v>18000</v>
      </c>
      <c r="AG9" s="267">
        <f t="shared" si="18"/>
        <v>18000</v>
      </c>
      <c r="AH9" s="267">
        <f t="shared" si="18"/>
        <v>216000</v>
      </c>
      <c r="AI9" s="267">
        <f t="shared" si="18"/>
        <v>18000</v>
      </c>
      <c r="AJ9" s="267">
        <f t="shared" si="18"/>
        <v>18000</v>
      </c>
      <c r="AK9" s="267">
        <f t="shared" si="18"/>
        <v>18000</v>
      </c>
      <c r="AL9" s="267">
        <f t="shared" si="18"/>
        <v>18000</v>
      </c>
      <c r="AM9" s="267">
        <f t="shared" si="18"/>
        <v>18000</v>
      </c>
      <c r="AN9" s="267">
        <f t="shared" si="18"/>
        <v>18000</v>
      </c>
      <c r="AO9" s="267">
        <f t="shared" si="18"/>
        <v>18000</v>
      </c>
      <c r="AP9" s="267">
        <f t="shared" si="18"/>
        <v>18000</v>
      </c>
      <c r="AQ9" s="267">
        <f t="shared" si="18"/>
        <v>18000</v>
      </c>
      <c r="AR9" s="267">
        <f t="shared" si="18"/>
        <v>18000</v>
      </c>
      <c r="AS9" s="267">
        <f t="shared" si="18"/>
        <v>18000</v>
      </c>
      <c r="AT9" s="267">
        <f t="shared" si="18"/>
        <v>18000</v>
      </c>
      <c r="AU9" s="267">
        <f t="shared" si="18"/>
        <v>216000</v>
      </c>
      <c r="AV9" s="267">
        <f t="shared" si="18"/>
        <v>18000</v>
      </c>
      <c r="AW9" s="267">
        <f t="shared" si="18"/>
        <v>18000</v>
      </c>
      <c r="AX9" s="267">
        <f t="shared" si="18"/>
        <v>18000</v>
      </c>
      <c r="AY9" s="267">
        <f t="shared" si="18"/>
        <v>18000</v>
      </c>
      <c r="AZ9" s="267">
        <f t="shared" si="18"/>
        <v>18000</v>
      </c>
      <c r="BA9" s="267">
        <f t="shared" si="18"/>
        <v>18000</v>
      </c>
      <c r="BB9" s="267">
        <f t="shared" si="18"/>
        <v>18000</v>
      </c>
      <c r="BC9" s="267">
        <f t="shared" si="18"/>
        <v>18000</v>
      </c>
      <c r="BD9" s="267">
        <f t="shared" si="18"/>
        <v>18000</v>
      </c>
      <c r="BE9" s="267">
        <f t="shared" si="18"/>
        <v>18000</v>
      </c>
      <c r="BF9" s="267">
        <f t="shared" si="18"/>
        <v>18000</v>
      </c>
      <c r="BG9" s="267">
        <f t="shared" si="18"/>
        <v>18000</v>
      </c>
      <c r="BH9" s="267">
        <f t="shared" si="18"/>
        <v>216000</v>
      </c>
      <c r="BI9" s="267">
        <f t="shared" si="18"/>
        <v>18000</v>
      </c>
      <c r="BJ9" s="267">
        <f t="shared" si="18"/>
        <v>18000</v>
      </c>
      <c r="BK9" s="267">
        <f t="shared" si="18"/>
        <v>18000</v>
      </c>
      <c r="BL9" s="267">
        <f t="shared" si="18"/>
        <v>18000</v>
      </c>
      <c r="BM9" s="267">
        <f t="shared" si="18"/>
        <v>18000</v>
      </c>
      <c r="BN9" s="267">
        <f t="shared" si="18"/>
        <v>18000</v>
      </c>
      <c r="BO9" s="267">
        <f t="shared" si="18"/>
        <v>18000</v>
      </c>
      <c r="BP9" s="267">
        <f t="shared" si="18"/>
        <v>18000</v>
      </c>
      <c r="BQ9" s="267">
        <f t="shared" si="18"/>
        <v>18000</v>
      </c>
      <c r="BR9" s="267">
        <f t="shared" si="18"/>
        <v>18000</v>
      </c>
      <c r="BS9" s="267">
        <f t="shared" si="18"/>
        <v>18000</v>
      </c>
      <c r="BT9" s="267">
        <f t="shared" si="18"/>
        <v>18000</v>
      </c>
      <c r="BU9" s="267">
        <f t="shared" si="18"/>
        <v>216000</v>
      </c>
      <c r="BV9" s="267">
        <f t="shared" si="18"/>
        <v>18000</v>
      </c>
      <c r="BW9" s="267">
        <f t="shared" si="18"/>
        <v>18000</v>
      </c>
      <c r="BX9" s="267">
        <f t="shared" si="18"/>
        <v>18000</v>
      </c>
      <c r="BY9" s="267">
        <f t="shared" si="18"/>
        <v>18000</v>
      </c>
      <c r="BZ9" s="267">
        <f t="shared" si="18"/>
        <v>18000</v>
      </c>
      <c r="CA9" s="267">
        <f t="shared" si="18"/>
        <v>18000</v>
      </c>
      <c r="CB9" s="267">
        <f t="shared" si="18"/>
        <v>18000</v>
      </c>
      <c r="CC9" s="267">
        <f t="shared" si="18"/>
        <v>18000</v>
      </c>
      <c r="CD9" s="267">
        <f t="shared" si="18"/>
        <v>18000</v>
      </c>
      <c r="CE9" s="267">
        <f t="shared" si="18"/>
        <v>18000</v>
      </c>
      <c r="CF9" s="267">
        <f t="shared" si="18"/>
        <v>18000</v>
      </c>
      <c r="CG9" s="267">
        <f t="shared" si="18"/>
        <v>18000</v>
      </c>
      <c r="CH9" s="267">
        <f t="shared" ref="CH9:CH12" si="24">BU9</f>
        <v>216000</v>
      </c>
      <c r="CI9" s="267">
        <f t="shared" si="19"/>
        <v>18000</v>
      </c>
      <c r="CJ9" s="267">
        <f t="shared" si="19"/>
        <v>18000</v>
      </c>
      <c r="CK9" s="267">
        <f t="shared" si="19"/>
        <v>18000</v>
      </c>
      <c r="CL9" s="267">
        <f t="shared" si="19"/>
        <v>18000</v>
      </c>
      <c r="CM9" s="267">
        <f t="shared" si="19"/>
        <v>18000</v>
      </c>
      <c r="CN9" s="267">
        <f t="shared" si="19"/>
        <v>18000</v>
      </c>
      <c r="CO9" s="267">
        <f t="shared" si="19"/>
        <v>18000</v>
      </c>
      <c r="CP9" s="267">
        <f t="shared" si="19"/>
        <v>18000</v>
      </c>
      <c r="CQ9" s="267">
        <f t="shared" si="19"/>
        <v>18000</v>
      </c>
      <c r="CR9" s="267">
        <f t="shared" si="19"/>
        <v>18000</v>
      </c>
      <c r="CS9" s="267">
        <f t="shared" si="19"/>
        <v>18000</v>
      </c>
      <c r="CT9" s="267">
        <f t="shared" si="19"/>
        <v>18000</v>
      </c>
      <c r="CU9" s="267">
        <f t="shared" si="19"/>
        <v>216000</v>
      </c>
      <c r="CV9" s="267">
        <f t="shared" si="19"/>
        <v>18000</v>
      </c>
      <c r="CW9" s="267">
        <f t="shared" si="19"/>
        <v>18000</v>
      </c>
      <c r="CX9" s="267">
        <f t="shared" si="19"/>
        <v>18000</v>
      </c>
      <c r="CY9" s="267">
        <f t="shared" si="19"/>
        <v>18000</v>
      </c>
      <c r="CZ9" s="267">
        <f t="shared" si="19"/>
        <v>18000</v>
      </c>
      <c r="DA9" s="267">
        <f t="shared" si="19"/>
        <v>18000</v>
      </c>
      <c r="DB9" s="267">
        <f t="shared" si="19"/>
        <v>18000</v>
      </c>
      <c r="DC9" s="267">
        <f t="shared" si="19"/>
        <v>18000</v>
      </c>
      <c r="DD9" s="267">
        <f t="shared" si="19"/>
        <v>18000</v>
      </c>
      <c r="DE9" s="267">
        <f t="shared" si="19"/>
        <v>18000</v>
      </c>
      <c r="DF9" s="267">
        <f t="shared" si="19"/>
        <v>18000</v>
      </c>
      <c r="DG9" s="267">
        <f t="shared" si="19"/>
        <v>18000</v>
      </c>
      <c r="DH9" s="267">
        <f t="shared" si="19"/>
        <v>216000</v>
      </c>
      <c r="DI9" s="267">
        <f t="shared" si="19"/>
        <v>18000</v>
      </c>
      <c r="DJ9" s="267">
        <f t="shared" si="19"/>
        <v>18000</v>
      </c>
      <c r="DK9" s="267">
        <f t="shared" si="19"/>
        <v>18000</v>
      </c>
      <c r="DL9" s="267">
        <f t="shared" si="19"/>
        <v>18000</v>
      </c>
      <c r="DM9" s="267">
        <f t="shared" si="19"/>
        <v>18000</v>
      </c>
      <c r="DN9" s="267">
        <f t="shared" si="19"/>
        <v>18000</v>
      </c>
      <c r="DO9" s="267">
        <f t="shared" si="19"/>
        <v>18000</v>
      </c>
      <c r="DP9" s="267">
        <f t="shared" si="19"/>
        <v>18000</v>
      </c>
      <c r="DQ9" s="267">
        <f t="shared" si="19"/>
        <v>18000</v>
      </c>
      <c r="DR9" s="267">
        <f t="shared" si="19"/>
        <v>18000</v>
      </c>
      <c r="DS9" s="267">
        <f t="shared" si="19"/>
        <v>18000</v>
      </c>
      <c r="DT9" s="267">
        <f t="shared" si="19"/>
        <v>18000</v>
      </c>
      <c r="DU9" s="267">
        <f t="shared" si="19"/>
        <v>216000</v>
      </c>
      <c r="DV9" s="267">
        <f t="shared" si="19"/>
        <v>18000</v>
      </c>
      <c r="DW9" s="267">
        <f t="shared" si="19"/>
        <v>18000</v>
      </c>
      <c r="DX9" s="267">
        <f t="shared" si="19"/>
        <v>18000</v>
      </c>
      <c r="DY9" s="267">
        <f t="shared" si="19"/>
        <v>18000</v>
      </c>
      <c r="DZ9" s="267">
        <f t="shared" si="19"/>
        <v>18000</v>
      </c>
      <c r="EA9" s="267">
        <f t="shared" si="19"/>
        <v>18000</v>
      </c>
      <c r="EB9" s="267">
        <f t="shared" si="19"/>
        <v>18000</v>
      </c>
      <c r="EC9" s="267">
        <f t="shared" si="19"/>
        <v>18000</v>
      </c>
      <c r="ED9" s="267">
        <f t="shared" si="19"/>
        <v>18000</v>
      </c>
      <c r="EE9" s="267">
        <f t="shared" si="19"/>
        <v>18000</v>
      </c>
      <c r="EF9" s="267">
        <f t="shared" si="19"/>
        <v>18000</v>
      </c>
      <c r="EG9" s="267">
        <f t="shared" si="19"/>
        <v>18000</v>
      </c>
      <c r="EH9" s="268">
        <f t="shared" si="20"/>
        <v>216000</v>
      </c>
      <c r="EI9" s="282"/>
    </row>
    <row r="10" spans="1:139" s="283" customFormat="1" ht="16.5" outlineLevel="2" x14ac:dyDescent="0.25">
      <c r="A10" s="254" t="s">
        <v>405</v>
      </c>
      <c r="B10" s="269">
        <v>250</v>
      </c>
      <c r="C10" s="270"/>
      <c r="D10" s="271"/>
      <c r="E10" s="266">
        <v>20</v>
      </c>
      <c r="F10" s="269"/>
      <c r="G10" s="269"/>
      <c r="H10" s="267"/>
      <c r="I10" s="267">
        <f t="shared" ref="I10:I13" si="25">B10*E10</f>
        <v>5000</v>
      </c>
      <c r="J10" s="267">
        <f t="shared" si="22"/>
        <v>5000</v>
      </c>
      <c r="K10" s="267">
        <f t="shared" si="22"/>
        <v>5000</v>
      </c>
      <c r="L10" s="267">
        <f t="shared" si="22"/>
        <v>5000</v>
      </c>
      <c r="M10" s="267">
        <f t="shared" si="22"/>
        <v>5000</v>
      </c>
      <c r="N10" s="267">
        <f t="shared" si="22"/>
        <v>5000</v>
      </c>
      <c r="O10" s="267">
        <f t="shared" si="22"/>
        <v>5000</v>
      </c>
      <c r="P10" s="267">
        <f t="shared" si="22"/>
        <v>5000</v>
      </c>
      <c r="Q10" s="267">
        <f t="shared" si="22"/>
        <v>5000</v>
      </c>
      <c r="R10" s="267">
        <f t="shared" si="22"/>
        <v>5000</v>
      </c>
      <c r="S10" s="267">
        <f t="shared" si="22"/>
        <v>5000</v>
      </c>
      <c r="T10" s="267">
        <f t="shared" si="22"/>
        <v>5000</v>
      </c>
      <c r="U10" s="268">
        <f t="shared" si="17"/>
        <v>60000</v>
      </c>
      <c r="V10" s="267">
        <f t="shared" si="23"/>
        <v>5000</v>
      </c>
      <c r="W10" s="267">
        <f t="shared" ref="W10:W12" si="26">J10</f>
        <v>5000</v>
      </c>
      <c r="X10" s="267">
        <f t="shared" ref="X10:X12" si="27">K10</f>
        <v>5000</v>
      </c>
      <c r="Y10" s="267">
        <f t="shared" ref="Y10:Y12" si="28">L10</f>
        <v>5000</v>
      </c>
      <c r="Z10" s="267">
        <f t="shared" ref="Z10:Z12" si="29">M10</f>
        <v>5000</v>
      </c>
      <c r="AA10" s="267">
        <f t="shared" ref="AA10:AA12" si="30">N10</f>
        <v>5000</v>
      </c>
      <c r="AB10" s="267">
        <f t="shared" ref="AB10:AB12" si="31">O10</f>
        <v>5000</v>
      </c>
      <c r="AC10" s="267">
        <f t="shared" ref="AC10:AC12" si="32">P10</f>
        <v>5000</v>
      </c>
      <c r="AD10" s="267">
        <f t="shared" ref="AD10:AD12" si="33">Q10</f>
        <v>5000</v>
      </c>
      <c r="AE10" s="267">
        <f t="shared" ref="AE10:AE12" si="34">R10</f>
        <v>5000</v>
      </c>
      <c r="AF10" s="267">
        <f t="shared" ref="AF10:AF12" si="35">S10</f>
        <v>5000</v>
      </c>
      <c r="AG10" s="267">
        <f t="shared" ref="AG10:AG12" si="36">T10</f>
        <v>5000</v>
      </c>
      <c r="AH10" s="267">
        <f t="shared" ref="AH10:AH12" si="37">U10</f>
        <v>60000</v>
      </c>
      <c r="AI10" s="267">
        <f t="shared" ref="AI10:AI12" si="38">V10</f>
        <v>5000</v>
      </c>
      <c r="AJ10" s="267">
        <f t="shared" ref="AJ10:AJ12" si="39">W10</f>
        <v>5000</v>
      </c>
      <c r="AK10" s="267">
        <f t="shared" ref="AK10:AK12" si="40">X10</f>
        <v>5000</v>
      </c>
      <c r="AL10" s="267">
        <f t="shared" ref="AL10:AL12" si="41">Y10</f>
        <v>5000</v>
      </c>
      <c r="AM10" s="267">
        <f t="shared" ref="AM10:AM12" si="42">Z10</f>
        <v>5000</v>
      </c>
      <c r="AN10" s="267">
        <f t="shared" ref="AN10:AN12" si="43">AA10</f>
        <v>5000</v>
      </c>
      <c r="AO10" s="267">
        <f t="shared" ref="AO10:AO12" si="44">AB10</f>
        <v>5000</v>
      </c>
      <c r="AP10" s="267">
        <f t="shared" ref="AP10:AP12" si="45">AC10</f>
        <v>5000</v>
      </c>
      <c r="AQ10" s="267">
        <f t="shared" ref="AQ10:AQ12" si="46">AD10</f>
        <v>5000</v>
      </c>
      <c r="AR10" s="267">
        <f t="shared" ref="AR10:AR12" si="47">AE10</f>
        <v>5000</v>
      </c>
      <c r="AS10" s="267">
        <f t="shared" ref="AS10:AS12" si="48">AF10</f>
        <v>5000</v>
      </c>
      <c r="AT10" s="267">
        <f t="shared" ref="AT10:AT12" si="49">AG10</f>
        <v>5000</v>
      </c>
      <c r="AU10" s="267">
        <f t="shared" ref="AU10:AU12" si="50">AH10</f>
        <v>60000</v>
      </c>
      <c r="AV10" s="267">
        <f t="shared" ref="AV10:AV12" si="51">AI10</f>
        <v>5000</v>
      </c>
      <c r="AW10" s="267">
        <f t="shared" ref="AW10:AW12" si="52">AJ10</f>
        <v>5000</v>
      </c>
      <c r="AX10" s="267">
        <f t="shared" ref="AX10:AX12" si="53">AK10</f>
        <v>5000</v>
      </c>
      <c r="AY10" s="267">
        <f t="shared" ref="AY10:AY12" si="54">AL10</f>
        <v>5000</v>
      </c>
      <c r="AZ10" s="267">
        <f t="shared" ref="AZ10:AZ12" si="55">AM10</f>
        <v>5000</v>
      </c>
      <c r="BA10" s="267">
        <f t="shared" ref="BA10:BA12" si="56">AN10</f>
        <v>5000</v>
      </c>
      <c r="BB10" s="267">
        <f t="shared" ref="BB10:BB12" si="57">AO10</f>
        <v>5000</v>
      </c>
      <c r="BC10" s="267">
        <f t="shared" ref="BC10:BC12" si="58">AP10</f>
        <v>5000</v>
      </c>
      <c r="BD10" s="267">
        <f t="shared" ref="BD10:BD12" si="59">AQ10</f>
        <v>5000</v>
      </c>
      <c r="BE10" s="267">
        <f t="shared" ref="BE10:BE12" si="60">AR10</f>
        <v>5000</v>
      </c>
      <c r="BF10" s="267">
        <f t="shared" ref="BF10:BF12" si="61">AS10</f>
        <v>5000</v>
      </c>
      <c r="BG10" s="267">
        <f t="shared" ref="BG10:BG12" si="62">AT10</f>
        <v>5000</v>
      </c>
      <c r="BH10" s="267">
        <f t="shared" ref="BH10:BH12" si="63">AU10</f>
        <v>60000</v>
      </c>
      <c r="BI10" s="267">
        <f t="shared" ref="BI10:BI12" si="64">AV10</f>
        <v>5000</v>
      </c>
      <c r="BJ10" s="267">
        <f t="shared" ref="BJ10:BJ12" si="65">AW10</f>
        <v>5000</v>
      </c>
      <c r="BK10" s="267">
        <f t="shared" ref="BK10:BK12" si="66">AX10</f>
        <v>5000</v>
      </c>
      <c r="BL10" s="267">
        <f t="shared" ref="BL10:BL12" si="67">AY10</f>
        <v>5000</v>
      </c>
      <c r="BM10" s="267">
        <f t="shared" ref="BM10:BM12" si="68">AZ10</f>
        <v>5000</v>
      </c>
      <c r="BN10" s="267">
        <f t="shared" ref="BN10:BN12" si="69">BA10</f>
        <v>5000</v>
      </c>
      <c r="BO10" s="267">
        <f t="shared" ref="BO10:BO12" si="70">BB10</f>
        <v>5000</v>
      </c>
      <c r="BP10" s="267">
        <f t="shared" ref="BP10:BP12" si="71">BC10</f>
        <v>5000</v>
      </c>
      <c r="BQ10" s="267">
        <f t="shared" ref="BQ10:BQ12" si="72">BD10</f>
        <v>5000</v>
      </c>
      <c r="BR10" s="267">
        <f t="shared" ref="BR10:BR12" si="73">BE10</f>
        <v>5000</v>
      </c>
      <c r="BS10" s="267">
        <f t="shared" ref="BS10:BS12" si="74">BF10</f>
        <v>5000</v>
      </c>
      <c r="BT10" s="267">
        <f t="shared" ref="BT10:BT12" si="75">BG10</f>
        <v>5000</v>
      </c>
      <c r="BU10" s="267">
        <f t="shared" ref="BU10:BU12" si="76">BH10</f>
        <v>60000</v>
      </c>
      <c r="BV10" s="267">
        <f t="shared" ref="BV10:BV12" si="77">BI10</f>
        <v>5000</v>
      </c>
      <c r="BW10" s="267">
        <f t="shared" ref="BW10:BW12" si="78">BJ10</f>
        <v>5000</v>
      </c>
      <c r="BX10" s="267">
        <f t="shared" ref="BX10:BX12" si="79">BK10</f>
        <v>5000</v>
      </c>
      <c r="BY10" s="267">
        <f t="shared" ref="BY10:BY12" si="80">BL10</f>
        <v>5000</v>
      </c>
      <c r="BZ10" s="267">
        <f t="shared" ref="BZ10:BZ12" si="81">BM10</f>
        <v>5000</v>
      </c>
      <c r="CA10" s="267">
        <f t="shared" ref="CA10:CA12" si="82">BN10</f>
        <v>5000</v>
      </c>
      <c r="CB10" s="267">
        <f t="shared" ref="CB10:CB12" si="83">BO10</f>
        <v>5000</v>
      </c>
      <c r="CC10" s="267">
        <f t="shared" ref="CC10:CC12" si="84">BP10</f>
        <v>5000</v>
      </c>
      <c r="CD10" s="267">
        <f t="shared" ref="CD10:CD12" si="85">BQ10</f>
        <v>5000</v>
      </c>
      <c r="CE10" s="267">
        <f t="shared" ref="CE10:CE12" si="86">BR10</f>
        <v>5000</v>
      </c>
      <c r="CF10" s="267">
        <f t="shared" ref="CF10:CF12" si="87">BS10</f>
        <v>5000</v>
      </c>
      <c r="CG10" s="267">
        <f t="shared" ref="CG10:CG12" si="88">BT10</f>
        <v>5000</v>
      </c>
      <c r="CH10" s="267">
        <f t="shared" si="24"/>
        <v>60000</v>
      </c>
      <c r="CI10" s="267">
        <f t="shared" si="19"/>
        <v>5000</v>
      </c>
      <c r="CJ10" s="267">
        <f t="shared" si="19"/>
        <v>5000</v>
      </c>
      <c r="CK10" s="267">
        <f t="shared" si="19"/>
        <v>5000</v>
      </c>
      <c r="CL10" s="267">
        <f t="shared" si="19"/>
        <v>5000</v>
      </c>
      <c r="CM10" s="267">
        <f t="shared" si="19"/>
        <v>5000</v>
      </c>
      <c r="CN10" s="267">
        <f t="shared" si="19"/>
        <v>5000</v>
      </c>
      <c r="CO10" s="267">
        <f t="shared" si="19"/>
        <v>5000</v>
      </c>
      <c r="CP10" s="267">
        <f t="shared" si="19"/>
        <v>5000</v>
      </c>
      <c r="CQ10" s="267">
        <f t="shared" si="19"/>
        <v>5000</v>
      </c>
      <c r="CR10" s="267">
        <f t="shared" si="19"/>
        <v>5000</v>
      </c>
      <c r="CS10" s="267">
        <f t="shared" si="19"/>
        <v>5000</v>
      </c>
      <c r="CT10" s="267">
        <f t="shared" si="19"/>
        <v>5000</v>
      </c>
      <c r="CU10" s="267">
        <f t="shared" si="19"/>
        <v>60000</v>
      </c>
      <c r="CV10" s="267">
        <f t="shared" si="19"/>
        <v>5000</v>
      </c>
      <c r="CW10" s="267">
        <f t="shared" si="19"/>
        <v>5000</v>
      </c>
      <c r="CX10" s="267">
        <f t="shared" si="19"/>
        <v>5000</v>
      </c>
      <c r="CY10" s="267">
        <f t="shared" si="19"/>
        <v>5000</v>
      </c>
      <c r="CZ10" s="267">
        <f t="shared" si="19"/>
        <v>5000</v>
      </c>
      <c r="DA10" s="267">
        <f t="shared" si="19"/>
        <v>5000</v>
      </c>
      <c r="DB10" s="267">
        <f t="shared" si="19"/>
        <v>5000</v>
      </c>
      <c r="DC10" s="267">
        <f t="shared" si="19"/>
        <v>5000</v>
      </c>
      <c r="DD10" s="267">
        <f t="shared" si="19"/>
        <v>5000</v>
      </c>
      <c r="DE10" s="267">
        <f t="shared" si="19"/>
        <v>5000</v>
      </c>
      <c r="DF10" s="267">
        <f t="shared" si="19"/>
        <v>5000</v>
      </c>
      <c r="DG10" s="267">
        <f t="shared" si="19"/>
        <v>5000</v>
      </c>
      <c r="DH10" s="267">
        <f t="shared" si="19"/>
        <v>60000</v>
      </c>
      <c r="DI10" s="267">
        <f t="shared" si="19"/>
        <v>5000</v>
      </c>
      <c r="DJ10" s="267">
        <f t="shared" si="19"/>
        <v>5000</v>
      </c>
      <c r="DK10" s="267">
        <f t="shared" si="19"/>
        <v>5000</v>
      </c>
      <c r="DL10" s="267">
        <f t="shared" si="19"/>
        <v>5000</v>
      </c>
      <c r="DM10" s="267">
        <f t="shared" si="19"/>
        <v>5000</v>
      </c>
      <c r="DN10" s="267">
        <f t="shared" si="19"/>
        <v>5000</v>
      </c>
      <c r="DO10" s="267">
        <f t="shared" si="19"/>
        <v>5000</v>
      </c>
      <c r="DP10" s="267">
        <f t="shared" si="19"/>
        <v>5000</v>
      </c>
      <c r="DQ10" s="267">
        <f t="shared" si="19"/>
        <v>5000</v>
      </c>
      <c r="DR10" s="267">
        <f t="shared" si="19"/>
        <v>5000</v>
      </c>
      <c r="DS10" s="267">
        <f t="shared" si="19"/>
        <v>5000</v>
      </c>
      <c r="DT10" s="267">
        <f t="shared" si="19"/>
        <v>5000</v>
      </c>
      <c r="DU10" s="267">
        <f t="shared" si="19"/>
        <v>60000</v>
      </c>
      <c r="DV10" s="267">
        <f t="shared" si="19"/>
        <v>5000</v>
      </c>
      <c r="DW10" s="267">
        <f t="shared" si="19"/>
        <v>5000</v>
      </c>
      <c r="DX10" s="267">
        <f t="shared" si="19"/>
        <v>5000</v>
      </c>
      <c r="DY10" s="267">
        <f t="shared" si="19"/>
        <v>5000</v>
      </c>
      <c r="DZ10" s="267">
        <f t="shared" si="19"/>
        <v>5000</v>
      </c>
      <c r="EA10" s="267">
        <f t="shared" si="19"/>
        <v>5000</v>
      </c>
      <c r="EB10" s="267">
        <f t="shared" si="19"/>
        <v>5000</v>
      </c>
      <c r="EC10" s="267">
        <f t="shared" si="19"/>
        <v>5000</v>
      </c>
      <c r="ED10" s="267">
        <f t="shared" si="19"/>
        <v>5000</v>
      </c>
      <c r="EE10" s="267">
        <f t="shared" si="19"/>
        <v>5000</v>
      </c>
      <c r="EF10" s="267">
        <f t="shared" si="19"/>
        <v>5000</v>
      </c>
      <c r="EG10" s="267">
        <f t="shared" si="19"/>
        <v>5000</v>
      </c>
      <c r="EH10" s="268">
        <f t="shared" si="20"/>
        <v>60000</v>
      </c>
      <c r="EI10" s="282"/>
    </row>
    <row r="11" spans="1:139" s="283" customFormat="1" ht="16.5" outlineLevel="2" x14ac:dyDescent="0.25">
      <c r="A11" s="254" t="s">
        <v>406</v>
      </c>
      <c r="B11" s="269">
        <v>1500</v>
      </c>
      <c r="C11" s="270"/>
      <c r="D11" s="271"/>
      <c r="E11" s="266">
        <v>4</v>
      </c>
      <c r="F11" s="269"/>
      <c r="G11" s="269"/>
      <c r="H11" s="267"/>
      <c r="I11" s="267">
        <f t="shared" si="25"/>
        <v>6000</v>
      </c>
      <c r="J11" s="267">
        <f t="shared" si="22"/>
        <v>6000</v>
      </c>
      <c r="K11" s="267">
        <f t="shared" si="22"/>
        <v>6000</v>
      </c>
      <c r="L11" s="267">
        <f t="shared" si="22"/>
        <v>6000</v>
      </c>
      <c r="M11" s="267">
        <f t="shared" si="22"/>
        <v>6000</v>
      </c>
      <c r="N11" s="267">
        <f t="shared" si="22"/>
        <v>6000</v>
      </c>
      <c r="O11" s="267">
        <f t="shared" si="22"/>
        <v>6000</v>
      </c>
      <c r="P11" s="267">
        <f t="shared" si="22"/>
        <v>6000</v>
      </c>
      <c r="Q11" s="267">
        <f t="shared" si="22"/>
        <v>6000</v>
      </c>
      <c r="R11" s="267">
        <f t="shared" si="22"/>
        <v>6000</v>
      </c>
      <c r="S11" s="267">
        <f t="shared" si="22"/>
        <v>6000</v>
      </c>
      <c r="T11" s="267">
        <f t="shared" si="22"/>
        <v>6000</v>
      </c>
      <c r="U11" s="268">
        <f t="shared" si="17"/>
        <v>72000</v>
      </c>
      <c r="V11" s="267">
        <f t="shared" si="23"/>
        <v>6000</v>
      </c>
      <c r="W11" s="267">
        <f t="shared" si="26"/>
        <v>6000</v>
      </c>
      <c r="X11" s="267">
        <f t="shared" si="27"/>
        <v>6000</v>
      </c>
      <c r="Y11" s="267">
        <f t="shared" si="28"/>
        <v>6000</v>
      </c>
      <c r="Z11" s="267">
        <f t="shared" si="29"/>
        <v>6000</v>
      </c>
      <c r="AA11" s="267">
        <f t="shared" si="30"/>
        <v>6000</v>
      </c>
      <c r="AB11" s="267">
        <f t="shared" si="31"/>
        <v>6000</v>
      </c>
      <c r="AC11" s="267">
        <f t="shared" si="32"/>
        <v>6000</v>
      </c>
      <c r="AD11" s="267">
        <f t="shared" si="33"/>
        <v>6000</v>
      </c>
      <c r="AE11" s="267">
        <f t="shared" si="34"/>
        <v>6000</v>
      </c>
      <c r="AF11" s="267">
        <f t="shared" si="35"/>
        <v>6000</v>
      </c>
      <c r="AG11" s="267">
        <f t="shared" si="36"/>
        <v>6000</v>
      </c>
      <c r="AH11" s="267">
        <f t="shared" si="37"/>
        <v>72000</v>
      </c>
      <c r="AI11" s="267">
        <f t="shared" si="38"/>
        <v>6000</v>
      </c>
      <c r="AJ11" s="267">
        <f t="shared" si="39"/>
        <v>6000</v>
      </c>
      <c r="AK11" s="267">
        <f t="shared" si="40"/>
        <v>6000</v>
      </c>
      <c r="AL11" s="267">
        <f t="shared" si="41"/>
        <v>6000</v>
      </c>
      <c r="AM11" s="267">
        <f t="shared" si="42"/>
        <v>6000</v>
      </c>
      <c r="AN11" s="267">
        <f t="shared" si="43"/>
        <v>6000</v>
      </c>
      <c r="AO11" s="267">
        <f t="shared" si="44"/>
        <v>6000</v>
      </c>
      <c r="AP11" s="267">
        <f t="shared" si="45"/>
        <v>6000</v>
      </c>
      <c r="AQ11" s="267">
        <f t="shared" si="46"/>
        <v>6000</v>
      </c>
      <c r="AR11" s="267">
        <f t="shared" si="47"/>
        <v>6000</v>
      </c>
      <c r="AS11" s="267">
        <f t="shared" si="48"/>
        <v>6000</v>
      </c>
      <c r="AT11" s="267">
        <f t="shared" si="49"/>
        <v>6000</v>
      </c>
      <c r="AU11" s="267">
        <f t="shared" si="50"/>
        <v>72000</v>
      </c>
      <c r="AV11" s="267">
        <f t="shared" si="51"/>
        <v>6000</v>
      </c>
      <c r="AW11" s="267">
        <f t="shared" si="52"/>
        <v>6000</v>
      </c>
      <c r="AX11" s="267">
        <f t="shared" si="53"/>
        <v>6000</v>
      </c>
      <c r="AY11" s="267">
        <f t="shared" si="54"/>
        <v>6000</v>
      </c>
      <c r="AZ11" s="267">
        <f t="shared" si="55"/>
        <v>6000</v>
      </c>
      <c r="BA11" s="267">
        <f t="shared" si="56"/>
        <v>6000</v>
      </c>
      <c r="BB11" s="267">
        <f t="shared" si="57"/>
        <v>6000</v>
      </c>
      <c r="BC11" s="267">
        <f t="shared" si="58"/>
        <v>6000</v>
      </c>
      <c r="BD11" s="267">
        <f t="shared" si="59"/>
        <v>6000</v>
      </c>
      <c r="BE11" s="267">
        <f t="shared" si="60"/>
        <v>6000</v>
      </c>
      <c r="BF11" s="267">
        <f t="shared" si="61"/>
        <v>6000</v>
      </c>
      <c r="BG11" s="267">
        <f t="shared" si="62"/>
        <v>6000</v>
      </c>
      <c r="BH11" s="267">
        <f t="shared" si="63"/>
        <v>72000</v>
      </c>
      <c r="BI11" s="267">
        <f t="shared" si="64"/>
        <v>6000</v>
      </c>
      <c r="BJ11" s="267">
        <f t="shared" si="65"/>
        <v>6000</v>
      </c>
      <c r="BK11" s="267">
        <f t="shared" si="66"/>
        <v>6000</v>
      </c>
      <c r="BL11" s="267">
        <f t="shared" si="67"/>
        <v>6000</v>
      </c>
      <c r="BM11" s="267">
        <f t="shared" si="68"/>
        <v>6000</v>
      </c>
      <c r="BN11" s="267">
        <f t="shared" si="69"/>
        <v>6000</v>
      </c>
      <c r="BO11" s="267">
        <f t="shared" si="70"/>
        <v>6000</v>
      </c>
      <c r="BP11" s="267">
        <f t="shared" si="71"/>
        <v>6000</v>
      </c>
      <c r="BQ11" s="267">
        <f t="shared" si="72"/>
        <v>6000</v>
      </c>
      <c r="BR11" s="267">
        <f t="shared" si="73"/>
        <v>6000</v>
      </c>
      <c r="BS11" s="267">
        <f t="shared" si="74"/>
        <v>6000</v>
      </c>
      <c r="BT11" s="267">
        <f t="shared" si="75"/>
        <v>6000</v>
      </c>
      <c r="BU11" s="267">
        <f t="shared" si="76"/>
        <v>72000</v>
      </c>
      <c r="BV11" s="267">
        <f t="shared" si="77"/>
        <v>6000</v>
      </c>
      <c r="BW11" s="267">
        <f t="shared" si="78"/>
        <v>6000</v>
      </c>
      <c r="BX11" s="267">
        <f t="shared" si="79"/>
        <v>6000</v>
      </c>
      <c r="BY11" s="267">
        <f t="shared" si="80"/>
        <v>6000</v>
      </c>
      <c r="BZ11" s="267">
        <f t="shared" si="81"/>
        <v>6000</v>
      </c>
      <c r="CA11" s="267">
        <f t="shared" si="82"/>
        <v>6000</v>
      </c>
      <c r="CB11" s="267">
        <f t="shared" si="83"/>
        <v>6000</v>
      </c>
      <c r="CC11" s="267">
        <f t="shared" si="84"/>
        <v>6000</v>
      </c>
      <c r="CD11" s="267">
        <f t="shared" si="85"/>
        <v>6000</v>
      </c>
      <c r="CE11" s="267">
        <f t="shared" si="86"/>
        <v>6000</v>
      </c>
      <c r="CF11" s="267">
        <f t="shared" si="87"/>
        <v>6000</v>
      </c>
      <c r="CG11" s="267">
        <f t="shared" si="88"/>
        <v>6000</v>
      </c>
      <c r="CH11" s="267">
        <f t="shared" si="24"/>
        <v>72000</v>
      </c>
      <c r="CI11" s="267">
        <f t="shared" ref="CI11:CI12" si="89">BV11</f>
        <v>6000</v>
      </c>
      <c r="CJ11" s="267">
        <f t="shared" ref="CJ11:CJ12" si="90">BW11</f>
        <v>6000</v>
      </c>
      <c r="CK11" s="267">
        <f t="shared" ref="CK11:CK12" si="91">BX11</f>
        <v>6000</v>
      </c>
      <c r="CL11" s="267">
        <f t="shared" ref="CL11:CL12" si="92">BY11</f>
        <v>6000</v>
      </c>
      <c r="CM11" s="267">
        <f t="shared" ref="CM11:CM12" si="93">BZ11</f>
        <v>6000</v>
      </c>
      <c r="CN11" s="267">
        <f t="shared" ref="CN11:CN12" si="94">CA11</f>
        <v>6000</v>
      </c>
      <c r="CO11" s="267">
        <f t="shared" ref="CO11:CO12" si="95">CB11</f>
        <v>6000</v>
      </c>
      <c r="CP11" s="267">
        <f t="shared" ref="CP11:CP12" si="96">CC11</f>
        <v>6000</v>
      </c>
      <c r="CQ11" s="267">
        <f t="shared" ref="CQ11:CQ12" si="97">CD11</f>
        <v>6000</v>
      </c>
      <c r="CR11" s="267">
        <f t="shared" ref="CR11:CR12" si="98">CE11</f>
        <v>6000</v>
      </c>
      <c r="CS11" s="267">
        <f t="shared" ref="CS11:CS12" si="99">CF11</f>
        <v>6000</v>
      </c>
      <c r="CT11" s="267">
        <f t="shared" ref="CT11:CT12" si="100">CG11</f>
        <v>6000</v>
      </c>
      <c r="CU11" s="267">
        <f t="shared" ref="CU11:CU12" si="101">CH11</f>
        <v>72000</v>
      </c>
      <c r="CV11" s="267">
        <f t="shared" ref="CV11:CV12" si="102">CI11</f>
        <v>6000</v>
      </c>
      <c r="CW11" s="267">
        <f t="shared" ref="CW11:CW12" si="103">CJ11</f>
        <v>6000</v>
      </c>
      <c r="CX11" s="267">
        <f t="shared" ref="CX11:CX12" si="104">CK11</f>
        <v>6000</v>
      </c>
      <c r="CY11" s="267">
        <f t="shared" ref="CY11:CY12" si="105">CL11</f>
        <v>6000</v>
      </c>
      <c r="CZ11" s="267">
        <f t="shared" ref="CZ11:CZ12" si="106">CM11</f>
        <v>6000</v>
      </c>
      <c r="DA11" s="267">
        <f t="shared" ref="DA11:DA12" si="107">CN11</f>
        <v>6000</v>
      </c>
      <c r="DB11" s="267">
        <f t="shared" ref="DB11:DB12" si="108">CO11</f>
        <v>6000</v>
      </c>
      <c r="DC11" s="267">
        <f t="shared" ref="DC11:DC12" si="109">CP11</f>
        <v>6000</v>
      </c>
      <c r="DD11" s="267">
        <f t="shared" ref="DD11:DD12" si="110">CQ11</f>
        <v>6000</v>
      </c>
      <c r="DE11" s="267">
        <f t="shared" ref="DE11:DE12" si="111">CR11</f>
        <v>6000</v>
      </c>
      <c r="DF11" s="267">
        <f t="shared" ref="DF11:DF12" si="112">CS11</f>
        <v>6000</v>
      </c>
      <c r="DG11" s="267">
        <f t="shared" ref="DG11:DG12" si="113">CT11</f>
        <v>6000</v>
      </c>
      <c r="DH11" s="267">
        <f t="shared" ref="DH11:DH12" si="114">CU11</f>
        <v>72000</v>
      </c>
      <c r="DI11" s="267">
        <f t="shared" ref="DI11:DI12" si="115">CV11</f>
        <v>6000</v>
      </c>
      <c r="DJ11" s="267">
        <f t="shared" ref="DJ11:DJ12" si="116">CW11</f>
        <v>6000</v>
      </c>
      <c r="DK11" s="267">
        <f t="shared" ref="DK11:DK12" si="117">CX11</f>
        <v>6000</v>
      </c>
      <c r="DL11" s="267">
        <f t="shared" ref="DL11:DL12" si="118">CY11</f>
        <v>6000</v>
      </c>
      <c r="DM11" s="267">
        <f t="shared" ref="DM11:DM12" si="119">CZ11</f>
        <v>6000</v>
      </c>
      <c r="DN11" s="267">
        <f t="shared" ref="DN11:DN12" si="120">DA11</f>
        <v>6000</v>
      </c>
      <c r="DO11" s="267">
        <f t="shared" ref="DO11:DO12" si="121">DB11</f>
        <v>6000</v>
      </c>
      <c r="DP11" s="267">
        <f t="shared" ref="DP11:DP12" si="122">DC11</f>
        <v>6000</v>
      </c>
      <c r="DQ11" s="267">
        <f t="shared" ref="DQ11:DQ12" si="123">DD11</f>
        <v>6000</v>
      </c>
      <c r="DR11" s="267">
        <f t="shared" ref="DR11:DR12" si="124">DE11</f>
        <v>6000</v>
      </c>
      <c r="DS11" s="267">
        <f t="shared" ref="DS11:DS12" si="125">DF11</f>
        <v>6000</v>
      </c>
      <c r="DT11" s="267">
        <f t="shared" ref="DT11:DT12" si="126">DG11</f>
        <v>6000</v>
      </c>
      <c r="DU11" s="267">
        <f t="shared" ref="DU11:DU12" si="127">DH11</f>
        <v>72000</v>
      </c>
      <c r="DV11" s="267">
        <f t="shared" ref="DV11:DV12" si="128">DI11</f>
        <v>6000</v>
      </c>
      <c r="DW11" s="267">
        <f t="shared" ref="DW11:DW12" si="129">DJ11</f>
        <v>6000</v>
      </c>
      <c r="DX11" s="267">
        <f t="shared" ref="DX11:DX12" si="130">DK11</f>
        <v>6000</v>
      </c>
      <c r="DY11" s="267">
        <f t="shared" ref="DY11:DY12" si="131">DL11</f>
        <v>6000</v>
      </c>
      <c r="DZ11" s="267">
        <f t="shared" ref="DZ11:DZ12" si="132">DM11</f>
        <v>6000</v>
      </c>
      <c r="EA11" s="267">
        <f t="shared" ref="EA11:EA12" si="133">DN11</f>
        <v>6000</v>
      </c>
      <c r="EB11" s="267">
        <f t="shared" ref="EB11:EB12" si="134">DO11</f>
        <v>6000</v>
      </c>
      <c r="EC11" s="267">
        <f t="shared" ref="EC11:EC12" si="135">DP11</f>
        <v>6000</v>
      </c>
      <c r="ED11" s="267">
        <f t="shared" ref="ED11:ED12" si="136">DQ11</f>
        <v>6000</v>
      </c>
      <c r="EE11" s="267">
        <f t="shared" ref="EE11:EE12" si="137">DR11</f>
        <v>6000</v>
      </c>
      <c r="EF11" s="267">
        <f t="shared" ref="EF11:EF12" si="138">DS11</f>
        <v>6000</v>
      </c>
      <c r="EG11" s="267">
        <f t="shared" ref="EG11:EG12" si="139">DT11</f>
        <v>6000</v>
      </c>
      <c r="EH11" s="268">
        <f t="shared" si="20"/>
        <v>72000</v>
      </c>
      <c r="EI11" s="282"/>
    </row>
    <row r="12" spans="1:139" s="283" customFormat="1" ht="16.5" outlineLevel="2" x14ac:dyDescent="0.25">
      <c r="A12" s="254" t="s">
        <v>407</v>
      </c>
      <c r="B12" s="269">
        <v>250</v>
      </c>
      <c r="C12" s="270"/>
      <c r="D12" s="271"/>
      <c r="E12" s="266">
        <v>12</v>
      </c>
      <c r="F12" s="269"/>
      <c r="G12" s="269"/>
      <c r="H12" s="267"/>
      <c r="I12" s="267">
        <f t="shared" si="25"/>
        <v>3000</v>
      </c>
      <c r="J12" s="267">
        <f t="shared" si="22"/>
        <v>3000</v>
      </c>
      <c r="K12" s="267">
        <f t="shared" si="22"/>
        <v>3000</v>
      </c>
      <c r="L12" s="267">
        <f t="shared" si="22"/>
        <v>3000</v>
      </c>
      <c r="M12" s="267">
        <f t="shared" si="22"/>
        <v>3000</v>
      </c>
      <c r="N12" s="267">
        <f t="shared" si="22"/>
        <v>3000</v>
      </c>
      <c r="O12" s="267">
        <f t="shared" si="22"/>
        <v>3000</v>
      </c>
      <c r="P12" s="267">
        <f t="shared" si="22"/>
        <v>3000</v>
      </c>
      <c r="Q12" s="267">
        <f t="shared" si="22"/>
        <v>3000</v>
      </c>
      <c r="R12" s="267">
        <f t="shared" si="22"/>
        <v>3000</v>
      </c>
      <c r="S12" s="267">
        <f t="shared" si="22"/>
        <v>3000</v>
      </c>
      <c r="T12" s="267">
        <f t="shared" si="22"/>
        <v>3000</v>
      </c>
      <c r="U12" s="268">
        <f t="shared" si="17"/>
        <v>36000</v>
      </c>
      <c r="V12" s="267">
        <f t="shared" si="23"/>
        <v>3000</v>
      </c>
      <c r="W12" s="267">
        <f t="shared" si="26"/>
        <v>3000</v>
      </c>
      <c r="X12" s="267">
        <f t="shared" si="27"/>
        <v>3000</v>
      </c>
      <c r="Y12" s="267">
        <f t="shared" si="28"/>
        <v>3000</v>
      </c>
      <c r="Z12" s="267">
        <f t="shared" si="29"/>
        <v>3000</v>
      </c>
      <c r="AA12" s="267">
        <f t="shared" si="30"/>
        <v>3000</v>
      </c>
      <c r="AB12" s="267">
        <f t="shared" si="31"/>
        <v>3000</v>
      </c>
      <c r="AC12" s="267">
        <f t="shared" si="32"/>
        <v>3000</v>
      </c>
      <c r="AD12" s="267">
        <f t="shared" si="33"/>
        <v>3000</v>
      </c>
      <c r="AE12" s="267">
        <f t="shared" si="34"/>
        <v>3000</v>
      </c>
      <c r="AF12" s="267">
        <f t="shared" si="35"/>
        <v>3000</v>
      </c>
      <c r="AG12" s="267">
        <f t="shared" si="36"/>
        <v>3000</v>
      </c>
      <c r="AH12" s="267">
        <f t="shared" si="37"/>
        <v>36000</v>
      </c>
      <c r="AI12" s="267">
        <f t="shared" si="38"/>
        <v>3000</v>
      </c>
      <c r="AJ12" s="267">
        <f t="shared" si="39"/>
        <v>3000</v>
      </c>
      <c r="AK12" s="267">
        <f t="shared" si="40"/>
        <v>3000</v>
      </c>
      <c r="AL12" s="267">
        <f t="shared" si="41"/>
        <v>3000</v>
      </c>
      <c r="AM12" s="267">
        <f t="shared" si="42"/>
        <v>3000</v>
      </c>
      <c r="AN12" s="267">
        <f t="shared" si="43"/>
        <v>3000</v>
      </c>
      <c r="AO12" s="267">
        <f t="shared" si="44"/>
        <v>3000</v>
      </c>
      <c r="AP12" s="267">
        <f t="shared" si="45"/>
        <v>3000</v>
      </c>
      <c r="AQ12" s="267">
        <f t="shared" si="46"/>
        <v>3000</v>
      </c>
      <c r="AR12" s="267">
        <f t="shared" si="47"/>
        <v>3000</v>
      </c>
      <c r="AS12" s="267">
        <f t="shared" si="48"/>
        <v>3000</v>
      </c>
      <c r="AT12" s="267">
        <f t="shared" si="49"/>
        <v>3000</v>
      </c>
      <c r="AU12" s="267">
        <f t="shared" si="50"/>
        <v>36000</v>
      </c>
      <c r="AV12" s="267">
        <f t="shared" si="51"/>
        <v>3000</v>
      </c>
      <c r="AW12" s="267">
        <f t="shared" si="52"/>
        <v>3000</v>
      </c>
      <c r="AX12" s="267">
        <f t="shared" si="53"/>
        <v>3000</v>
      </c>
      <c r="AY12" s="267">
        <f t="shared" si="54"/>
        <v>3000</v>
      </c>
      <c r="AZ12" s="267">
        <f t="shared" si="55"/>
        <v>3000</v>
      </c>
      <c r="BA12" s="267">
        <f t="shared" si="56"/>
        <v>3000</v>
      </c>
      <c r="BB12" s="267">
        <f t="shared" si="57"/>
        <v>3000</v>
      </c>
      <c r="BC12" s="267">
        <f t="shared" si="58"/>
        <v>3000</v>
      </c>
      <c r="BD12" s="267">
        <f t="shared" si="59"/>
        <v>3000</v>
      </c>
      <c r="BE12" s="267">
        <f t="shared" si="60"/>
        <v>3000</v>
      </c>
      <c r="BF12" s="267">
        <f t="shared" si="61"/>
        <v>3000</v>
      </c>
      <c r="BG12" s="267">
        <f t="shared" si="62"/>
        <v>3000</v>
      </c>
      <c r="BH12" s="267">
        <f t="shared" si="63"/>
        <v>36000</v>
      </c>
      <c r="BI12" s="267">
        <f t="shared" si="64"/>
        <v>3000</v>
      </c>
      <c r="BJ12" s="267">
        <f t="shared" si="65"/>
        <v>3000</v>
      </c>
      <c r="BK12" s="267">
        <f t="shared" si="66"/>
        <v>3000</v>
      </c>
      <c r="BL12" s="267">
        <f t="shared" si="67"/>
        <v>3000</v>
      </c>
      <c r="BM12" s="267">
        <f t="shared" si="68"/>
        <v>3000</v>
      </c>
      <c r="BN12" s="267">
        <f t="shared" si="69"/>
        <v>3000</v>
      </c>
      <c r="BO12" s="267">
        <f t="shared" si="70"/>
        <v>3000</v>
      </c>
      <c r="BP12" s="267">
        <f t="shared" si="71"/>
        <v>3000</v>
      </c>
      <c r="BQ12" s="267">
        <f t="shared" si="72"/>
        <v>3000</v>
      </c>
      <c r="BR12" s="267">
        <f t="shared" si="73"/>
        <v>3000</v>
      </c>
      <c r="BS12" s="267">
        <f t="shared" si="74"/>
        <v>3000</v>
      </c>
      <c r="BT12" s="267">
        <f t="shared" si="75"/>
        <v>3000</v>
      </c>
      <c r="BU12" s="267">
        <f t="shared" si="76"/>
        <v>36000</v>
      </c>
      <c r="BV12" s="267">
        <f t="shared" si="77"/>
        <v>3000</v>
      </c>
      <c r="BW12" s="267">
        <f t="shared" si="78"/>
        <v>3000</v>
      </c>
      <c r="BX12" s="267">
        <f t="shared" si="79"/>
        <v>3000</v>
      </c>
      <c r="BY12" s="267">
        <f t="shared" si="80"/>
        <v>3000</v>
      </c>
      <c r="BZ12" s="267">
        <f t="shared" si="81"/>
        <v>3000</v>
      </c>
      <c r="CA12" s="267">
        <f t="shared" si="82"/>
        <v>3000</v>
      </c>
      <c r="CB12" s="267">
        <f t="shared" si="83"/>
        <v>3000</v>
      </c>
      <c r="CC12" s="267">
        <f t="shared" si="84"/>
        <v>3000</v>
      </c>
      <c r="CD12" s="267">
        <f t="shared" si="85"/>
        <v>3000</v>
      </c>
      <c r="CE12" s="267">
        <f t="shared" si="86"/>
        <v>3000</v>
      </c>
      <c r="CF12" s="267">
        <f t="shared" si="87"/>
        <v>3000</v>
      </c>
      <c r="CG12" s="267">
        <f t="shared" si="88"/>
        <v>3000</v>
      </c>
      <c r="CH12" s="267">
        <f t="shared" si="24"/>
        <v>36000</v>
      </c>
      <c r="CI12" s="267">
        <f t="shared" si="89"/>
        <v>3000</v>
      </c>
      <c r="CJ12" s="267">
        <f t="shared" si="90"/>
        <v>3000</v>
      </c>
      <c r="CK12" s="267">
        <f t="shared" si="91"/>
        <v>3000</v>
      </c>
      <c r="CL12" s="267">
        <f t="shared" si="92"/>
        <v>3000</v>
      </c>
      <c r="CM12" s="267">
        <f t="shared" si="93"/>
        <v>3000</v>
      </c>
      <c r="CN12" s="267">
        <f t="shared" si="94"/>
        <v>3000</v>
      </c>
      <c r="CO12" s="267">
        <f t="shared" si="95"/>
        <v>3000</v>
      </c>
      <c r="CP12" s="267">
        <f t="shared" si="96"/>
        <v>3000</v>
      </c>
      <c r="CQ12" s="267">
        <f t="shared" si="97"/>
        <v>3000</v>
      </c>
      <c r="CR12" s="267">
        <f t="shared" si="98"/>
        <v>3000</v>
      </c>
      <c r="CS12" s="267">
        <f t="shared" si="99"/>
        <v>3000</v>
      </c>
      <c r="CT12" s="267">
        <f t="shared" si="100"/>
        <v>3000</v>
      </c>
      <c r="CU12" s="267">
        <f t="shared" si="101"/>
        <v>36000</v>
      </c>
      <c r="CV12" s="267">
        <f t="shared" si="102"/>
        <v>3000</v>
      </c>
      <c r="CW12" s="267">
        <f t="shared" si="103"/>
        <v>3000</v>
      </c>
      <c r="CX12" s="267">
        <f t="shared" si="104"/>
        <v>3000</v>
      </c>
      <c r="CY12" s="267">
        <f t="shared" si="105"/>
        <v>3000</v>
      </c>
      <c r="CZ12" s="267">
        <f t="shared" si="106"/>
        <v>3000</v>
      </c>
      <c r="DA12" s="267">
        <f t="shared" si="107"/>
        <v>3000</v>
      </c>
      <c r="DB12" s="267">
        <f t="shared" si="108"/>
        <v>3000</v>
      </c>
      <c r="DC12" s="267">
        <f t="shared" si="109"/>
        <v>3000</v>
      </c>
      <c r="DD12" s="267">
        <f t="shared" si="110"/>
        <v>3000</v>
      </c>
      <c r="DE12" s="267">
        <f t="shared" si="111"/>
        <v>3000</v>
      </c>
      <c r="DF12" s="267">
        <f t="shared" si="112"/>
        <v>3000</v>
      </c>
      <c r="DG12" s="267">
        <f t="shared" si="113"/>
        <v>3000</v>
      </c>
      <c r="DH12" s="267">
        <f t="shared" si="114"/>
        <v>36000</v>
      </c>
      <c r="DI12" s="267">
        <f t="shared" si="115"/>
        <v>3000</v>
      </c>
      <c r="DJ12" s="267">
        <f t="shared" si="116"/>
        <v>3000</v>
      </c>
      <c r="DK12" s="267">
        <f t="shared" si="117"/>
        <v>3000</v>
      </c>
      <c r="DL12" s="267">
        <f t="shared" si="118"/>
        <v>3000</v>
      </c>
      <c r="DM12" s="267">
        <f t="shared" si="119"/>
        <v>3000</v>
      </c>
      <c r="DN12" s="267">
        <f t="shared" si="120"/>
        <v>3000</v>
      </c>
      <c r="DO12" s="267">
        <f t="shared" si="121"/>
        <v>3000</v>
      </c>
      <c r="DP12" s="267">
        <f t="shared" si="122"/>
        <v>3000</v>
      </c>
      <c r="DQ12" s="267">
        <f t="shared" si="123"/>
        <v>3000</v>
      </c>
      <c r="DR12" s="267">
        <f t="shared" si="124"/>
        <v>3000</v>
      </c>
      <c r="DS12" s="267">
        <f t="shared" si="125"/>
        <v>3000</v>
      </c>
      <c r="DT12" s="267">
        <f t="shared" si="126"/>
        <v>3000</v>
      </c>
      <c r="DU12" s="267">
        <f t="shared" si="127"/>
        <v>36000</v>
      </c>
      <c r="DV12" s="267">
        <f t="shared" si="128"/>
        <v>3000</v>
      </c>
      <c r="DW12" s="267">
        <f t="shared" si="129"/>
        <v>3000</v>
      </c>
      <c r="DX12" s="267">
        <f t="shared" si="130"/>
        <v>3000</v>
      </c>
      <c r="DY12" s="267">
        <f t="shared" si="131"/>
        <v>3000</v>
      </c>
      <c r="DZ12" s="267">
        <f t="shared" si="132"/>
        <v>3000</v>
      </c>
      <c r="EA12" s="267">
        <f t="shared" si="133"/>
        <v>3000</v>
      </c>
      <c r="EB12" s="267">
        <f t="shared" si="134"/>
        <v>3000</v>
      </c>
      <c r="EC12" s="267">
        <f t="shared" si="135"/>
        <v>3000</v>
      </c>
      <c r="ED12" s="267">
        <f t="shared" si="136"/>
        <v>3000</v>
      </c>
      <c r="EE12" s="267">
        <f t="shared" si="137"/>
        <v>3000</v>
      </c>
      <c r="EF12" s="267">
        <f t="shared" si="138"/>
        <v>3000</v>
      </c>
      <c r="EG12" s="267">
        <f t="shared" si="139"/>
        <v>3000</v>
      </c>
      <c r="EH12" s="268">
        <f t="shared" si="20"/>
        <v>36000</v>
      </c>
      <c r="EI12" s="282"/>
    </row>
    <row r="13" spans="1:139" s="283" customFormat="1" ht="16.5" outlineLevel="2" x14ac:dyDescent="0.25">
      <c r="A13" s="254" t="s">
        <v>412</v>
      </c>
      <c r="B13" s="265">
        <v>1</v>
      </c>
      <c r="C13" s="264"/>
      <c r="D13" s="265"/>
      <c r="E13" s="388">
        <v>270</v>
      </c>
      <c r="F13" s="389"/>
      <c r="G13" s="389"/>
      <c r="H13" s="267"/>
      <c r="I13" s="267">
        <f t="shared" si="25"/>
        <v>270</v>
      </c>
      <c r="J13" s="267">
        <f t="shared" ref="J13:T13" si="140">$B$13*$E$13</f>
        <v>270</v>
      </c>
      <c r="K13" s="267">
        <f t="shared" si="140"/>
        <v>270</v>
      </c>
      <c r="L13" s="267">
        <f t="shared" si="140"/>
        <v>270</v>
      </c>
      <c r="M13" s="267">
        <f t="shared" si="140"/>
        <v>270</v>
      </c>
      <c r="N13" s="267">
        <f t="shared" si="140"/>
        <v>270</v>
      </c>
      <c r="O13" s="267">
        <f t="shared" si="140"/>
        <v>270</v>
      </c>
      <c r="P13" s="267">
        <f t="shared" si="140"/>
        <v>270</v>
      </c>
      <c r="Q13" s="267">
        <f t="shared" si="140"/>
        <v>270</v>
      </c>
      <c r="R13" s="267">
        <f t="shared" si="140"/>
        <v>270</v>
      </c>
      <c r="S13" s="267">
        <f t="shared" si="140"/>
        <v>270</v>
      </c>
      <c r="T13" s="267">
        <f t="shared" si="140"/>
        <v>270</v>
      </c>
      <c r="U13" s="268">
        <f>SUM(I13:T13)</f>
        <v>3240</v>
      </c>
      <c r="V13" s="267">
        <f t="shared" ref="V13:CI13" si="141">$B$13*$E$13</f>
        <v>270</v>
      </c>
      <c r="W13" s="267">
        <f t="shared" si="141"/>
        <v>270</v>
      </c>
      <c r="X13" s="267">
        <f t="shared" si="141"/>
        <v>270</v>
      </c>
      <c r="Y13" s="267">
        <f t="shared" si="141"/>
        <v>270</v>
      </c>
      <c r="Z13" s="267">
        <f t="shared" si="141"/>
        <v>270</v>
      </c>
      <c r="AA13" s="267">
        <f t="shared" si="141"/>
        <v>270</v>
      </c>
      <c r="AB13" s="267">
        <f t="shared" si="141"/>
        <v>270</v>
      </c>
      <c r="AC13" s="267">
        <f t="shared" si="141"/>
        <v>270</v>
      </c>
      <c r="AD13" s="267">
        <f t="shared" si="141"/>
        <v>270</v>
      </c>
      <c r="AE13" s="267">
        <f t="shared" si="141"/>
        <v>270</v>
      </c>
      <c r="AF13" s="267">
        <f t="shared" si="141"/>
        <v>270</v>
      </c>
      <c r="AG13" s="267">
        <f t="shared" si="141"/>
        <v>270</v>
      </c>
      <c r="AH13" s="268">
        <f>SUM(V13:AG13)</f>
        <v>3240</v>
      </c>
      <c r="AI13" s="267">
        <f t="shared" si="141"/>
        <v>270</v>
      </c>
      <c r="AJ13" s="267">
        <f t="shared" si="141"/>
        <v>270</v>
      </c>
      <c r="AK13" s="267">
        <f t="shared" si="141"/>
        <v>270</v>
      </c>
      <c r="AL13" s="267">
        <f t="shared" si="141"/>
        <v>270</v>
      </c>
      <c r="AM13" s="267">
        <f t="shared" si="141"/>
        <v>270</v>
      </c>
      <c r="AN13" s="267">
        <f t="shared" si="141"/>
        <v>270</v>
      </c>
      <c r="AO13" s="267">
        <f t="shared" si="141"/>
        <v>270</v>
      </c>
      <c r="AP13" s="267">
        <f t="shared" si="141"/>
        <v>270</v>
      </c>
      <c r="AQ13" s="267">
        <f t="shared" si="141"/>
        <v>270</v>
      </c>
      <c r="AR13" s="267">
        <f t="shared" si="141"/>
        <v>270</v>
      </c>
      <c r="AS13" s="267">
        <f t="shared" si="141"/>
        <v>270</v>
      </c>
      <c r="AT13" s="267">
        <f t="shared" si="141"/>
        <v>270</v>
      </c>
      <c r="AU13" s="268">
        <f>SUM(AI13:AT13)</f>
        <v>3240</v>
      </c>
      <c r="AV13" s="267">
        <f t="shared" si="141"/>
        <v>270</v>
      </c>
      <c r="AW13" s="267">
        <f t="shared" si="141"/>
        <v>270</v>
      </c>
      <c r="AX13" s="267">
        <f t="shared" si="141"/>
        <v>270</v>
      </c>
      <c r="AY13" s="267">
        <f t="shared" si="141"/>
        <v>270</v>
      </c>
      <c r="AZ13" s="267">
        <f t="shared" si="141"/>
        <v>270</v>
      </c>
      <c r="BA13" s="267">
        <f t="shared" si="141"/>
        <v>270</v>
      </c>
      <c r="BB13" s="267">
        <f t="shared" si="141"/>
        <v>270</v>
      </c>
      <c r="BC13" s="267">
        <f t="shared" si="141"/>
        <v>270</v>
      </c>
      <c r="BD13" s="267">
        <f t="shared" si="141"/>
        <v>270</v>
      </c>
      <c r="BE13" s="267">
        <f t="shared" si="141"/>
        <v>270</v>
      </c>
      <c r="BF13" s="267">
        <f t="shared" si="141"/>
        <v>270</v>
      </c>
      <c r="BG13" s="267">
        <f t="shared" si="141"/>
        <v>270</v>
      </c>
      <c r="BH13" s="268">
        <f>SUM(AV13:BG13)</f>
        <v>3240</v>
      </c>
      <c r="BI13" s="267">
        <f t="shared" si="141"/>
        <v>270</v>
      </c>
      <c r="BJ13" s="267">
        <f t="shared" si="141"/>
        <v>270</v>
      </c>
      <c r="BK13" s="267">
        <f t="shared" si="141"/>
        <v>270</v>
      </c>
      <c r="BL13" s="267">
        <f t="shared" si="141"/>
        <v>270</v>
      </c>
      <c r="BM13" s="267">
        <f t="shared" si="141"/>
        <v>270</v>
      </c>
      <c r="BN13" s="267">
        <f t="shared" si="141"/>
        <v>270</v>
      </c>
      <c r="BO13" s="267">
        <f t="shared" si="141"/>
        <v>270</v>
      </c>
      <c r="BP13" s="267">
        <f t="shared" si="141"/>
        <v>270</v>
      </c>
      <c r="BQ13" s="267">
        <f t="shared" si="141"/>
        <v>270</v>
      </c>
      <c r="BR13" s="267">
        <f t="shared" si="141"/>
        <v>270</v>
      </c>
      <c r="BS13" s="267">
        <f t="shared" si="141"/>
        <v>270</v>
      </c>
      <c r="BT13" s="267">
        <f t="shared" si="141"/>
        <v>270</v>
      </c>
      <c r="BU13" s="268">
        <f>SUM(BI13:BT13)</f>
        <v>3240</v>
      </c>
      <c r="BV13" s="267">
        <f t="shared" si="141"/>
        <v>270</v>
      </c>
      <c r="BW13" s="267">
        <f t="shared" si="141"/>
        <v>270</v>
      </c>
      <c r="BX13" s="267">
        <f t="shared" si="141"/>
        <v>270</v>
      </c>
      <c r="BY13" s="267">
        <f t="shared" si="141"/>
        <v>270</v>
      </c>
      <c r="BZ13" s="267">
        <f t="shared" si="141"/>
        <v>270</v>
      </c>
      <c r="CA13" s="267">
        <f t="shared" si="141"/>
        <v>270</v>
      </c>
      <c r="CB13" s="267">
        <f t="shared" si="141"/>
        <v>270</v>
      </c>
      <c r="CC13" s="267">
        <f t="shared" si="141"/>
        <v>270</v>
      </c>
      <c r="CD13" s="267">
        <f t="shared" si="141"/>
        <v>270</v>
      </c>
      <c r="CE13" s="267">
        <f t="shared" si="141"/>
        <v>270</v>
      </c>
      <c r="CF13" s="267">
        <f t="shared" si="141"/>
        <v>270</v>
      </c>
      <c r="CG13" s="267">
        <f t="shared" si="141"/>
        <v>270</v>
      </c>
      <c r="CH13" s="268">
        <f>SUM(BV13:CG13)</f>
        <v>3240</v>
      </c>
      <c r="CI13" s="267">
        <f t="shared" si="141"/>
        <v>270</v>
      </c>
      <c r="CJ13" s="267">
        <f t="shared" ref="CJ13:CT13" si="142">$B$13*$E$13</f>
        <v>270</v>
      </c>
      <c r="CK13" s="267">
        <f t="shared" si="142"/>
        <v>270</v>
      </c>
      <c r="CL13" s="267">
        <f t="shared" si="142"/>
        <v>270</v>
      </c>
      <c r="CM13" s="267">
        <f t="shared" si="142"/>
        <v>270</v>
      </c>
      <c r="CN13" s="267">
        <f t="shared" si="142"/>
        <v>270</v>
      </c>
      <c r="CO13" s="267">
        <f t="shared" si="142"/>
        <v>270</v>
      </c>
      <c r="CP13" s="267">
        <f t="shared" si="142"/>
        <v>270</v>
      </c>
      <c r="CQ13" s="267">
        <f t="shared" si="142"/>
        <v>270</v>
      </c>
      <c r="CR13" s="267">
        <f t="shared" si="142"/>
        <v>270</v>
      </c>
      <c r="CS13" s="267">
        <f t="shared" si="142"/>
        <v>270</v>
      </c>
      <c r="CT13" s="267">
        <f t="shared" si="142"/>
        <v>270</v>
      </c>
      <c r="CU13" s="268">
        <f>SUM(CI13:CT13)</f>
        <v>3240</v>
      </c>
      <c r="CV13" s="267">
        <f t="shared" ref="CV13:DG13" si="143">$B$13*$E$13</f>
        <v>270</v>
      </c>
      <c r="CW13" s="267">
        <f t="shared" si="143"/>
        <v>270</v>
      </c>
      <c r="CX13" s="267">
        <f t="shared" si="143"/>
        <v>270</v>
      </c>
      <c r="CY13" s="267">
        <f t="shared" si="143"/>
        <v>270</v>
      </c>
      <c r="CZ13" s="267">
        <f t="shared" si="143"/>
        <v>270</v>
      </c>
      <c r="DA13" s="267">
        <f t="shared" si="143"/>
        <v>270</v>
      </c>
      <c r="DB13" s="267">
        <f t="shared" si="143"/>
        <v>270</v>
      </c>
      <c r="DC13" s="267">
        <f t="shared" si="143"/>
        <v>270</v>
      </c>
      <c r="DD13" s="267">
        <f t="shared" si="143"/>
        <v>270</v>
      </c>
      <c r="DE13" s="267">
        <f t="shared" si="143"/>
        <v>270</v>
      </c>
      <c r="DF13" s="267">
        <f t="shared" si="143"/>
        <v>270</v>
      </c>
      <c r="DG13" s="267">
        <f t="shared" si="143"/>
        <v>270</v>
      </c>
      <c r="DH13" s="268">
        <f>SUM(CV13:DG13)</f>
        <v>3240</v>
      </c>
      <c r="DI13" s="267">
        <f t="shared" ref="DI13:DT13" si="144">$B$13*$E$13</f>
        <v>270</v>
      </c>
      <c r="DJ13" s="267">
        <f t="shared" si="144"/>
        <v>270</v>
      </c>
      <c r="DK13" s="267">
        <f t="shared" si="144"/>
        <v>270</v>
      </c>
      <c r="DL13" s="267">
        <f t="shared" si="144"/>
        <v>270</v>
      </c>
      <c r="DM13" s="267">
        <f t="shared" si="144"/>
        <v>270</v>
      </c>
      <c r="DN13" s="267">
        <f t="shared" si="144"/>
        <v>270</v>
      </c>
      <c r="DO13" s="267">
        <f t="shared" si="144"/>
        <v>270</v>
      </c>
      <c r="DP13" s="267">
        <f t="shared" si="144"/>
        <v>270</v>
      </c>
      <c r="DQ13" s="267">
        <f t="shared" si="144"/>
        <v>270</v>
      </c>
      <c r="DR13" s="267">
        <f t="shared" si="144"/>
        <v>270</v>
      </c>
      <c r="DS13" s="267">
        <f t="shared" si="144"/>
        <v>270</v>
      </c>
      <c r="DT13" s="267">
        <f t="shared" si="144"/>
        <v>270</v>
      </c>
      <c r="DU13" s="268">
        <f>SUM(DI13:DT13)</f>
        <v>3240</v>
      </c>
      <c r="DV13" s="267">
        <f t="shared" ref="DV13:EG13" si="145">$B$13*$E$13</f>
        <v>270</v>
      </c>
      <c r="DW13" s="267">
        <f t="shared" si="145"/>
        <v>270</v>
      </c>
      <c r="DX13" s="267">
        <f t="shared" si="145"/>
        <v>270</v>
      </c>
      <c r="DY13" s="267">
        <f t="shared" si="145"/>
        <v>270</v>
      </c>
      <c r="DZ13" s="267">
        <f t="shared" si="145"/>
        <v>270</v>
      </c>
      <c r="EA13" s="267">
        <f t="shared" si="145"/>
        <v>270</v>
      </c>
      <c r="EB13" s="267">
        <f t="shared" si="145"/>
        <v>270</v>
      </c>
      <c r="EC13" s="267">
        <f t="shared" si="145"/>
        <v>270</v>
      </c>
      <c r="ED13" s="267">
        <f t="shared" si="145"/>
        <v>270</v>
      </c>
      <c r="EE13" s="267">
        <f t="shared" si="145"/>
        <v>270</v>
      </c>
      <c r="EF13" s="267">
        <f t="shared" si="145"/>
        <v>270</v>
      </c>
      <c r="EG13" s="267">
        <f t="shared" si="145"/>
        <v>270</v>
      </c>
      <c r="EH13" s="268">
        <f>SUM(DV13:EG13)</f>
        <v>3240</v>
      </c>
      <c r="EI13" s="282"/>
    </row>
    <row r="14" spans="1:139" s="281" customFormat="1" ht="20.25" outlineLevel="1" x14ac:dyDescent="0.3">
      <c r="A14" s="205" t="s">
        <v>395</v>
      </c>
      <c r="B14" s="223">
        <f>SUM(B15,B21)</f>
        <v>0.11899999999999999</v>
      </c>
      <c r="C14" s="206"/>
      <c r="D14" s="207"/>
      <c r="E14" s="207"/>
      <c r="F14" s="207"/>
      <c r="G14" s="207"/>
      <c r="H14" s="208">
        <f>SUM(H15,H21)</f>
        <v>0</v>
      </c>
      <c r="I14" s="208">
        <f>SUM(I15,I21)</f>
        <v>27710.577999999998</v>
      </c>
      <c r="J14" s="208">
        <f t="shared" ref="J14:S14" si="146">SUM(J15,J21)</f>
        <v>27710.577999999998</v>
      </c>
      <c r="K14" s="208">
        <f t="shared" si="146"/>
        <v>27710.577999999998</v>
      </c>
      <c r="L14" s="208">
        <f t="shared" si="146"/>
        <v>27710.577999999998</v>
      </c>
      <c r="M14" s="208">
        <f t="shared" si="146"/>
        <v>27710.577999999998</v>
      </c>
      <c r="N14" s="208">
        <f t="shared" si="146"/>
        <v>27710.577999999998</v>
      </c>
      <c r="O14" s="208">
        <f t="shared" si="146"/>
        <v>27710.577999999998</v>
      </c>
      <c r="P14" s="208">
        <f t="shared" si="146"/>
        <v>27710.577999999998</v>
      </c>
      <c r="Q14" s="208">
        <f t="shared" si="146"/>
        <v>27710.577999999998</v>
      </c>
      <c r="R14" s="208">
        <f t="shared" si="146"/>
        <v>27710.577999999998</v>
      </c>
      <c r="S14" s="208">
        <f t="shared" si="146"/>
        <v>27710.577999999998</v>
      </c>
      <c r="T14" s="208">
        <f>SUM(T15,T21)</f>
        <v>27710.577999999998</v>
      </c>
      <c r="U14" s="209">
        <f>SUM(U15,U21)</f>
        <v>332526.93599999993</v>
      </c>
      <c r="V14" s="208">
        <f t="shared" ref="V14:CG14" si="147">SUM(V15,V21)</f>
        <v>27710.577999999998</v>
      </c>
      <c r="W14" s="208">
        <f t="shared" si="147"/>
        <v>27710.577999999998</v>
      </c>
      <c r="X14" s="208">
        <f t="shared" si="147"/>
        <v>27710.577999999998</v>
      </c>
      <c r="Y14" s="208">
        <f t="shared" si="147"/>
        <v>27710.577999999998</v>
      </c>
      <c r="Z14" s="208">
        <f t="shared" si="147"/>
        <v>27710.577999999998</v>
      </c>
      <c r="AA14" s="208">
        <f t="shared" si="147"/>
        <v>27710.577999999998</v>
      </c>
      <c r="AB14" s="208">
        <f t="shared" si="147"/>
        <v>27710.577999999998</v>
      </c>
      <c r="AC14" s="208">
        <f t="shared" si="147"/>
        <v>27710.577999999998</v>
      </c>
      <c r="AD14" s="208">
        <f t="shared" si="147"/>
        <v>27710.577999999998</v>
      </c>
      <c r="AE14" s="208">
        <f t="shared" si="147"/>
        <v>27710.577999999998</v>
      </c>
      <c r="AF14" s="208">
        <f t="shared" si="147"/>
        <v>27710.577999999998</v>
      </c>
      <c r="AG14" s="208">
        <f t="shared" si="147"/>
        <v>27710.577999999998</v>
      </c>
      <c r="AH14" s="209">
        <f>SUM(AH15,AH21)</f>
        <v>332526.93599999993</v>
      </c>
      <c r="AI14" s="208">
        <f t="shared" si="147"/>
        <v>27710.577999999998</v>
      </c>
      <c r="AJ14" s="208">
        <f t="shared" si="147"/>
        <v>27710.577999999998</v>
      </c>
      <c r="AK14" s="208">
        <f t="shared" si="147"/>
        <v>27710.577999999998</v>
      </c>
      <c r="AL14" s="208">
        <f t="shared" si="147"/>
        <v>27710.577999999998</v>
      </c>
      <c r="AM14" s="208">
        <f t="shared" si="147"/>
        <v>27710.577999999998</v>
      </c>
      <c r="AN14" s="208">
        <f t="shared" si="147"/>
        <v>27710.577999999998</v>
      </c>
      <c r="AO14" s="208">
        <f t="shared" si="147"/>
        <v>27710.577999999998</v>
      </c>
      <c r="AP14" s="208">
        <f t="shared" si="147"/>
        <v>27710.577999999998</v>
      </c>
      <c r="AQ14" s="208">
        <f t="shared" si="147"/>
        <v>27710.577999999998</v>
      </c>
      <c r="AR14" s="208">
        <f t="shared" si="147"/>
        <v>27710.577999999998</v>
      </c>
      <c r="AS14" s="208">
        <f t="shared" si="147"/>
        <v>27710.577999999998</v>
      </c>
      <c r="AT14" s="208">
        <f t="shared" si="147"/>
        <v>27710.577999999998</v>
      </c>
      <c r="AU14" s="209">
        <f>SUM(AU15,AU21)</f>
        <v>332526.93599999993</v>
      </c>
      <c r="AV14" s="208">
        <f t="shared" si="147"/>
        <v>27710.577999999998</v>
      </c>
      <c r="AW14" s="208">
        <f t="shared" si="147"/>
        <v>27710.577999999998</v>
      </c>
      <c r="AX14" s="208">
        <f t="shared" si="147"/>
        <v>27710.577999999998</v>
      </c>
      <c r="AY14" s="208">
        <f t="shared" si="147"/>
        <v>27710.577999999998</v>
      </c>
      <c r="AZ14" s="208">
        <f t="shared" si="147"/>
        <v>27710.577999999998</v>
      </c>
      <c r="BA14" s="208">
        <f t="shared" si="147"/>
        <v>27710.577999999998</v>
      </c>
      <c r="BB14" s="208">
        <f t="shared" si="147"/>
        <v>27710.577999999998</v>
      </c>
      <c r="BC14" s="208">
        <f t="shared" si="147"/>
        <v>27710.577999999998</v>
      </c>
      <c r="BD14" s="208">
        <f t="shared" si="147"/>
        <v>27710.577999999998</v>
      </c>
      <c r="BE14" s="208">
        <f t="shared" si="147"/>
        <v>27710.577999999998</v>
      </c>
      <c r="BF14" s="208">
        <f t="shared" si="147"/>
        <v>27710.577999999998</v>
      </c>
      <c r="BG14" s="208">
        <f t="shared" si="147"/>
        <v>27710.577999999998</v>
      </c>
      <c r="BH14" s="209">
        <f>SUM(BH15,BH21)</f>
        <v>332526.93599999993</v>
      </c>
      <c r="BI14" s="208">
        <f t="shared" si="147"/>
        <v>27710.577999999998</v>
      </c>
      <c r="BJ14" s="208">
        <f t="shared" si="147"/>
        <v>27710.577999999998</v>
      </c>
      <c r="BK14" s="208">
        <f t="shared" si="147"/>
        <v>27710.577999999998</v>
      </c>
      <c r="BL14" s="208">
        <f t="shared" si="147"/>
        <v>27710.577999999998</v>
      </c>
      <c r="BM14" s="208">
        <f t="shared" si="147"/>
        <v>27710.577999999998</v>
      </c>
      <c r="BN14" s="208">
        <f t="shared" si="147"/>
        <v>27710.577999999998</v>
      </c>
      <c r="BO14" s="208">
        <f t="shared" si="147"/>
        <v>27710.577999999998</v>
      </c>
      <c r="BP14" s="208">
        <f t="shared" si="147"/>
        <v>27710.577999999998</v>
      </c>
      <c r="BQ14" s="208">
        <f t="shared" si="147"/>
        <v>27710.577999999998</v>
      </c>
      <c r="BR14" s="208">
        <f t="shared" si="147"/>
        <v>27710.577999999998</v>
      </c>
      <c r="BS14" s="208">
        <f t="shared" si="147"/>
        <v>27710.577999999998</v>
      </c>
      <c r="BT14" s="208">
        <f t="shared" si="147"/>
        <v>27710.577999999998</v>
      </c>
      <c r="BU14" s="209">
        <f>SUM(BU15,BU21)</f>
        <v>332526.93599999993</v>
      </c>
      <c r="BV14" s="208">
        <f t="shared" si="147"/>
        <v>27710.577999999998</v>
      </c>
      <c r="BW14" s="208">
        <f t="shared" si="147"/>
        <v>27710.577999999998</v>
      </c>
      <c r="BX14" s="208">
        <f t="shared" si="147"/>
        <v>27710.577999999998</v>
      </c>
      <c r="BY14" s="208">
        <f t="shared" si="147"/>
        <v>27710.577999999998</v>
      </c>
      <c r="BZ14" s="208">
        <f t="shared" si="147"/>
        <v>27710.577999999998</v>
      </c>
      <c r="CA14" s="208">
        <f t="shared" si="147"/>
        <v>27710.577999999998</v>
      </c>
      <c r="CB14" s="208">
        <f t="shared" si="147"/>
        <v>27710.577999999998</v>
      </c>
      <c r="CC14" s="208">
        <f t="shared" si="147"/>
        <v>27710.577999999998</v>
      </c>
      <c r="CD14" s="208">
        <f t="shared" si="147"/>
        <v>27710.577999999998</v>
      </c>
      <c r="CE14" s="208">
        <f t="shared" si="147"/>
        <v>27710.577999999998</v>
      </c>
      <c r="CF14" s="208">
        <f t="shared" si="147"/>
        <v>27710.577999999998</v>
      </c>
      <c r="CG14" s="208">
        <f t="shared" si="147"/>
        <v>27710.577999999998</v>
      </c>
      <c r="CH14" s="209">
        <f>SUM(CH15,CH21)</f>
        <v>332526.93599999993</v>
      </c>
      <c r="CI14" s="208">
        <f t="shared" ref="CI14:EG14" si="148">SUM(CI15,CI21)</f>
        <v>27710.577999999998</v>
      </c>
      <c r="CJ14" s="208">
        <f t="shared" si="148"/>
        <v>27710.577999999998</v>
      </c>
      <c r="CK14" s="208">
        <f t="shared" si="148"/>
        <v>27710.577999999998</v>
      </c>
      <c r="CL14" s="208">
        <f t="shared" si="148"/>
        <v>27710.577999999998</v>
      </c>
      <c r="CM14" s="208">
        <f t="shared" si="148"/>
        <v>27710.577999999998</v>
      </c>
      <c r="CN14" s="208">
        <f t="shared" si="148"/>
        <v>27710.577999999998</v>
      </c>
      <c r="CO14" s="208">
        <f t="shared" si="148"/>
        <v>27710.577999999998</v>
      </c>
      <c r="CP14" s="208">
        <f t="shared" si="148"/>
        <v>27710.577999999998</v>
      </c>
      <c r="CQ14" s="208">
        <f t="shared" si="148"/>
        <v>27710.577999999998</v>
      </c>
      <c r="CR14" s="208">
        <f t="shared" si="148"/>
        <v>27710.577999999998</v>
      </c>
      <c r="CS14" s="208">
        <f t="shared" si="148"/>
        <v>27710.577999999998</v>
      </c>
      <c r="CT14" s="208">
        <f t="shared" si="148"/>
        <v>27710.577999999998</v>
      </c>
      <c r="CU14" s="209">
        <f>SUM(CU15,CU21)</f>
        <v>332526.93599999993</v>
      </c>
      <c r="CV14" s="208">
        <f t="shared" si="148"/>
        <v>27710.577999999998</v>
      </c>
      <c r="CW14" s="208">
        <f t="shared" si="148"/>
        <v>27710.577999999998</v>
      </c>
      <c r="CX14" s="208">
        <f t="shared" si="148"/>
        <v>27710.577999999998</v>
      </c>
      <c r="CY14" s="208">
        <f t="shared" si="148"/>
        <v>27710.577999999998</v>
      </c>
      <c r="CZ14" s="208">
        <f t="shared" si="148"/>
        <v>27710.577999999998</v>
      </c>
      <c r="DA14" s="208">
        <f t="shared" si="148"/>
        <v>27710.577999999998</v>
      </c>
      <c r="DB14" s="208">
        <f t="shared" si="148"/>
        <v>27710.577999999998</v>
      </c>
      <c r="DC14" s="208">
        <f t="shared" si="148"/>
        <v>27710.577999999998</v>
      </c>
      <c r="DD14" s="208">
        <f t="shared" si="148"/>
        <v>27710.577999999998</v>
      </c>
      <c r="DE14" s="208">
        <f t="shared" si="148"/>
        <v>27710.577999999998</v>
      </c>
      <c r="DF14" s="208">
        <f t="shared" si="148"/>
        <v>27710.577999999998</v>
      </c>
      <c r="DG14" s="208">
        <f t="shared" si="148"/>
        <v>27710.577999999998</v>
      </c>
      <c r="DH14" s="209">
        <f>SUM(DH15,DH21)</f>
        <v>332526.93599999993</v>
      </c>
      <c r="DI14" s="208">
        <f t="shared" si="148"/>
        <v>27710.577999999998</v>
      </c>
      <c r="DJ14" s="208">
        <f t="shared" si="148"/>
        <v>27710.577999999998</v>
      </c>
      <c r="DK14" s="208">
        <f t="shared" si="148"/>
        <v>27710.577999999998</v>
      </c>
      <c r="DL14" s="208">
        <f t="shared" si="148"/>
        <v>27710.577999999998</v>
      </c>
      <c r="DM14" s="208">
        <f t="shared" si="148"/>
        <v>27710.577999999998</v>
      </c>
      <c r="DN14" s="208">
        <f t="shared" si="148"/>
        <v>27710.577999999998</v>
      </c>
      <c r="DO14" s="208">
        <f t="shared" si="148"/>
        <v>27710.577999999998</v>
      </c>
      <c r="DP14" s="208">
        <f t="shared" si="148"/>
        <v>27710.577999999998</v>
      </c>
      <c r="DQ14" s="208">
        <f t="shared" si="148"/>
        <v>27710.577999999998</v>
      </c>
      <c r="DR14" s="208">
        <f t="shared" si="148"/>
        <v>27710.577999999998</v>
      </c>
      <c r="DS14" s="208">
        <f t="shared" si="148"/>
        <v>27710.577999999998</v>
      </c>
      <c r="DT14" s="208">
        <f t="shared" si="148"/>
        <v>27710.577999999998</v>
      </c>
      <c r="DU14" s="209">
        <f>SUM(DU15,DU21)</f>
        <v>332526.93599999993</v>
      </c>
      <c r="DV14" s="208">
        <f t="shared" si="148"/>
        <v>27710.577999999998</v>
      </c>
      <c r="DW14" s="208">
        <f t="shared" si="148"/>
        <v>27710.577999999998</v>
      </c>
      <c r="DX14" s="208">
        <f t="shared" si="148"/>
        <v>27710.577999999998</v>
      </c>
      <c r="DY14" s="208">
        <f t="shared" si="148"/>
        <v>27710.577999999998</v>
      </c>
      <c r="DZ14" s="208">
        <f t="shared" si="148"/>
        <v>27710.577999999998</v>
      </c>
      <c r="EA14" s="208">
        <f t="shared" si="148"/>
        <v>27710.577999999998</v>
      </c>
      <c r="EB14" s="208">
        <f t="shared" si="148"/>
        <v>27710.577999999998</v>
      </c>
      <c r="EC14" s="208">
        <f t="shared" si="148"/>
        <v>27710.577999999998</v>
      </c>
      <c r="ED14" s="208">
        <f t="shared" si="148"/>
        <v>27710.577999999998</v>
      </c>
      <c r="EE14" s="208">
        <f t="shared" si="148"/>
        <v>27710.577999999998</v>
      </c>
      <c r="EF14" s="208">
        <f t="shared" si="148"/>
        <v>27710.577999999998</v>
      </c>
      <c r="EG14" s="208">
        <f t="shared" si="148"/>
        <v>27710.577999999998</v>
      </c>
      <c r="EH14" s="209">
        <f>SUM(EH15,EH21)</f>
        <v>332526.93599999993</v>
      </c>
    </row>
    <row r="15" spans="1:139" s="285" customFormat="1" ht="16.5" outlineLevel="2" x14ac:dyDescent="0.25">
      <c r="A15" s="254" t="s">
        <v>396</v>
      </c>
      <c r="B15" s="262">
        <f>SUM(B16:B20)</f>
        <v>7.8999999999999987E-2</v>
      </c>
      <c r="C15" s="254"/>
      <c r="D15" s="256"/>
      <c r="E15" s="256"/>
      <c r="F15" s="263"/>
      <c r="G15" s="263"/>
      <c r="H15" s="260">
        <f>SUM(H16:H20)</f>
        <v>0</v>
      </c>
      <c r="I15" s="260">
        <f>SUM(I16:I20)</f>
        <v>18396.097999999998</v>
      </c>
      <c r="J15" s="260">
        <f t="shared" ref="J15:T15" si="149">SUM(J16:J20)</f>
        <v>18396.097999999998</v>
      </c>
      <c r="K15" s="260">
        <f t="shared" si="149"/>
        <v>18396.097999999998</v>
      </c>
      <c r="L15" s="260">
        <f t="shared" si="149"/>
        <v>18396.097999999998</v>
      </c>
      <c r="M15" s="260">
        <f t="shared" si="149"/>
        <v>18396.097999999998</v>
      </c>
      <c r="N15" s="260">
        <f t="shared" si="149"/>
        <v>18396.097999999998</v>
      </c>
      <c r="O15" s="260">
        <f t="shared" si="149"/>
        <v>18396.097999999998</v>
      </c>
      <c r="P15" s="260">
        <f t="shared" si="149"/>
        <v>18396.097999999998</v>
      </c>
      <c r="Q15" s="260">
        <f t="shared" si="149"/>
        <v>18396.097999999998</v>
      </c>
      <c r="R15" s="260">
        <f t="shared" si="149"/>
        <v>18396.097999999998</v>
      </c>
      <c r="S15" s="260">
        <f t="shared" si="149"/>
        <v>18396.097999999998</v>
      </c>
      <c r="T15" s="260">
        <f t="shared" si="149"/>
        <v>18396.097999999998</v>
      </c>
      <c r="U15" s="259">
        <f>SUM(U16:U20)</f>
        <v>220753.17599999998</v>
      </c>
      <c r="V15" s="260">
        <f t="shared" ref="V15:CG15" si="150">SUM(V16:V20)</f>
        <v>18396.097999999998</v>
      </c>
      <c r="W15" s="260">
        <f t="shared" si="150"/>
        <v>18396.097999999998</v>
      </c>
      <c r="X15" s="260">
        <f t="shared" si="150"/>
        <v>18396.097999999998</v>
      </c>
      <c r="Y15" s="260">
        <f t="shared" si="150"/>
        <v>18396.097999999998</v>
      </c>
      <c r="Z15" s="260">
        <f t="shared" si="150"/>
        <v>18396.097999999998</v>
      </c>
      <c r="AA15" s="260">
        <f t="shared" si="150"/>
        <v>18396.097999999998</v>
      </c>
      <c r="AB15" s="260">
        <f t="shared" si="150"/>
        <v>18396.097999999998</v>
      </c>
      <c r="AC15" s="260">
        <f t="shared" si="150"/>
        <v>18396.097999999998</v>
      </c>
      <c r="AD15" s="260">
        <f t="shared" si="150"/>
        <v>18396.097999999998</v>
      </c>
      <c r="AE15" s="260">
        <f t="shared" si="150"/>
        <v>18396.097999999998</v>
      </c>
      <c r="AF15" s="260">
        <f t="shared" si="150"/>
        <v>18396.097999999998</v>
      </c>
      <c r="AG15" s="260">
        <f t="shared" si="150"/>
        <v>18396.097999999998</v>
      </c>
      <c r="AH15" s="259">
        <f>SUM(AH16:AH20)</f>
        <v>220753.17599999998</v>
      </c>
      <c r="AI15" s="260">
        <f t="shared" si="150"/>
        <v>18396.097999999998</v>
      </c>
      <c r="AJ15" s="260">
        <f t="shared" si="150"/>
        <v>18396.097999999998</v>
      </c>
      <c r="AK15" s="260">
        <f t="shared" si="150"/>
        <v>18396.097999999998</v>
      </c>
      <c r="AL15" s="260">
        <f t="shared" si="150"/>
        <v>18396.097999999998</v>
      </c>
      <c r="AM15" s="260">
        <f t="shared" si="150"/>
        <v>18396.097999999998</v>
      </c>
      <c r="AN15" s="260">
        <f t="shared" si="150"/>
        <v>18396.097999999998</v>
      </c>
      <c r="AO15" s="260">
        <f t="shared" si="150"/>
        <v>18396.097999999998</v>
      </c>
      <c r="AP15" s="260">
        <f t="shared" si="150"/>
        <v>18396.097999999998</v>
      </c>
      <c r="AQ15" s="260">
        <f t="shared" si="150"/>
        <v>18396.097999999998</v>
      </c>
      <c r="AR15" s="260">
        <f t="shared" si="150"/>
        <v>18396.097999999998</v>
      </c>
      <c r="AS15" s="260">
        <f t="shared" si="150"/>
        <v>18396.097999999998</v>
      </c>
      <c r="AT15" s="260">
        <f t="shared" si="150"/>
        <v>18396.097999999998</v>
      </c>
      <c r="AU15" s="259">
        <f>SUM(AU16:AU20)</f>
        <v>220753.17599999998</v>
      </c>
      <c r="AV15" s="260">
        <f t="shared" si="150"/>
        <v>18396.097999999998</v>
      </c>
      <c r="AW15" s="260">
        <f t="shared" si="150"/>
        <v>18396.097999999998</v>
      </c>
      <c r="AX15" s="260">
        <f t="shared" si="150"/>
        <v>18396.097999999998</v>
      </c>
      <c r="AY15" s="260">
        <f t="shared" si="150"/>
        <v>18396.097999999998</v>
      </c>
      <c r="AZ15" s="260">
        <f t="shared" si="150"/>
        <v>18396.097999999998</v>
      </c>
      <c r="BA15" s="260">
        <f t="shared" si="150"/>
        <v>18396.097999999998</v>
      </c>
      <c r="BB15" s="260">
        <f t="shared" si="150"/>
        <v>18396.097999999998</v>
      </c>
      <c r="BC15" s="260">
        <f t="shared" si="150"/>
        <v>18396.097999999998</v>
      </c>
      <c r="BD15" s="260">
        <f t="shared" si="150"/>
        <v>18396.097999999998</v>
      </c>
      <c r="BE15" s="260">
        <f t="shared" si="150"/>
        <v>18396.097999999998</v>
      </c>
      <c r="BF15" s="260">
        <f t="shared" si="150"/>
        <v>18396.097999999998</v>
      </c>
      <c r="BG15" s="260">
        <f t="shared" si="150"/>
        <v>18396.097999999998</v>
      </c>
      <c r="BH15" s="259">
        <f>SUM(BH16:BH20)</f>
        <v>220753.17599999998</v>
      </c>
      <c r="BI15" s="260">
        <f t="shared" si="150"/>
        <v>18396.097999999998</v>
      </c>
      <c r="BJ15" s="260">
        <f t="shared" si="150"/>
        <v>18396.097999999998</v>
      </c>
      <c r="BK15" s="260">
        <f t="shared" si="150"/>
        <v>18396.097999999998</v>
      </c>
      <c r="BL15" s="260">
        <f t="shared" si="150"/>
        <v>18396.097999999998</v>
      </c>
      <c r="BM15" s="260">
        <f t="shared" si="150"/>
        <v>18396.097999999998</v>
      </c>
      <c r="BN15" s="260">
        <f t="shared" si="150"/>
        <v>18396.097999999998</v>
      </c>
      <c r="BO15" s="260">
        <f t="shared" si="150"/>
        <v>18396.097999999998</v>
      </c>
      <c r="BP15" s="260">
        <f t="shared" si="150"/>
        <v>18396.097999999998</v>
      </c>
      <c r="BQ15" s="260">
        <f t="shared" si="150"/>
        <v>18396.097999999998</v>
      </c>
      <c r="BR15" s="260">
        <f t="shared" si="150"/>
        <v>18396.097999999998</v>
      </c>
      <c r="BS15" s="260">
        <f t="shared" si="150"/>
        <v>18396.097999999998</v>
      </c>
      <c r="BT15" s="260">
        <f t="shared" si="150"/>
        <v>18396.097999999998</v>
      </c>
      <c r="BU15" s="259">
        <f>SUM(BU16:BU20)</f>
        <v>220753.17599999998</v>
      </c>
      <c r="BV15" s="260">
        <f t="shared" si="150"/>
        <v>18396.097999999998</v>
      </c>
      <c r="BW15" s="260">
        <f t="shared" si="150"/>
        <v>18396.097999999998</v>
      </c>
      <c r="BX15" s="260">
        <f t="shared" si="150"/>
        <v>18396.097999999998</v>
      </c>
      <c r="BY15" s="260">
        <f t="shared" si="150"/>
        <v>18396.097999999998</v>
      </c>
      <c r="BZ15" s="260">
        <f t="shared" si="150"/>
        <v>18396.097999999998</v>
      </c>
      <c r="CA15" s="260">
        <f t="shared" si="150"/>
        <v>18396.097999999998</v>
      </c>
      <c r="CB15" s="260">
        <f t="shared" si="150"/>
        <v>18396.097999999998</v>
      </c>
      <c r="CC15" s="260">
        <f t="shared" si="150"/>
        <v>18396.097999999998</v>
      </c>
      <c r="CD15" s="260">
        <f t="shared" si="150"/>
        <v>18396.097999999998</v>
      </c>
      <c r="CE15" s="260">
        <f t="shared" si="150"/>
        <v>18396.097999999998</v>
      </c>
      <c r="CF15" s="260">
        <f t="shared" si="150"/>
        <v>18396.097999999998</v>
      </c>
      <c r="CG15" s="260">
        <f t="shared" si="150"/>
        <v>18396.097999999998</v>
      </c>
      <c r="CH15" s="259">
        <f>SUM(CH16:CH20)</f>
        <v>220753.17599999998</v>
      </c>
      <c r="CI15" s="260">
        <f t="shared" ref="CI15:EG15" si="151">SUM(CI16:CI20)</f>
        <v>18396.097999999998</v>
      </c>
      <c r="CJ15" s="260">
        <f t="shared" si="151"/>
        <v>18396.097999999998</v>
      </c>
      <c r="CK15" s="260">
        <f t="shared" si="151"/>
        <v>18396.097999999998</v>
      </c>
      <c r="CL15" s="260">
        <f t="shared" si="151"/>
        <v>18396.097999999998</v>
      </c>
      <c r="CM15" s="260">
        <f t="shared" si="151"/>
        <v>18396.097999999998</v>
      </c>
      <c r="CN15" s="260">
        <f t="shared" si="151"/>
        <v>18396.097999999998</v>
      </c>
      <c r="CO15" s="260">
        <f t="shared" si="151"/>
        <v>18396.097999999998</v>
      </c>
      <c r="CP15" s="260">
        <f t="shared" si="151"/>
        <v>18396.097999999998</v>
      </c>
      <c r="CQ15" s="260">
        <f t="shared" si="151"/>
        <v>18396.097999999998</v>
      </c>
      <c r="CR15" s="260">
        <f t="shared" si="151"/>
        <v>18396.097999999998</v>
      </c>
      <c r="CS15" s="260">
        <f t="shared" si="151"/>
        <v>18396.097999999998</v>
      </c>
      <c r="CT15" s="260">
        <f t="shared" si="151"/>
        <v>18396.097999999998</v>
      </c>
      <c r="CU15" s="259">
        <f>SUM(CU16:CU20)</f>
        <v>220753.17599999998</v>
      </c>
      <c r="CV15" s="260">
        <f t="shared" si="151"/>
        <v>18396.097999999998</v>
      </c>
      <c r="CW15" s="260">
        <f t="shared" si="151"/>
        <v>18396.097999999998</v>
      </c>
      <c r="CX15" s="260">
        <f t="shared" si="151"/>
        <v>18396.097999999998</v>
      </c>
      <c r="CY15" s="260">
        <f t="shared" si="151"/>
        <v>18396.097999999998</v>
      </c>
      <c r="CZ15" s="260">
        <f t="shared" si="151"/>
        <v>18396.097999999998</v>
      </c>
      <c r="DA15" s="260">
        <f t="shared" si="151"/>
        <v>18396.097999999998</v>
      </c>
      <c r="DB15" s="260">
        <f t="shared" si="151"/>
        <v>18396.097999999998</v>
      </c>
      <c r="DC15" s="260">
        <f t="shared" si="151"/>
        <v>18396.097999999998</v>
      </c>
      <c r="DD15" s="260">
        <f t="shared" si="151"/>
        <v>18396.097999999998</v>
      </c>
      <c r="DE15" s="260">
        <f t="shared" si="151"/>
        <v>18396.097999999998</v>
      </c>
      <c r="DF15" s="260">
        <f t="shared" si="151"/>
        <v>18396.097999999998</v>
      </c>
      <c r="DG15" s="260">
        <f t="shared" si="151"/>
        <v>18396.097999999998</v>
      </c>
      <c r="DH15" s="259">
        <f>SUM(DH16:DH20)</f>
        <v>220753.17599999998</v>
      </c>
      <c r="DI15" s="260">
        <f t="shared" si="151"/>
        <v>18396.097999999998</v>
      </c>
      <c r="DJ15" s="260">
        <f t="shared" si="151"/>
        <v>18396.097999999998</v>
      </c>
      <c r="DK15" s="260">
        <f t="shared" si="151"/>
        <v>18396.097999999998</v>
      </c>
      <c r="DL15" s="260">
        <f t="shared" si="151"/>
        <v>18396.097999999998</v>
      </c>
      <c r="DM15" s="260">
        <f t="shared" si="151"/>
        <v>18396.097999999998</v>
      </c>
      <c r="DN15" s="260">
        <f t="shared" si="151"/>
        <v>18396.097999999998</v>
      </c>
      <c r="DO15" s="260">
        <f t="shared" si="151"/>
        <v>18396.097999999998</v>
      </c>
      <c r="DP15" s="260">
        <f t="shared" si="151"/>
        <v>18396.097999999998</v>
      </c>
      <c r="DQ15" s="260">
        <f t="shared" si="151"/>
        <v>18396.097999999998</v>
      </c>
      <c r="DR15" s="260">
        <f t="shared" si="151"/>
        <v>18396.097999999998</v>
      </c>
      <c r="DS15" s="260">
        <f t="shared" si="151"/>
        <v>18396.097999999998</v>
      </c>
      <c r="DT15" s="260">
        <f t="shared" si="151"/>
        <v>18396.097999999998</v>
      </c>
      <c r="DU15" s="259">
        <f>SUM(DU16:DU20)</f>
        <v>220753.17599999998</v>
      </c>
      <c r="DV15" s="260">
        <f t="shared" si="151"/>
        <v>18396.097999999998</v>
      </c>
      <c r="DW15" s="260">
        <f t="shared" si="151"/>
        <v>18396.097999999998</v>
      </c>
      <c r="DX15" s="260">
        <f t="shared" si="151"/>
        <v>18396.097999999998</v>
      </c>
      <c r="DY15" s="260">
        <f t="shared" si="151"/>
        <v>18396.097999999998</v>
      </c>
      <c r="DZ15" s="260">
        <f t="shared" si="151"/>
        <v>18396.097999999998</v>
      </c>
      <c r="EA15" s="260">
        <f t="shared" si="151"/>
        <v>18396.097999999998</v>
      </c>
      <c r="EB15" s="260">
        <f t="shared" si="151"/>
        <v>18396.097999999998</v>
      </c>
      <c r="EC15" s="260">
        <f t="shared" si="151"/>
        <v>18396.097999999998</v>
      </c>
      <c r="ED15" s="260">
        <f t="shared" si="151"/>
        <v>18396.097999999998</v>
      </c>
      <c r="EE15" s="260">
        <f t="shared" si="151"/>
        <v>18396.097999999998</v>
      </c>
      <c r="EF15" s="260">
        <f t="shared" si="151"/>
        <v>18396.097999999998</v>
      </c>
      <c r="EG15" s="260">
        <f t="shared" si="151"/>
        <v>18396.097999999998</v>
      </c>
      <c r="EH15" s="259">
        <f>SUM(EH16:EH20)</f>
        <v>220753.17599999998</v>
      </c>
      <c r="EI15" s="284"/>
    </row>
    <row r="16" spans="1:139" s="287" customFormat="1" outlineLevel="3" x14ac:dyDescent="0.2">
      <c r="A16" s="193" t="s">
        <v>189</v>
      </c>
      <c r="B16" s="224">
        <v>2.3E-2</v>
      </c>
      <c r="C16" s="194"/>
      <c r="D16" s="194"/>
      <c r="E16" s="195"/>
      <c r="F16" s="194"/>
      <c r="G16" s="194"/>
      <c r="H16" s="226"/>
      <c r="I16" s="226">
        <f t="shared" ref="I16:T16" si="152">I4*$B16</f>
        <v>5355.826</v>
      </c>
      <c r="J16" s="226">
        <f t="shared" si="152"/>
        <v>5355.826</v>
      </c>
      <c r="K16" s="226">
        <f t="shared" si="152"/>
        <v>5355.826</v>
      </c>
      <c r="L16" s="226">
        <f t="shared" si="152"/>
        <v>5355.826</v>
      </c>
      <c r="M16" s="226">
        <f t="shared" si="152"/>
        <v>5355.826</v>
      </c>
      <c r="N16" s="226">
        <f t="shared" si="152"/>
        <v>5355.826</v>
      </c>
      <c r="O16" s="226">
        <f t="shared" si="152"/>
        <v>5355.826</v>
      </c>
      <c r="P16" s="226">
        <f t="shared" si="152"/>
        <v>5355.826</v>
      </c>
      <c r="Q16" s="226">
        <f t="shared" si="152"/>
        <v>5355.826</v>
      </c>
      <c r="R16" s="226">
        <f t="shared" si="152"/>
        <v>5355.826</v>
      </c>
      <c r="S16" s="226">
        <f t="shared" si="152"/>
        <v>5355.826</v>
      </c>
      <c r="T16" s="226">
        <f t="shared" si="152"/>
        <v>5355.826</v>
      </c>
      <c r="U16" s="204">
        <f>SUM(I16:T16)</f>
        <v>64269.912000000004</v>
      </c>
      <c r="V16" s="226">
        <f t="shared" ref="V16:AG16" si="153">V4*$B16</f>
        <v>5355.826</v>
      </c>
      <c r="W16" s="226">
        <f t="shared" si="153"/>
        <v>5355.826</v>
      </c>
      <c r="X16" s="226">
        <f t="shared" si="153"/>
        <v>5355.826</v>
      </c>
      <c r="Y16" s="226">
        <f t="shared" si="153"/>
        <v>5355.826</v>
      </c>
      <c r="Z16" s="226">
        <f t="shared" si="153"/>
        <v>5355.826</v>
      </c>
      <c r="AA16" s="226">
        <f t="shared" si="153"/>
        <v>5355.826</v>
      </c>
      <c r="AB16" s="226">
        <f t="shared" si="153"/>
        <v>5355.826</v>
      </c>
      <c r="AC16" s="226">
        <f t="shared" si="153"/>
        <v>5355.826</v>
      </c>
      <c r="AD16" s="226">
        <f t="shared" si="153"/>
        <v>5355.826</v>
      </c>
      <c r="AE16" s="226">
        <f t="shared" si="153"/>
        <v>5355.826</v>
      </c>
      <c r="AF16" s="226">
        <f t="shared" si="153"/>
        <v>5355.826</v>
      </c>
      <c r="AG16" s="226">
        <f t="shared" si="153"/>
        <v>5355.826</v>
      </c>
      <c r="AH16" s="204">
        <f>SUM(V16:AG16)</f>
        <v>64269.912000000004</v>
      </c>
      <c r="AI16" s="191">
        <f t="shared" ref="AI16:AT16" si="154">AI4*$B16</f>
        <v>5355.826</v>
      </c>
      <c r="AJ16" s="191">
        <f t="shared" si="154"/>
        <v>5355.826</v>
      </c>
      <c r="AK16" s="191">
        <f t="shared" si="154"/>
        <v>5355.826</v>
      </c>
      <c r="AL16" s="191">
        <f t="shared" si="154"/>
        <v>5355.826</v>
      </c>
      <c r="AM16" s="191">
        <f t="shared" si="154"/>
        <v>5355.826</v>
      </c>
      <c r="AN16" s="191">
        <f t="shared" si="154"/>
        <v>5355.826</v>
      </c>
      <c r="AO16" s="191">
        <f t="shared" si="154"/>
        <v>5355.826</v>
      </c>
      <c r="AP16" s="191">
        <f t="shared" si="154"/>
        <v>5355.826</v>
      </c>
      <c r="AQ16" s="191">
        <f t="shared" si="154"/>
        <v>5355.826</v>
      </c>
      <c r="AR16" s="191">
        <f t="shared" si="154"/>
        <v>5355.826</v>
      </c>
      <c r="AS16" s="191">
        <f t="shared" si="154"/>
        <v>5355.826</v>
      </c>
      <c r="AT16" s="191">
        <f t="shared" si="154"/>
        <v>5355.826</v>
      </c>
      <c r="AU16" s="204">
        <f>SUM(AI16:AT16)</f>
        <v>64269.912000000004</v>
      </c>
      <c r="AV16" s="191">
        <f t="shared" ref="AV16:BG16" si="155">AV4*$B16</f>
        <v>5355.826</v>
      </c>
      <c r="AW16" s="191">
        <f t="shared" si="155"/>
        <v>5355.826</v>
      </c>
      <c r="AX16" s="191">
        <f t="shared" si="155"/>
        <v>5355.826</v>
      </c>
      <c r="AY16" s="191">
        <f t="shared" si="155"/>
        <v>5355.826</v>
      </c>
      <c r="AZ16" s="191">
        <f t="shared" si="155"/>
        <v>5355.826</v>
      </c>
      <c r="BA16" s="191">
        <f t="shared" si="155"/>
        <v>5355.826</v>
      </c>
      <c r="BB16" s="191">
        <f t="shared" si="155"/>
        <v>5355.826</v>
      </c>
      <c r="BC16" s="191">
        <f t="shared" si="155"/>
        <v>5355.826</v>
      </c>
      <c r="BD16" s="191">
        <f t="shared" si="155"/>
        <v>5355.826</v>
      </c>
      <c r="BE16" s="191">
        <f t="shared" si="155"/>
        <v>5355.826</v>
      </c>
      <c r="BF16" s="191">
        <f t="shared" si="155"/>
        <v>5355.826</v>
      </c>
      <c r="BG16" s="191">
        <f t="shared" si="155"/>
        <v>5355.826</v>
      </c>
      <c r="BH16" s="204">
        <f>SUM(AV16:BG16)</f>
        <v>64269.912000000004</v>
      </c>
      <c r="BI16" s="191">
        <f t="shared" ref="BI16:BT16" si="156">BI4*$B16</f>
        <v>5355.826</v>
      </c>
      <c r="BJ16" s="191">
        <f t="shared" si="156"/>
        <v>5355.826</v>
      </c>
      <c r="BK16" s="191">
        <f t="shared" si="156"/>
        <v>5355.826</v>
      </c>
      <c r="BL16" s="191">
        <f t="shared" si="156"/>
        <v>5355.826</v>
      </c>
      <c r="BM16" s="191">
        <f t="shared" si="156"/>
        <v>5355.826</v>
      </c>
      <c r="BN16" s="191">
        <f t="shared" si="156"/>
        <v>5355.826</v>
      </c>
      <c r="BO16" s="191">
        <f t="shared" si="156"/>
        <v>5355.826</v>
      </c>
      <c r="BP16" s="191">
        <f t="shared" si="156"/>
        <v>5355.826</v>
      </c>
      <c r="BQ16" s="191">
        <f t="shared" si="156"/>
        <v>5355.826</v>
      </c>
      <c r="BR16" s="191">
        <f t="shared" si="156"/>
        <v>5355.826</v>
      </c>
      <c r="BS16" s="191">
        <f t="shared" si="156"/>
        <v>5355.826</v>
      </c>
      <c r="BT16" s="191">
        <f t="shared" si="156"/>
        <v>5355.826</v>
      </c>
      <c r="BU16" s="204">
        <f>SUM(BI16:BT16)</f>
        <v>64269.912000000004</v>
      </c>
      <c r="BV16" s="191">
        <f t="shared" ref="BV16:CG16" si="157">BV4*$B16</f>
        <v>5355.826</v>
      </c>
      <c r="BW16" s="191">
        <f t="shared" si="157"/>
        <v>5355.826</v>
      </c>
      <c r="BX16" s="191">
        <f t="shared" si="157"/>
        <v>5355.826</v>
      </c>
      <c r="BY16" s="191">
        <f t="shared" si="157"/>
        <v>5355.826</v>
      </c>
      <c r="BZ16" s="191">
        <f t="shared" si="157"/>
        <v>5355.826</v>
      </c>
      <c r="CA16" s="191">
        <f t="shared" si="157"/>
        <v>5355.826</v>
      </c>
      <c r="CB16" s="191">
        <f t="shared" si="157"/>
        <v>5355.826</v>
      </c>
      <c r="CC16" s="191">
        <f t="shared" si="157"/>
        <v>5355.826</v>
      </c>
      <c r="CD16" s="191">
        <f t="shared" si="157"/>
        <v>5355.826</v>
      </c>
      <c r="CE16" s="191">
        <f t="shared" si="157"/>
        <v>5355.826</v>
      </c>
      <c r="CF16" s="191">
        <f t="shared" si="157"/>
        <v>5355.826</v>
      </c>
      <c r="CG16" s="191">
        <f t="shared" si="157"/>
        <v>5355.826</v>
      </c>
      <c r="CH16" s="204">
        <f>SUM(BV16:CG16)</f>
        <v>64269.912000000004</v>
      </c>
      <c r="CI16" s="191">
        <f t="shared" ref="CI16:CT16" si="158">CI4*$B16</f>
        <v>5355.826</v>
      </c>
      <c r="CJ16" s="191">
        <f t="shared" si="158"/>
        <v>5355.826</v>
      </c>
      <c r="CK16" s="191">
        <f t="shared" si="158"/>
        <v>5355.826</v>
      </c>
      <c r="CL16" s="191">
        <f t="shared" si="158"/>
        <v>5355.826</v>
      </c>
      <c r="CM16" s="191">
        <f t="shared" si="158"/>
        <v>5355.826</v>
      </c>
      <c r="CN16" s="191">
        <f t="shared" si="158"/>
        <v>5355.826</v>
      </c>
      <c r="CO16" s="191">
        <f t="shared" si="158"/>
        <v>5355.826</v>
      </c>
      <c r="CP16" s="191">
        <f t="shared" si="158"/>
        <v>5355.826</v>
      </c>
      <c r="CQ16" s="191">
        <f t="shared" si="158"/>
        <v>5355.826</v>
      </c>
      <c r="CR16" s="191">
        <f t="shared" si="158"/>
        <v>5355.826</v>
      </c>
      <c r="CS16" s="191">
        <f t="shared" si="158"/>
        <v>5355.826</v>
      </c>
      <c r="CT16" s="191">
        <f t="shared" si="158"/>
        <v>5355.826</v>
      </c>
      <c r="CU16" s="204">
        <f>SUM(CI16:CT16)</f>
        <v>64269.912000000004</v>
      </c>
      <c r="CV16" s="191">
        <f t="shared" ref="CV16:DG16" si="159">CV4*$B16</f>
        <v>5355.826</v>
      </c>
      <c r="CW16" s="191">
        <f t="shared" si="159"/>
        <v>5355.826</v>
      </c>
      <c r="CX16" s="191">
        <f t="shared" si="159"/>
        <v>5355.826</v>
      </c>
      <c r="CY16" s="191">
        <f t="shared" si="159"/>
        <v>5355.826</v>
      </c>
      <c r="CZ16" s="191">
        <f t="shared" si="159"/>
        <v>5355.826</v>
      </c>
      <c r="DA16" s="191">
        <f t="shared" si="159"/>
        <v>5355.826</v>
      </c>
      <c r="DB16" s="191">
        <f t="shared" si="159"/>
        <v>5355.826</v>
      </c>
      <c r="DC16" s="191">
        <f t="shared" si="159"/>
        <v>5355.826</v>
      </c>
      <c r="DD16" s="191">
        <f t="shared" si="159"/>
        <v>5355.826</v>
      </c>
      <c r="DE16" s="191">
        <f t="shared" si="159"/>
        <v>5355.826</v>
      </c>
      <c r="DF16" s="191">
        <f t="shared" si="159"/>
        <v>5355.826</v>
      </c>
      <c r="DG16" s="191">
        <f t="shared" si="159"/>
        <v>5355.826</v>
      </c>
      <c r="DH16" s="204">
        <f>SUM(CV16:DG16)</f>
        <v>64269.912000000004</v>
      </c>
      <c r="DI16" s="191">
        <f t="shared" ref="DI16:DT16" si="160">DI4*$B16</f>
        <v>5355.826</v>
      </c>
      <c r="DJ16" s="191">
        <f t="shared" si="160"/>
        <v>5355.826</v>
      </c>
      <c r="DK16" s="191">
        <f t="shared" si="160"/>
        <v>5355.826</v>
      </c>
      <c r="DL16" s="191">
        <f t="shared" si="160"/>
        <v>5355.826</v>
      </c>
      <c r="DM16" s="191">
        <f t="shared" si="160"/>
        <v>5355.826</v>
      </c>
      <c r="DN16" s="191">
        <f t="shared" si="160"/>
        <v>5355.826</v>
      </c>
      <c r="DO16" s="191">
        <f t="shared" si="160"/>
        <v>5355.826</v>
      </c>
      <c r="DP16" s="191">
        <f t="shared" si="160"/>
        <v>5355.826</v>
      </c>
      <c r="DQ16" s="191">
        <f t="shared" si="160"/>
        <v>5355.826</v>
      </c>
      <c r="DR16" s="191">
        <f t="shared" si="160"/>
        <v>5355.826</v>
      </c>
      <c r="DS16" s="191">
        <f t="shared" si="160"/>
        <v>5355.826</v>
      </c>
      <c r="DT16" s="191">
        <f t="shared" si="160"/>
        <v>5355.826</v>
      </c>
      <c r="DU16" s="204">
        <f>SUM(DI16:DT16)</f>
        <v>64269.912000000004</v>
      </c>
      <c r="DV16" s="191">
        <f t="shared" ref="DV16:EG16" si="161">DV4*$B16</f>
        <v>5355.826</v>
      </c>
      <c r="DW16" s="191">
        <f t="shared" si="161"/>
        <v>5355.826</v>
      </c>
      <c r="DX16" s="191">
        <f t="shared" si="161"/>
        <v>5355.826</v>
      </c>
      <c r="DY16" s="191">
        <f t="shared" si="161"/>
        <v>5355.826</v>
      </c>
      <c r="DZ16" s="191">
        <f t="shared" si="161"/>
        <v>5355.826</v>
      </c>
      <c r="EA16" s="191">
        <f t="shared" si="161"/>
        <v>5355.826</v>
      </c>
      <c r="EB16" s="191">
        <f t="shared" si="161"/>
        <v>5355.826</v>
      </c>
      <c r="EC16" s="191">
        <f t="shared" si="161"/>
        <v>5355.826</v>
      </c>
      <c r="ED16" s="191">
        <f t="shared" si="161"/>
        <v>5355.826</v>
      </c>
      <c r="EE16" s="191">
        <f t="shared" si="161"/>
        <v>5355.826</v>
      </c>
      <c r="EF16" s="191">
        <f t="shared" si="161"/>
        <v>5355.826</v>
      </c>
      <c r="EG16" s="191">
        <f t="shared" si="161"/>
        <v>5355.826</v>
      </c>
      <c r="EH16" s="204">
        <f>SUM(DV16:EG16)</f>
        <v>64269.912000000004</v>
      </c>
      <c r="EI16" s="286"/>
    </row>
    <row r="17" spans="1:139" s="287" customFormat="1" outlineLevel="3" x14ac:dyDescent="0.2">
      <c r="A17" s="193" t="s">
        <v>190</v>
      </c>
      <c r="B17" s="224">
        <v>6.0000000000000001E-3</v>
      </c>
      <c r="C17" s="194"/>
      <c r="D17" s="194"/>
      <c r="E17" s="195"/>
      <c r="F17" s="194"/>
      <c r="G17" s="194"/>
      <c r="H17" s="226"/>
      <c r="I17" s="226">
        <f t="shared" ref="I17:T17" si="162">I4*$B17</f>
        <v>1397.172</v>
      </c>
      <c r="J17" s="226">
        <f t="shared" si="162"/>
        <v>1397.172</v>
      </c>
      <c r="K17" s="226">
        <f t="shared" si="162"/>
        <v>1397.172</v>
      </c>
      <c r="L17" s="226">
        <f t="shared" si="162"/>
        <v>1397.172</v>
      </c>
      <c r="M17" s="226">
        <f t="shared" si="162"/>
        <v>1397.172</v>
      </c>
      <c r="N17" s="226">
        <f t="shared" si="162"/>
        <v>1397.172</v>
      </c>
      <c r="O17" s="226">
        <f t="shared" si="162"/>
        <v>1397.172</v>
      </c>
      <c r="P17" s="226">
        <f t="shared" si="162"/>
        <v>1397.172</v>
      </c>
      <c r="Q17" s="226">
        <f t="shared" si="162"/>
        <v>1397.172</v>
      </c>
      <c r="R17" s="226">
        <f t="shared" si="162"/>
        <v>1397.172</v>
      </c>
      <c r="S17" s="226">
        <f t="shared" si="162"/>
        <v>1397.172</v>
      </c>
      <c r="T17" s="226">
        <f t="shared" si="162"/>
        <v>1397.172</v>
      </c>
      <c r="U17" s="204">
        <f>SUM(I17:T17)</f>
        <v>16766.064000000002</v>
      </c>
      <c r="V17" s="226">
        <f t="shared" ref="V17:AG17" si="163">V4*$B17</f>
        <v>1397.172</v>
      </c>
      <c r="W17" s="226">
        <f t="shared" si="163"/>
        <v>1397.172</v>
      </c>
      <c r="X17" s="226">
        <f t="shared" si="163"/>
        <v>1397.172</v>
      </c>
      <c r="Y17" s="226">
        <f t="shared" si="163"/>
        <v>1397.172</v>
      </c>
      <c r="Z17" s="226">
        <f t="shared" si="163"/>
        <v>1397.172</v>
      </c>
      <c r="AA17" s="226">
        <f t="shared" si="163"/>
        <v>1397.172</v>
      </c>
      <c r="AB17" s="226">
        <f t="shared" si="163"/>
        <v>1397.172</v>
      </c>
      <c r="AC17" s="226">
        <f t="shared" si="163"/>
        <v>1397.172</v>
      </c>
      <c r="AD17" s="226">
        <f t="shared" si="163"/>
        <v>1397.172</v>
      </c>
      <c r="AE17" s="226">
        <f t="shared" si="163"/>
        <v>1397.172</v>
      </c>
      <c r="AF17" s="226">
        <f t="shared" si="163"/>
        <v>1397.172</v>
      </c>
      <c r="AG17" s="226">
        <f t="shared" si="163"/>
        <v>1397.172</v>
      </c>
      <c r="AH17" s="204">
        <f>SUM(V17:AG17)</f>
        <v>16766.064000000002</v>
      </c>
      <c r="AI17" s="191">
        <f t="shared" ref="AI17:AT17" si="164">AI4*$B17</f>
        <v>1397.172</v>
      </c>
      <c r="AJ17" s="191">
        <f t="shared" si="164"/>
        <v>1397.172</v>
      </c>
      <c r="AK17" s="191">
        <f t="shared" si="164"/>
        <v>1397.172</v>
      </c>
      <c r="AL17" s="191">
        <f t="shared" si="164"/>
        <v>1397.172</v>
      </c>
      <c r="AM17" s="191">
        <f t="shared" si="164"/>
        <v>1397.172</v>
      </c>
      <c r="AN17" s="191">
        <f t="shared" si="164"/>
        <v>1397.172</v>
      </c>
      <c r="AO17" s="191">
        <f t="shared" si="164"/>
        <v>1397.172</v>
      </c>
      <c r="AP17" s="191">
        <f t="shared" si="164"/>
        <v>1397.172</v>
      </c>
      <c r="AQ17" s="191">
        <f t="shared" si="164"/>
        <v>1397.172</v>
      </c>
      <c r="AR17" s="191">
        <f t="shared" si="164"/>
        <v>1397.172</v>
      </c>
      <c r="AS17" s="191">
        <f t="shared" si="164"/>
        <v>1397.172</v>
      </c>
      <c r="AT17" s="191">
        <f t="shared" si="164"/>
        <v>1397.172</v>
      </c>
      <c r="AU17" s="204">
        <f>SUM(AI17:AT17)</f>
        <v>16766.064000000002</v>
      </c>
      <c r="AV17" s="191">
        <f t="shared" ref="AV17:BG17" si="165">AV4*$B17</f>
        <v>1397.172</v>
      </c>
      <c r="AW17" s="191">
        <f t="shared" si="165"/>
        <v>1397.172</v>
      </c>
      <c r="AX17" s="191">
        <f t="shared" si="165"/>
        <v>1397.172</v>
      </c>
      <c r="AY17" s="191">
        <f t="shared" si="165"/>
        <v>1397.172</v>
      </c>
      <c r="AZ17" s="191">
        <f t="shared" si="165"/>
        <v>1397.172</v>
      </c>
      <c r="BA17" s="191">
        <f t="shared" si="165"/>
        <v>1397.172</v>
      </c>
      <c r="BB17" s="191">
        <f t="shared" si="165"/>
        <v>1397.172</v>
      </c>
      <c r="BC17" s="191">
        <f t="shared" si="165"/>
        <v>1397.172</v>
      </c>
      <c r="BD17" s="191">
        <f t="shared" si="165"/>
        <v>1397.172</v>
      </c>
      <c r="BE17" s="191">
        <f t="shared" si="165"/>
        <v>1397.172</v>
      </c>
      <c r="BF17" s="191">
        <f t="shared" si="165"/>
        <v>1397.172</v>
      </c>
      <c r="BG17" s="191">
        <f t="shared" si="165"/>
        <v>1397.172</v>
      </c>
      <c r="BH17" s="204">
        <f>SUM(AV17:BG17)</f>
        <v>16766.064000000002</v>
      </c>
      <c r="BI17" s="191">
        <f t="shared" ref="BI17:BT17" si="166">BI4*$B17</f>
        <v>1397.172</v>
      </c>
      <c r="BJ17" s="191">
        <f t="shared" si="166"/>
        <v>1397.172</v>
      </c>
      <c r="BK17" s="191">
        <f t="shared" si="166"/>
        <v>1397.172</v>
      </c>
      <c r="BL17" s="191">
        <f t="shared" si="166"/>
        <v>1397.172</v>
      </c>
      <c r="BM17" s="191">
        <f t="shared" si="166"/>
        <v>1397.172</v>
      </c>
      <c r="BN17" s="191">
        <f t="shared" si="166"/>
        <v>1397.172</v>
      </c>
      <c r="BO17" s="191">
        <f t="shared" si="166"/>
        <v>1397.172</v>
      </c>
      <c r="BP17" s="191">
        <f t="shared" si="166"/>
        <v>1397.172</v>
      </c>
      <c r="BQ17" s="191">
        <f t="shared" si="166"/>
        <v>1397.172</v>
      </c>
      <c r="BR17" s="191">
        <f t="shared" si="166"/>
        <v>1397.172</v>
      </c>
      <c r="BS17" s="191">
        <f t="shared" si="166"/>
        <v>1397.172</v>
      </c>
      <c r="BT17" s="191">
        <f t="shared" si="166"/>
        <v>1397.172</v>
      </c>
      <c r="BU17" s="204">
        <f>SUM(BI17:BT17)</f>
        <v>16766.064000000002</v>
      </c>
      <c r="BV17" s="191">
        <f t="shared" ref="BV17:CG17" si="167">BV4*$B17</f>
        <v>1397.172</v>
      </c>
      <c r="BW17" s="191">
        <f t="shared" si="167"/>
        <v>1397.172</v>
      </c>
      <c r="BX17" s="191">
        <f t="shared" si="167"/>
        <v>1397.172</v>
      </c>
      <c r="BY17" s="191">
        <f t="shared" si="167"/>
        <v>1397.172</v>
      </c>
      <c r="BZ17" s="191">
        <f t="shared" si="167"/>
        <v>1397.172</v>
      </c>
      <c r="CA17" s="191">
        <f t="shared" si="167"/>
        <v>1397.172</v>
      </c>
      <c r="CB17" s="191">
        <f t="shared" si="167"/>
        <v>1397.172</v>
      </c>
      <c r="CC17" s="191">
        <f t="shared" si="167"/>
        <v>1397.172</v>
      </c>
      <c r="CD17" s="191">
        <f t="shared" si="167"/>
        <v>1397.172</v>
      </c>
      <c r="CE17" s="191">
        <f t="shared" si="167"/>
        <v>1397.172</v>
      </c>
      <c r="CF17" s="191">
        <f t="shared" si="167"/>
        <v>1397.172</v>
      </c>
      <c r="CG17" s="191">
        <f t="shared" si="167"/>
        <v>1397.172</v>
      </c>
      <c r="CH17" s="204">
        <f>SUM(BV17:CG17)</f>
        <v>16766.064000000002</v>
      </c>
      <c r="CI17" s="191">
        <f t="shared" ref="CI17:CT17" si="168">CI4*$B17</f>
        <v>1397.172</v>
      </c>
      <c r="CJ17" s="191">
        <f t="shared" si="168"/>
        <v>1397.172</v>
      </c>
      <c r="CK17" s="191">
        <f t="shared" si="168"/>
        <v>1397.172</v>
      </c>
      <c r="CL17" s="191">
        <f t="shared" si="168"/>
        <v>1397.172</v>
      </c>
      <c r="CM17" s="191">
        <f t="shared" si="168"/>
        <v>1397.172</v>
      </c>
      <c r="CN17" s="191">
        <f t="shared" si="168"/>
        <v>1397.172</v>
      </c>
      <c r="CO17" s="191">
        <f t="shared" si="168"/>
        <v>1397.172</v>
      </c>
      <c r="CP17" s="191">
        <f t="shared" si="168"/>
        <v>1397.172</v>
      </c>
      <c r="CQ17" s="191">
        <f t="shared" si="168"/>
        <v>1397.172</v>
      </c>
      <c r="CR17" s="191">
        <f t="shared" si="168"/>
        <v>1397.172</v>
      </c>
      <c r="CS17" s="191">
        <f t="shared" si="168"/>
        <v>1397.172</v>
      </c>
      <c r="CT17" s="191">
        <f t="shared" si="168"/>
        <v>1397.172</v>
      </c>
      <c r="CU17" s="204">
        <f>SUM(CI17:CT17)</f>
        <v>16766.064000000002</v>
      </c>
      <c r="CV17" s="191">
        <f t="shared" ref="CV17:DG17" si="169">CV4*$B17</f>
        <v>1397.172</v>
      </c>
      <c r="CW17" s="191">
        <f t="shared" si="169"/>
        <v>1397.172</v>
      </c>
      <c r="CX17" s="191">
        <f t="shared" si="169"/>
        <v>1397.172</v>
      </c>
      <c r="CY17" s="191">
        <f t="shared" si="169"/>
        <v>1397.172</v>
      </c>
      <c r="CZ17" s="191">
        <f t="shared" si="169"/>
        <v>1397.172</v>
      </c>
      <c r="DA17" s="191">
        <f t="shared" si="169"/>
        <v>1397.172</v>
      </c>
      <c r="DB17" s="191">
        <f t="shared" si="169"/>
        <v>1397.172</v>
      </c>
      <c r="DC17" s="191">
        <f t="shared" si="169"/>
        <v>1397.172</v>
      </c>
      <c r="DD17" s="191">
        <f t="shared" si="169"/>
        <v>1397.172</v>
      </c>
      <c r="DE17" s="191">
        <f t="shared" si="169"/>
        <v>1397.172</v>
      </c>
      <c r="DF17" s="191">
        <f t="shared" si="169"/>
        <v>1397.172</v>
      </c>
      <c r="DG17" s="191">
        <f t="shared" si="169"/>
        <v>1397.172</v>
      </c>
      <c r="DH17" s="204">
        <f>SUM(CV17:DG17)</f>
        <v>16766.064000000002</v>
      </c>
      <c r="DI17" s="191">
        <f t="shared" ref="DI17:DT17" si="170">DI4*$B17</f>
        <v>1397.172</v>
      </c>
      <c r="DJ17" s="191">
        <f t="shared" si="170"/>
        <v>1397.172</v>
      </c>
      <c r="DK17" s="191">
        <f t="shared" si="170"/>
        <v>1397.172</v>
      </c>
      <c r="DL17" s="191">
        <f t="shared" si="170"/>
        <v>1397.172</v>
      </c>
      <c r="DM17" s="191">
        <f t="shared" si="170"/>
        <v>1397.172</v>
      </c>
      <c r="DN17" s="191">
        <f t="shared" si="170"/>
        <v>1397.172</v>
      </c>
      <c r="DO17" s="191">
        <f t="shared" si="170"/>
        <v>1397.172</v>
      </c>
      <c r="DP17" s="191">
        <f t="shared" si="170"/>
        <v>1397.172</v>
      </c>
      <c r="DQ17" s="191">
        <f t="shared" si="170"/>
        <v>1397.172</v>
      </c>
      <c r="DR17" s="191">
        <f t="shared" si="170"/>
        <v>1397.172</v>
      </c>
      <c r="DS17" s="191">
        <f t="shared" si="170"/>
        <v>1397.172</v>
      </c>
      <c r="DT17" s="191">
        <f t="shared" si="170"/>
        <v>1397.172</v>
      </c>
      <c r="DU17" s="204">
        <f>SUM(DI17:DT17)</f>
        <v>16766.064000000002</v>
      </c>
      <c r="DV17" s="191">
        <f t="shared" ref="DV17:EG17" si="171">DV4*$B17</f>
        <v>1397.172</v>
      </c>
      <c r="DW17" s="191">
        <f t="shared" si="171"/>
        <v>1397.172</v>
      </c>
      <c r="DX17" s="191">
        <f t="shared" si="171"/>
        <v>1397.172</v>
      </c>
      <c r="DY17" s="191">
        <f t="shared" si="171"/>
        <v>1397.172</v>
      </c>
      <c r="DZ17" s="191">
        <f t="shared" si="171"/>
        <v>1397.172</v>
      </c>
      <c r="EA17" s="191">
        <f t="shared" si="171"/>
        <v>1397.172</v>
      </c>
      <c r="EB17" s="191">
        <f t="shared" si="171"/>
        <v>1397.172</v>
      </c>
      <c r="EC17" s="191">
        <f t="shared" si="171"/>
        <v>1397.172</v>
      </c>
      <c r="ED17" s="191">
        <f t="shared" si="171"/>
        <v>1397.172</v>
      </c>
      <c r="EE17" s="191">
        <f t="shared" si="171"/>
        <v>1397.172</v>
      </c>
      <c r="EF17" s="191">
        <f t="shared" si="171"/>
        <v>1397.172</v>
      </c>
      <c r="EG17" s="191">
        <f t="shared" si="171"/>
        <v>1397.172</v>
      </c>
      <c r="EH17" s="204">
        <f>SUM(DV17:EG17)</f>
        <v>16766.064000000002</v>
      </c>
      <c r="EI17" s="286"/>
    </row>
    <row r="18" spans="1:139" s="287" customFormat="1" outlineLevel="3" x14ac:dyDescent="0.2">
      <c r="A18" s="193" t="s">
        <v>191</v>
      </c>
      <c r="B18" s="224">
        <v>1.35E-2</v>
      </c>
      <c r="C18" s="193"/>
      <c r="D18" s="195"/>
      <c r="E18" s="195"/>
      <c r="F18" s="194"/>
      <c r="G18" s="194"/>
      <c r="H18" s="226"/>
      <c r="I18" s="226">
        <f t="shared" ref="I18:T18" si="172">I4*$B18</f>
        <v>3143.6370000000002</v>
      </c>
      <c r="J18" s="226">
        <f t="shared" si="172"/>
        <v>3143.6370000000002</v>
      </c>
      <c r="K18" s="226">
        <f t="shared" si="172"/>
        <v>3143.6370000000002</v>
      </c>
      <c r="L18" s="226">
        <f t="shared" si="172"/>
        <v>3143.6370000000002</v>
      </c>
      <c r="M18" s="226">
        <f t="shared" si="172"/>
        <v>3143.6370000000002</v>
      </c>
      <c r="N18" s="226">
        <f t="shared" si="172"/>
        <v>3143.6370000000002</v>
      </c>
      <c r="O18" s="226">
        <f t="shared" si="172"/>
        <v>3143.6370000000002</v>
      </c>
      <c r="P18" s="226">
        <f t="shared" si="172"/>
        <v>3143.6370000000002</v>
      </c>
      <c r="Q18" s="226">
        <f t="shared" si="172"/>
        <v>3143.6370000000002</v>
      </c>
      <c r="R18" s="226">
        <f t="shared" si="172"/>
        <v>3143.6370000000002</v>
      </c>
      <c r="S18" s="226">
        <f t="shared" si="172"/>
        <v>3143.6370000000002</v>
      </c>
      <c r="T18" s="226">
        <f t="shared" si="172"/>
        <v>3143.6370000000002</v>
      </c>
      <c r="U18" s="204">
        <f>SUM(I18:T18)</f>
        <v>37723.644</v>
      </c>
      <c r="V18" s="226">
        <f t="shared" ref="V18:AG18" si="173">V4*$B18</f>
        <v>3143.6370000000002</v>
      </c>
      <c r="W18" s="226">
        <f t="shared" si="173"/>
        <v>3143.6370000000002</v>
      </c>
      <c r="X18" s="226">
        <f t="shared" si="173"/>
        <v>3143.6370000000002</v>
      </c>
      <c r="Y18" s="226">
        <f t="shared" si="173"/>
        <v>3143.6370000000002</v>
      </c>
      <c r="Z18" s="226">
        <f t="shared" si="173"/>
        <v>3143.6370000000002</v>
      </c>
      <c r="AA18" s="226">
        <f t="shared" si="173"/>
        <v>3143.6370000000002</v>
      </c>
      <c r="AB18" s="226">
        <f t="shared" si="173"/>
        <v>3143.6370000000002</v>
      </c>
      <c r="AC18" s="226">
        <f t="shared" si="173"/>
        <v>3143.6370000000002</v>
      </c>
      <c r="AD18" s="226">
        <f t="shared" si="173"/>
        <v>3143.6370000000002</v>
      </c>
      <c r="AE18" s="226">
        <f t="shared" si="173"/>
        <v>3143.6370000000002</v>
      </c>
      <c r="AF18" s="226">
        <f t="shared" si="173"/>
        <v>3143.6370000000002</v>
      </c>
      <c r="AG18" s="226">
        <f t="shared" si="173"/>
        <v>3143.6370000000002</v>
      </c>
      <c r="AH18" s="204">
        <f>SUM(V18:AG18)</f>
        <v>37723.644</v>
      </c>
      <c r="AI18" s="191">
        <f t="shared" ref="AI18:AT18" si="174">AI4*$B18</f>
        <v>3143.6370000000002</v>
      </c>
      <c r="AJ18" s="191">
        <f t="shared" si="174"/>
        <v>3143.6370000000002</v>
      </c>
      <c r="AK18" s="191">
        <f t="shared" si="174"/>
        <v>3143.6370000000002</v>
      </c>
      <c r="AL18" s="191">
        <f t="shared" si="174"/>
        <v>3143.6370000000002</v>
      </c>
      <c r="AM18" s="191">
        <f t="shared" si="174"/>
        <v>3143.6370000000002</v>
      </c>
      <c r="AN18" s="191">
        <f t="shared" si="174"/>
        <v>3143.6370000000002</v>
      </c>
      <c r="AO18" s="191">
        <f t="shared" si="174"/>
        <v>3143.6370000000002</v>
      </c>
      <c r="AP18" s="191">
        <f t="shared" si="174"/>
        <v>3143.6370000000002</v>
      </c>
      <c r="AQ18" s="191">
        <f t="shared" si="174"/>
        <v>3143.6370000000002</v>
      </c>
      <c r="AR18" s="191">
        <f t="shared" si="174"/>
        <v>3143.6370000000002</v>
      </c>
      <c r="AS18" s="191">
        <f t="shared" si="174"/>
        <v>3143.6370000000002</v>
      </c>
      <c r="AT18" s="191">
        <f t="shared" si="174"/>
        <v>3143.6370000000002</v>
      </c>
      <c r="AU18" s="204">
        <f>SUM(AI18:AT18)</f>
        <v>37723.644</v>
      </c>
      <c r="AV18" s="191">
        <f t="shared" ref="AV18:BG18" si="175">AV4*$B18</f>
        <v>3143.6370000000002</v>
      </c>
      <c r="AW18" s="191">
        <f t="shared" si="175"/>
        <v>3143.6370000000002</v>
      </c>
      <c r="AX18" s="191">
        <f t="shared" si="175"/>
        <v>3143.6370000000002</v>
      </c>
      <c r="AY18" s="191">
        <f t="shared" si="175"/>
        <v>3143.6370000000002</v>
      </c>
      <c r="AZ18" s="191">
        <f t="shared" si="175"/>
        <v>3143.6370000000002</v>
      </c>
      <c r="BA18" s="191">
        <f t="shared" si="175"/>
        <v>3143.6370000000002</v>
      </c>
      <c r="BB18" s="191">
        <f t="shared" si="175"/>
        <v>3143.6370000000002</v>
      </c>
      <c r="BC18" s="191">
        <f t="shared" si="175"/>
        <v>3143.6370000000002</v>
      </c>
      <c r="BD18" s="191">
        <f t="shared" si="175"/>
        <v>3143.6370000000002</v>
      </c>
      <c r="BE18" s="191">
        <f t="shared" si="175"/>
        <v>3143.6370000000002</v>
      </c>
      <c r="BF18" s="191">
        <f t="shared" si="175"/>
        <v>3143.6370000000002</v>
      </c>
      <c r="BG18" s="191">
        <f t="shared" si="175"/>
        <v>3143.6370000000002</v>
      </c>
      <c r="BH18" s="204">
        <f>SUM(AV18:BG18)</f>
        <v>37723.644</v>
      </c>
      <c r="BI18" s="191">
        <f t="shared" ref="BI18:BT18" si="176">BI4*$B18</f>
        <v>3143.6370000000002</v>
      </c>
      <c r="BJ18" s="191">
        <f t="shared" si="176"/>
        <v>3143.6370000000002</v>
      </c>
      <c r="BK18" s="191">
        <f t="shared" si="176"/>
        <v>3143.6370000000002</v>
      </c>
      <c r="BL18" s="191">
        <f t="shared" si="176"/>
        <v>3143.6370000000002</v>
      </c>
      <c r="BM18" s="191">
        <f t="shared" si="176"/>
        <v>3143.6370000000002</v>
      </c>
      <c r="BN18" s="191">
        <f t="shared" si="176"/>
        <v>3143.6370000000002</v>
      </c>
      <c r="BO18" s="191">
        <f t="shared" si="176"/>
        <v>3143.6370000000002</v>
      </c>
      <c r="BP18" s="191">
        <f t="shared" si="176"/>
        <v>3143.6370000000002</v>
      </c>
      <c r="BQ18" s="191">
        <f t="shared" si="176"/>
        <v>3143.6370000000002</v>
      </c>
      <c r="BR18" s="191">
        <f t="shared" si="176"/>
        <v>3143.6370000000002</v>
      </c>
      <c r="BS18" s="191">
        <f t="shared" si="176"/>
        <v>3143.6370000000002</v>
      </c>
      <c r="BT18" s="191">
        <f t="shared" si="176"/>
        <v>3143.6370000000002</v>
      </c>
      <c r="BU18" s="204">
        <f>SUM(BI18:BT18)</f>
        <v>37723.644</v>
      </c>
      <c r="BV18" s="191">
        <f t="shared" ref="BV18:CG18" si="177">BV4*$B18</f>
        <v>3143.6370000000002</v>
      </c>
      <c r="BW18" s="191">
        <f t="shared" si="177"/>
        <v>3143.6370000000002</v>
      </c>
      <c r="BX18" s="191">
        <f t="shared" si="177"/>
        <v>3143.6370000000002</v>
      </c>
      <c r="BY18" s="191">
        <f t="shared" si="177"/>
        <v>3143.6370000000002</v>
      </c>
      <c r="BZ18" s="191">
        <f t="shared" si="177"/>
        <v>3143.6370000000002</v>
      </c>
      <c r="CA18" s="191">
        <f t="shared" si="177"/>
        <v>3143.6370000000002</v>
      </c>
      <c r="CB18" s="191">
        <f t="shared" si="177"/>
        <v>3143.6370000000002</v>
      </c>
      <c r="CC18" s="191">
        <f t="shared" si="177"/>
        <v>3143.6370000000002</v>
      </c>
      <c r="CD18" s="191">
        <f t="shared" si="177"/>
        <v>3143.6370000000002</v>
      </c>
      <c r="CE18" s="191">
        <f t="shared" si="177"/>
        <v>3143.6370000000002</v>
      </c>
      <c r="CF18" s="191">
        <f t="shared" si="177"/>
        <v>3143.6370000000002</v>
      </c>
      <c r="CG18" s="191">
        <f t="shared" si="177"/>
        <v>3143.6370000000002</v>
      </c>
      <c r="CH18" s="204">
        <f>SUM(BV18:CG18)</f>
        <v>37723.644</v>
      </c>
      <c r="CI18" s="191">
        <f t="shared" ref="CI18:CT18" si="178">CI4*$B18</f>
        <v>3143.6370000000002</v>
      </c>
      <c r="CJ18" s="191">
        <f t="shared" si="178"/>
        <v>3143.6370000000002</v>
      </c>
      <c r="CK18" s="191">
        <f t="shared" si="178"/>
        <v>3143.6370000000002</v>
      </c>
      <c r="CL18" s="191">
        <f t="shared" si="178"/>
        <v>3143.6370000000002</v>
      </c>
      <c r="CM18" s="191">
        <f t="shared" si="178"/>
        <v>3143.6370000000002</v>
      </c>
      <c r="CN18" s="191">
        <f t="shared" si="178"/>
        <v>3143.6370000000002</v>
      </c>
      <c r="CO18" s="191">
        <f t="shared" si="178"/>
        <v>3143.6370000000002</v>
      </c>
      <c r="CP18" s="191">
        <f t="shared" si="178"/>
        <v>3143.6370000000002</v>
      </c>
      <c r="CQ18" s="191">
        <f t="shared" si="178"/>
        <v>3143.6370000000002</v>
      </c>
      <c r="CR18" s="191">
        <f t="shared" si="178"/>
        <v>3143.6370000000002</v>
      </c>
      <c r="CS18" s="191">
        <f t="shared" si="178"/>
        <v>3143.6370000000002</v>
      </c>
      <c r="CT18" s="191">
        <f t="shared" si="178"/>
        <v>3143.6370000000002</v>
      </c>
      <c r="CU18" s="204">
        <f>SUM(CI18:CT18)</f>
        <v>37723.644</v>
      </c>
      <c r="CV18" s="191">
        <f t="shared" ref="CV18:DG18" si="179">CV4*$B18</f>
        <v>3143.6370000000002</v>
      </c>
      <c r="CW18" s="191">
        <f t="shared" si="179"/>
        <v>3143.6370000000002</v>
      </c>
      <c r="CX18" s="191">
        <f t="shared" si="179"/>
        <v>3143.6370000000002</v>
      </c>
      <c r="CY18" s="191">
        <f t="shared" si="179"/>
        <v>3143.6370000000002</v>
      </c>
      <c r="CZ18" s="191">
        <f t="shared" si="179"/>
        <v>3143.6370000000002</v>
      </c>
      <c r="DA18" s="191">
        <f t="shared" si="179"/>
        <v>3143.6370000000002</v>
      </c>
      <c r="DB18" s="191">
        <f t="shared" si="179"/>
        <v>3143.6370000000002</v>
      </c>
      <c r="DC18" s="191">
        <f t="shared" si="179"/>
        <v>3143.6370000000002</v>
      </c>
      <c r="DD18" s="191">
        <f t="shared" si="179"/>
        <v>3143.6370000000002</v>
      </c>
      <c r="DE18" s="191">
        <f t="shared" si="179"/>
        <v>3143.6370000000002</v>
      </c>
      <c r="DF18" s="191">
        <f t="shared" si="179"/>
        <v>3143.6370000000002</v>
      </c>
      <c r="DG18" s="191">
        <f t="shared" si="179"/>
        <v>3143.6370000000002</v>
      </c>
      <c r="DH18" s="204">
        <f>SUM(CV18:DG18)</f>
        <v>37723.644</v>
      </c>
      <c r="DI18" s="191">
        <f t="shared" ref="DI18:DT18" si="180">DI4*$B18</f>
        <v>3143.6370000000002</v>
      </c>
      <c r="DJ18" s="191">
        <f t="shared" si="180"/>
        <v>3143.6370000000002</v>
      </c>
      <c r="DK18" s="191">
        <f t="shared" si="180"/>
        <v>3143.6370000000002</v>
      </c>
      <c r="DL18" s="191">
        <f t="shared" si="180"/>
        <v>3143.6370000000002</v>
      </c>
      <c r="DM18" s="191">
        <f t="shared" si="180"/>
        <v>3143.6370000000002</v>
      </c>
      <c r="DN18" s="191">
        <f t="shared" si="180"/>
        <v>3143.6370000000002</v>
      </c>
      <c r="DO18" s="191">
        <f t="shared" si="180"/>
        <v>3143.6370000000002</v>
      </c>
      <c r="DP18" s="191">
        <f t="shared" si="180"/>
        <v>3143.6370000000002</v>
      </c>
      <c r="DQ18" s="191">
        <f t="shared" si="180"/>
        <v>3143.6370000000002</v>
      </c>
      <c r="DR18" s="191">
        <f t="shared" si="180"/>
        <v>3143.6370000000002</v>
      </c>
      <c r="DS18" s="191">
        <f t="shared" si="180"/>
        <v>3143.6370000000002</v>
      </c>
      <c r="DT18" s="191">
        <f t="shared" si="180"/>
        <v>3143.6370000000002</v>
      </c>
      <c r="DU18" s="204">
        <f>SUM(DI18:DT18)</f>
        <v>37723.644</v>
      </c>
      <c r="DV18" s="191">
        <f t="shared" ref="DV18:EG18" si="181">DV4*$B18</f>
        <v>3143.6370000000002</v>
      </c>
      <c r="DW18" s="191">
        <f t="shared" si="181"/>
        <v>3143.6370000000002</v>
      </c>
      <c r="DX18" s="191">
        <f t="shared" si="181"/>
        <v>3143.6370000000002</v>
      </c>
      <c r="DY18" s="191">
        <f t="shared" si="181"/>
        <v>3143.6370000000002</v>
      </c>
      <c r="DZ18" s="191">
        <f t="shared" si="181"/>
        <v>3143.6370000000002</v>
      </c>
      <c r="EA18" s="191">
        <f t="shared" si="181"/>
        <v>3143.6370000000002</v>
      </c>
      <c r="EB18" s="191">
        <f t="shared" si="181"/>
        <v>3143.6370000000002</v>
      </c>
      <c r="EC18" s="191">
        <f t="shared" si="181"/>
        <v>3143.6370000000002</v>
      </c>
      <c r="ED18" s="191">
        <f t="shared" si="181"/>
        <v>3143.6370000000002</v>
      </c>
      <c r="EE18" s="191">
        <f t="shared" si="181"/>
        <v>3143.6370000000002</v>
      </c>
      <c r="EF18" s="191">
        <f t="shared" si="181"/>
        <v>3143.6370000000002</v>
      </c>
      <c r="EG18" s="191">
        <f t="shared" si="181"/>
        <v>3143.6370000000002</v>
      </c>
      <c r="EH18" s="204">
        <f>SUM(DV18:EG18)</f>
        <v>37723.644</v>
      </c>
      <c r="EI18" s="286"/>
    </row>
    <row r="19" spans="1:139" s="287" customFormat="1" outlineLevel="3" x14ac:dyDescent="0.2">
      <c r="A19" s="193" t="s">
        <v>192</v>
      </c>
      <c r="B19" s="224">
        <v>6.4999999999999997E-3</v>
      </c>
      <c r="C19" s="193"/>
      <c r="D19" s="195"/>
      <c r="E19" s="195"/>
      <c r="F19" s="194"/>
      <c r="G19" s="194"/>
      <c r="H19" s="226"/>
      <c r="I19" s="226">
        <f t="shared" ref="I19:T19" si="182">I4*$B19</f>
        <v>1513.6029999999998</v>
      </c>
      <c r="J19" s="226">
        <f t="shared" si="182"/>
        <v>1513.6029999999998</v>
      </c>
      <c r="K19" s="226">
        <f t="shared" si="182"/>
        <v>1513.6029999999998</v>
      </c>
      <c r="L19" s="226">
        <f t="shared" si="182"/>
        <v>1513.6029999999998</v>
      </c>
      <c r="M19" s="226">
        <f t="shared" si="182"/>
        <v>1513.6029999999998</v>
      </c>
      <c r="N19" s="226">
        <f t="shared" si="182"/>
        <v>1513.6029999999998</v>
      </c>
      <c r="O19" s="226">
        <f t="shared" si="182"/>
        <v>1513.6029999999998</v>
      </c>
      <c r="P19" s="226">
        <f t="shared" si="182"/>
        <v>1513.6029999999998</v>
      </c>
      <c r="Q19" s="226">
        <f t="shared" si="182"/>
        <v>1513.6029999999998</v>
      </c>
      <c r="R19" s="226">
        <f t="shared" si="182"/>
        <v>1513.6029999999998</v>
      </c>
      <c r="S19" s="226">
        <f t="shared" si="182"/>
        <v>1513.6029999999998</v>
      </c>
      <c r="T19" s="226">
        <f t="shared" si="182"/>
        <v>1513.6029999999998</v>
      </c>
      <c r="U19" s="204">
        <f>SUM(I19:T19)</f>
        <v>18163.235999999994</v>
      </c>
      <c r="V19" s="226">
        <f t="shared" ref="V19:AG19" si="183">V4*$B19</f>
        <v>1513.6029999999998</v>
      </c>
      <c r="W19" s="226">
        <f t="shared" si="183"/>
        <v>1513.6029999999998</v>
      </c>
      <c r="X19" s="226">
        <f t="shared" si="183"/>
        <v>1513.6029999999998</v>
      </c>
      <c r="Y19" s="226">
        <f t="shared" si="183"/>
        <v>1513.6029999999998</v>
      </c>
      <c r="Z19" s="226">
        <f t="shared" si="183"/>
        <v>1513.6029999999998</v>
      </c>
      <c r="AA19" s="226">
        <f t="shared" si="183"/>
        <v>1513.6029999999998</v>
      </c>
      <c r="AB19" s="226">
        <f t="shared" si="183"/>
        <v>1513.6029999999998</v>
      </c>
      <c r="AC19" s="226">
        <f t="shared" si="183"/>
        <v>1513.6029999999998</v>
      </c>
      <c r="AD19" s="226">
        <f t="shared" si="183"/>
        <v>1513.6029999999998</v>
      </c>
      <c r="AE19" s="226">
        <f t="shared" si="183"/>
        <v>1513.6029999999998</v>
      </c>
      <c r="AF19" s="226">
        <f t="shared" si="183"/>
        <v>1513.6029999999998</v>
      </c>
      <c r="AG19" s="226">
        <f t="shared" si="183"/>
        <v>1513.6029999999998</v>
      </c>
      <c r="AH19" s="204">
        <f>SUM(V19:AG19)</f>
        <v>18163.235999999994</v>
      </c>
      <c r="AI19" s="191">
        <f t="shared" ref="AI19:AT19" si="184">AI4*$B19</f>
        <v>1513.6029999999998</v>
      </c>
      <c r="AJ19" s="191">
        <f t="shared" si="184"/>
        <v>1513.6029999999998</v>
      </c>
      <c r="AK19" s="191">
        <f t="shared" si="184"/>
        <v>1513.6029999999998</v>
      </c>
      <c r="AL19" s="191">
        <f t="shared" si="184"/>
        <v>1513.6029999999998</v>
      </c>
      <c r="AM19" s="191">
        <f t="shared" si="184"/>
        <v>1513.6029999999998</v>
      </c>
      <c r="AN19" s="191">
        <f t="shared" si="184"/>
        <v>1513.6029999999998</v>
      </c>
      <c r="AO19" s="191">
        <f t="shared" si="184"/>
        <v>1513.6029999999998</v>
      </c>
      <c r="AP19" s="191">
        <f t="shared" si="184"/>
        <v>1513.6029999999998</v>
      </c>
      <c r="AQ19" s="191">
        <f t="shared" si="184"/>
        <v>1513.6029999999998</v>
      </c>
      <c r="AR19" s="191">
        <f t="shared" si="184"/>
        <v>1513.6029999999998</v>
      </c>
      <c r="AS19" s="191">
        <f t="shared" si="184"/>
        <v>1513.6029999999998</v>
      </c>
      <c r="AT19" s="191">
        <f t="shared" si="184"/>
        <v>1513.6029999999998</v>
      </c>
      <c r="AU19" s="204">
        <f>SUM(AI19:AT19)</f>
        <v>18163.235999999994</v>
      </c>
      <c r="AV19" s="191">
        <f t="shared" ref="AV19:BG19" si="185">AV4*$B19</f>
        <v>1513.6029999999998</v>
      </c>
      <c r="AW19" s="191">
        <f t="shared" si="185"/>
        <v>1513.6029999999998</v>
      </c>
      <c r="AX19" s="191">
        <f t="shared" si="185"/>
        <v>1513.6029999999998</v>
      </c>
      <c r="AY19" s="191">
        <f t="shared" si="185"/>
        <v>1513.6029999999998</v>
      </c>
      <c r="AZ19" s="191">
        <f t="shared" si="185"/>
        <v>1513.6029999999998</v>
      </c>
      <c r="BA19" s="191">
        <f t="shared" si="185"/>
        <v>1513.6029999999998</v>
      </c>
      <c r="BB19" s="191">
        <f t="shared" si="185"/>
        <v>1513.6029999999998</v>
      </c>
      <c r="BC19" s="191">
        <f t="shared" si="185"/>
        <v>1513.6029999999998</v>
      </c>
      <c r="BD19" s="191">
        <f t="shared" si="185"/>
        <v>1513.6029999999998</v>
      </c>
      <c r="BE19" s="191">
        <f t="shared" si="185"/>
        <v>1513.6029999999998</v>
      </c>
      <c r="BF19" s="191">
        <f t="shared" si="185"/>
        <v>1513.6029999999998</v>
      </c>
      <c r="BG19" s="191">
        <f t="shared" si="185"/>
        <v>1513.6029999999998</v>
      </c>
      <c r="BH19" s="204">
        <f>SUM(AV19:BG19)</f>
        <v>18163.235999999994</v>
      </c>
      <c r="BI19" s="191">
        <f t="shared" ref="BI19:BT19" si="186">BI4*$B19</f>
        <v>1513.6029999999998</v>
      </c>
      <c r="BJ19" s="191">
        <f t="shared" si="186"/>
        <v>1513.6029999999998</v>
      </c>
      <c r="BK19" s="191">
        <f t="shared" si="186"/>
        <v>1513.6029999999998</v>
      </c>
      <c r="BL19" s="191">
        <f t="shared" si="186"/>
        <v>1513.6029999999998</v>
      </c>
      <c r="BM19" s="191">
        <f t="shared" si="186"/>
        <v>1513.6029999999998</v>
      </c>
      <c r="BN19" s="191">
        <f t="shared" si="186"/>
        <v>1513.6029999999998</v>
      </c>
      <c r="BO19" s="191">
        <f t="shared" si="186"/>
        <v>1513.6029999999998</v>
      </c>
      <c r="BP19" s="191">
        <f t="shared" si="186"/>
        <v>1513.6029999999998</v>
      </c>
      <c r="BQ19" s="191">
        <f t="shared" si="186"/>
        <v>1513.6029999999998</v>
      </c>
      <c r="BR19" s="191">
        <f t="shared" si="186"/>
        <v>1513.6029999999998</v>
      </c>
      <c r="BS19" s="191">
        <f t="shared" si="186"/>
        <v>1513.6029999999998</v>
      </c>
      <c r="BT19" s="191">
        <f t="shared" si="186"/>
        <v>1513.6029999999998</v>
      </c>
      <c r="BU19" s="204">
        <f>SUM(BI19:BT19)</f>
        <v>18163.235999999994</v>
      </c>
      <c r="BV19" s="191">
        <f t="shared" ref="BV19:CG19" si="187">BV4*$B19</f>
        <v>1513.6029999999998</v>
      </c>
      <c r="BW19" s="191">
        <f t="shared" si="187"/>
        <v>1513.6029999999998</v>
      </c>
      <c r="BX19" s="191">
        <f t="shared" si="187"/>
        <v>1513.6029999999998</v>
      </c>
      <c r="BY19" s="191">
        <f t="shared" si="187"/>
        <v>1513.6029999999998</v>
      </c>
      <c r="BZ19" s="191">
        <f t="shared" si="187"/>
        <v>1513.6029999999998</v>
      </c>
      <c r="CA19" s="191">
        <f t="shared" si="187"/>
        <v>1513.6029999999998</v>
      </c>
      <c r="CB19" s="191">
        <f t="shared" si="187"/>
        <v>1513.6029999999998</v>
      </c>
      <c r="CC19" s="191">
        <f t="shared" si="187"/>
        <v>1513.6029999999998</v>
      </c>
      <c r="CD19" s="191">
        <f t="shared" si="187"/>
        <v>1513.6029999999998</v>
      </c>
      <c r="CE19" s="191">
        <f t="shared" si="187"/>
        <v>1513.6029999999998</v>
      </c>
      <c r="CF19" s="191">
        <f t="shared" si="187"/>
        <v>1513.6029999999998</v>
      </c>
      <c r="CG19" s="191">
        <f t="shared" si="187"/>
        <v>1513.6029999999998</v>
      </c>
      <c r="CH19" s="204">
        <f>SUM(BV19:CG19)</f>
        <v>18163.235999999994</v>
      </c>
      <c r="CI19" s="191">
        <f t="shared" ref="CI19:CT19" si="188">CI4*$B19</f>
        <v>1513.6029999999998</v>
      </c>
      <c r="CJ19" s="191">
        <f t="shared" si="188"/>
        <v>1513.6029999999998</v>
      </c>
      <c r="CK19" s="191">
        <f t="shared" si="188"/>
        <v>1513.6029999999998</v>
      </c>
      <c r="CL19" s="191">
        <f t="shared" si="188"/>
        <v>1513.6029999999998</v>
      </c>
      <c r="CM19" s="191">
        <f t="shared" si="188"/>
        <v>1513.6029999999998</v>
      </c>
      <c r="CN19" s="191">
        <f t="shared" si="188"/>
        <v>1513.6029999999998</v>
      </c>
      <c r="CO19" s="191">
        <f t="shared" si="188"/>
        <v>1513.6029999999998</v>
      </c>
      <c r="CP19" s="191">
        <f t="shared" si="188"/>
        <v>1513.6029999999998</v>
      </c>
      <c r="CQ19" s="191">
        <f t="shared" si="188"/>
        <v>1513.6029999999998</v>
      </c>
      <c r="CR19" s="191">
        <f t="shared" si="188"/>
        <v>1513.6029999999998</v>
      </c>
      <c r="CS19" s="191">
        <f t="shared" si="188"/>
        <v>1513.6029999999998</v>
      </c>
      <c r="CT19" s="191">
        <f t="shared" si="188"/>
        <v>1513.6029999999998</v>
      </c>
      <c r="CU19" s="204">
        <f>SUM(CI19:CT19)</f>
        <v>18163.235999999994</v>
      </c>
      <c r="CV19" s="191">
        <f t="shared" ref="CV19:DG19" si="189">CV4*$B19</f>
        <v>1513.6029999999998</v>
      </c>
      <c r="CW19" s="191">
        <f t="shared" si="189"/>
        <v>1513.6029999999998</v>
      </c>
      <c r="CX19" s="191">
        <f t="shared" si="189"/>
        <v>1513.6029999999998</v>
      </c>
      <c r="CY19" s="191">
        <f t="shared" si="189"/>
        <v>1513.6029999999998</v>
      </c>
      <c r="CZ19" s="191">
        <f t="shared" si="189"/>
        <v>1513.6029999999998</v>
      </c>
      <c r="DA19" s="191">
        <f t="shared" si="189"/>
        <v>1513.6029999999998</v>
      </c>
      <c r="DB19" s="191">
        <f t="shared" si="189"/>
        <v>1513.6029999999998</v>
      </c>
      <c r="DC19" s="191">
        <f t="shared" si="189"/>
        <v>1513.6029999999998</v>
      </c>
      <c r="DD19" s="191">
        <f t="shared" si="189"/>
        <v>1513.6029999999998</v>
      </c>
      <c r="DE19" s="191">
        <f t="shared" si="189"/>
        <v>1513.6029999999998</v>
      </c>
      <c r="DF19" s="191">
        <f t="shared" si="189"/>
        <v>1513.6029999999998</v>
      </c>
      <c r="DG19" s="191">
        <f t="shared" si="189"/>
        <v>1513.6029999999998</v>
      </c>
      <c r="DH19" s="204">
        <f>SUM(CV19:DG19)</f>
        <v>18163.235999999994</v>
      </c>
      <c r="DI19" s="191">
        <f t="shared" ref="DI19:DT19" si="190">DI4*$B19</f>
        <v>1513.6029999999998</v>
      </c>
      <c r="DJ19" s="191">
        <f t="shared" si="190"/>
        <v>1513.6029999999998</v>
      </c>
      <c r="DK19" s="191">
        <f t="shared" si="190"/>
        <v>1513.6029999999998</v>
      </c>
      <c r="DL19" s="191">
        <f t="shared" si="190"/>
        <v>1513.6029999999998</v>
      </c>
      <c r="DM19" s="191">
        <f t="shared" si="190"/>
        <v>1513.6029999999998</v>
      </c>
      <c r="DN19" s="191">
        <f t="shared" si="190"/>
        <v>1513.6029999999998</v>
      </c>
      <c r="DO19" s="191">
        <f t="shared" si="190"/>
        <v>1513.6029999999998</v>
      </c>
      <c r="DP19" s="191">
        <f t="shared" si="190"/>
        <v>1513.6029999999998</v>
      </c>
      <c r="DQ19" s="191">
        <f t="shared" si="190"/>
        <v>1513.6029999999998</v>
      </c>
      <c r="DR19" s="191">
        <f t="shared" si="190"/>
        <v>1513.6029999999998</v>
      </c>
      <c r="DS19" s="191">
        <f t="shared" si="190"/>
        <v>1513.6029999999998</v>
      </c>
      <c r="DT19" s="191">
        <f t="shared" si="190"/>
        <v>1513.6029999999998</v>
      </c>
      <c r="DU19" s="204">
        <f>SUM(DI19:DT19)</f>
        <v>18163.235999999994</v>
      </c>
      <c r="DV19" s="191">
        <f t="shared" ref="DV19:EG19" si="191">DV4*$B19</f>
        <v>1513.6029999999998</v>
      </c>
      <c r="DW19" s="191">
        <f t="shared" si="191"/>
        <v>1513.6029999999998</v>
      </c>
      <c r="DX19" s="191">
        <f t="shared" si="191"/>
        <v>1513.6029999999998</v>
      </c>
      <c r="DY19" s="191">
        <f t="shared" si="191"/>
        <v>1513.6029999999998</v>
      </c>
      <c r="DZ19" s="191">
        <f t="shared" si="191"/>
        <v>1513.6029999999998</v>
      </c>
      <c r="EA19" s="191">
        <f t="shared" si="191"/>
        <v>1513.6029999999998</v>
      </c>
      <c r="EB19" s="191">
        <f t="shared" si="191"/>
        <v>1513.6029999999998</v>
      </c>
      <c r="EC19" s="191">
        <f t="shared" si="191"/>
        <v>1513.6029999999998</v>
      </c>
      <c r="ED19" s="191">
        <f t="shared" si="191"/>
        <v>1513.6029999999998</v>
      </c>
      <c r="EE19" s="191">
        <f t="shared" si="191"/>
        <v>1513.6029999999998</v>
      </c>
      <c r="EF19" s="191">
        <f t="shared" si="191"/>
        <v>1513.6029999999998</v>
      </c>
      <c r="EG19" s="191">
        <f t="shared" si="191"/>
        <v>1513.6029999999998</v>
      </c>
      <c r="EH19" s="204">
        <f>SUM(DV19:EG19)</f>
        <v>18163.235999999994</v>
      </c>
      <c r="EI19" s="286"/>
    </row>
    <row r="20" spans="1:139" s="287" customFormat="1" outlineLevel="3" x14ac:dyDescent="0.2">
      <c r="A20" s="193" t="s">
        <v>193</v>
      </c>
      <c r="B20" s="224">
        <v>0.03</v>
      </c>
      <c r="C20" s="193"/>
      <c r="D20" s="196"/>
      <c r="E20" s="197"/>
      <c r="F20" s="194"/>
      <c r="G20" s="194"/>
      <c r="H20" s="226"/>
      <c r="I20" s="226">
        <f t="shared" ref="I20:T20" si="192">I4*$B20</f>
        <v>6985.86</v>
      </c>
      <c r="J20" s="226">
        <f t="shared" si="192"/>
        <v>6985.86</v>
      </c>
      <c r="K20" s="226">
        <f t="shared" si="192"/>
        <v>6985.86</v>
      </c>
      <c r="L20" s="226">
        <f t="shared" si="192"/>
        <v>6985.86</v>
      </c>
      <c r="M20" s="226">
        <f t="shared" si="192"/>
        <v>6985.86</v>
      </c>
      <c r="N20" s="226">
        <f t="shared" si="192"/>
        <v>6985.86</v>
      </c>
      <c r="O20" s="226">
        <f t="shared" si="192"/>
        <v>6985.86</v>
      </c>
      <c r="P20" s="226">
        <f t="shared" si="192"/>
        <v>6985.86</v>
      </c>
      <c r="Q20" s="226">
        <f t="shared" si="192"/>
        <v>6985.86</v>
      </c>
      <c r="R20" s="226">
        <f t="shared" si="192"/>
        <v>6985.86</v>
      </c>
      <c r="S20" s="226">
        <f t="shared" si="192"/>
        <v>6985.86</v>
      </c>
      <c r="T20" s="226">
        <f t="shared" si="192"/>
        <v>6985.86</v>
      </c>
      <c r="U20" s="204">
        <f>SUM(I20:T20)</f>
        <v>83830.319999999992</v>
      </c>
      <c r="V20" s="226">
        <f t="shared" ref="V20:AG20" si="193">V4*$B20</f>
        <v>6985.86</v>
      </c>
      <c r="W20" s="226">
        <f t="shared" si="193"/>
        <v>6985.86</v>
      </c>
      <c r="X20" s="226">
        <f t="shared" si="193"/>
        <v>6985.86</v>
      </c>
      <c r="Y20" s="226">
        <f t="shared" si="193"/>
        <v>6985.86</v>
      </c>
      <c r="Z20" s="226">
        <f t="shared" si="193"/>
        <v>6985.86</v>
      </c>
      <c r="AA20" s="226">
        <f t="shared" si="193"/>
        <v>6985.86</v>
      </c>
      <c r="AB20" s="226">
        <f t="shared" si="193"/>
        <v>6985.86</v>
      </c>
      <c r="AC20" s="226">
        <f t="shared" si="193"/>
        <v>6985.86</v>
      </c>
      <c r="AD20" s="226">
        <f t="shared" si="193"/>
        <v>6985.86</v>
      </c>
      <c r="AE20" s="226">
        <f t="shared" si="193"/>
        <v>6985.86</v>
      </c>
      <c r="AF20" s="226">
        <f t="shared" si="193"/>
        <v>6985.86</v>
      </c>
      <c r="AG20" s="226">
        <f t="shared" si="193"/>
        <v>6985.86</v>
      </c>
      <c r="AH20" s="204">
        <f>SUM(V20:AG20)</f>
        <v>83830.319999999992</v>
      </c>
      <c r="AI20" s="191">
        <f t="shared" ref="AI20:AT20" si="194">AI4*$B20</f>
        <v>6985.86</v>
      </c>
      <c r="AJ20" s="191">
        <f t="shared" si="194"/>
        <v>6985.86</v>
      </c>
      <c r="AK20" s="191">
        <f t="shared" si="194"/>
        <v>6985.86</v>
      </c>
      <c r="AL20" s="191">
        <f t="shared" si="194"/>
        <v>6985.86</v>
      </c>
      <c r="AM20" s="191">
        <f t="shared" si="194"/>
        <v>6985.86</v>
      </c>
      <c r="AN20" s="191">
        <f t="shared" si="194"/>
        <v>6985.86</v>
      </c>
      <c r="AO20" s="191">
        <f t="shared" si="194"/>
        <v>6985.86</v>
      </c>
      <c r="AP20" s="191">
        <f t="shared" si="194"/>
        <v>6985.86</v>
      </c>
      <c r="AQ20" s="191">
        <f t="shared" si="194"/>
        <v>6985.86</v>
      </c>
      <c r="AR20" s="191">
        <f t="shared" si="194"/>
        <v>6985.86</v>
      </c>
      <c r="AS20" s="191">
        <f t="shared" si="194"/>
        <v>6985.86</v>
      </c>
      <c r="AT20" s="191">
        <f t="shared" si="194"/>
        <v>6985.86</v>
      </c>
      <c r="AU20" s="204">
        <f>SUM(AI20:AT20)</f>
        <v>83830.319999999992</v>
      </c>
      <c r="AV20" s="191">
        <f t="shared" ref="AV20:BG20" si="195">AV4*$B20</f>
        <v>6985.86</v>
      </c>
      <c r="AW20" s="191">
        <f t="shared" si="195"/>
        <v>6985.86</v>
      </c>
      <c r="AX20" s="191">
        <f t="shared" si="195"/>
        <v>6985.86</v>
      </c>
      <c r="AY20" s="191">
        <f t="shared" si="195"/>
        <v>6985.86</v>
      </c>
      <c r="AZ20" s="191">
        <f t="shared" si="195"/>
        <v>6985.86</v>
      </c>
      <c r="BA20" s="191">
        <f t="shared" si="195"/>
        <v>6985.86</v>
      </c>
      <c r="BB20" s="191">
        <f t="shared" si="195"/>
        <v>6985.86</v>
      </c>
      <c r="BC20" s="191">
        <f t="shared" si="195"/>
        <v>6985.86</v>
      </c>
      <c r="BD20" s="191">
        <f t="shared" si="195"/>
        <v>6985.86</v>
      </c>
      <c r="BE20" s="191">
        <f t="shared" si="195"/>
        <v>6985.86</v>
      </c>
      <c r="BF20" s="191">
        <f t="shared" si="195"/>
        <v>6985.86</v>
      </c>
      <c r="BG20" s="191">
        <f t="shared" si="195"/>
        <v>6985.86</v>
      </c>
      <c r="BH20" s="204">
        <f>SUM(AV20:BG20)</f>
        <v>83830.319999999992</v>
      </c>
      <c r="BI20" s="191">
        <f t="shared" ref="BI20:BT20" si="196">BI4*$B20</f>
        <v>6985.86</v>
      </c>
      <c r="BJ20" s="191">
        <f t="shared" si="196"/>
        <v>6985.86</v>
      </c>
      <c r="BK20" s="191">
        <f t="shared" si="196"/>
        <v>6985.86</v>
      </c>
      <c r="BL20" s="191">
        <f t="shared" si="196"/>
        <v>6985.86</v>
      </c>
      <c r="BM20" s="191">
        <f t="shared" si="196"/>
        <v>6985.86</v>
      </c>
      <c r="BN20" s="191">
        <f t="shared" si="196"/>
        <v>6985.86</v>
      </c>
      <c r="BO20" s="191">
        <f t="shared" si="196"/>
        <v>6985.86</v>
      </c>
      <c r="BP20" s="191">
        <f t="shared" si="196"/>
        <v>6985.86</v>
      </c>
      <c r="BQ20" s="191">
        <f t="shared" si="196"/>
        <v>6985.86</v>
      </c>
      <c r="BR20" s="191">
        <f t="shared" si="196"/>
        <v>6985.86</v>
      </c>
      <c r="BS20" s="191">
        <f t="shared" si="196"/>
        <v>6985.86</v>
      </c>
      <c r="BT20" s="191">
        <f t="shared" si="196"/>
        <v>6985.86</v>
      </c>
      <c r="BU20" s="204">
        <f>SUM(BI20:BT20)</f>
        <v>83830.319999999992</v>
      </c>
      <c r="BV20" s="191">
        <f t="shared" ref="BV20:CG20" si="197">BV4*$B20</f>
        <v>6985.86</v>
      </c>
      <c r="BW20" s="191">
        <f t="shared" si="197"/>
        <v>6985.86</v>
      </c>
      <c r="BX20" s="191">
        <f t="shared" si="197"/>
        <v>6985.86</v>
      </c>
      <c r="BY20" s="191">
        <f t="shared" si="197"/>
        <v>6985.86</v>
      </c>
      <c r="BZ20" s="191">
        <f t="shared" si="197"/>
        <v>6985.86</v>
      </c>
      <c r="CA20" s="191">
        <f t="shared" si="197"/>
        <v>6985.86</v>
      </c>
      <c r="CB20" s="191">
        <f t="shared" si="197"/>
        <v>6985.86</v>
      </c>
      <c r="CC20" s="191">
        <f t="shared" si="197"/>
        <v>6985.86</v>
      </c>
      <c r="CD20" s="191">
        <f t="shared" si="197"/>
        <v>6985.86</v>
      </c>
      <c r="CE20" s="191">
        <f t="shared" si="197"/>
        <v>6985.86</v>
      </c>
      <c r="CF20" s="191">
        <f t="shared" si="197"/>
        <v>6985.86</v>
      </c>
      <c r="CG20" s="191">
        <f t="shared" si="197"/>
        <v>6985.86</v>
      </c>
      <c r="CH20" s="204">
        <f>SUM(BV20:CG20)</f>
        <v>83830.319999999992</v>
      </c>
      <c r="CI20" s="191">
        <f t="shared" ref="CI20:CT20" si="198">CI4*$B20</f>
        <v>6985.86</v>
      </c>
      <c r="CJ20" s="191">
        <f t="shared" si="198"/>
        <v>6985.86</v>
      </c>
      <c r="CK20" s="191">
        <f t="shared" si="198"/>
        <v>6985.86</v>
      </c>
      <c r="CL20" s="191">
        <f t="shared" si="198"/>
        <v>6985.86</v>
      </c>
      <c r="CM20" s="191">
        <f t="shared" si="198"/>
        <v>6985.86</v>
      </c>
      <c r="CN20" s="191">
        <f t="shared" si="198"/>
        <v>6985.86</v>
      </c>
      <c r="CO20" s="191">
        <f t="shared" si="198"/>
        <v>6985.86</v>
      </c>
      <c r="CP20" s="191">
        <f t="shared" si="198"/>
        <v>6985.86</v>
      </c>
      <c r="CQ20" s="191">
        <f t="shared" si="198"/>
        <v>6985.86</v>
      </c>
      <c r="CR20" s="191">
        <f t="shared" si="198"/>
        <v>6985.86</v>
      </c>
      <c r="CS20" s="191">
        <f t="shared" si="198"/>
        <v>6985.86</v>
      </c>
      <c r="CT20" s="191">
        <f t="shared" si="198"/>
        <v>6985.86</v>
      </c>
      <c r="CU20" s="204">
        <f>SUM(CI20:CT20)</f>
        <v>83830.319999999992</v>
      </c>
      <c r="CV20" s="191">
        <f t="shared" ref="CV20:DG20" si="199">CV4*$B20</f>
        <v>6985.86</v>
      </c>
      <c r="CW20" s="191">
        <f t="shared" si="199"/>
        <v>6985.86</v>
      </c>
      <c r="CX20" s="191">
        <f t="shared" si="199"/>
        <v>6985.86</v>
      </c>
      <c r="CY20" s="191">
        <f t="shared" si="199"/>
        <v>6985.86</v>
      </c>
      <c r="CZ20" s="191">
        <f t="shared" si="199"/>
        <v>6985.86</v>
      </c>
      <c r="DA20" s="191">
        <f t="shared" si="199"/>
        <v>6985.86</v>
      </c>
      <c r="DB20" s="191">
        <f t="shared" si="199"/>
        <v>6985.86</v>
      </c>
      <c r="DC20" s="191">
        <f t="shared" si="199"/>
        <v>6985.86</v>
      </c>
      <c r="DD20" s="191">
        <f t="shared" si="199"/>
        <v>6985.86</v>
      </c>
      <c r="DE20" s="191">
        <f t="shared" si="199"/>
        <v>6985.86</v>
      </c>
      <c r="DF20" s="191">
        <f t="shared" si="199"/>
        <v>6985.86</v>
      </c>
      <c r="DG20" s="191">
        <f t="shared" si="199"/>
        <v>6985.86</v>
      </c>
      <c r="DH20" s="204">
        <f>SUM(CV20:DG20)</f>
        <v>83830.319999999992</v>
      </c>
      <c r="DI20" s="191">
        <f t="shared" ref="DI20:DT20" si="200">DI4*$B20</f>
        <v>6985.86</v>
      </c>
      <c r="DJ20" s="191">
        <f t="shared" si="200"/>
        <v>6985.86</v>
      </c>
      <c r="DK20" s="191">
        <f t="shared" si="200"/>
        <v>6985.86</v>
      </c>
      <c r="DL20" s="191">
        <f t="shared" si="200"/>
        <v>6985.86</v>
      </c>
      <c r="DM20" s="191">
        <f t="shared" si="200"/>
        <v>6985.86</v>
      </c>
      <c r="DN20" s="191">
        <f t="shared" si="200"/>
        <v>6985.86</v>
      </c>
      <c r="DO20" s="191">
        <f t="shared" si="200"/>
        <v>6985.86</v>
      </c>
      <c r="DP20" s="191">
        <f t="shared" si="200"/>
        <v>6985.86</v>
      </c>
      <c r="DQ20" s="191">
        <f t="shared" si="200"/>
        <v>6985.86</v>
      </c>
      <c r="DR20" s="191">
        <f t="shared" si="200"/>
        <v>6985.86</v>
      </c>
      <c r="DS20" s="191">
        <f t="shared" si="200"/>
        <v>6985.86</v>
      </c>
      <c r="DT20" s="191">
        <f t="shared" si="200"/>
        <v>6985.86</v>
      </c>
      <c r="DU20" s="204">
        <f>SUM(DI20:DT20)</f>
        <v>83830.319999999992</v>
      </c>
      <c r="DV20" s="191">
        <f t="shared" ref="DV20:EG20" si="201">DV4*$B20</f>
        <v>6985.86</v>
      </c>
      <c r="DW20" s="191">
        <f t="shared" si="201"/>
        <v>6985.86</v>
      </c>
      <c r="DX20" s="191">
        <f t="shared" si="201"/>
        <v>6985.86</v>
      </c>
      <c r="DY20" s="191">
        <f t="shared" si="201"/>
        <v>6985.86</v>
      </c>
      <c r="DZ20" s="191">
        <f t="shared" si="201"/>
        <v>6985.86</v>
      </c>
      <c r="EA20" s="191">
        <f t="shared" si="201"/>
        <v>6985.86</v>
      </c>
      <c r="EB20" s="191">
        <f t="shared" si="201"/>
        <v>6985.86</v>
      </c>
      <c r="EC20" s="191">
        <f t="shared" si="201"/>
        <v>6985.86</v>
      </c>
      <c r="ED20" s="191">
        <f t="shared" si="201"/>
        <v>6985.86</v>
      </c>
      <c r="EE20" s="191">
        <f t="shared" si="201"/>
        <v>6985.86</v>
      </c>
      <c r="EF20" s="191">
        <f t="shared" si="201"/>
        <v>6985.86</v>
      </c>
      <c r="EG20" s="191">
        <f t="shared" si="201"/>
        <v>6985.86</v>
      </c>
      <c r="EH20" s="204">
        <f>SUM(DV20:EG20)</f>
        <v>83830.319999999992</v>
      </c>
      <c r="EI20" s="286"/>
    </row>
    <row r="21" spans="1:139" s="285" customFormat="1" ht="16.5" outlineLevel="2" x14ac:dyDescent="0.25">
      <c r="A21" s="254" t="s">
        <v>397</v>
      </c>
      <c r="B21" s="262">
        <f>SUM(B22)</f>
        <v>0.04</v>
      </c>
      <c r="C21" s="254"/>
      <c r="D21" s="256"/>
      <c r="E21" s="256"/>
      <c r="F21" s="263"/>
      <c r="G21" s="263"/>
      <c r="H21" s="260">
        <f>SUM(H22)</f>
        <v>0</v>
      </c>
      <c r="I21" s="260">
        <f>SUM(I22)</f>
        <v>9314.48</v>
      </c>
      <c r="J21" s="260">
        <f t="shared" ref="J21:T21" si="202">SUM(J22)</f>
        <v>9314.48</v>
      </c>
      <c r="K21" s="260">
        <f t="shared" si="202"/>
        <v>9314.48</v>
      </c>
      <c r="L21" s="260">
        <f t="shared" si="202"/>
        <v>9314.48</v>
      </c>
      <c r="M21" s="260">
        <f t="shared" si="202"/>
        <v>9314.48</v>
      </c>
      <c r="N21" s="260">
        <f t="shared" si="202"/>
        <v>9314.48</v>
      </c>
      <c r="O21" s="260">
        <f t="shared" si="202"/>
        <v>9314.48</v>
      </c>
      <c r="P21" s="260">
        <f t="shared" si="202"/>
        <v>9314.48</v>
      </c>
      <c r="Q21" s="260">
        <f t="shared" si="202"/>
        <v>9314.48</v>
      </c>
      <c r="R21" s="260">
        <f t="shared" si="202"/>
        <v>9314.48</v>
      </c>
      <c r="S21" s="260">
        <f t="shared" si="202"/>
        <v>9314.48</v>
      </c>
      <c r="T21" s="260">
        <f t="shared" si="202"/>
        <v>9314.48</v>
      </c>
      <c r="U21" s="259">
        <f>SUM(U22)</f>
        <v>111773.75999999997</v>
      </c>
      <c r="V21" s="260">
        <f t="shared" ref="V21:CG21" si="203">SUM(V22)</f>
        <v>9314.48</v>
      </c>
      <c r="W21" s="260">
        <f t="shared" si="203"/>
        <v>9314.48</v>
      </c>
      <c r="X21" s="260">
        <f t="shared" si="203"/>
        <v>9314.48</v>
      </c>
      <c r="Y21" s="260">
        <f t="shared" si="203"/>
        <v>9314.48</v>
      </c>
      <c r="Z21" s="260">
        <f t="shared" si="203"/>
        <v>9314.48</v>
      </c>
      <c r="AA21" s="260">
        <f t="shared" si="203"/>
        <v>9314.48</v>
      </c>
      <c r="AB21" s="260">
        <f t="shared" si="203"/>
        <v>9314.48</v>
      </c>
      <c r="AC21" s="260">
        <f t="shared" si="203"/>
        <v>9314.48</v>
      </c>
      <c r="AD21" s="260">
        <f t="shared" si="203"/>
        <v>9314.48</v>
      </c>
      <c r="AE21" s="260">
        <f t="shared" si="203"/>
        <v>9314.48</v>
      </c>
      <c r="AF21" s="260">
        <f t="shared" si="203"/>
        <v>9314.48</v>
      </c>
      <c r="AG21" s="260">
        <f t="shared" si="203"/>
        <v>9314.48</v>
      </c>
      <c r="AH21" s="259">
        <f>SUM(AH22)</f>
        <v>111773.75999999997</v>
      </c>
      <c r="AI21" s="260">
        <f t="shared" si="203"/>
        <v>9314.48</v>
      </c>
      <c r="AJ21" s="260">
        <f t="shared" si="203"/>
        <v>9314.48</v>
      </c>
      <c r="AK21" s="260">
        <f t="shared" si="203"/>
        <v>9314.48</v>
      </c>
      <c r="AL21" s="260">
        <f t="shared" si="203"/>
        <v>9314.48</v>
      </c>
      <c r="AM21" s="260">
        <f t="shared" si="203"/>
        <v>9314.48</v>
      </c>
      <c r="AN21" s="260">
        <f t="shared" si="203"/>
        <v>9314.48</v>
      </c>
      <c r="AO21" s="260">
        <f t="shared" si="203"/>
        <v>9314.48</v>
      </c>
      <c r="AP21" s="260">
        <f t="shared" si="203"/>
        <v>9314.48</v>
      </c>
      <c r="AQ21" s="260">
        <f t="shared" si="203"/>
        <v>9314.48</v>
      </c>
      <c r="AR21" s="260">
        <f t="shared" si="203"/>
        <v>9314.48</v>
      </c>
      <c r="AS21" s="260">
        <f t="shared" si="203"/>
        <v>9314.48</v>
      </c>
      <c r="AT21" s="260">
        <f t="shared" si="203"/>
        <v>9314.48</v>
      </c>
      <c r="AU21" s="259">
        <f>SUM(AU22)</f>
        <v>111773.75999999997</v>
      </c>
      <c r="AV21" s="260">
        <f t="shared" si="203"/>
        <v>9314.48</v>
      </c>
      <c r="AW21" s="260">
        <f t="shared" si="203"/>
        <v>9314.48</v>
      </c>
      <c r="AX21" s="260">
        <f t="shared" si="203"/>
        <v>9314.48</v>
      </c>
      <c r="AY21" s="260">
        <f t="shared" si="203"/>
        <v>9314.48</v>
      </c>
      <c r="AZ21" s="260">
        <f t="shared" si="203"/>
        <v>9314.48</v>
      </c>
      <c r="BA21" s="260">
        <f t="shared" si="203"/>
        <v>9314.48</v>
      </c>
      <c r="BB21" s="260">
        <f t="shared" si="203"/>
        <v>9314.48</v>
      </c>
      <c r="BC21" s="260">
        <f t="shared" si="203"/>
        <v>9314.48</v>
      </c>
      <c r="BD21" s="260">
        <f t="shared" si="203"/>
        <v>9314.48</v>
      </c>
      <c r="BE21" s="260">
        <f t="shared" si="203"/>
        <v>9314.48</v>
      </c>
      <c r="BF21" s="260">
        <f t="shared" si="203"/>
        <v>9314.48</v>
      </c>
      <c r="BG21" s="260">
        <f t="shared" si="203"/>
        <v>9314.48</v>
      </c>
      <c r="BH21" s="259">
        <f>SUM(BH22)</f>
        <v>111773.75999999997</v>
      </c>
      <c r="BI21" s="260">
        <f t="shared" si="203"/>
        <v>9314.48</v>
      </c>
      <c r="BJ21" s="260">
        <f t="shared" si="203"/>
        <v>9314.48</v>
      </c>
      <c r="BK21" s="260">
        <f t="shared" si="203"/>
        <v>9314.48</v>
      </c>
      <c r="BL21" s="260">
        <f t="shared" si="203"/>
        <v>9314.48</v>
      </c>
      <c r="BM21" s="260">
        <f t="shared" si="203"/>
        <v>9314.48</v>
      </c>
      <c r="BN21" s="260">
        <f t="shared" si="203"/>
        <v>9314.48</v>
      </c>
      <c r="BO21" s="260">
        <f t="shared" si="203"/>
        <v>9314.48</v>
      </c>
      <c r="BP21" s="260">
        <f t="shared" si="203"/>
        <v>9314.48</v>
      </c>
      <c r="BQ21" s="260">
        <f t="shared" si="203"/>
        <v>9314.48</v>
      </c>
      <c r="BR21" s="260">
        <f t="shared" si="203"/>
        <v>9314.48</v>
      </c>
      <c r="BS21" s="260">
        <f t="shared" si="203"/>
        <v>9314.48</v>
      </c>
      <c r="BT21" s="260">
        <f t="shared" si="203"/>
        <v>9314.48</v>
      </c>
      <c r="BU21" s="259">
        <f>SUM(BU22)</f>
        <v>111773.75999999997</v>
      </c>
      <c r="BV21" s="260">
        <f t="shared" si="203"/>
        <v>9314.48</v>
      </c>
      <c r="BW21" s="260">
        <f t="shared" si="203"/>
        <v>9314.48</v>
      </c>
      <c r="BX21" s="260">
        <f t="shared" si="203"/>
        <v>9314.48</v>
      </c>
      <c r="BY21" s="260">
        <f t="shared" si="203"/>
        <v>9314.48</v>
      </c>
      <c r="BZ21" s="260">
        <f t="shared" si="203"/>
        <v>9314.48</v>
      </c>
      <c r="CA21" s="260">
        <f t="shared" si="203"/>
        <v>9314.48</v>
      </c>
      <c r="CB21" s="260">
        <f t="shared" si="203"/>
        <v>9314.48</v>
      </c>
      <c r="CC21" s="260">
        <f t="shared" si="203"/>
        <v>9314.48</v>
      </c>
      <c r="CD21" s="260">
        <f t="shared" si="203"/>
        <v>9314.48</v>
      </c>
      <c r="CE21" s="260">
        <f t="shared" si="203"/>
        <v>9314.48</v>
      </c>
      <c r="CF21" s="260">
        <f t="shared" si="203"/>
        <v>9314.48</v>
      </c>
      <c r="CG21" s="260">
        <f t="shared" si="203"/>
        <v>9314.48</v>
      </c>
      <c r="CH21" s="259">
        <f>SUM(CH22)</f>
        <v>111773.75999999997</v>
      </c>
      <c r="CI21" s="260">
        <f t="shared" ref="CI21:EG21" si="204">SUM(CI22)</f>
        <v>9314.48</v>
      </c>
      <c r="CJ21" s="260">
        <f t="shared" si="204"/>
        <v>9314.48</v>
      </c>
      <c r="CK21" s="260">
        <f t="shared" si="204"/>
        <v>9314.48</v>
      </c>
      <c r="CL21" s="260">
        <f t="shared" si="204"/>
        <v>9314.48</v>
      </c>
      <c r="CM21" s="260">
        <f t="shared" si="204"/>
        <v>9314.48</v>
      </c>
      <c r="CN21" s="260">
        <f t="shared" si="204"/>
        <v>9314.48</v>
      </c>
      <c r="CO21" s="260">
        <f t="shared" si="204"/>
        <v>9314.48</v>
      </c>
      <c r="CP21" s="260">
        <f t="shared" si="204"/>
        <v>9314.48</v>
      </c>
      <c r="CQ21" s="260">
        <f t="shared" si="204"/>
        <v>9314.48</v>
      </c>
      <c r="CR21" s="260">
        <f t="shared" si="204"/>
        <v>9314.48</v>
      </c>
      <c r="CS21" s="260">
        <f t="shared" si="204"/>
        <v>9314.48</v>
      </c>
      <c r="CT21" s="260">
        <f t="shared" si="204"/>
        <v>9314.48</v>
      </c>
      <c r="CU21" s="259">
        <f>SUM(CU22)</f>
        <v>111773.75999999997</v>
      </c>
      <c r="CV21" s="260">
        <f t="shared" si="204"/>
        <v>9314.48</v>
      </c>
      <c r="CW21" s="260">
        <f t="shared" si="204"/>
        <v>9314.48</v>
      </c>
      <c r="CX21" s="260">
        <f t="shared" si="204"/>
        <v>9314.48</v>
      </c>
      <c r="CY21" s="260">
        <f t="shared" si="204"/>
        <v>9314.48</v>
      </c>
      <c r="CZ21" s="260">
        <f t="shared" si="204"/>
        <v>9314.48</v>
      </c>
      <c r="DA21" s="260">
        <f t="shared" si="204"/>
        <v>9314.48</v>
      </c>
      <c r="DB21" s="260">
        <f t="shared" si="204"/>
        <v>9314.48</v>
      </c>
      <c r="DC21" s="260">
        <f t="shared" si="204"/>
        <v>9314.48</v>
      </c>
      <c r="DD21" s="260">
        <f t="shared" si="204"/>
        <v>9314.48</v>
      </c>
      <c r="DE21" s="260">
        <f t="shared" si="204"/>
        <v>9314.48</v>
      </c>
      <c r="DF21" s="260">
        <f t="shared" si="204"/>
        <v>9314.48</v>
      </c>
      <c r="DG21" s="260">
        <f t="shared" si="204"/>
        <v>9314.48</v>
      </c>
      <c r="DH21" s="259">
        <f>SUM(DH22)</f>
        <v>111773.75999999997</v>
      </c>
      <c r="DI21" s="260">
        <f t="shared" si="204"/>
        <v>9314.48</v>
      </c>
      <c r="DJ21" s="260">
        <f t="shared" si="204"/>
        <v>9314.48</v>
      </c>
      <c r="DK21" s="260">
        <f t="shared" si="204"/>
        <v>9314.48</v>
      </c>
      <c r="DL21" s="260">
        <f t="shared" si="204"/>
        <v>9314.48</v>
      </c>
      <c r="DM21" s="260">
        <f t="shared" si="204"/>
        <v>9314.48</v>
      </c>
      <c r="DN21" s="260">
        <f t="shared" si="204"/>
        <v>9314.48</v>
      </c>
      <c r="DO21" s="260">
        <f t="shared" si="204"/>
        <v>9314.48</v>
      </c>
      <c r="DP21" s="260">
        <f t="shared" si="204"/>
        <v>9314.48</v>
      </c>
      <c r="DQ21" s="260">
        <f t="shared" si="204"/>
        <v>9314.48</v>
      </c>
      <c r="DR21" s="260">
        <f t="shared" si="204"/>
        <v>9314.48</v>
      </c>
      <c r="DS21" s="260">
        <f t="shared" si="204"/>
        <v>9314.48</v>
      </c>
      <c r="DT21" s="260">
        <f t="shared" si="204"/>
        <v>9314.48</v>
      </c>
      <c r="DU21" s="259">
        <f>SUM(DU22)</f>
        <v>111773.75999999997</v>
      </c>
      <c r="DV21" s="260">
        <f t="shared" si="204"/>
        <v>9314.48</v>
      </c>
      <c r="DW21" s="260">
        <f t="shared" si="204"/>
        <v>9314.48</v>
      </c>
      <c r="DX21" s="260">
        <f t="shared" si="204"/>
        <v>9314.48</v>
      </c>
      <c r="DY21" s="260">
        <f t="shared" si="204"/>
        <v>9314.48</v>
      </c>
      <c r="DZ21" s="260">
        <f t="shared" si="204"/>
        <v>9314.48</v>
      </c>
      <c r="EA21" s="260">
        <f t="shared" si="204"/>
        <v>9314.48</v>
      </c>
      <c r="EB21" s="260">
        <f t="shared" si="204"/>
        <v>9314.48</v>
      </c>
      <c r="EC21" s="260">
        <f t="shared" si="204"/>
        <v>9314.48</v>
      </c>
      <c r="ED21" s="260">
        <f t="shared" si="204"/>
        <v>9314.48</v>
      </c>
      <c r="EE21" s="260">
        <f t="shared" si="204"/>
        <v>9314.48</v>
      </c>
      <c r="EF21" s="260">
        <f t="shared" si="204"/>
        <v>9314.48</v>
      </c>
      <c r="EG21" s="260">
        <f t="shared" si="204"/>
        <v>9314.48</v>
      </c>
      <c r="EH21" s="259">
        <f>SUM(EH22)</f>
        <v>111773.75999999997</v>
      </c>
      <c r="EI21" s="284"/>
    </row>
    <row r="22" spans="1:139" s="287" customFormat="1" outlineLevel="3" x14ac:dyDescent="0.2">
      <c r="A22" s="193" t="s">
        <v>194</v>
      </c>
      <c r="B22" s="224">
        <v>0.04</v>
      </c>
      <c r="C22" s="193"/>
      <c r="D22" s="195"/>
      <c r="E22" s="195"/>
      <c r="F22" s="194"/>
      <c r="G22" s="194"/>
      <c r="H22" s="191"/>
      <c r="I22" s="191">
        <f t="shared" ref="I22:T22" si="205">I4*$B22</f>
        <v>9314.48</v>
      </c>
      <c r="J22" s="191">
        <f t="shared" si="205"/>
        <v>9314.48</v>
      </c>
      <c r="K22" s="191">
        <f t="shared" si="205"/>
        <v>9314.48</v>
      </c>
      <c r="L22" s="191">
        <f t="shared" si="205"/>
        <v>9314.48</v>
      </c>
      <c r="M22" s="191">
        <f t="shared" si="205"/>
        <v>9314.48</v>
      </c>
      <c r="N22" s="191">
        <f t="shared" si="205"/>
        <v>9314.48</v>
      </c>
      <c r="O22" s="191">
        <f t="shared" si="205"/>
        <v>9314.48</v>
      </c>
      <c r="P22" s="191">
        <f t="shared" si="205"/>
        <v>9314.48</v>
      </c>
      <c r="Q22" s="191">
        <f t="shared" si="205"/>
        <v>9314.48</v>
      </c>
      <c r="R22" s="191">
        <f t="shared" si="205"/>
        <v>9314.48</v>
      </c>
      <c r="S22" s="191">
        <f t="shared" si="205"/>
        <v>9314.48</v>
      </c>
      <c r="T22" s="191">
        <f t="shared" si="205"/>
        <v>9314.48</v>
      </c>
      <c r="U22" s="204">
        <f>SUM(I22:T22)</f>
        <v>111773.75999999997</v>
      </c>
      <c r="V22" s="191">
        <f t="shared" ref="V22:AG22" si="206">V4*$B22</f>
        <v>9314.48</v>
      </c>
      <c r="W22" s="191">
        <f t="shared" si="206"/>
        <v>9314.48</v>
      </c>
      <c r="X22" s="191">
        <f t="shared" si="206"/>
        <v>9314.48</v>
      </c>
      <c r="Y22" s="191">
        <f t="shared" si="206"/>
        <v>9314.48</v>
      </c>
      <c r="Z22" s="191">
        <f t="shared" si="206"/>
        <v>9314.48</v>
      </c>
      <c r="AA22" s="191">
        <f t="shared" si="206"/>
        <v>9314.48</v>
      </c>
      <c r="AB22" s="191">
        <f t="shared" si="206"/>
        <v>9314.48</v>
      </c>
      <c r="AC22" s="191">
        <f t="shared" si="206"/>
        <v>9314.48</v>
      </c>
      <c r="AD22" s="191">
        <f t="shared" si="206"/>
        <v>9314.48</v>
      </c>
      <c r="AE22" s="191">
        <f t="shared" si="206"/>
        <v>9314.48</v>
      </c>
      <c r="AF22" s="191">
        <f t="shared" si="206"/>
        <v>9314.48</v>
      </c>
      <c r="AG22" s="191">
        <f t="shared" si="206"/>
        <v>9314.48</v>
      </c>
      <c r="AH22" s="204">
        <f>SUM(V22:AG22)</f>
        <v>111773.75999999997</v>
      </c>
      <c r="AI22" s="191">
        <f t="shared" ref="AI22:AT22" si="207">AI4*$B22</f>
        <v>9314.48</v>
      </c>
      <c r="AJ22" s="191">
        <f t="shared" si="207"/>
        <v>9314.48</v>
      </c>
      <c r="AK22" s="191">
        <f t="shared" si="207"/>
        <v>9314.48</v>
      </c>
      <c r="AL22" s="191">
        <f t="shared" si="207"/>
        <v>9314.48</v>
      </c>
      <c r="AM22" s="191">
        <f t="shared" si="207"/>
        <v>9314.48</v>
      </c>
      <c r="AN22" s="191">
        <f t="shared" si="207"/>
        <v>9314.48</v>
      </c>
      <c r="AO22" s="191">
        <f t="shared" si="207"/>
        <v>9314.48</v>
      </c>
      <c r="AP22" s="191">
        <f t="shared" si="207"/>
        <v>9314.48</v>
      </c>
      <c r="AQ22" s="191">
        <f t="shared" si="207"/>
        <v>9314.48</v>
      </c>
      <c r="AR22" s="191">
        <f t="shared" si="207"/>
        <v>9314.48</v>
      </c>
      <c r="AS22" s="191">
        <f t="shared" si="207"/>
        <v>9314.48</v>
      </c>
      <c r="AT22" s="191">
        <f t="shared" si="207"/>
        <v>9314.48</v>
      </c>
      <c r="AU22" s="204">
        <f>SUM(AI22:AT22)</f>
        <v>111773.75999999997</v>
      </c>
      <c r="AV22" s="191">
        <f t="shared" ref="AV22:BG22" si="208">AV4*$B22</f>
        <v>9314.48</v>
      </c>
      <c r="AW22" s="191">
        <f t="shared" si="208"/>
        <v>9314.48</v>
      </c>
      <c r="AX22" s="191">
        <f t="shared" si="208"/>
        <v>9314.48</v>
      </c>
      <c r="AY22" s="191">
        <f t="shared" si="208"/>
        <v>9314.48</v>
      </c>
      <c r="AZ22" s="191">
        <f t="shared" si="208"/>
        <v>9314.48</v>
      </c>
      <c r="BA22" s="191">
        <f t="shared" si="208"/>
        <v>9314.48</v>
      </c>
      <c r="BB22" s="191">
        <f t="shared" si="208"/>
        <v>9314.48</v>
      </c>
      <c r="BC22" s="191">
        <f t="shared" si="208"/>
        <v>9314.48</v>
      </c>
      <c r="BD22" s="191">
        <f t="shared" si="208"/>
        <v>9314.48</v>
      </c>
      <c r="BE22" s="191">
        <f t="shared" si="208"/>
        <v>9314.48</v>
      </c>
      <c r="BF22" s="191">
        <f t="shared" si="208"/>
        <v>9314.48</v>
      </c>
      <c r="BG22" s="191">
        <f t="shared" si="208"/>
        <v>9314.48</v>
      </c>
      <c r="BH22" s="204">
        <f>SUM(AV22:BG22)</f>
        <v>111773.75999999997</v>
      </c>
      <c r="BI22" s="191">
        <f t="shared" ref="BI22:BT22" si="209">BI4*$B22</f>
        <v>9314.48</v>
      </c>
      <c r="BJ22" s="191">
        <f t="shared" si="209"/>
        <v>9314.48</v>
      </c>
      <c r="BK22" s="191">
        <f t="shared" si="209"/>
        <v>9314.48</v>
      </c>
      <c r="BL22" s="191">
        <f t="shared" si="209"/>
        <v>9314.48</v>
      </c>
      <c r="BM22" s="191">
        <f t="shared" si="209"/>
        <v>9314.48</v>
      </c>
      <c r="BN22" s="191">
        <f t="shared" si="209"/>
        <v>9314.48</v>
      </c>
      <c r="BO22" s="191">
        <f t="shared" si="209"/>
        <v>9314.48</v>
      </c>
      <c r="BP22" s="191">
        <f t="shared" si="209"/>
        <v>9314.48</v>
      </c>
      <c r="BQ22" s="191">
        <f t="shared" si="209"/>
        <v>9314.48</v>
      </c>
      <c r="BR22" s="191">
        <f t="shared" si="209"/>
        <v>9314.48</v>
      </c>
      <c r="BS22" s="191">
        <f t="shared" si="209"/>
        <v>9314.48</v>
      </c>
      <c r="BT22" s="191">
        <f t="shared" si="209"/>
        <v>9314.48</v>
      </c>
      <c r="BU22" s="204">
        <f>SUM(BI22:BT22)</f>
        <v>111773.75999999997</v>
      </c>
      <c r="BV22" s="191">
        <f t="shared" ref="BV22:CG22" si="210">BV4*$B22</f>
        <v>9314.48</v>
      </c>
      <c r="BW22" s="191">
        <f t="shared" si="210"/>
        <v>9314.48</v>
      </c>
      <c r="BX22" s="191">
        <f t="shared" si="210"/>
        <v>9314.48</v>
      </c>
      <c r="BY22" s="191">
        <f t="shared" si="210"/>
        <v>9314.48</v>
      </c>
      <c r="BZ22" s="191">
        <f t="shared" si="210"/>
        <v>9314.48</v>
      </c>
      <c r="CA22" s="191">
        <f t="shared" si="210"/>
        <v>9314.48</v>
      </c>
      <c r="CB22" s="191">
        <f t="shared" si="210"/>
        <v>9314.48</v>
      </c>
      <c r="CC22" s="191">
        <f t="shared" si="210"/>
        <v>9314.48</v>
      </c>
      <c r="CD22" s="191">
        <f t="shared" si="210"/>
        <v>9314.48</v>
      </c>
      <c r="CE22" s="191">
        <f t="shared" si="210"/>
        <v>9314.48</v>
      </c>
      <c r="CF22" s="191">
        <f t="shared" si="210"/>
        <v>9314.48</v>
      </c>
      <c r="CG22" s="191">
        <f t="shared" si="210"/>
        <v>9314.48</v>
      </c>
      <c r="CH22" s="204">
        <f>SUM(BV22:CG22)</f>
        <v>111773.75999999997</v>
      </c>
      <c r="CI22" s="191">
        <f t="shared" ref="CI22:CT22" si="211">CI4*$B22</f>
        <v>9314.48</v>
      </c>
      <c r="CJ22" s="191">
        <f t="shared" si="211"/>
        <v>9314.48</v>
      </c>
      <c r="CK22" s="191">
        <f t="shared" si="211"/>
        <v>9314.48</v>
      </c>
      <c r="CL22" s="191">
        <f t="shared" si="211"/>
        <v>9314.48</v>
      </c>
      <c r="CM22" s="191">
        <f t="shared" si="211"/>
        <v>9314.48</v>
      </c>
      <c r="CN22" s="191">
        <f t="shared" si="211"/>
        <v>9314.48</v>
      </c>
      <c r="CO22" s="191">
        <f t="shared" si="211"/>
        <v>9314.48</v>
      </c>
      <c r="CP22" s="191">
        <f t="shared" si="211"/>
        <v>9314.48</v>
      </c>
      <c r="CQ22" s="191">
        <f t="shared" si="211"/>
        <v>9314.48</v>
      </c>
      <c r="CR22" s="191">
        <f t="shared" si="211"/>
        <v>9314.48</v>
      </c>
      <c r="CS22" s="191">
        <f t="shared" si="211"/>
        <v>9314.48</v>
      </c>
      <c r="CT22" s="191">
        <f t="shared" si="211"/>
        <v>9314.48</v>
      </c>
      <c r="CU22" s="204">
        <f>SUM(CI22:CT22)</f>
        <v>111773.75999999997</v>
      </c>
      <c r="CV22" s="191">
        <f t="shared" ref="CV22:DG22" si="212">CV4*$B22</f>
        <v>9314.48</v>
      </c>
      <c r="CW22" s="191">
        <f t="shared" si="212"/>
        <v>9314.48</v>
      </c>
      <c r="CX22" s="191">
        <f t="shared" si="212"/>
        <v>9314.48</v>
      </c>
      <c r="CY22" s="191">
        <f t="shared" si="212"/>
        <v>9314.48</v>
      </c>
      <c r="CZ22" s="191">
        <f t="shared" si="212"/>
        <v>9314.48</v>
      </c>
      <c r="DA22" s="191">
        <f t="shared" si="212"/>
        <v>9314.48</v>
      </c>
      <c r="DB22" s="191">
        <f t="shared" si="212"/>
        <v>9314.48</v>
      </c>
      <c r="DC22" s="191">
        <f t="shared" si="212"/>
        <v>9314.48</v>
      </c>
      <c r="DD22" s="191">
        <f t="shared" si="212"/>
        <v>9314.48</v>
      </c>
      <c r="DE22" s="191">
        <f t="shared" si="212"/>
        <v>9314.48</v>
      </c>
      <c r="DF22" s="191">
        <f t="shared" si="212"/>
        <v>9314.48</v>
      </c>
      <c r="DG22" s="191">
        <f t="shared" si="212"/>
        <v>9314.48</v>
      </c>
      <c r="DH22" s="204">
        <f>SUM(CV22:DG22)</f>
        <v>111773.75999999997</v>
      </c>
      <c r="DI22" s="191">
        <f t="shared" ref="DI22:DT22" si="213">DI4*$B22</f>
        <v>9314.48</v>
      </c>
      <c r="DJ22" s="191">
        <f t="shared" si="213"/>
        <v>9314.48</v>
      </c>
      <c r="DK22" s="191">
        <f t="shared" si="213"/>
        <v>9314.48</v>
      </c>
      <c r="DL22" s="191">
        <f t="shared" si="213"/>
        <v>9314.48</v>
      </c>
      <c r="DM22" s="191">
        <f t="shared" si="213"/>
        <v>9314.48</v>
      </c>
      <c r="DN22" s="191">
        <f t="shared" si="213"/>
        <v>9314.48</v>
      </c>
      <c r="DO22" s="191">
        <f t="shared" si="213"/>
        <v>9314.48</v>
      </c>
      <c r="DP22" s="191">
        <f t="shared" si="213"/>
        <v>9314.48</v>
      </c>
      <c r="DQ22" s="191">
        <f t="shared" si="213"/>
        <v>9314.48</v>
      </c>
      <c r="DR22" s="191">
        <f t="shared" si="213"/>
        <v>9314.48</v>
      </c>
      <c r="DS22" s="191">
        <f t="shared" si="213"/>
        <v>9314.48</v>
      </c>
      <c r="DT22" s="191">
        <f t="shared" si="213"/>
        <v>9314.48</v>
      </c>
      <c r="DU22" s="204">
        <f>SUM(DI22:DT22)</f>
        <v>111773.75999999997</v>
      </c>
      <c r="DV22" s="191">
        <f t="shared" ref="DV22:EG22" si="214">DV4*$B22</f>
        <v>9314.48</v>
      </c>
      <c r="DW22" s="191">
        <f t="shared" si="214"/>
        <v>9314.48</v>
      </c>
      <c r="DX22" s="191">
        <f t="shared" si="214"/>
        <v>9314.48</v>
      </c>
      <c r="DY22" s="191">
        <f t="shared" si="214"/>
        <v>9314.48</v>
      </c>
      <c r="DZ22" s="191">
        <f t="shared" si="214"/>
        <v>9314.48</v>
      </c>
      <c r="EA22" s="191">
        <f t="shared" si="214"/>
        <v>9314.48</v>
      </c>
      <c r="EB22" s="191">
        <f t="shared" si="214"/>
        <v>9314.48</v>
      </c>
      <c r="EC22" s="191">
        <f t="shared" si="214"/>
        <v>9314.48</v>
      </c>
      <c r="ED22" s="191">
        <f t="shared" si="214"/>
        <v>9314.48</v>
      </c>
      <c r="EE22" s="191">
        <f t="shared" si="214"/>
        <v>9314.48</v>
      </c>
      <c r="EF22" s="191">
        <f t="shared" si="214"/>
        <v>9314.48</v>
      </c>
      <c r="EG22" s="191">
        <f t="shared" si="214"/>
        <v>9314.48</v>
      </c>
      <c r="EH22" s="204">
        <f>SUM(DV22:EG22)</f>
        <v>111773.75999999997</v>
      </c>
      <c r="EI22" s="286"/>
    </row>
    <row r="23" spans="1:139" s="289" customFormat="1" ht="26.25" x14ac:dyDescent="0.4">
      <c r="A23" s="243" t="s">
        <v>343</v>
      </c>
      <c r="B23" s="243"/>
      <c r="C23" s="243"/>
      <c r="D23" s="243"/>
      <c r="E23" s="243"/>
      <c r="F23" s="272"/>
      <c r="G23" s="272"/>
      <c r="H23" s="245">
        <f t="shared" ref="H23:AM23" si="215">SUM(H24,H56)</f>
        <v>1468881</v>
      </c>
      <c r="I23" s="245">
        <f t="shared" si="215"/>
        <v>170801.88</v>
      </c>
      <c r="J23" s="245">
        <f t="shared" si="215"/>
        <v>170801.88</v>
      </c>
      <c r="K23" s="245">
        <f t="shared" si="215"/>
        <v>170801.88</v>
      </c>
      <c r="L23" s="245">
        <f t="shared" si="215"/>
        <v>170801.88</v>
      </c>
      <c r="M23" s="245">
        <f t="shared" si="215"/>
        <v>170801.88</v>
      </c>
      <c r="N23" s="245">
        <f t="shared" si="215"/>
        <v>170801.88</v>
      </c>
      <c r="O23" s="245">
        <f t="shared" si="215"/>
        <v>170801.88</v>
      </c>
      <c r="P23" s="245">
        <f t="shared" si="215"/>
        <v>170801.88</v>
      </c>
      <c r="Q23" s="245">
        <f t="shared" si="215"/>
        <v>170801.88</v>
      </c>
      <c r="R23" s="245">
        <f t="shared" si="215"/>
        <v>170801.88</v>
      </c>
      <c r="S23" s="245">
        <f t="shared" si="215"/>
        <v>170801.88</v>
      </c>
      <c r="T23" s="245">
        <f t="shared" si="215"/>
        <v>170801.88</v>
      </c>
      <c r="U23" s="246">
        <f t="shared" si="215"/>
        <v>3518503.5599999996</v>
      </c>
      <c r="V23" s="245">
        <f t="shared" si="215"/>
        <v>153521.88</v>
      </c>
      <c r="W23" s="245">
        <f t="shared" si="215"/>
        <v>153521.88</v>
      </c>
      <c r="X23" s="245">
        <f t="shared" si="215"/>
        <v>153521.88</v>
      </c>
      <c r="Y23" s="245">
        <f t="shared" si="215"/>
        <v>153521.88</v>
      </c>
      <c r="Z23" s="245">
        <f t="shared" si="215"/>
        <v>153521.88</v>
      </c>
      <c r="AA23" s="245">
        <f t="shared" si="215"/>
        <v>153521.88</v>
      </c>
      <c r="AB23" s="245">
        <f t="shared" si="215"/>
        <v>153521.88</v>
      </c>
      <c r="AC23" s="245">
        <f t="shared" si="215"/>
        <v>153521.88</v>
      </c>
      <c r="AD23" s="245">
        <f t="shared" si="215"/>
        <v>153521.88</v>
      </c>
      <c r="AE23" s="245">
        <f t="shared" si="215"/>
        <v>153521.88</v>
      </c>
      <c r="AF23" s="245">
        <f t="shared" si="215"/>
        <v>153521.88</v>
      </c>
      <c r="AG23" s="245">
        <f t="shared" si="215"/>
        <v>322221.88</v>
      </c>
      <c r="AH23" s="246">
        <f t="shared" si="215"/>
        <v>2010962.5599999998</v>
      </c>
      <c r="AI23" s="245">
        <f t="shared" si="215"/>
        <v>153521.88</v>
      </c>
      <c r="AJ23" s="245">
        <f t="shared" si="215"/>
        <v>153521.88</v>
      </c>
      <c r="AK23" s="245">
        <f t="shared" si="215"/>
        <v>153521.88</v>
      </c>
      <c r="AL23" s="245">
        <f t="shared" si="215"/>
        <v>153521.88</v>
      </c>
      <c r="AM23" s="245">
        <f t="shared" si="215"/>
        <v>153521.88</v>
      </c>
      <c r="AN23" s="245">
        <f t="shared" ref="AN23:BS23" si="216">SUM(AN24,AN56)</f>
        <v>153521.88</v>
      </c>
      <c r="AO23" s="245">
        <f t="shared" si="216"/>
        <v>153521.88</v>
      </c>
      <c r="AP23" s="245">
        <f t="shared" si="216"/>
        <v>153521.88</v>
      </c>
      <c r="AQ23" s="245">
        <f t="shared" si="216"/>
        <v>153521.88</v>
      </c>
      <c r="AR23" s="245">
        <f t="shared" si="216"/>
        <v>153521.88</v>
      </c>
      <c r="AS23" s="245">
        <f t="shared" si="216"/>
        <v>153521.88</v>
      </c>
      <c r="AT23" s="245">
        <f t="shared" si="216"/>
        <v>153521.88</v>
      </c>
      <c r="AU23" s="246">
        <f t="shared" si="216"/>
        <v>1842262.5599999998</v>
      </c>
      <c r="AV23" s="245">
        <f t="shared" si="216"/>
        <v>153521.88</v>
      </c>
      <c r="AW23" s="245">
        <f t="shared" si="216"/>
        <v>153521.88</v>
      </c>
      <c r="AX23" s="245">
        <f t="shared" si="216"/>
        <v>153521.88</v>
      </c>
      <c r="AY23" s="245">
        <f t="shared" si="216"/>
        <v>153521.88</v>
      </c>
      <c r="AZ23" s="245">
        <f t="shared" si="216"/>
        <v>153521.88</v>
      </c>
      <c r="BA23" s="245">
        <f t="shared" si="216"/>
        <v>153521.88</v>
      </c>
      <c r="BB23" s="245">
        <f t="shared" si="216"/>
        <v>153521.88</v>
      </c>
      <c r="BC23" s="245">
        <f t="shared" si="216"/>
        <v>153521.88</v>
      </c>
      <c r="BD23" s="245">
        <f t="shared" si="216"/>
        <v>153521.88</v>
      </c>
      <c r="BE23" s="245">
        <f t="shared" si="216"/>
        <v>153521.88</v>
      </c>
      <c r="BF23" s="245">
        <f t="shared" si="216"/>
        <v>153521.88</v>
      </c>
      <c r="BG23" s="245">
        <f t="shared" si="216"/>
        <v>322221.88</v>
      </c>
      <c r="BH23" s="246">
        <f t="shared" si="216"/>
        <v>2010962.5599999998</v>
      </c>
      <c r="BI23" s="245">
        <f t="shared" si="216"/>
        <v>157579.42166666666</v>
      </c>
      <c r="BJ23" s="245">
        <f t="shared" si="216"/>
        <v>157579.42166666666</v>
      </c>
      <c r="BK23" s="245">
        <f t="shared" si="216"/>
        <v>157579.42166666666</v>
      </c>
      <c r="BL23" s="245">
        <f t="shared" si="216"/>
        <v>157579.42166666666</v>
      </c>
      <c r="BM23" s="245">
        <f t="shared" si="216"/>
        <v>157579.42166666666</v>
      </c>
      <c r="BN23" s="245">
        <f t="shared" si="216"/>
        <v>157579.42166666666</v>
      </c>
      <c r="BO23" s="245">
        <f t="shared" si="216"/>
        <v>157579.42166666666</v>
      </c>
      <c r="BP23" s="245">
        <f t="shared" si="216"/>
        <v>157579.42166666666</v>
      </c>
      <c r="BQ23" s="245">
        <f t="shared" si="216"/>
        <v>157579.42166666666</v>
      </c>
      <c r="BR23" s="245">
        <f t="shared" si="216"/>
        <v>157579.42166666666</v>
      </c>
      <c r="BS23" s="245">
        <f t="shared" si="216"/>
        <v>157579.42166666666</v>
      </c>
      <c r="BT23" s="245">
        <f t="shared" ref="BT23:CY23" si="217">SUM(BT24,BT56)</f>
        <v>157579.42166666666</v>
      </c>
      <c r="BU23" s="246">
        <f t="shared" si="217"/>
        <v>1890953.0599999998</v>
      </c>
      <c r="BV23" s="245">
        <f t="shared" si="217"/>
        <v>153521.88</v>
      </c>
      <c r="BW23" s="245">
        <f t="shared" si="217"/>
        <v>153521.88</v>
      </c>
      <c r="BX23" s="245">
        <f t="shared" si="217"/>
        <v>153521.88</v>
      </c>
      <c r="BY23" s="245">
        <f t="shared" si="217"/>
        <v>153521.88</v>
      </c>
      <c r="BZ23" s="245">
        <f t="shared" si="217"/>
        <v>153521.88</v>
      </c>
      <c r="CA23" s="245">
        <f t="shared" si="217"/>
        <v>153521.88</v>
      </c>
      <c r="CB23" s="245">
        <f t="shared" si="217"/>
        <v>153521.88</v>
      </c>
      <c r="CC23" s="245">
        <f t="shared" si="217"/>
        <v>153521.88</v>
      </c>
      <c r="CD23" s="245">
        <f t="shared" si="217"/>
        <v>153521.88</v>
      </c>
      <c r="CE23" s="245">
        <f t="shared" si="217"/>
        <v>153521.88</v>
      </c>
      <c r="CF23" s="245">
        <f t="shared" si="217"/>
        <v>153521.88</v>
      </c>
      <c r="CG23" s="245">
        <f t="shared" si="217"/>
        <v>322221.88</v>
      </c>
      <c r="CH23" s="246">
        <f t="shared" si="217"/>
        <v>2010962.5599999998</v>
      </c>
      <c r="CI23" s="245">
        <f t="shared" si="217"/>
        <v>153521.88</v>
      </c>
      <c r="CJ23" s="245">
        <f t="shared" si="217"/>
        <v>153521.88</v>
      </c>
      <c r="CK23" s="245">
        <f t="shared" si="217"/>
        <v>153521.88</v>
      </c>
      <c r="CL23" s="245">
        <f t="shared" si="217"/>
        <v>153521.88</v>
      </c>
      <c r="CM23" s="245">
        <f t="shared" si="217"/>
        <v>153521.88</v>
      </c>
      <c r="CN23" s="245">
        <f t="shared" si="217"/>
        <v>153521.88</v>
      </c>
      <c r="CO23" s="245">
        <f t="shared" si="217"/>
        <v>153521.88</v>
      </c>
      <c r="CP23" s="245">
        <f t="shared" si="217"/>
        <v>153521.88</v>
      </c>
      <c r="CQ23" s="245">
        <f t="shared" si="217"/>
        <v>153521.88</v>
      </c>
      <c r="CR23" s="245">
        <f t="shared" si="217"/>
        <v>153521.88</v>
      </c>
      <c r="CS23" s="245">
        <f t="shared" si="217"/>
        <v>153521.88</v>
      </c>
      <c r="CT23" s="245">
        <f t="shared" si="217"/>
        <v>153521.88</v>
      </c>
      <c r="CU23" s="246">
        <f t="shared" si="217"/>
        <v>1842262.5599999998</v>
      </c>
      <c r="CV23" s="245">
        <f t="shared" si="217"/>
        <v>153521.88</v>
      </c>
      <c r="CW23" s="245">
        <f t="shared" si="217"/>
        <v>153521.88</v>
      </c>
      <c r="CX23" s="245">
        <f t="shared" si="217"/>
        <v>153521.88</v>
      </c>
      <c r="CY23" s="245">
        <f t="shared" si="217"/>
        <v>153521.88</v>
      </c>
      <c r="CZ23" s="245">
        <f t="shared" ref="CZ23:EE23" si="218">SUM(CZ24,CZ56)</f>
        <v>153521.88</v>
      </c>
      <c r="DA23" s="245">
        <f t="shared" si="218"/>
        <v>153521.88</v>
      </c>
      <c r="DB23" s="245">
        <f t="shared" si="218"/>
        <v>153521.88</v>
      </c>
      <c r="DC23" s="245">
        <f t="shared" si="218"/>
        <v>153521.88</v>
      </c>
      <c r="DD23" s="245">
        <f t="shared" si="218"/>
        <v>153521.88</v>
      </c>
      <c r="DE23" s="245">
        <f t="shared" si="218"/>
        <v>153521.88</v>
      </c>
      <c r="DF23" s="245">
        <f t="shared" si="218"/>
        <v>153521.88</v>
      </c>
      <c r="DG23" s="245">
        <f t="shared" si="218"/>
        <v>322221.88</v>
      </c>
      <c r="DH23" s="246">
        <f t="shared" si="218"/>
        <v>2010962.5599999998</v>
      </c>
      <c r="DI23" s="245">
        <f t="shared" si="218"/>
        <v>153521.88</v>
      </c>
      <c r="DJ23" s="245">
        <f t="shared" si="218"/>
        <v>153521.88</v>
      </c>
      <c r="DK23" s="245">
        <f t="shared" si="218"/>
        <v>153521.88</v>
      </c>
      <c r="DL23" s="245">
        <f t="shared" si="218"/>
        <v>153521.88</v>
      </c>
      <c r="DM23" s="245">
        <f t="shared" si="218"/>
        <v>153521.88</v>
      </c>
      <c r="DN23" s="245">
        <f t="shared" si="218"/>
        <v>153521.88</v>
      </c>
      <c r="DO23" s="245">
        <f t="shared" si="218"/>
        <v>153521.88</v>
      </c>
      <c r="DP23" s="245">
        <f t="shared" si="218"/>
        <v>153521.88</v>
      </c>
      <c r="DQ23" s="245">
        <f t="shared" si="218"/>
        <v>153521.88</v>
      </c>
      <c r="DR23" s="245">
        <f t="shared" si="218"/>
        <v>153521.88</v>
      </c>
      <c r="DS23" s="245">
        <f t="shared" si="218"/>
        <v>153521.88</v>
      </c>
      <c r="DT23" s="245">
        <f t="shared" si="218"/>
        <v>153521.88</v>
      </c>
      <c r="DU23" s="246">
        <f t="shared" si="218"/>
        <v>1842262.5599999998</v>
      </c>
      <c r="DV23" s="245">
        <f t="shared" si="218"/>
        <v>153521.88</v>
      </c>
      <c r="DW23" s="245">
        <f t="shared" si="218"/>
        <v>153521.88</v>
      </c>
      <c r="DX23" s="245">
        <f t="shared" si="218"/>
        <v>153521.88</v>
      </c>
      <c r="DY23" s="245">
        <f t="shared" si="218"/>
        <v>153521.88</v>
      </c>
      <c r="DZ23" s="245">
        <f t="shared" si="218"/>
        <v>153521.88</v>
      </c>
      <c r="EA23" s="245">
        <f t="shared" si="218"/>
        <v>322221.88</v>
      </c>
      <c r="EB23" s="245">
        <f t="shared" si="218"/>
        <v>153521.88</v>
      </c>
      <c r="EC23" s="245">
        <f t="shared" si="218"/>
        <v>153521.88</v>
      </c>
      <c r="ED23" s="245">
        <f t="shared" si="218"/>
        <v>153521.88</v>
      </c>
      <c r="EE23" s="245">
        <f t="shared" si="218"/>
        <v>153521.88</v>
      </c>
      <c r="EF23" s="245">
        <f t="shared" ref="EF23:EH23" si="219">SUM(EF24,EF56)</f>
        <v>153521.88</v>
      </c>
      <c r="EG23" s="245">
        <f t="shared" si="219"/>
        <v>153521.88</v>
      </c>
      <c r="EH23" s="246">
        <f t="shared" si="219"/>
        <v>2010962.5599999998</v>
      </c>
      <c r="EI23" s="288"/>
    </row>
    <row r="24" spans="1:139" s="280" customFormat="1" ht="26.25" outlineLevel="1" x14ac:dyDescent="0.4">
      <c r="A24" s="243" t="s">
        <v>344</v>
      </c>
      <c r="B24" s="243"/>
      <c r="C24" s="243"/>
      <c r="D24" s="243"/>
      <c r="E24" s="243"/>
      <c r="F24" s="244"/>
      <c r="G24" s="244"/>
      <c r="H24" s="245">
        <f t="shared" ref="H24:AM24" si="220">SUM(H25,H41,H49,H52,H54)</f>
        <v>0</v>
      </c>
      <c r="I24" s="245">
        <f t="shared" si="220"/>
        <v>170801.88</v>
      </c>
      <c r="J24" s="245">
        <f t="shared" si="220"/>
        <v>170801.88</v>
      </c>
      <c r="K24" s="245">
        <f t="shared" si="220"/>
        <v>170801.88</v>
      </c>
      <c r="L24" s="245">
        <f t="shared" si="220"/>
        <v>170801.88</v>
      </c>
      <c r="M24" s="245">
        <f t="shared" si="220"/>
        <v>170801.88</v>
      </c>
      <c r="N24" s="245">
        <f t="shared" si="220"/>
        <v>170801.88</v>
      </c>
      <c r="O24" s="245">
        <f t="shared" si="220"/>
        <v>170801.88</v>
      </c>
      <c r="P24" s="245">
        <f t="shared" si="220"/>
        <v>170801.88</v>
      </c>
      <c r="Q24" s="245">
        <f t="shared" si="220"/>
        <v>170801.88</v>
      </c>
      <c r="R24" s="245">
        <f t="shared" si="220"/>
        <v>170801.88</v>
      </c>
      <c r="S24" s="245">
        <f t="shared" si="220"/>
        <v>170801.88</v>
      </c>
      <c r="T24" s="245">
        <f t="shared" si="220"/>
        <v>170801.88</v>
      </c>
      <c r="U24" s="246">
        <f t="shared" si="220"/>
        <v>2049622.5599999998</v>
      </c>
      <c r="V24" s="245">
        <f t="shared" si="220"/>
        <v>153521.88</v>
      </c>
      <c r="W24" s="245">
        <f t="shared" si="220"/>
        <v>153521.88</v>
      </c>
      <c r="X24" s="245">
        <f t="shared" si="220"/>
        <v>153521.88</v>
      </c>
      <c r="Y24" s="245">
        <f t="shared" si="220"/>
        <v>153521.88</v>
      </c>
      <c r="Z24" s="245">
        <f t="shared" si="220"/>
        <v>153521.88</v>
      </c>
      <c r="AA24" s="245">
        <f t="shared" si="220"/>
        <v>153521.88</v>
      </c>
      <c r="AB24" s="245">
        <f t="shared" si="220"/>
        <v>153521.88</v>
      </c>
      <c r="AC24" s="245">
        <f t="shared" si="220"/>
        <v>153521.88</v>
      </c>
      <c r="AD24" s="245">
        <f t="shared" si="220"/>
        <v>153521.88</v>
      </c>
      <c r="AE24" s="245">
        <f t="shared" si="220"/>
        <v>153521.88</v>
      </c>
      <c r="AF24" s="245">
        <f t="shared" si="220"/>
        <v>153521.88</v>
      </c>
      <c r="AG24" s="245">
        <f t="shared" si="220"/>
        <v>153521.88</v>
      </c>
      <c r="AH24" s="246">
        <f t="shared" si="220"/>
        <v>1842262.5599999998</v>
      </c>
      <c r="AI24" s="245">
        <f t="shared" si="220"/>
        <v>153521.88</v>
      </c>
      <c r="AJ24" s="245">
        <f t="shared" si="220"/>
        <v>153521.88</v>
      </c>
      <c r="AK24" s="245">
        <f t="shared" si="220"/>
        <v>153521.88</v>
      </c>
      <c r="AL24" s="245">
        <f t="shared" si="220"/>
        <v>153521.88</v>
      </c>
      <c r="AM24" s="245">
        <f t="shared" si="220"/>
        <v>153521.88</v>
      </c>
      <c r="AN24" s="245">
        <f t="shared" ref="AN24:BS24" si="221">SUM(AN25,AN41,AN49,AN52,AN54)</f>
        <v>153521.88</v>
      </c>
      <c r="AO24" s="245">
        <f t="shared" si="221"/>
        <v>153521.88</v>
      </c>
      <c r="AP24" s="245">
        <f t="shared" si="221"/>
        <v>153521.88</v>
      </c>
      <c r="AQ24" s="245">
        <f t="shared" si="221"/>
        <v>153521.88</v>
      </c>
      <c r="AR24" s="245">
        <f t="shared" si="221"/>
        <v>153521.88</v>
      </c>
      <c r="AS24" s="245">
        <f t="shared" si="221"/>
        <v>153521.88</v>
      </c>
      <c r="AT24" s="245">
        <f t="shared" si="221"/>
        <v>153521.88</v>
      </c>
      <c r="AU24" s="246">
        <f t="shared" si="221"/>
        <v>1842262.5599999998</v>
      </c>
      <c r="AV24" s="245">
        <f t="shared" si="221"/>
        <v>153521.88</v>
      </c>
      <c r="AW24" s="245">
        <f t="shared" si="221"/>
        <v>153521.88</v>
      </c>
      <c r="AX24" s="245">
        <f t="shared" si="221"/>
        <v>153521.88</v>
      </c>
      <c r="AY24" s="245">
        <f t="shared" si="221"/>
        <v>153521.88</v>
      </c>
      <c r="AZ24" s="245">
        <f t="shared" si="221"/>
        <v>153521.88</v>
      </c>
      <c r="BA24" s="245">
        <f t="shared" si="221"/>
        <v>153521.88</v>
      </c>
      <c r="BB24" s="245">
        <f t="shared" si="221"/>
        <v>153521.88</v>
      </c>
      <c r="BC24" s="245">
        <f t="shared" si="221"/>
        <v>153521.88</v>
      </c>
      <c r="BD24" s="245">
        <f t="shared" si="221"/>
        <v>153521.88</v>
      </c>
      <c r="BE24" s="245">
        <f t="shared" si="221"/>
        <v>153521.88</v>
      </c>
      <c r="BF24" s="245">
        <f t="shared" si="221"/>
        <v>153521.88</v>
      </c>
      <c r="BG24" s="245">
        <f t="shared" si="221"/>
        <v>153521.88</v>
      </c>
      <c r="BH24" s="246">
        <f t="shared" si="221"/>
        <v>1842262.5599999998</v>
      </c>
      <c r="BI24" s="245">
        <f t="shared" si="221"/>
        <v>153521.88</v>
      </c>
      <c r="BJ24" s="245">
        <f t="shared" si="221"/>
        <v>153521.88</v>
      </c>
      <c r="BK24" s="245">
        <f t="shared" si="221"/>
        <v>153521.88</v>
      </c>
      <c r="BL24" s="245">
        <f t="shared" si="221"/>
        <v>153521.88</v>
      </c>
      <c r="BM24" s="245">
        <f t="shared" si="221"/>
        <v>153521.88</v>
      </c>
      <c r="BN24" s="245">
        <f t="shared" si="221"/>
        <v>153521.88</v>
      </c>
      <c r="BO24" s="245">
        <f t="shared" si="221"/>
        <v>153521.88</v>
      </c>
      <c r="BP24" s="245">
        <f t="shared" si="221"/>
        <v>153521.88</v>
      </c>
      <c r="BQ24" s="245">
        <f t="shared" si="221"/>
        <v>153521.88</v>
      </c>
      <c r="BR24" s="245">
        <f t="shared" si="221"/>
        <v>153521.88</v>
      </c>
      <c r="BS24" s="245">
        <f t="shared" si="221"/>
        <v>153521.88</v>
      </c>
      <c r="BT24" s="245">
        <f t="shared" ref="BT24:CY24" si="222">SUM(BT25,BT41,BT49,BT52,BT54)</f>
        <v>153521.88</v>
      </c>
      <c r="BU24" s="246">
        <f t="shared" si="222"/>
        <v>1842262.5599999998</v>
      </c>
      <c r="BV24" s="245">
        <f t="shared" si="222"/>
        <v>153521.88</v>
      </c>
      <c r="BW24" s="245">
        <f t="shared" si="222"/>
        <v>153521.88</v>
      </c>
      <c r="BX24" s="245">
        <f t="shared" si="222"/>
        <v>153521.88</v>
      </c>
      <c r="BY24" s="245">
        <f t="shared" si="222"/>
        <v>153521.88</v>
      </c>
      <c r="BZ24" s="245">
        <f t="shared" si="222"/>
        <v>153521.88</v>
      </c>
      <c r="CA24" s="245">
        <f t="shared" si="222"/>
        <v>153521.88</v>
      </c>
      <c r="CB24" s="245">
        <f t="shared" si="222"/>
        <v>153521.88</v>
      </c>
      <c r="CC24" s="245">
        <f t="shared" si="222"/>
        <v>153521.88</v>
      </c>
      <c r="CD24" s="245">
        <f t="shared" si="222"/>
        <v>153521.88</v>
      </c>
      <c r="CE24" s="245">
        <f t="shared" si="222"/>
        <v>153521.88</v>
      </c>
      <c r="CF24" s="245">
        <f t="shared" si="222"/>
        <v>153521.88</v>
      </c>
      <c r="CG24" s="245">
        <f t="shared" si="222"/>
        <v>153521.88</v>
      </c>
      <c r="CH24" s="246">
        <f t="shared" si="222"/>
        <v>1842262.5599999998</v>
      </c>
      <c r="CI24" s="245">
        <f t="shared" si="222"/>
        <v>153521.88</v>
      </c>
      <c r="CJ24" s="245">
        <f t="shared" si="222"/>
        <v>153521.88</v>
      </c>
      <c r="CK24" s="245">
        <f t="shared" si="222"/>
        <v>153521.88</v>
      </c>
      <c r="CL24" s="245">
        <f t="shared" si="222"/>
        <v>153521.88</v>
      </c>
      <c r="CM24" s="245">
        <f t="shared" si="222"/>
        <v>153521.88</v>
      </c>
      <c r="CN24" s="245">
        <f t="shared" si="222"/>
        <v>153521.88</v>
      </c>
      <c r="CO24" s="245">
        <f t="shared" si="222"/>
        <v>153521.88</v>
      </c>
      <c r="CP24" s="245">
        <f t="shared" si="222"/>
        <v>153521.88</v>
      </c>
      <c r="CQ24" s="245">
        <f t="shared" si="222"/>
        <v>153521.88</v>
      </c>
      <c r="CR24" s="245">
        <f t="shared" si="222"/>
        <v>153521.88</v>
      </c>
      <c r="CS24" s="245">
        <f t="shared" si="222"/>
        <v>153521.88</v>
      </c>
      <c r="CT24" s="245">
        <f t="shared" si="222"/>
        <v>153521.88</v>
      </c>
      <c r="CU24" s="246">
        <f t="shared" si="222"/>
        <v>1842262.5599999998</v>
      </c>
      <c r="CV24" s="245">
        <f t="shared" si="222"/>
        <v>153521.88</v>
      </c>
      <c r="CW24" s="245">
        <f t="shared" si="222"/>
        <v>153521.88</v>
      </c>
      <c r="CX24" s="245">
        <f t="shared" si="222"/>
        <v>153521.88</v>
      </c>
      <c r="CY24" s="245">
        <f t="shared" si="222"/>
        <v>153521.88</v>
      </c>
      <c r="CZ24" s="245">
        <f t="shared" ref="CZ24:EE24" si="223">SUM(CZ25,CZ41,CZ49,CZ52,CZ54)</f>
        <v>153521.88</v>
      </c>
      <c r="DA24" s="245">
        <f t="shared" si="223"/>
        <v>153521.88</v>
      </c>
      <c r="DB24" s="245">
        <f t="shared" si="223"/>
        <v>153521.88</v>
      </c>
      <c r="DC24" s="245">
        <f t="shared" si="223"/>
        <v>153521.88</v>
      </c>
      <c r="DD24" s="245">
        <f t="shared" si="223"/>
        <v>153521.88</v>
      </c>
      <c r="DE24" s="245">
        <f t="shared" si="223"/>
        <v>153521.88</v>
      </c>
      <c r="DF24" s="245">
        <f t="shared" si="223"/>
        <v>153521.88</v>
      </c>
      <c r="DG24" s="245">
        <f t="shared" si="223"/>
        <v>153521.88</v>
      </c>
      <c r="DH24" s="246">
        <f t="shared" si="223"/>
        <v>1842262.5599999998</v>
      </c>
      <c r="DI24" s="245">
        <f t="shared" si="223"/>
        <v>153521.88</v>
      </c>
      <c r="DJ24" s="245">
        <f t="shared" si="223"/>
        <v>153521.88</v>
      </c>
      <c r="DK24" s="245">
        <f t="shared" si="223"/>
        <v>153521.88</v>
      </c>
      <c r="DL24" s="245">
        <f t="shared" si="223"/>
        <v>153521.88</v>
      </c>
      <c r="DM24" s="245">
        <f t="shared" si="223"/>
        <v>153521.88</v>
      </c>
      <c r="DN24" s="245">
        <f t="shared" si="223"/>
        <v>153521.88</v>
      </c>
      <c r="DO24" s="245">
        <f t="shared" si="223"/>
        <v>153521.88</v>
      </c>
      <c r="DP24" s="245">
        <f t="shared" si="223"/>
        <v>153521.88</v>
      </c>
      <c r="DQ24" s="245">
        <f t="shared" si="223"/>
        <v>153521.88</v>
      </c>
      <c r="DR24" s="245">
        <f t="shared" si="223"/>
        <v>153521.88</v>
      </c>
      <c r="DS24" s="245">
        <f t="shared" si="223"/>
        <v>153521.88</v>
      </c>
      <c r="DT24" s="245">
        <f t="shared" si="223"/>
        <v>153521.88</v>
      </c>
      <c r="DU24" s="246">
        <f t="shared" si="223"/>
        <v>1842262.5599999998</v>
      </c>
      <c r="DV24" s="245">
        <f t="shared" si="223"/>
        <v>153521.88</v>
      </c>
      <c r="DW24" s="245">
        <f t="shared" si="223"/>
        <v>153521.88</v>
      </c>
      <c r="DX24" s="245">
        <f t="shared" si="223"/>
        <v>153521.88</v>
      </c>
      <c r="DY24" s="245">
        <f t="shared" si="223"/>
        <v>153521.88</v>
      </c>
      <c r="DZ24" s="245">
        <f t="shared" si="223"/>
        <v>153521.88</v>
      </c>
      <c r="EA24" s="245">
        <f t="shared" si="223"/>
        <v>153521.88</v>
      </c>
      <c r="EB24" s="245">
        <f t="shared" si="223"/>
        <v>153521.88</v>
      </c>
      <c r="EC24" s="245">
        <f t="shared" si="223"/>
        <v>153521.88</v>
      </c>
      <c r="ED24" s="245">
        <f t="shared" si="223"/>
        <v>153521.88</v>
      </c>
      <c r="EE24" s="245">
        <f t="shared" si="223"/>
        <v>153521.88</v>
      </c>
      <c r="EF24" s="245">
        <f t="shared" ref="EF24:EH24" si="224">SUM(EF25,EF41,EF49,EF52,EF54)</f>
        <v>153521.88</v>
      </c>
      <c r="EG24" s="245">
        <f t="shared" si="224"/>
        <v>153521.88</v>
      </c>
      <c r="EH24" s="246">
        <f t="shared" si="224"/>
        <v>1842262.5599999998</v>
      </c>
      <c r="EI24" s="290"/>
    </row>
    <row r="25" spans="1:139" s="292" customFormat="1" ht="18" outlineLevel="2" x14ac:dyDescent="0.25">
      <c r="A25" s="187" t="s">
        <v>197</v>
      </c>
      <c r="B25" s="238" t="s">
        <v>43</v>
      </c>
      <c r="C25" s="187" t="s">
        <v>44</v>
      </c>
      <c r="D25" s="187"/>
      <c r="E25" s="187"/>
      <c r="F25" s="239"/>
      <c r="G25" s="239"/>
      <c r="H25" s="189">
        <f>SUM(H26,H36)</f>
        <v>0</v>
      </c>
      <c r="I25" s="189">
        <f>SUM(I26,I36)</f>
        <v>95015.679999999993</v>
      </c>
      <c r="J25" s="189">
        <f t="shared" ref="J25:T25" si="225">SUM(J26,J36)</f>
        <v>95015.679999999993</v>
      </c>
      <c r="K25" s="189">
        <f t="shared" si="225"/>
        <v>95015.679999999993</v>
      </c>
      <c r="L25" s="189">
        <f t="shared" si="225"/>
        <v>95015.679999999993</v>
      </c>
      <c r="M25" s="189">
        <f t="shared" si="225"/>
        <v>95015.679999999993</v>
      </c>
      <c r="N25" s="189">
        <f t="shared" si="225"/>
        <v>95015.679999999993</v>
      </c>
      <c r="O25" s="189">
        <f t="shared" si="225"/>
        <v>95015.679999999993</v>
      </c>
      <c r="P25" s="189">
        <f t="shared" si="225"/>
        <v>95015.679999999993</v>
      </c>
      <c r="Q25" s="189">
        <f t="shared" si="225"/>
        <v>95015.679999999993</v>
      </c>
      <c r="R25" s="189">
        <f t="shared" si="225"/>
        <v>95015.679999999993</v>
      </c>
      <c r="S25" s="189">
        <f t="shared" si="225"/>
        <v>95015.679999999993</v>
      </c>
      <c r="T25" s="189">
        <f t="shared" si="225"/>
        <v>95015.679999999993</v>
      </c>
      <c r="U25" s="217">
        <f>SUM(U26,U36)</f>
        <v>1140188.1599999999</v>
      </c>
      <c r="V25" s="189">
        <f t="shared" ref="V25:AG25" si="226">SUM(V26,V36)</f>
        <v>77735.679999999993</v>
      </c>
      <c r="W25" s="189">
        <f t="shared" si="226"/>
        <v>77735.679999999993</v>
      </c>
      <c r="X25" s="189">
        <f t="shared" si="226"/>
        <v>77735.679999999993</v>
      </c>
      <c r="Y25" s="189">
        <f t="shared" si="226"/>
        <v>77735.679999999993</v>
      </c>
      <c r="Z25" s="189">
        <f t="shared" si="226"/>
        <v>77735.679999999993</v>
      </c>
      <c r="AA25" s="189">
        <f t="shared" si="226"/>
        <v>77735.679999999993</v>
      </c>
      <c r="AB25" s="189">
        <f t="shared" si="226"/>
        <v>77735.679999999993</v>
      </c>
      <c r="AC25" s="189">
        <f t="shared" si="226"/>
        <v>77735.679999999993</v>
      </c>
      <c r="AD25" s="189">
        <f t="shared" si="226"/>
        <v>77735.679999999993</v>
      </c>
      <c r="AE25" s="189">
        <f t="shared" si="226"/>
        <v>77735.679999999993</v>
      </c>
      <c r="AF25" s="189">
        <f t="shared" si="226"/>
        <v>77735.679999999993</v>
      </c>
      <c r="AG25" s="189">
        <f t="shared" si="226"/>
        <v>77735.679999999993</v>
      </c>
      <c r="AH25" s="217">
        <f>SUM(AH26,AH36)</f>
        <v>932828.15999999992</v>
      </c>
      <c r="AI25" s="189">
        <f t="shared" ref="AI25:AT25" si="227">SUM(AI26,AI36)</f>
        <v>77735.679999999993</v>
      </c>
      <c r="AJ25" s="189">
        <f t="shared" si="227"/>
        <v>77735.679999999993</v>
      </c>
      <c r="AK25" s="189">
        <f t="shared" si="227"/>
        <v>77735.679999999993</v>
      </c>
      <c r="AL25" s="189">
        <f t="shared" si="227"/>
        <v>77735.679999999993</v>
      </c>
      <c r="AM25" s="189">
        <f t="shared" si="227"/>
        <v>77735.679999999993</v>
      </c>
      <c r="AN25" s="189">
        <f t="shared" si="227"/>
        <v>77735.679999999993</v>
      </c>
      <c r="AO25" s="189">
        <f t="shared" si="227"/>
        <v>77735.679999999993</v>
      </c>
      <c r="AP25" s="189">
        <f t="shared" si="227"/>
        <v>77735.679999999993</v>
      </c>
      <c r="AQ25" s="189">
        <f t="shared" si="227"/>
        <v>77735.679999999993</v>
      </c>
      <c r="AR25" s="189">
        <f t="shared" si="227"/>
        <v>77735.679999999993</v>
      </c>
      <c r="AS25" s="189">
        <f t="shared" si="227"/>
        <v>77735.679999999993</v>
      </c>
      <c r="AT25" s="189">
        <f t="shared" si="227"/>
        <v>77735.679999999993</v>
      </c>
      <c r="AU25" s="217">
        <f>SUM(AU26,AU36)</f>
        <v>932828.15999999992</v>
      </c>
      <c r="AV25" s="189">
        <f t="shared" ref="AV25:BG25" si="228">SUM(AV26,AV36)</f>
        <v>77735.679999999993</v>
      </c>
      <c r="AW25" s="189">
        <f t="shared" si="228"/>
        <v>77735.679999999993</v>
      </c>
      <c r="AX25" s="189">
        <f t="shared" si="228"/>
        <v>77735.679999999993</v>
      </c>
      <c r="AY25" s="189">
        <f t="shared" si="228"/>
        <v>77735.679999999993</v>
      </c>
      <c r="AZ25" s="189">
        <f t="shared" si="228"/>
        <v>77735.679999999993</v>
      </c>
      <c r="BA25" s="189">
        <f t="shared" si="228"/>
        <v>77735.679999999993</v>
      </c>
      <c r="BB25" s="189">
        <f t="shared" si="228"/>
        <v>77735.679999999993</v>
      </c>
      <c r="BC25" s="189">
        <f t="shared" si="228"/>
        <v>77735.679999999993</v>
      </c>
      <c r="BD25" s="189">
        <f t="shared" si="228"/>
        <v>77735.679999999993</v>
      </c>
      <c r="BE25" s="189">
        <f t="shared" si="228"/>
        <v>77735.679999999993</v>
      </c>
      <c r="BF25" s="189">
        <f t="shared" si="228"/>
        <v>77735.679999999993</v>
      </c>
      <c r="BG25" s="189">
        <f t="shared" si="228"/>
        <v>77735.679999999993</v>
      </c>
      <c r="BH25" s="217">
        <f>SUM(BH26,BH36)</f>
        <v>932828.15999999992</v>
      </c>
      <c r="BI25" s="189">
        <f t="shared" ref="BI25:BT25" si="229">SUM(BI26,BI36)</f>
        <v>77735.679999999993</v>
      </c>
      <c r="BJ25" s="189">
        <f t="shared" si="229"/>
        <v>77735.679999999993</v>
      </c>
      <c r="BK25" s="189">
        <f t="shared" si="229"/>
        <v>77735.679999999993</v>
      </c>
      <c r="BL25" s="189">
        <f t="shared" si="229"/>
        <v>77735.679999999993</v>
      </c>
      <c r="BM25" s="189">
        <f t="shared" si="229"/>
        <v>77735.679999999993</v>
      </c>
      <c r="BN25" s="189">
        <f t="shared" si="229"/>
        <v>77735.679999999993</v>
      </c>
      <c r="BO25" s="189">
        <f t="shared" si="229"/>
        <v>77735.679999999993</v>
      </c>
      <c r="BP25" s="189">
        <f t="shared" si="229"/>
        <v>77735.679999999993</v>
      </c>
      <c r="BQ25" s="189">
        <f t="shared" si="229"/>
        <v>77735.679999999993</v>
      </c>
      <c r="BR25" s="189">
        <f t="shared" si="229"/>
        <v>77735.679999999993</v>
      </c>
      <c r="BS25" s="189">
        <f t="shared" si="229"/>
        <v>77735.679999999993</v>
      </c>
      <c r="BT25" s="189">
        <f t="shared" si="229"/>
        <v>77735.679999999993</v>
      </c>
      <c r="BU25" s="217">
        <f>SUM(BU26,BU36)</f>
        <v>932828.15999999992</v>
      </c>
      <c r="BV25" s="189">
        <f t="shared" ref="BV25:CG25" si="230">SUM(BV26,BV36)</f>
        <v>77735.679999999993</v>
      </c>
      <c r="BW25" s="189">
        <f t="shared" si="230"/>
        <v>77735.679999999993</v>
      </c>
      <c r="BX25" s="189">
        <f t="shared" si="230"/>
        <v>77735.679999999993</v>
      </c>
      <c r="BY25" s="189">
        <f t="shared" si="230"/>
        <v>77735.679999999993</v>
      </c>
      <c r="BZ25" s="189">
        <f t="shared" si="230"/>
        <v>77735.679999999993</v>
      </c>
      <c r="CA25" s="189">
        <f t="shared" si="230"/>
        <v>77735.679999999993</v>
      </c>
      <c r="CB25" s="189">
        <f t="shared" si="230"/>
        <v>77735.679999999993</v>
      </c>
      <c r="CC25" s="189">
        <f t="shared" si="230"/>
        <v>77735.679999999993</v>
      </c>
      <c r="CD25" s="189">
        <f t="shared" si="230"/>
        <v>77735.679999999993</v>
      </c>
      <c r="CE25" s="189">
        <f t="shared" si="230"/>
        <v>77735.679999999993</v>
      </c>
      <c r="CF25" s="189">
        <f t="shared" si="230"/>
        <v>77735.679999999993</v>
      </c>
      <c r="CG25" s="189">
        <f t="shared" si="230"/>
        <v>77735.679999999993</v>
      </c>
      <c r="CH25" s="217">
        <f>SUM(CH26,CH36)</f>
        <v>932828.15999999992</v>
      </c>
      <c r="CI25" s="189">
        <f t="shared" ref="CI25:CT25" si="231">SUM(CI26,CI36)</f>
        <v>77735.679999999993</v>
      </c>
      <c r="CJ25" s="189">
        <f t="shared" si="231"/>
        <v>77735.679999999993</v>
      </c>
      <c r="CK25" s="189">
        <f t="shared" si="231"/>
        <v>77735.679999999993</v>
      </c>
      <c r="CL25" s="189">
        <f t="shared" si="231"/>
        <v>77735.679999999993</v>
      </c>
      <c r="CM25" s="189">
        <f t="shared" si="231"/>
        <v>77735.679999999993</v>
      </c>
      <c r="CN25" s="189">
        <f t="shared" si="231"/>
        <v>77735.679999999993</v>
      </c>
      <c r="CO25" s="189">
        <f t="shared" si="231"/>
        <v>77735.679999999993</v>
      </c>
      <c r="CP25" s="189">
        <f t="shared" si="231"/>
        <v>77735.679999999993</v>
      </c>
      <c r="CQ25" s="189">
        <f t="shared" si="231"/>
        <v>77735.679999999993</v>
      </c>
      <c r="CR25" s="189">
        <f t="shared" si="231"/>
        <v>77735.679999999993</v>
      </c>
      <c r="CS25" s="189">
        <f t="shared" si="231"/>
        <v>77735.679999999993</v>
      </c>
      <c r="CT25" s="189">
        <f t="shared" si="231"/>
        <v>77735.679999999993</v>
      </c>
      <c r="CU25" s="217">
        <f>SUM(CU26,CU36)</f>
        <v>932828.15999999992</v>
      </c>
      <c r="CV25" s="189">
        <f t="shared" ref="CV25:DG25" si="232">SUM(CV26,CV36)</f>
        <v>77735.679999999993</v>
      </c>
      <c r="CW25" s="189">
        <f t="shared" si="232"/>
        <v>77735.679999999993</v>
      </c>
      <c r="CX25" s="189">
        <f t="shared" si="232"/>
        <v>77735.679999999993</v>
      </c>
      <c r="CY25" s="189">
        <f t="shared" si="232"/>
        <v>77735.679999999993</v>
      </c>
      <c r="CZ25" s="189">
        <f t="shared" si="232"/>
        <v>77735.679999999993</v>
      </c>
      <c r="DA25" s="189">
        <f t="shared" si="232"/>
        <v>77735.679999999993</v>
      </c>
      <c r="DB25" s="189">
        <f t="shared" si="232"/>
        <v>77735.679999999993</v>
      </c>
      <c r="DC25" s="189">
        <f t="shared" si="232"/>
        <v>77735.679999999993</v>
      </c>
      <c r="DD25" s="189">
        <f t="shared" si="232"/>
        <v>77735.679999999993</v>
      </c>
      <c r="DE25" s="189">
        <f t="shared" si="232"/>
        <v>77735.679999999993</v>
      </c>
      <c r="DF25" s="189">
        <f t="shared" si="232"/>
        <v>77735.679999999993</v>
      </c>
      <c r="DG25" s="189">
        <f t="shared" si="232"/>
        <v>77735.679999999993</v>
      </c>
      <c r="DH25" s="217">
        <f>SUM(DH26,DH36)</f>
        <v>932828.15999999992</v>
      </c>
      <c r="DI25" s="189">
        <f t="shared" ref="DI25:DT25" si="233">SUM(DI26,DI36)</f>
        <v>77735.679999999993</v>
      </c>
      <c r="DJ25" s="189">
        <f t="shared" si="233"/>
        <v>77735.679999999993</v>
      </c>
      <c r="DK25" s="189">
        <f t="shared" si="233"/>
        <v>77735.679999999993</v>
      </c>
      <c r="DL25" s="189">
        <f t="shared" si="233"/>
        <v>77735.679999999993</v>
      </c>
      <c r="DM25" s="189">
        <f t="shared" si="233"/>
        <v>77735.679999999993</v>
      </c>
      <c r="DN25" s="189">
        <f t="shared" si="233"/>
        <v>77735.679999999993</v>
      </c>
      <c r="DO25" s="189">
        <f t="shared" si="233"/>
        <v>77735.679999999993</v>
      </c>
      <c r="DP25" s="189">
        <f t="shared" si="233"/>
        <v>77735.679999999993</v>
      </c>
      <c r="DQ25" s="189">
        <f t="shared" si="233"/>
        <v>77735.679999999993</v>
      </c>
      <c r="DR25" s="189">
        <f t="shared" si="233"/>
        <v>77735.679999999993</v>
      </c>
      <c r="DS25" s="189">
        <f t="shared" si="233"/>
        <v>77735.679999999993</v>
      </c>
      <c r="DT25" s="189">
        <f t="shared" si="233"/>
        <v>77735.679999999993</v>
      </c>
      <c r="DU25" s="217">
        <f>SUM(DU26,DU36)</f>
        <v>932828.15999999992</v>
      </c>
      <c r="DV25" s="189">
        <f>SUM(DV26,DV36)</f>
        <v>77735.679999999993</v>
      </c>
      <c r="DW25" s="189">
        <f t="shared" ref="DW25:EG25" si="234">SUM(DW26,DW36)</f>
        <v>77735.679999999993</v>
      </c>
      <c r="DX25" s="189">
        <f t="shared" si="234"/>
        <v>77735.679999999993</v>
      </c>
      <c r="DY25" s="189">
        <f t="shared" si="234"/>
        <v>77735.679999999993</v>
      </c>
      <c r="DZ25" s="189">
        <f t="shared" si="234"/>
        <v>77735.679999999993</v>
      </c>
      <c r="EA25" s="189">
        <f t="shared" si="234"/>
        <v>77735.679999999993</v>
      </c>
      <c r="EB25" s="189">
        <f t="shared" si="234"/>
        <v>77735.679999999993</v>
      </c>
      <c r="EC25" s="189">
        <f t="shared" si="234"/>
        <v>77735.679999999993</v>
      </c>
      <c r="ED25" s="189">
        <f t="shared" si="234"/>
        <v>77735.679999999993</v>
      </c>
      <c r="EE25" s="189">
        <f t="shared" si="234"/>
        <v>77735.679999999993</v>
      </c>
      <c r="EF25" s="189">
        <f t="shared" si="234"/>
        <v>77735.679999999993</v>
      </c>
      <c r="EG25" s="189">
        <f t="shared" si="234"/>
        <v>77735.679999999993</v>
      </c>
      <c r="EH25" s="217">
        <f>SUM(EH26,EH36)</f>
        <v>932828.15999999992</v>
      </c>
      <c r="EI25" s="291"/>
    </row>
    <row r="26" spans="1:139" s="285" customFormat="1" ht="16.5" outlineLevel="3" x14ac:dyDescent="0.25">
      <c r="A26" s="254" t="s">
        <v>42</v>
      </c>
      <c r="B26" s="255" t="s">
        <v>43</v>
      </c>
      <c r="C26" s="261">
        <f>SUM(C27:C35)</f>
        <v>20</v>
      </c>
      <c r="D26" s="256"/>
      <c r="E26" s="256"/>
      <c r="F26" s="257"/>
      <c r="G26" s="257"/>
      <c r="H26" s="258">
        <f>SUM(H27:H35)</f>
        <v>0</v>
      </c>
      <c r="I26" s="258">
        <f>SUM(I27:I35)</f>
        <v>43654</v>
      </c>
      <c r="J26" s="258">
        <f t="shared" ref="J26:T26" si="235">SUM(J27:J35)</f>
        <v>43654</v>
      </c>
      <c r="K26" s="258">
        <f t="shared" si="235"/>
        <v>43654</v>
      </c>
      <c r="L26" s="258">
        <f t="shared" si="235"/>
        <v>43654</v>
      </c>
      <c r="M26" s="258">
        <f t="shared" si="235"/>
        <v>43654</v>
      </c>
      <c r="N26" s="258">
        <f t="shared" si="235"/>
        <v>43654</v>
      </c>
      <c r="O26" s="258">
        <f t="shared" si="235"/>
        <v>43654</v>
      </c>
      <c r="P26" s="258">
        <f t="shared" si="235"/>
        <v>43654</v>
      </c>
      <c r="Q26" s="258">
        <f t="shared" si="235"/>
        <v>43654</v>
      </c>
      <c r="R26" s="258">
        <f t="shared" si="235"/>
        <v>43654</v>
      </c>
      <c r="S26" s="258">
        <f t="shared" si="235"/>
        <v>43654</v>
      </c>
      <c r="T26" s="258">
        <f t="shared" si="235"/>
        <v>43654</v>
      </c>
      <c r="U26" s="259">
        <f>SUM(U27:U35)</f>
        <v>523848</v>
      </c>
      <c r="V26" s="258">
        <f t="shared" ref="V26:AG26" si="236">SUM(V27:V35)</f>
        <v>34654</v>
      </c>
      <c r="W26" s="258">
        <f t="shared" si="236"/>
        <v>34654</v>
      </c>
      <c r="X26" s="258">
        <f t="shared" si="236"/>
        <v>34654</v>
      </c>
      <c r="Y26" s="258">
        <f t="shared" si="236"/>
        <v>34654</v>
      </c>
      <c r="Z26" s="258">
        <f t="shared" si="236"/>
        <v>34654</v>
      </c>
      <c r="AA26" s="258">
        <f t="shared" si="236"/>
        <v>34654</v>
      </c>
      <c r="AB26" s="258">
        <f t="shared" si="236"/>
        <v>34654</v>
      </c>
      <c r="AC26" s="258">
        <f t="shared" si="236"/>
        <v>34654</v>
      </c>
      <c r="AD26" s="258">
        <f t="shared" si="236"/>
        <v>34654</v>
      </c>
      <c r="AE26" s="258">
        <f t="shared" si="236"/>
        <v>34654</v>
      </c>
      <c r="AF26" s="258">
        <f t="shared" si="236"/>
        <v>34654</v>
      </c>
      <c r="AG26" s="258">
        <f t="shared" si="236"/>
        <v>34654</v>
      </c>
      <c r="AH26" s="259">
        <f>SUM(AH27:AH35)</f>
        <v>415848</v>
      </c>
      <c r="AI26" s="258">
        <f t="shared" ref="AI26:AT26" si="237">SUM(AI27:AI35)</f>
        <v>34654</v>
      </c>
      <c r="AJ26" s="258">
        <f t="shared" si="237"/>
        <v>34654</v>
      </c>
      <c r="AK26" s="258">
        <f t="shared" si="237"/>
        <v>34654</v>
      </c>
      <c r="AL26" s="258">
        <f t="shared" si="237"/>
        <v>34654</v>
      </c>
      <c r="AM26" s="258">
        <f t="shared" si="237"/>
        <v>34654</v>
      </c>
      <c r="AN26" s="258">
        <f t="shared" si="237"/>
        <v>34654</v>
      </c>
      <c r="AO26" s="258">
        <f t="shared" si="237"/>
        <v>34654</v>
      </c>
      <c r="AP26" s="258">
        <f t="shared" si="237"/>
        <v>34654</v>
      </c>
      <c r="AQ26" s="258">
        <f t="shared" si="237"/>
        <v>34654</v>
      </c>
      <c r="AR26" s="258">
        <f t="shared" si="237"/>
        <v>34654</v>
      </c>
      <c r="AS26" s="258">
        <f t="shared" si="237"/>
        <v>34654</v>
      </c>
      <c r="AT26" s="258">
        <f t="shared" si="237"/>
        <v>34654</v>
      </c>
      <c r="AU26" s="259">
        <f>SUM(AU27:AU35)</f>
        <v>415848</v>
      </c>
      <c r="AV26" s="258">
        <f t="shared" ref="AV26:BG26" si="238">SUM(AV27:AV35)</f>
        <v>34654</v>
      </c>
      <c r="AW26" s="258">
        <f t="shared" si="238"/>
        <v>34654</v>
      </c>
      <c r="AX26" s="258">
        <f t="shared" si="238"/>
        <v>34654</v>
      </c>
      <c r="AY26" s="258">
        <f t="shared" si="238"/>
        <v>34654</v>
      </c>
      <c r="AZ26" s="258">
        <f t="shared" si="238"/>
        <v>34654</v>
      </c>
      <c r="BA26" s="258">
        <f t="shared" si="238"/>
        <v>34654</v>
      </c>
      <c r="BB26" s="258">
        <f t="shared" si="238"/>
        <v>34654</v>
      </c>
      <c r="BC26" s="258">
        <f t="shared" si="238"/>
        <v>34654</v>
      </c>
      <c r="BD26" s="258">
        <f t="shared" si="238"/>
        <v>34654</v>
      </c>
      <c r="BE26" s="258">
        <f t="shared" si="238"/>
        <v>34654</v>
      </c>
      <c r="BF26" s="258">
        <f t="shared" si="238"/>
        <v>34654</v>
      </c>
      <c r="BG26" s="258">
        <f t="shared" si="238"/>
        <v>34654</v>
      </c>
      <c r="BH26" s="259">
        <f>SUM(BH27:BH35)</f>
        <v>415848</v>
      </c>
      <c r="BI26" s="258">
        <f t="shared" ref="BI26:BT26" si="239">SUM(BI27:BI35)</f>
        <v>34654</v>
      </c>
      <c r="BJ26" s="258">
        <f t="shared" si="239"/>
        <v>34654</v>
      </c>
      <c r="BK26" s="258">
        <f t="shared" si="239"/>
        <v>34654</v>
      </c>
      <c r="BL26" s="258">
        <f t="shared" si="239"/>
        <v>34654</v>
      </c>
      <c r="BM26" s="258">
        <f t="shared" si="239"/>
        <v>34654</v>
      </c>
      <c r="BN26" s="258">
        <f t="shared" si="239"/>
        <v>34654</v>
      </c>
      <c r="BO26" s="258">
        <f t="shared" si="239"/>
        <v>34654</v>
      </c>
      <c r="BP26" s="258">
        <f t="shared" si="239"/>
        <v>34654</v>
      </c>
      <c r="BQ26" s="258">
        <f t="shared" si="239"/>
        <v>34654</v>
      </c>
      <c r="BR26" s="258">
        <f t="shared" si="239"/>
        <v>34654</v>
      </c>
      <c r="BS26" s="258">
        <f t="shared" si="239"/>
        <v>34654</v>
      </c>
      <c r="BT26" s="258">
        <f t="shared" si="239"/>
        <v>34654</v>
      </c>
      <c r="BU26" s="259">
        <f>SUM(BU27:BU35)</f>
        <v>415848</v>
      </c>
      <c r="BV26" s="258">
        <f t="shared" ref="BV26:CG26" si="240">SUM(BV27:BV35)</f>
        <v>34654</v>
      </c>
      <c r="BW26" s="258">
        <f t="shared" si="240"/>
        <v>34654</v>
      </c>
      <c r="BX26" s="258">
        <f t="shared" si="240"/>
        <v>34654</v>
      </c>
      <c r="BY26" s="258">
        <f t="shared" si="240"/>
        <v>34654</v>
      </c>
      <c r="BZ26" s="258">
        <f t="shared" si="240"/>
        <v>34654</v>
      </c>
      <c r="CA26" s="258">
        <f t="shared" si="240"/>
        <v>34654</v>
      </c>
      <c r="CB26" s="258">
        <f t="shared" si="240"/>
        <v>34654</v>
      </c>
      <c r="CC26" s="258">
        <f t="shared" si="240"/>
        <v>34654</v>
      </c>
      <c r="CD26" s="258">
        <f t="shared" si="240"/>
        <v>34654</v>
      </c>
      <c r="CE26" s="258">
        <f t="shared" si="240"/>
        <v>34654</v>
      </c>
      <c r="CF26" s="258">
        <f t="shared" si="240"/>
        <v>34654</v>
      </c>
      <c r="CG26" s="258">
        <f t="shared" si="240"/>
        <v>34654</v>
      </c>
      <c r="CH26" s="259">
        <f>SUM(CH27:CH35)</f>
        <v>415848</v>
      </c>
      <c r="CI26" s="258">
        <f t="shared" ref="CI26:CT26" si="241">SUM(CI27:CI35)</f>
        <v>34654</v>
      </c>
      <c r="CJ26" s="258">
        <f t="shared" si="241"/>
        <v>34654</v>
      </c>
      <c r="CK26" s="258">
        <f t="shared" si="241"/>
        <v>34654</v>
      </c>
      <c r="CL26" s="258">
        <f t="shared" si="241"/>
        <v>34654</v>
      </c>
      <c r="CM26" s="258">
        <f t="shared" si="241"/>
        <v>34654</v>
      </c>
      <c r="CN26" s="258">
        <f t="shared" si="241"/>
        <v>34654</v>
      </c>
      <c r="CO26" s="258">
        <f t="shared" si="241"/>
        <v>34654</v>
      </c>
      <c r="CP26" s="258">
        <f t="shared" si="241"/>
        <v>34654</v>
      </c>
      <c r="CQ26" s="258">
        <f t="shared" si="241"/>
        <v>34654</v>
      </c>
      <c r="CR26" s="258">
        <f t="shared" si="241"/>
        <v>34654</v>
      </c>
      <c r="CS26" s="258">
        <f t="shared" si="241"/>
        <v>34654</v>
      </c>
      <c r="CT26" s="258">
        <f t="shared" si="241"/>
        <v>34654</v>
      </c>
      <c r="CU26" s="259">
        <f>SUM(CU27:CU35)</f>
        <v>415848</v>
      </c>
      <c r="CV26" s="258">
        <f t="shared" ref="CV26:DG26" si="242">SUM(CV27:CV35)</f>
        <v>34654</v>
      </c>
      <c r="CW26" s="258">
        <f t="shared" si="242"/>
        <v>34654</v>
      </c>
      <c r="CX26" s="258">
        <f t="shared" si="242"/>
        <v>34654</v>
      </c>
      <c r="CY26" s="258">
        <f t="shared" si="242"/>
        <v>34654</v>
      </c>
      <c r="CZ26" s="258">
        <f t="shared" si="242"/>
        <v>34654</v>
      </c>
      <c r="DA26" s="258">
        <f t="shared" si="242"/>
        <v>34654</v>
      </c>
      <c r="DB26" s="258">
        <f t="shared" si="242"/>
        <v>34654</v>
      </c>
      <c r="DC26" s="258">
        <f t="shared" si="242"/>
        <v>34654</v>
      </c>
      <c r="DD26" s="258">
        <f t="shared" si="242"/>
        <v>34654</v>
      </c>
      <c r="DE26" s="258">
        <f t="shared" si="242"/>
        <v>34654</v>
      </c>
      <c r="DF26" s="258">
        <f t="shared" si="242"/>
        <v>34654</v>
      </c>
      <c r="DG26" s="258">
        <f t="shared" si="242"/>
        <v>34654</v>
      </c>
      <c r="DH26" s="259">
        <f>SUM(DH27:DH35)</f>
        <v>415848</v>
      </c>
      <c r="DI26" s="258">
        <f t="shared" ref="DI26:DT26" si="243">SUM(DI27:DI35)</f>
        <v>34654</v>
      </c>
      <c r="DJ26" s="258">
        <f t="shared" si="243"/>
        <v>34654</v>
      </c>
      <c r="DK26" s="258">
        <f t="shared" si="243"/>
        <v>34654</v>
      </c>
      <c r="DL26" s="258">
        <f t="shared" si="243"/>
        <v>34654</v>
      </c>
      <c r="DM26" s="258">
        <f t="shared" si="243"/>
        <v>34654</v>
      </c>
      <c r="DN26" s="258">
        <f t="shared" si="243"/>
        <v>34654</v>
      </c>
      <c r="DO26" s="258">
        <f t="shared" si="243"/>
        <v>34654</v>
      </c>
      <c r="DP26" s="258">
        <f t="shared" si="243"/>
        <v>34654</v>
      </c>
      <c r="DQ26" s="258">
        <f t="shared" si="243"/>
        <v>34654</v>
      </c>
      <c r="DR26" s="258">
        <f t="shared" si="243"/>
        <v>34654</v>
      </c>
      <c r="DS26" s="258">
        <f t="shared" si="243"/>
        <v>34654</v>
      </c>
      <c r="DT26" s="258">
        <f t="shared" si="243"/>
        <v>34654</v>
      </c>
      <c r="DU26" s="259">
        <f>SUM(DU27:DU35)</f>
        <v>415848</v>
      </c>
      <c r="DV26" s="258">
        <f t="shared" ref="DV26:EG26" si="244">SUM(DV27:DV35)</f>
        <v>34654</v>
      </c>
      <c r="DW26" s="258">
        <f t="shared" si="244"/>
        <v>34654</v>
      </c>
      <c r="DX26" s="258">
        <f t="shared" si="244"/>
        <v>34654</v>
      </c>
      <c r="DY26" s="258">
        <f t="shared" si="244"/>
        <v>34654</v>
      </c>
      <c r="DZ26" s="258">
        <f t="shared" si="244"/>
        <v>34654</v>
      </c>
      <c r="EA26" s="258">
        <f t="shared" si="244"/>
        <v>34654</v>
      </c>
      <c r="EB26" s="258">
        <f t="shared" si="244"/>
        <v>34654</v>
      </c>
      <c r="EC26" s="258">
        <f t="shared" si="244"/>
        <v>34654</v>
      </c>
      <c r="ED26" s="258">
        <f t="shared" si="244"/>
        <v>34654</v>
      </c>
      <c r="EE26" s="258">
        <f t="shared" si="244"/>
        <v>34654</v>
      </c>
      <c r="EF26" s="258">
        <f t="shared" si="244"/>
        <v>34654</v>
      </c>
      <c r="EG26" s="258">
        <f t="shared" si="244"/>
        <v>34654</v>
      </c>
      <c r="EH26" s="259">
        <f>SUM(EH27:EH35)</f>
        <v>415848</v>
      </c>
      <c r="EI26" s="284"/>
    </row>
    <row r="27" spans="1:139" s="287" customFormat="1" outlineLevel="3" x14ac:dyDescent="0.2">
      <c r="A27" s="193" t="s">
        <v>398</v>
      </c>
      <c r="B27" s="198">
        <v>4500</v>
      </c>
      <c r="C27" s="227">
        <v>1</v>
      </c>
      <c r="D27" s="195"/>
      <c r="E27" s="195"/>
      <c r="F27" s="203"/>
      <c r="G27" s="203"/>
      <c r="H27" s="190"/>
      <c r="I27" s="190">
        <f>$B$27*$C$27</f>
        <v>4500</v>
      </c>
      <c r="J27" s="190">
        <f t="shared" ref="J27:T27" si="245">$B$27*$C$27</f>
        <v>4500</v>
      </c>
      <c r="K27" s="190">
        <f t="shared" si="245"/>
        <v>4500</v>
      </c>
      <c r="L27" s="190">
        <f t="shared" si="245"/>
        <v>4500</v>
      </c>
      <c r="M27" s="190">
        <f t="shared" si="245"/>
        <v>4500</v>
      </c>
      <c r="N27" s="190">
        <f t="shared" si="245"/>
        <v>4500</v>
      </c>
      <c r="O27" s="190">
        <f t="shared" si="245"/>
        <v>4500</v>
      </c>
      <c r="P27" s="190">
        <f t="shared" si="245"/>
        <v>4500</v>
      </c>
      <c r="Q27" s="190">
        <f t="shared" si="245"/>
        <v>4500</v>
      </c>
      <c r="R27" s="190">
        <f t="shared" si="245"/>
        <v>4500</v>
      </c>
      <c r="S27" s="190">
        <f t="shared" si="245"/>
        <v>4500</v>
      </c>
      <c r="T27" s="190">
        <f t="shared" si="245"/>
        <v>4500</v>
      </c>
      <c r="U27" s="204">
        <f>SUM(I27:T27)</f>
        <v>54000</v>
      </c>
      <c r="V27" s="190">
        <f t="shared" ref="V27:AG27" si="246">$B$27*$C$27</f>
        <v>4500</v>
      </c>
      <c r="W27" s="190">
        <f t="shared" si="246"/>
        <v>4500</v>
      </c>
      <c r="X27" s="190">
        <f t="shared" si="246"/>
        <v>4500</v>
      </c>
      <c r="Y27" s="190">
        <f t="shared" si="246"/>
        <v>4500</v>
      </c>
      <c r="Z27" s="190">
        <f t="shared" si="246"/>
        <v>4500</v>
      </c>
      <c r="AA27" s="190">
        <f t="shared" si="246"/>
        <v>4500</v>
      </c>
      <c r="AB27" s="190">
        <f t="shared" si="246"/>
        <v>4500</v>
      </c>
      <c r="AC27" s="190">
        <f t="shared" si="246"/>
        <v>4500</v>
      </c>
      <c r="AD27" s="190">
        <f t="shared" si="246"/>
        <v>4500</v>
      </c>
      <c r="AE27" s="190">
        <f t="shared" si="246"/>
        <v>4500</v>
      </c>
      <c r="AF27" s="190">
        <f t="shared" si="246"/>
        <v>4500</v>
      </c>
      <c r="AG27" s="190">
        <f t="shared" si="246"/>
        <v>4500</v>
      </c>
      <c r="AH27" s="204">
        <f>SUM(V27:AG27)</f>
        <v>54000</v>
      </c>
      <c r="AI27" s="190">
        <f t="shared" ref="AI27:AT27" si="247">$B$27*$C$27</f>
        <v>4500</v>
      </c>
      <c r="AJ27" s="190">
        <f t="shared" si="247"/>
        <v>4500</v>
      </c>
      <c r="AK27" s="190">
        <f t="shared" si="247"/>
        <v>4500</v>
      </c>
      <c r="AL27" s="190">
        <f t="shared" si="247"/>
        <v>4500</v>
      </c>
      <c r="AM27" s="190">
        <f t="shared" si="247"/>
        <v>4500</v>
      </c>
      <c r="AN27" s="190">
        <f t="shared" si="247"/>
        <v>4500</v>
      </c>
      <c r="AO27" s="190">
        <f t="shared" si="247"/>
        <v>4500</v>
      </c>
      <c r="AP27" s="190">
        <f t="shared" si="247"/>
        <v>4500</v>
      </c>
      <c r="AQ27" s="190">
        <f t="shared" si="247"/>
        <v>4500</v>
      </c>
      <c r="AR27" s="190">
        <f t="shared" si="247"/>
        <v>4500</v>
      </c>
      <c r="AS27" s="190">
        <f t="shared" si="247"/>
        <v>4500</v>
      </c>
      <c r="AT27" s="190">
        <f t="shared" si="247"/>
        <v>4500</v>
      </c>
      <c r="AU27" s="204">
        <f>SUM(AI27:AT27)</f>
        <v>54000</v>
      </c>
      <c r="AV27" s="190">
        <f t="shared" ref="AV27:BG27" si="248">$B$27*$C$27</f>
        <v>4500</v>
      </c>
      <c r="AW27" s="190">
        <f t="shared" si="248"/>
        <v>4500</v>
      </c>
      <c r="AX27" s="190">
        <f t="shared" si="248"/>
        <v>4500</v>
      </c>
      <c r="AY27" s="190">
        <f t="shared" si="248"/>
        <v>4500</v>
      </c>
      <c r="AZ27" s="190">
        <f t="shared" si="248"/>
        <v>4500</v>
      </c>
      <c r="BA27" s="190">
        <f t="shared" si="248"/>
        <v>4500</v>
      </c>
      <c r="BB27" s="190">
        <f t="shared" si="248"/>
        <v>4500</v>
      </c>
      <c r="BC27" s="190">
        <f t="shared" si="248"/>
        <v>4500</v>
      </c>
      <c r="BD27" s="190">
        <f t="shared" si="248"/>
        <v>4500</v>
      </c>
      <c r="BE27" s="190">
        <f t="shared" si="248"/>
        <v>4500</v>
      </c>
      <c r="BF27" s="190">
        <f t="shared" si="248"/>
        <v>4500</v>
      </c>
      <c r="BG27" s="190">
        <f t="shared" si="248"/>
        <v>4500</v>
      </c>
      <c r="BH27" s="204">
        <f>SUM(AV27:BG27)</f>
        <v>54000</v>
      </c>
      <c r="BI27" s="190">
        <f t="shared" ref="BI27:BT27" si="249">$B$27*$C$27</f>
        <v>4500</v>
      </c>
      <c r="BJ27" s="190">
        <f t="shared" si="249"/>
        <v>4500</v>
      </c>
      <c r="BK27" s="190">
        <f t="shared" si="249"/>
        <v>4500</v>
      </c>
      <c r="BL27" s="190">
        <f t="shared" si="249"/>
        <v>4500</v>
      </c>
      <c r="BM27" s="190">
        <f t="shared" si="249"/>
        <v>4500</v>
      </c>
      <c r="BN27" s="190">
        <f t="shared" si="249"/>
        <v>4500</v>
      </c>
      <c r="BO27" s="190">
        <f t="shared" si="249"/>
        <v>4500</v>
      </c>
      <c r="BP27" s="190">
        <f t="shared" si="249"/>
        <v>4500</v>
      </c>
      <c r="BQ27" s="190">
        <f t="shared" si="249"/>
        <v>4500</v>
      </c>
      <c r="BR27" s="190">
        <f t="shared" si="249"/>
        <v>4500</v>
      </c>
      <c r="BS27" s="190">
        <f t="shared" si="249"/>
        <v>4500</v>
      </c>
      <c r="BT27" s="190">
        <f t="shared" si="249"/>
        <v>4500</v>
      </c>
      <c r="BU27" s="204">
        <f>SUM(BI27:BT27)</f>
        <v>54000</v>
      </c>
      <c r="BV27" s="190">
        <f t="shared" ref="BV27:CG27" si="250">$B$27*$C$27</f>
        <v>4500</v>
      </c>
      <c r="BW27" s="190">
        <f t="shared" si="250"/>
        <v>4500</v>
      </c>
      <c r="BX27" s="190">
        <f t="shared" si="250"/>
        <v>4500</v>
      </c>
      <c r="BY27" s="190">
        <f t="shared" si="250"/>
        <v>4500</v>
      </c>
      <c r="BZ27" s="190">
        <f t="shared" si="250"/>
        <v>4500</v>
      </c>
      <c r="CA27" s="190">
        <f t="shared" si="250"/>
        <v>4500</v>
      </c>
      <c r="CB27" s="190">
        <f t="shared" si="250"/>
        <v>4500</v>
      </c>
      <c r="CC27" s="190">
        <f t="shared" si="250"/>
        <v>4500</v>
      </c>
      <c r="CD27" s="190">
        <f t="shared" si="250"/>
        <v>4500</v>
      </c>
      <c r="CE27" s="190">
        <f t="shared" si="250"/>
        <v>4500</v>
      </c>
      <c r="CF27" s="190">
        <f t="shared" si="250"/>
        <v>4500</v>
      </c>
      <c r="CG27" s="190">
        <f t="shared" si="250"/>
        <v>4500</v>
      </c>
      <c r="CH27" s="204">
        <f>SUM(BV27:CG27)</f>
        <v>54000</v>
      </c>
      <c r="CI27" s="190">
        <f t="shared" ref="CI27:CT27" si="251">$B$27*$C$27</f>
        <v>4500</v>
      </c>
      <c r="CJ27" s="190">
        <f t="shared" si="251"/>
        <v>4500</v>
      </c>
      <c r="CK27" s="190">
        <f t="shared" si="251"/>
        <v>4500</v>
      </c>
      <c r="CL27" s="190">
        <f t="shared" si="251"/>
        <v>4500</v>
      </c>
      <c r="CM27" s="190">
        <f t="shared" si="251"/>
        <v>4500</v>
      </c>
      <c r="CN27" s="190">
        <f t="shared" si="251"/>
        <v>4500</v>
      </c>
      <c r="CO27" s="190">
        <f t="shared" si="251"/>
        <v>4500</v>
      </c>
      <c r="CP27" s="190">
        <f t="shared" si="251"/>
        <v>4500</v>
      </c>
      <c r="CQ27" s="190">
        <f t="shared" si="251"/>
        <v>4500</v>
      </c>
      <c r="CR27" s="190">
        <f t="shared" si="251"/>
        <v>4500</v>
      </c>
      <c r="CS27" s="190">
        <f t="shared" si="251"/>
        <v>4500</v>
      </c>
      <c r="CT27" s="190">
        <f t="shared" si="251"/>
        <v>4500</v>
      </c>
      <c r="CU27" s="204">
        <f>SUM(CI27:CT27)</f>
        <v>54000</v>
      </c>
      <c r="CV27" s="190">
        <f t="shared" ref="CV27:DG27" si="252">$B$27*$C$27</f>
        <v>4500</v>
      </c>
      <c r="CW27" s="190">
        <f t="shared" si="252"/>
        <v>4500</v>
      </c>
      <c r="CX27" s="190">
        <f t="shared" si="252"/>
        <v>4500</v>
      </c>
      <c r="CY27" s="190">
        <f t="shared" si="252"/>
        <v>4500</v>
      </c>
      <c r="CZ27" s="190">
        <f t="shared" si="252"/>
        <v>4500</v>
      </c>
      <c r="DA27" s="190">
        <f t="shared" si="252"/>
        <v>4500</v>
      </c>
      <c r="DB27" s="190">
        <f t="shared" si="252"/>
        <v>4500</v>
      </c>
      <c r="DC27" s="190">
        <f t="shared" si="252"/>
        <v>4500</v>
      </c>
      <c r="DD27" s="190">
        <f t="shared" si="252"/>
        <v>4500</v>
      </c>
      <c r="DE27" s="190">
        <f t="shared" si="252"/>
        <v>4500</v>
      </c>
      <c r="DF27" s="190">
        <f t="shared" si="252"/>
        <v>4500</v>
      </c>
      <c r="DG27" s="190">
        <f t="shared" si="252"/>
        <v>4500</v>
      </c>
      <c r="DH27" s="204">
        <f>SUM(CV27:DG27)</f>
        <v>54000</v>
      </c>
      <c r="DI27" s="190">
        <f t="shared" ref="DI27:DT27" si="253">$B$27*$C$27</f>
        <v>4500</v>
      </c>
      <c r="DJ27" s="190">
        <f t="shared" si="253"/>
        <v>4500</v>
      </c>
      <c r="DK27" s="190">
        <f t="shared" si="253"/>
        <v>4500</v>
      </c>
      <c r="DL27" s="190">
        <f t="shared" si="253"/>
        <v>4500</v>
      </c>
      <c r="DM27" s="190">
        <f t="shared" si="253"/>
        <v>4500</v>
      </c>
      <c r="DN27" s="190">
        <f t="shared" si="253"/>
        <v>4500</v>
      </c>
      <c r="DO27" s="190">
        <f t="shared" si="253"/>
        <v>4500</v>
      </c>
      <c r="DP27" s="190">
        <f t="shared" si="253"/>
        <v>4500</v>
      </c>
      <c r="DQ27" s="190">
        <f t="shared" si="253"/>
        <v>4500</v>
      </c>
      <c r="DR27" s="190">
        <f t="shared" si="253"/>
        <v>4500</v>
      </c>
      <c r="DS27" s="190">
        <f t="shared" si="253"/>
        <v>4500</v>
      </c>
      <c r="DT27" s="190">
        <f t="shared" si="253"/>
        <v>4500</v>
      </c>
      <c r="DU27" s="204">
        <f>SUM(DI27:DT27)</f>
        <v>54000</v>
      </c>
      <c r="DV27" s="190">
        <f t="shared" ref="DV27:EG27" si="254">$B$27*$C$27</f>
        <v>4500</v>
      </c>
      <c r="DW27" s="190">
        <f t="shared" si="254"/>
        <v>4500</v>
      </c>
      <c r="DX27" s="190">
        <f t="shared" si="254"/>
        <v>4500</v>
      </c>
      <c r="DY27" s="190">
        <f t="shared" si="254"/>
        <v>4500</v>
      </c>
      <c r="DZ27" s="190">
        <f t="shared" si="254"/>
        <v>4500</v>
      </c>
      <c r="EA27" s="190">
        <f t="shared" si="254"/>
        <v>4500</v>
      </c>
      <c r="EB27" s="190">
        <f t="shared" si="254"/>
        <v>4500</v>
      </c>
      <c r="EC27" s="190">
        <f t="shared" si="254"/>
        <v>4500</v>
      </c>
      <c r="ED27" s="190">
        <f t="shared" si="254"/>
        <v>4500</v>
      </c>
      <c r="EE27" s="190">
        <f t="shared" si="254"/>
        <v>4500</v>
      </c>
      <c r="EF27" s="190">
        <f t="shared" si="254"/>
        <v>4500</v>
      </c>
      <c r="EG27" s="190">
        <f t="shared" si="254"/>
        <v>4500</v>
      </c>
      <c r="EH27" s="204">
        <f>SUM(DV27:EG27)</f>
        <v>54000</v>
      </c>
      <c r="EI27" s="286"/>
    </row>
    <row r="28" spans="1:139" s="287" customFormat="1" outlineLevel="3" x14ac:dyDescent="0.2">
      <c r="A28" s="193" t="s">
        <v>379</v>
      </c>
      <c r="B28" s="198">
        <v>3500</v>
      </c>
      <c r="C28" s="227">
        <v>1</v>
      </c>
      <c r="D28" s="195"/>
      <c r="E28" s="195"/>
      <c r="F28" s="203"/>
      <c r="G28" s="203"/>
      <c r="H28" s="190"/>
      <c r="I28" s="190">
        <f>$B$28*$C$28</f>
        <v>3500</v>
      </c>
      <c r="J28" s="190">
        <f t="shared" ref="J28:T28" si="255">$B$28*$C$28</f>
        <v>3500</v>
      </c>
      <c r="K28" s="190">
        <f t="shared" si="255"/>
        <v>3500</v>
      </c>
      <c r="L28" s="190">
        <f t="shared" si="255"/>
        <v>3500</v>
      </c>
      <c r="M28" s="190">
        <f t="shared" si="255"/>
        <v>3500</v>
      </c>
      <c r="N28" s="190">
        <f t="shared" si="255"/>
        <v>3500</v>
      </c>
      <c r="O28" s="190">
        <f t="shared" si="255"/>
        <v>3500</v>
      </c>
      <c r="P28" s="190">
        <f t="shared" si="255"/>
        <v>3500</v>
      </c>
      <c r="Q28" s="190">
        <f t="shared" si="255"/>
        <v>3500</v>
      </c>
      <c r="R28" s="190">
        <f t="shared" si="255"/>
        <v>3500</v>
      </c>
      <c r="S28" s="190">
        <f t="shared" si="255"/>
        <v>3500</v>
      </c>
      <c r="T28" s="190">
        <f t="shared" si="255"/>
        <v>3500</v>
      </c>
      <c r="U28" s="204">
        <f>SUM(I28:T28)</f>
        <v>42000</v>
      </c>
      <c r="V28" s="190">
        <f t="shared" ref="V28:AG28" si="256">$B$28*$C$28</f>
        <v>3500</v>
      </c>
      <c r="W28" s="190">
        <f t="shared" si="256"/>
        <v>3500</v>
      </c>
      <c r="X28" s="190">
        <f t="shared" si="256"/>
        <v>3500</v>
      </c>
      <c r="Y28" s="190">
        <f t="shared" si="256"/>
        <v>3500</v>
      </c>
      <c r="Z28" s="190">
        <f t="shared" si="256"/>
        <v>3500</v>
      </c>
      <c r="AA28" s="190">
        <f t="shared" si="256"/>
        <v>3500</v>
      </c>
      <c r="AB28" s="190">
        <f t="shared" si="256"/>
        <v>3500</v>
      </c>
      <c r="AC28" s="190">
        <f t="shared" si="256"/>
        <v>3500</v>
      </c>
      <c r="AD28" s="190">
        <f t="shared" si="256"/>
        <v>3500</v>
      </c>
      <c r="AE28" s="190">
        <f t="shared" si="256"/>
        <v>3500</v>
      </c>
      <c r="AF28" s="190">
        <f t="shared" si="256"/>
        <v>3500</v>
      </c>
      <c r="AG28" s="190">
        <f t="shared" si="256"/>
        <v>3500</v>
      </c>
      <c r="AH28" s="204">
        <f>SUM(V28:AG28)</f>
        <v>42000</v>
      </c>
      <c r="AI28" s="190">
        <f t="shared" ref="AI28:AT28" si="257">$B$28*$C$28</f>
        <v>3500</v>
      </c>
      <c r="AJ28" s="190">
        <f t="shared" si="257"/>
        <v>3500</v>
      </c>
      <c r="AK28" s="190">
        <f t="shared" si="257"/>
        <v>3500</v>
      </c>
      <c r="AL28" s="190">
        <f t="shared" si="257"/>
        <v>3500</v>
      </c>
      <c r="AM28" s="190">
        <f t="shared" si="257"/>
        <v>3500</v>
      </c>
      <c r="AN28" s="190">
        <f t="shared" si="257"/>
        <v>3500</v>
      </c>
      <c r="AO28" s="190">
        <f t="shared" si="257"/>
        <v>3500</v>
      </c>
      <c r="AP28" s="190">
        <f t="shared" si="257"/>
        <v>3500</v>
      </c>
      <c r="AQ28" s="190">
        <f t="shared" si="257"/>
        <v>3500</v>
      </c>
      <c r="AR28" s="190">
        <f t="shared" si="257"/>
        <v>3500</v>
      </c>
      <c r="AS28" s="190">
        <f t="shared" si="257"/>
        <v>3500</v>
      </c>
      <c r="AT28" s="190">
        <f t="shared" si="257"/>
        <v>3500</v>
      </c>
      <c r="AU28" s="204">
        <f t="shared" ref="AU28:AU40" si="258">SUM(AI28:AT28)</f>
        <v>42000</v>
      </c>
      <c r="AV28" s="190">
        <f t="shared" ref="AV28:BG28" si="259">$B$28*$C$28</f>
        <v>3500</v>
      </c>
      <c r="AW28" s="190">
        <f t="shared" si="259"/>
        <v>3500</v>
      </c>
      <c r="AX28" s="190">
        <f t="shared" si="259"/>
        <v>3500</v>
      </c>
      <c r="AY28" s="190">
        <f t="shared" si="259"/>
        <v>3500</v>
      </c>
      <c r="AZ28" s="190">
        <f t="shared" si="259"/>
        <v>3500</v>
      </c>
      <c r="BA28" s="190">
        <f t="shared" si="259"/>
        <v>3500</v>
      </c>
      <c r="BB28" s="190">
        <f t="shared" si="259"/>
        <v>3500</v>
      </c>
      <c r="BC28" s="190">
        <f t="shared" si="259"/>
        <v>3500</v>
      </c>
      <c r="BD28" s="190">
        <f t="shared" si="259"/>
        <v>3500</v>
      </c>
      <c r="BE28" s="190">
        <f t="shared" si="259"/>
        <v>3500</v>
      </c>
      <c r="BF28" s="190">
        <f t="shared" si="259"/>
        <v>3500</v>
      </c>
      <c r="BG28" s="190">
        <f t="shared" si="259"/>
        <v>3500</v>
      </c>
      <c r="BH28" s="204">
        <f t="shared" ref="BH28:BH40" si="260">SUM(AV28:BG28)</f>
        <v>42000</v>
      </c>
      <c r="BI28" s="190">
        <f t="shared" ref="BI28:BT28" si="261">$B$28*$C$28</f>
        <v>3500</v>
      </c>
      <c r="BJ28" s="190">
        <f t="shared" si="261"/>
        <v>3500</v>
      </c>
      <c r="BK28" s="190">
        <f t="shared" si="261"/>
        <v>3500</v>
      </c>
      <c r="BL28" s="190">
        <f t="shared" si="261"/>
        <v>3500</v>
      </c>
      <c r="BM28" s="190">
        <f t="shared" si="261"/>
        <v>3500</v>
      </c>
      <c r="BN28" s="190">
        <f t="shared" si="261"/>
        <v>3500</v>
      </c>
      <c r="BO28" s="190">
        <f t="shared" si="261"/>
        <v>3500</v>
      </c>
      <c r="BP28" s="190">
        <f t="shared" si="261"/>
        <v>3500</v>
      </c>
      <c r="BQ28" s="190">
        <f t="shared" si="261"/>
        <v>3500</v>
      </c>
      <c r="BR28" s="190">
        <f t="shared" si="261"/>
        <v>3500</v>
      </c>
      <c r="BS28" s="190">
        <f t="shared" si="261"/>
        <v>3500</v>
      </c>
      <c r="BT28" s="190">
        <f t="shared" si="261"/>
        <v>3500</v>
      </c>
      <c r="BU28" s="204">
        <f t="shared" ref="BU28:BU40" si="262">SUM(BI28:BT28)</f>
        <v>42000</v>
      </c>
      <c r="BV28" s="190">
        <f t="shared" ref="BV28:CG28" si="263">$B$28*$C$28</f>
        <v>3500</v>
      </c>
      <c r="BW28" s="190">
        <f t="shared" si="263"/>
        <v>3500</v>
      </c>
      <c r="BX28" s="190">
        <f t="shared" si="263"/>
        <v>3500</v>
      </c>
      <c r="BY28" s="190">
        <f t="shared" si="263"/>
        <v>3500</v>
      </c>
      <c r="BZ28" s="190">
        <f t="shared" si="263"/>
        <v>3500</v>
      </c>
      <c r="CA28" s="190">
        <f t="shared" si="263"/>
        <v>3500</v>
      </c>
      <c r="CB28" s="190">
        <f t="shared" si="263"/>
        <v>3500</v>
      </c>
      <c r="CC28" s="190">
        <f t="shared" si="263"/>
        <v>3500</v>
      </c>
      <c r="CD28" s="190">
        <f t="shared" si="263"/>
        <v>3500</v>
      </c>
      <c r="CE28" s="190">
        <f t="shared" si="263"/>
        <v>3500</v>
      </c>
      <c r="CF28" s="190">
        <f t="shared" si="263"/>
        <v>3500</v>
      </c>
      <c r="CG28" s="190">
        <f t="shared" si="263"/>
        <v>3500</v>
      </c>
      <c r="CH28" s="204">
        <f t="shared" ref="CH28:CH40" si="264">SUM(BV28:CG28)</f>
        <v>42000</v>
      </c>
      <c r="CI28" s="190">
        <f t="shared" ref="CI28:CT28" si="265">$B$28*$C$28</f>
        <v>3500</v>
      </c>
      <c r="CJ28" s="190">
        <f t="shared" si="265"/>
        <v>3500</v>
      </c>
      <c r="CK28" s="190">
        <f t="shared" si="265"/>
        <v>3500</v>
      </c>
      <c r="CL28" s="190">
        <f t="shared" si="265"/>
        <v>3500</v>
      </c>
      <c r="CM28" s="190">
        <f t="shared" si="265"/>
        <v>3500</v>
      </c>
      <c r="CN28" s="190">
        <f t="shared" si="265"/>
        <v>3500</v>
      </c>
      <c r="CO28" s="190">
        <f t="shared" si="265"/>
        <v>3500</v>
      </c>
      <c r="CP28" s="190">
        <f t="shared" si="265"/>
        <v>3500</v>
      </c>
      <c r="CQ28" s="190">
        <f t="shared" si="265"/>
        <v>3500</v>
      </c>
      <c r="CR28" s="190">
        <f t="shared" si="265"/>
        <v>3500</v>
      </c>
      <c r="CS28" s="190">
        <f t="shared" si="265"/>
        <v>3500</v>
      </c>
      <c r="CT28" s="190">
        <f t="shared" si="265"/>
        <v>3500</v>
      </c>
      <c r="CU28" s="204">
        <f t="shared" ref="CU28:CU40" si="266">SUM(CI28:CT28)</f>
        <v>42000</v>
      </c>
      <c r="CV28" s="190">
        <f t="shared" ref="CV28:DG28" si="267">$B$28*$C$28</f>
        <v>3500</v>
      </c>
      <c r="CW28" s="190">
        <f t="shared" si="267"/>
        <v>3500</v>
      </c>
      <c r="CX28" s="190">
        <f t="shared" si="267"/>
        <v>3500</v>
      </c>
      <c r="CY28" s="190">
        <f t="shared" si="267"/>
        <v>3500</v>
      </c>
      <c r="CZ28" s="190">
        <f t="shared" si="267"/>
        <v>3500</v>
      </c>
      <c r="DA28" s="190">
        <f t="shared" si="267"/>
        <v>3500</v>
      </c>
      <c r="DB28" s="190">
        <f t="shared" si="267"/>
        <v>3500</v>
      </c>
      <c r="DC28" s="190">
        <f t="shared" si="267"/>
        <v>3500</v>
      </c>
      <c r="DD28" s="190">
        <f t="shared" si="267"/>
        <v>3500</v>
      </c>
      <c r="DE28" s="190">
        <f t="shared" si="267"/>
        <v>3500</v>
      </c>
      <c r="DF28" s="190">
        <f t="shared" si="267"/>
        <v>3500</v>
      </c>
      <c r="DG28" s="190">
        <f t="shared" si="267"/>
        <v>3500</v>
      </c>
      <c r="DH28" s="204">
        <f t="shared" ref="DH28:DH40" si="268">SUM(CV28:DG28)</f>
        <v>42000</v>
      </c>
      <c r="DI28" s="190">
        <f t="shared" ref="DI28:DT28" si="269">$B$28*$C$28</f>
        <v>3500</v>
      </c>
      <c r="DJ28" s="190">
        <f t="shared" si="269"/>
        <v>3500</v>
      </c>
      <c r="DK28" s="190">
        <f t="shared" si="269"/>
        <v>3500</v>
      </c>
      <c r="DL28" s="190">
        <f t="shared" si="269"/>
        <v>3500</v>
      </c>
      <c r="DM28" s="190">
        <f t="shared" si="269"/>
        <v>3500</v>
      </c>
      <c r="DN28" s="190">
        <f t="shared" si="269"/>
        <v>3500</v>
      </c>
      <c r="DO28" s="190">
        <f t="shared" si="269"/>
        <v>3500</v>
      </c>
      <c r="DP28" s="190">
        <f t="shared" si="269"/>
        <v>3500</v>
      </c>
      <c r="DQ28" s="190">
        <f t="shared" si="269"/>
        <v>3500</v>
      </c>
      <c r="DR28" s="190">
        <f t="shared" si="269"/>
        <v>3500</v>
      </c>
      <c r="DS28" s="190">
        <f t="shared" si="269"/>
        <v>3500</v>
      </c>
      <c r="DT28" s="190">
        <f t="shared" si="269"/>
        <v>3500</v>
      </c>
      <c r="DU28" s="204">
        <f t="shared" ref="DU28:DU40" si="270">SUM(DI28:DT28)</f>
        <v>42000</v>
      </c>
      <c r="DV28" s="190">
        <f t="shared" ref="DV28:EG28" si="271">$B$28*$C$28</f>
        <v>3500</v>
      </c>
      <c r="DW28" s="190">
        <f t="shared" si="271"/>
        <v>3500</v>
      </c>
      <c r="DX28" s="190">
        <f t="shared" si="271"/>
        <v>3500</v>
      </c>
      <c r="DY28" s="190">
        <f t="shared" si="271"/>
        <v>3500</v>
      </c>
      <c r="DZ28" s="190">
        <f t="shared" si="271"/>
        <v>3500</v>
      </c>
      <c r="EA28" s="190">
        <f t="shared" si="271"/>
        <v>3500</v>
      </c>
      <c r="EB28" s="190">
        <f t="shared" si="271"/>
        <v>3500</v>
      </c>
      <c r="EC28" s="190">
        <f t="shared" si="271"/>
        <v>3500</v>
      </c>
      <c r="ED28" s="190">
        <f t="shared" si="271"/>
        <v>3500</v>
      </c>
      <c r="EE28" s="190">
        <f t="shared" si="271"/>
        <v>3500</v>
      </c>
      <c r="EF28" s="190">
        <f t="shared" si="271"/>
        <v>3500</v>
      </c>
      <c r="EG28" s="190">
        <f t="shared" si="271"/>
        <v>3500</v>
      </c>
      <c r="EH28" s="204">
        <f t="shared" ref="EH28:EH40" si="272">SUM(DV28:EG28)</f>
        <v>42000</v>
      </c>
      <c r="EI28" s="286"/>
    </row>
    <row r="29" spans="1:139" s="287" customFormat="1" outlineLevel="3" x14ac:dyDescent="0.2">
      <c r="A29" s="193" t="s">
        <v>325</v>
      </c>
      <c r="B29" s="198">
        <v>3000</v>
      </c>
      <c r="C29" s="227">
        <v>1</v>
      </c>
      <c r="D29" s="195"/>
      <c r="E29" s="195"/>
      <c r="F29" s="203"/>
      <c r="G29" s="203"/>
      <c r="H29" s="190"/>
      <c r="I29" s="190">
        <f>$B$29*$C$29</f>
        <v>3000</v>
      </c>
      <c r="J29" s="190">
        <f t="shared" ref="J29:T29" si="273">$B$29*$C$29</f>
        <v>3000</v>
      </c>
      <c r="K29" s="190">
        <f t="shared" si="273"/>
        <v>3000</v>
      </c>
      <c r="L29" s="190">
        <f t="shared" si="273"/>
        <v>3000</v>
      </c>
      <c r="M29" s="190">
        <f t="shared" si="273"/>
        <v>3000</v>
      </c>
      <c r="N29" s="190">
        <f t="shared" si="273"/>
        <v>3000</v>
      </c>
      <c r="O29" s="190">
        <f t="shared" si="273"/>
        <v>3000</v>
      </c>
      <c r="P29" s="190">
        <f t="shared" si="273"/>
        <v>3000</v>
      </c>
      <c r="Q29" s="190">
        <f t="shared" si="273"/>
        <v>3000</v>
      </c>
      <c r="R29" s="190">
        <f t="shared" si="273"/>
        <v>3000</v>
      </c>
      <c r="S29" s="190">
        <f t="shared" si="273"/>
        <v>3000</v>
      </c>
      <c r="T29" s="190">
        <f t="shared" si="273"/>
        <v>3000</v>
      </c>
      <c r="U29" s="204">
        <f t="shared" ref="U29:U40" si="274">SUM(I29:T29)</f>
        <v>36000</v>
      </c>
      <c r="V29" s="190">
        <f t="shared" ref="V29:AG29" si="275">$B$29*$C$29</f>
        <v>3000</v>
      </c>
      <c r="W29" s="190">
        <f t="shared" si="275"/>
        <v>3000</v>
      </c>
      <c r="X29" s="190">
        <f t="shared" si="275"/>
        <v>3000</v>
      </c>
      <c r="Y29" s="190">
        <f t="shared" si="275"/>
        <v>3000</v>
      </c>
      <c r="Z29" s="190">
        <f t="shared" si="275"/>
        <v>3000</v>
      </c>
      <c r="AA29" s="190">
        <f t="shared" si="275"/>
        <v>3000</v>
      </c>
      <c r="AB29" s="190">
        <f t="shared" si="275"/>
        <v>3000</v>
      </c>
      <c r="AC29" s="190">
        <f t="shared" si="275"/>
        <v>3000</v>
      </c>
      <c r="AD29" s="190">
        <f t="shared" si="275"/>
        <v>3000</v>
      </c>
      <c r="AE29" s="190">
        <f t="shared" si="275"/>
        <v>3000</v>
      </c>
      <c r="AF29" s="190">
        <f t="shared" si="275"/>
        <v>3000</v>
      </c>
      <c r="AG29" s="190">
        <f t="shared" si="275"/>
        <v>3000</v>
      </c>
      <c r="AH29" s="204">
        <f t="shared" ref="AH29:AH40" si="276">SUM(V29:AG29)</f>
        <v>36000</v>
      </c>
      <c r="AI29" s="190">
        <f t="shared" ref="AI29:AT29" si="277">$B$29*$C$29</f>
        <v>3000</v>
      </c>
      <c r="AJ29" s="190">
        <f t="shared" si="277"/>
        <v>3000</v>
      </c>
      <c r="AK29" s="190">
        <f t="shared" si="277"/>
        <v>3000</v>
      </c>
      <c r="AL29" s="190">
        <f t="shared" si="277"/>
        <v>3000</v>
      </c>
      <c r="AM29" s="190">
        <f t="shared" si="277"/>
        <v>3000</v>
      </c>
      <c r="AN29" s="190">
        <f t="shared" si="277"/>
        <v>3000</v>
      </c>
      <c r="AO29" s="190">
        <f t="shared" si="277"/>
        <v>3000</v>
      </c>
      <c r="AP29" s="190">
        <f t="shared" si="277"/>
        <v>3000</v>
      </c>
      <c r="AQ29" s="190">
        <f t="shared" si="277"/>
        <v>3000</v>
      </c>
      <c r="AR29" s="190">
        <f t="shared" si="277"/>
        <v>3000</v>
      </c>
      <c r="AS29" s="190">
        <f t="shared" si="277"/>
        <v>3000</v>
      </c>
      <c r="AT29" s="190">
        <f t="shared" si="277"/>
        <v>3000</v>
      </c>
      <c r="AU29" s="204">
        <f t="shared" si="258"/>
        <v>36000</v>
      </c>
      <c r="AV29" s="190">
        <f t="shared" ref="AV29:BG29" si="278">$B$29*$C$29</f>
        <v>3000</v>
      </c>
      <c r="AW29" s="190">
        <f t="shared" si="278"/>
        <v>3000</v>
      </c>
      <c r="AX29" s="190">
        <f t="shared" si="278"/>
        <v>3000</v>
      </c>
      <c r="AY29" s="190">
        <f t="shared" si="278"/>
        <v>3000</v>
      </c>
      <c r="AZ29" s="190">
        <f t="shared" si="278"/>
        <v>3000</v>
      </c>
      <c r="BA29" s="190">
        <f t="shared" si="278"/>
        <v>3000</v>
      </c>
      <c r="BB29" s="190">
        <f t="shared" si="278"/>
        <v>3000</v>
      </c>
      <c r="BC29" s="190">
        <f t="shared" si="278"/>
        <v>3000</v>
      </c>
      <c r="BD29" s="190">
        <f t="shared" si="278"/>
        <v>3000</v>
      </c>
      <c r="BE29" s="190">
        <f t="shared" si="278"/>
        <v>3000</v>
      </c>
      <c r="BF29" s="190">
        <f t="shared" si="278"/>
        <v>3000</v>
      </c>
      <c r="BG29" s="190">
        <f t="shared" si="278"/>
        <v>3000</v>
      </c>
      <c r="BH29" s="204">
        <f t="shared" si="260"/>
        <v>36000</v>
      </c>
      <c r="BI29" s="190">
        <f t="shared" ref="BI29:BT29" si="279">$B$29*$C$29</f>
        <v>3000</v>
      </c>
      <c r="BJ29" s="190">
        <f t="shared" si="279"/>
        <v>3000</v>
      </c>
      <c r="BK29" s="190">
        <f t="shared" si="279"/>
        <v>3000</v>
      </c>
      <c r="BL29" s="190">
        <f t="shared" si="279"/>
        <v>3000</v>
      </c>
      <c r="BM29" s="190">
        <f t="shared" si="279"/>
        <v>3000</v>
      </c>
      <c r="BN29" s="190">
        <f t="shared" si="279"/>
        <v>3000</v>
      </c>
      <c r="BO29" s="190">
        <f t="shared" si="279"/>
        <v>3000</v>
      </c>
      <c r="BP29" s="190">
        <f t="shared" si="279"/>
        <v>3000</v>
      </c>
      <c r="BQ29" s="190">
        <f t="shared" si="279"/>
        <v>3000</v>
      </c>
      <c r="BR29" s="190">
        <f t="shared" si="279"/>
        <v>3000</v>
      </c>
      <c r="BS29" s="190">
        <f t="shared" si="279"/>
        <v>3000</v>
      </c>
      <c r="BT29" s="190">
        <f t="shared" si="279"/>
        <v>3000</v>
      </c>
      <c r="BU29" s="204">
        <f t="shared" si="262"/>
        <v>36000</v>
      </c>
      <c r="BV29" s="190">
        <f t="shared" ref="BV29:CG29" si="280">$B$29*$C$29</f>
        <v>3000</v>
      </c>
      <c r="BW29" s="190">
        <f t="shared" si="280"/>
        <v>3000</v>
      </c>
      <c r="BX29" s="190">
        <f t="shared" si="280"/>
        <v>3000</v>
      </c>
      <c r="BY29" s="190">
        <f t="shared" si="280"/>
        <v>3000</v>
      </c>
      <c r="BZ29" s="190">
        <f t="shared" si="280"/>
        <v>3000</v>
      </c>
      <c r="CA29" s="190">
        <f t="shared" si="280"/>
        <v>3000</v>
      </c>
      <c r="CB29" s="190">
        <f t="shared" si="280"/>
        <v>3000</v>
      </c>
      <c r="CC29" s="190">
        <f t="shared" si="280"/>
        <v>3000</v>
      </c>
      <c r="CD29" s="190">
        <f t="shared" si="280"/>
        <v>3000</v>
      </c>
      <c r="CE29" s="190">
        <f t="shared" si="280"/>
        <v>3000</v>
      </c>
      <c r="CF29" s="190">
        <f t="shared" si="280"/>
        <v>3000</v>
      </c>
      <c r="CG29" s="190">
        <f t="shared" si="280"/>
        <v>3000</v>
      </c>
      <c r="CH29" s="204">
        <f t="shared" si="264"/>
        <v>36000</v>
      </c>
      <c r="CI29" s="190">
        <f t="shared" ref="CI29:CT29" si="281">$B$29*$C$29</f>
        <v>3000</v>
      </c>
      <c r="CJ29" s="190">
        <f t="shared" si="281"/>
        <v>3000</v>
      </c>
      <c r="CK29" s="190">
        <f t="shared" si="281"/>
        <v>3000</v>
      </c>
      <c r="CL29" s="190">
        <f t="shared" si="281"/>
        <v>3000</v>
      </c>
      <c r="CM29" s="190">
        <f t="shared" si="281"/>
        <v>3000</v>
      </c>
      <c r="CN29" s="190">
        <f t="shared" si="281"/>
        <v>3000</v>
      </c>
      <c r="CO29" s="190">
        <f t="shared" si="281"/>
        <v>3000</v>
      </c>
      <c r="CP29" s="190">
        <f t="shared" si="281"/>
        <v>3000</v>
      </c>
      <c r="CQ29" s="190">
        <f t="shared" si="281"/>
        <v>3000</v>
      </c>
      <c r="CR29" s="190">
        <f t="shared" si="281"/>
        <v>3000</v>
      </c>
      <c r="CS29" s="190">
        <f t="shared" si="281"/>
        <v>3000</v>
      </c>
      <c r="CT29" s="190">
        <f t="shared" si="281"/>
        <v>3000</v>
      </c>
      <c r="CU29" s="204">
        <f t="shared" si="266"/>
        <v>36000</v>
      </c>
      <c r="CV29" s="190">
        <f t="shared" ref="CV29:DG29" si="282">$B$29*$C$29</f>
        <v>3000</v>
      </c>
      <c r="CW29" s="190">
        <f t="shared" si="282"/>
        <v>3000</v>
      </c>
      <c r="CX29" s="190">
        <f t="shared" si="282"/>
        <v>3000</v>
      </c>
      <c r="CY29" s="190">
        <f t="shared" si="282"/>
        <v>3000</v>
      </c>
      <c r="CZ29" s="190">
        <f t="shared" si="282"/>
        <v>3000</v>
      </c>
      <c r="DA29" s="190">
        <f t="shared" si="282"/>
        <v>3000</v>
      </c>
      <c r="DB29" s="190">
        <f t="shared" si="282"/>
        <v>3000</v>
      </c>
      <c r="DC29" s="190">
        <f t="shared" si="282"/>
        <v>3000</v>
      </c>
      <c r="DD29" s="190">
        <f t="shared" si="282"/>
        <v>3000</v>
      </c>
      <c r="DE29" s="190">
        <f t="shared" si="282"/>
        <v>3000</v>
      </c>
      <c r="DF29" s="190">
        <f t="shared" si="282"/>
        <v>3000</v>
      </c>
      <c r="DG29" s="190">
        <f t="shared" si="282"/>
        <v>3000</v>
      </c>
      <c r="DH29" s="204">
        <f t="shared" si="268"/>
        <v>36000</v>
      </c>
      <c r="DI29" s="190">
        <f t="shared" ref="DI29:DT29" si="283">$B$29*$C$29</f>
        <v>3000</v>
      </c>
      <c r="DJ29" s="190">
        <f t="shared" si="283"/>
        <v>3000</v>
      </c>
      <c r="DK29" s="190">
        <f t="shared" si="283"/>
        <v>3000</v>
      </c>
      <c r="DL29" s="190">
        <f t="shared" si="283"/>
        <v>3000</v>
      </c>
      <c r="DM29" s="190">
        <f t="shared" si="283"/>
        <v>3000</v>
      </c>
      <c r="DN29" s="190">
        <f t="shared" si="283"/>
        <v>3000</v>
      </c>
      <c r="DO29" s="190">
        <f t="shared" si="283"/>
        <v>3000</v>
      </c>
      <c r="DP29" s="190">
        <f t="shared" si="283"/>
        <v>3000</v>
      </c>
      <c r="DQ29" s="190">
        <f t="shared" si="283"/>
        <v>3000</v>
      </c>
      <c r="DR29" s="190">
        <f t="shared" si="283"/>
        <v>3000</v>
      </c>
      <c r="DS29" s="190">
        <f t="shared" si="283"/>
        <v>3000</v>
      </c>
      <c r="DT29" s="190">
        <f t="shared" si="283"/>
        <v>3000</v>
      </c>
      <c r="DU29" s="204">
        <f t="shared" si="270"/>
        <v>36000</v>
      </c>
      <c r="DV29" s="190">
        <f t="shared" ref="DV29:EG29" si="284">$B$29*$C$29</f>
        <v>3000</v>
      </c>
      <c r="DW29" s="190">
        <f t="shared" si="284"/>
        <v>3000</v>
      </c>
      <c r="DX29" s="190">
        <f t="shared" si="284"/>
        <v>3000</v>
      </c>
      <c r="DY29" s="190">
        <f t="shared" si="284"/>
        <v>3000</v>
      </c>
      <c r="DZ29" s="190">
        <f t="shared" si="284"/>
        <v>3000</v>
      </c>
      <c r="EA29" s="190">
        <f t="shared" si="284"/>
        <v>3000</v>
      </c>
      <c r="EB29" s="190">
        <f t="shared" si="284"/>
        <v>3000</v>
      </c>
      <c r="EC29" s="190">
        <f t="shared" si="284"/>
        <v>3000</v>
      </c>
      <c r="ED29" s="190">
        <f t="shared" si="284"/>
        <v>3000</v>
      </c>
      <c r="EE29" s="190">
        <f t="shared" si="284"/>
        <v>3000</v>
      </c>
      <c r="EF29" s="190">
        <f t="shared" si="284"/>
        <v>3000</v>
      </c>
      <c r="EG29" s="190">
        <f t="shared" si="284"/>
        <v>3000</v>
      </c>
      <c r="EH29" s="204">
        <f t="shared" si="272"/>
        <v>36000</v>
      </c>
      <c r="EI29" s="286"/>
    </row>
    <row r="30" spans="1:139" s="287" customFormat="1" outlineLevel="3" x14ac:dyDescent="0.2">
      <c r="A30" s="193" t="s">
        <v>326</v>
      </c>
      <c r="B30" s="198">
        <v>3000</v>
      </c>
      <c r="C30" s="227">
        <v>1</v>
      </c>
      <c r="D30" s="195"/>
      <c r="E30" s="195"/>
      <c r="F30" s="203"/>
      <c r="G30" s="203"/>
      <c r="H30" s="190"/>
      <c r="I30" s="190">
        <f>$B$30*$C$30</f>
        <v>3000</v>
      </c>
      <c r="J30" s="190">
        <f t="shared" ref="J30:T30" si="285">$B$30*$C$30</f>
        <v>3000</v>
      </c>
      <c r="K30" s="190">
        <f t="shared" si="285"/>
        <v>3000</v>
      </c>
      <c r="L30" s="190">
        <f t="shared" si="285"/>
        <v>3000</v>
      </c>
      <c r="M30" s="190">
        <f t="shared" si="285"/>
        <v>3000</v>
      </c>
      <c r="N30" s="190">
        <f t="shared" si="285"/>
        <v>3000</v>
      </c>
      <c r="O30" s="190">
        <f t="shared" si="285"/>
        <v>3000</v>
      </c>
      <c r="P30" s="190">
        <f t="shared" si="285"/>
        <v>3000</v>
      </c>
      <c r="Q30" s="190">
        <f t="shared" si="285"/>
        <v>3000</v>
      </c>
      <c r="R30" s="190">
        <f t="shared" si="285"/>
        <v>3000</v>
      </c>
      <c r="S30" s="190">
        <f t="shared" si="285"/>
        <v>3000</v>
      </c>
      <c r="T30" s="190">
        <f t="shared" si="285"/>
        <v>3000</v>
      </c>
      <c r="U30" s="204">
        <f t="shared" si="274"/>
        <v>36000</v>
      </c>
      <c r="V30" s="190">
        <f t="shared" ref="V30:AG30" si="286">$B$30*$C$30</f>
        <v>3000</v>
      </c>
      <c r="W30" s="190">
        <f t="shared" si="286"/>
        <v>3000</v>
      </c>
      <c r="X30" s="190">
        <f t="shared" si="286"/>
        <v>3000</v>
      </c>
      <c r="Y30" s="190">
        <f t="shared" si="286"/>
        <v>3000</v>
      </c>
      <c r="Z30" s="190">
        <f t="shared" si="286"/>
        <v>3000</v>
      </c>
      <c r="AA30" s="190">
        <f t="shared" si="286"/>
        <v>3000</v>
      </c>
      <c r="AB30" s="190">
        <f t="shared" si="286"/>
        <v>3000</v>
      </c>
      <c r="AC30" s="190">
        <f t="shared" si="286"/>
        <v>3000</v>
      </c>
      <c r="AD30" s="190">
        <f t="shared" si="286"/>
        <v>3000</v>
      </c>
      <c r="AE30" s="190">
        <f t="shared" si="286"/>
        <v>3000</v>
      </c>
      <c r="AF30" s="190">
        <f t="shared" si="286"/>
        <v>3000</v>
      </c>
      <c r="AG30" s="190">
        <f t="shared" si="286"/>
        <v>3000</v>
      </c>
      <c r="AH30" s="204">
        <f t="shared" si="276"/>
        <v>36000</v>
      </c>
      <c r="AI30" s="190">
        <f t="shared" ref="AI30:AT30" si="287">$B$30*$C$30</f>
        <v>3000</v>
      </c>
      <c r="AJ30" s="190">
        <f t="shared" si="287"/>
        <v>3000</v>
      </c>
      <c r="AK30" s="190">
        <f t="shared" si="287"/>
        <v>3000</v>
      </c>
      <c r="AL30" s="190">
        <f t="shared" si="287"/>
        <v>3000</v>
      </c>
      <c r="AM30" s="190">
        <f t="shared" si="287"/>
        <v>3000</v>
      </c>
      <c r="AN30" s="190">
        <f t="shared" si="287"/>
        <v>3000</v>
      </c>
      <c r="AO30" s="190">
        <f t="shared" si="287"/>
        <v>3000</v>
      </c>
      <c r="AP30" s="190">
        <f t="shared" si="287"/>
        <v>3000</v>
      </c>
      <c r="AQ30" s="190">
        <f t="shared" si="287"/>
        <v>3000</v>
      </c>
      <c r="AR30" s="190">
        <f t="shared" si="287"/>
        <v>3000</v>
      </c>
      <c r="AS30" s="190">
        <f t="shared" si="287"/>
        <v>3000</v>
      </c>
      <c r="AT30" s="190">
        <f t="shared" si="287"/>
        <v>3000</v>
      </c>
      <c r="AU30" s="204">
        <f t="shared" si="258"/>
        <v>36000</v>
      </c>
      <c r="AV30" s="190">
        <f t="shared" ref="AV30:BG30" si="288">$B$30*$C$30</f>
        <v>3000</v>
      </c>
      <c r="AW30" s="190">
        <f t="shared" si="288"/>
        <v>3000</v>
      </c>
      <c r="AX30" s="190">
        <f t="shared" si="288"/>
        <v>3000</v>
      </c>
      <c r="AY30" s="190">
        <f t="shared" si="288"/>
        <v>3000</v>
      </c>
      <c r="AZ30" s="190">
        <f t="shared" si="288"/>
        <v>3000</v>
      </c>
      <c r="BA30" s="190">
        <f t="shared" si="288"/>
        <v>3000</v>
      </c>
      <c r="BB30" s="190">
        <f t="shared" si="288"/>
        <v>3000</v>
      </c>
      <c r="BC30" s="190">
        <f t="shared" si="288"/>
        <v>3000</v>
      </c>
      <c r="BD30" s="190">
        <f t="shared" si="288"/>
        <v>3000</v>
      </c>
      <c r="BE30" s="190">
        <f t="shared" si="288"/>
        <v>3000</v>
      </c>
      <c r="BF30" s="190">
        <f t="shared" si="288"/>
        <v>3000</v>
      </c>
      <c r="BG30" s="190">
        <f t="shared" si="288"/>
        <v>3000</v>
      </c>
      <c r="BH30" s="204">
        <f t="shared" si="260"/>
        <v>36000</v>
      </c>
      <c r="BI30" s="190">
        <f t="shared" ref="BI30:BT30" si="289">$B$30*$C$30</f>
        <v>3000</v>
      </c>
      <c r="BJ30" s="190">
        <f t="shared" si="289"/>
        <v>3000</v>
      </c>
      <c r="BK30" s="190">
        <f t="shared" si="289"/>
        <v>3000</v>
      </c>
      <c r="BL30" s="190">
        <f t="shared" si="289"/>
        <v>3000</v>
      </c>
      <c r="BM30" s="190">
        <f t="shared" si="289"/>
        <v>3000</v>
      </c>
      <c r="BN30" s="190">
        <f t="shared" si="289"/>
        <v>3000</v>
      </c>
      <c r="BO30" s="190">
        <f t="shared" si="289"/>
        <v>3000</v>
      </c>
      <c r="BP30" s="190">
        <f t="shared" si="289"/>
        <v>3000</v>
      </c>
      <c r="BQ30" s="190">
        <f t="shared" si="289"/>
        <v>3000</v>
      </c>
      <c r="BR30" s="190">
        <f t="shared" si="289"/>
        <v>3000</v>
      </c>
      <c r="BS30" s="190">
        <f t="shared" si="289"/>
        <v>3000</v>
      </c>
      <c r="BT30" s="190">
        <f t="shared" si="289"/>
        <v>3000</v>
      </c>
      <c r="BU30" s="204">
        <f t="shared" si="262"/>
        <v>36000</v>
      </c>
      <c r="BV30" s="190">
        <f t="shared" ref="BV30:CG30" si="290">$B$30*$C$30</f>
        <v>3000</v>
      </c>
      <c r="BW30" s="190">
        <f t="shared" si="290"/>
        <v>3000</v>
      </c>
      <c r="BX30" s="190">
        <f t="shared" si="290"/>
        <v>3000</v>
      </c>
      <c r="BY30" s="190">
        <f t="shared" si="290"/>
        <v>3000</v>
      </c>
      <c r="BZ30" s="190">
        <f t="shared" si="290"/>
        <v>3000</v>
      </c>
      <c r="CA30" s="190">
        <f t="shared" si="290"/>
        <v>3000</v>
      </c>
      <c r="CB30" s="190">
        <f t="shared" si="290"/>
        <v>3000</v>
      </c>
      <c r="CC30" s="190">
        <f t="shared" si="290"/>
        <v>3000</v>
      </c>
      <c r="CD30" s="190">
        <f t="shared" si="290"/>
        <v>3000</v>
      </c>
      <c r="CE30" s="190">
        <f t="shared" si="290"/>
        <v>3000</v>
      </c>
      <c r="CF30" s="190">
        <f t="shared" si="290"/>
        <v>3000</v>
      </c>
      <c r="CG30" s="190">
        <f t="shared" si="290"/>
        <v>3000</v>
      </c>
      <c r="CH30" s="204">
        <f t="shared" si="264"/>
        <v>36000</v>
      </c>
      <c r="CI30" s="190">
        <f t="shared" ref="CI30:CT30" si="291">$B$30*$C$30</f>
        <v>3000</v>
      </c>
      <c r="CJ30" s="190">
        <f t="shared" si="291"/>
        <v>3000</v>
      </c>
      <c r="CK30" s="190">
        <f t="shared" si="291"/>
        <v>3000</v>
      </c>
      <c r="CL30" s="190">
        <f t="shared" si="291"/>
        <v>3000</v>
      </c>
      <c r="CM30" s="190">
        <f t="shared" si="291"/>
        <v>3000</v>
      </c>
      <c r="CN30" s="190">
        <f t="shared" si="291"/>
        <v>3000</v>
      </c>
      <c r="CO30" s="190">
        <f t="shared" si="291"/>
        <v>3000</v>
      </c>
      <c r="CP30" s="190">
        <f t="shared" si="291"/>
        <v>3000</v>
      </c>
      <c r="CQ30" s="190">
        <f t="shared" si="291"/>
        <v>3000</v>
      </c>
      <c r="CR30" s="190">
        <f t="shared" si="291"/>
        <v>3000</v>
      </c>
      <c r="CS30" s="190">
        <f t="shared" si="291"/>
        <v>3000</v>
      </c>
      <c r="CT30" s="190">
        <f t="shared" si="291"/>
        <v>3000</v>
      </c>
      <c r="CU30" s="204">
        <f t="shared" si="266"/>
        <v>36000</v>
      </c>
      <c r="CV30" s="190">
        <f t="shared" ref="CV30:DG30" si="292">$B$30*$C$30</f>
        <v>3000</v>
      </c>
      <c r="CW30" s="190">
        <f t="shared" si="292"/>
        <v>3000</v>
      </c>
      <c r="CX30" s="190">
        <f t="shared" si="292"/>
        <v>3000</v>
      </c>
      <c r="CY30" s="190">
        <f t="shared" si="292"/>
        <v>3000</v>
      </c>
      <c r="CZ30" s="190">
        <f t="shared" si="292"/>
        <v>3000</v>
      </c>
      <c r="DA30" s="190">
        <f t="shared" si="292"/>
        <v>3000</v>
      </c>
      <c r="DB30" s="190">
        <f t="shared" si="292"/>
        <v>3000</v>
      </c>
      <c r="DC30" s="190">
        <f t="shared" si="292"/>
        <v>3000</v>
      </c>
      <c r="DD30" s="190">
        <f t="shared" si="292"/>
        <v>3000</v>
      </c>
      <c r="DE30" s="190">
        <f t="shared" si="292"/>
        <v>3000</v>
      </c>
      <c r="DF30" s="190">
        <f t="shared" si="292"/>
        <v>3000</v>
      </c>
      <c r="DG30" s="190">
        <f t="shared" si="292"/>
        <v>3000</v>
      </c>
      <c r="DH30" s="204">
        <f t="shared" si="268"/>
        <v>36000</v>
      </c>
      <c r="DI30" s="190">
        <f t="shared" ref="DI30:DT30" si="293">$B$30*$C$30</f>
        <v>3000</v>
      </c>
      <c r="DJ30" s="190">
        <f t="shared" si="293"/>
        <v>3000</v>
      </c>
      <c r="DK30" s="190">
        <f t="shared" si="293"/>
        <v>3000</v>
      </c>
      <c r="DL30" s="190">
        <f t="shared" si="293"/>
        <v>3000</v>
      </c>
      <c r="DM30" s="190">
        <f t="shared" si="293"/>
        <v>3000</v>
      </c>
      <c r="DN30" s="190">
        <f t="shared" si="293"/>
        <v>3000</v>
      </c>
      <c r="DO30" s="190">
        <f t="shared" si="293"/>
        <v>3000</v>
      </c>
      <c r="DP30" s="190">
        <f t="shared" si="293"/>
        <v>3000</v>
      </c>
      <c r="DQ30" s="190">
        <f t="shared" si="293"/>
        <v>3000</v>
      </c>
      <c r="DR30" s="190">
        <f t="shared" si="293"/>
        <v>3000</v>
      </c>
      <c r="DS30" s="190">
        <f t="shared" si="293"/>
        <v>3000</v>
      </c>
      <c r="DT30" s="190">
        <f t="shared" si="293"/>
        <v>3000</v>
      </c>
      <c r="DU30" s="204">
        <f t="shared" si="270"/>
        <v>36000</v>
      </c>
      <c r="DV30" s="190">
        <f t="shared" ref="DV30:EG30" si="294">$B$30*$C$30</f>
        <v>3000</v>
      </c>
      <c r="DW30" s="190">
        <f t="shared" si="294"/>
        <v>3000</v>
      </c>
      <c r="DX30" s="190">
        <f t="shared" si="294"/>
        <v>3000</v>
      </c>
      <c r="DY30" s="190">
        <f t="shared" si="294"/>
        <v>3000</v>
      </c>
      <c r="DZ30" s="190">
        <f t="shared" si="294"/>
        <v>3000</v>
      </c>
      <c r="EA30" s="190">
        <f t="shared" si="294"/>
        <v>3000</v>
      </c>
      <c r="EB30" s="190">
        <f t="shared" si="294"/>
        <v>3000</v>
      </c>
      <c r="EC30" s="190">
        <f t="shared" si="294"/>
        <v>3000</v>
      </c>
      <c r="ED30" s="190">
        <f t="shared" si="294"/>
        <v>3000</v>
      </c>
      <c r="EE30" s="190">
        <f t="shared" si="294"/>
        <v>3000</v>
      </c>
      <c r="EF30" s="190">
        <f t="shared" si="294"/>
        <v>3000</v>
      </c>
      <c r="EG30" s="190">
        <f t="shared" si="294"/>
        <v>3000</v>
      </c>
      <c r="EH30" s="204">
        <f t="shared" si="272"/>
        <v>36000</v>
      </c>
      <c r="EI30" s="286"/>
    </row>
    <row r="31" spans="1:139" s="287" customFormat="1" outlineLevel="3" x14ac:dyDescent="0.2">
      <c r="A31" s="193" t="s">
        <v>310</v>
      </c>
      <c r="B31" s="198">
        <v>2300</v>
      </c>
      <c r="C31" s="227">
        <v>2</v>
      </c>
      <c r="D31" s="195"/>
      <c r="E31" s="195"/>
      <c r="F31" s="203"/>
      <c r="G31" s="203"/>
      <c r="H31" s="190"/>
      <c r="I31" s="190">
        <f>$B$31*$C$31</f>
        <v>4600</v>
      </c>
      <c r="J31" s="190">
        <f t="shared" ref="J31:T31" si="295">$B$31*$C$31</f>
        <v>4600</v>
      </c>
      <c r="K31" s="190">
        <f t="shared" si="295"/>
        <v>4600</v>
      </c>
      <c r="L31" s="190">
        <f t="shared" si="295"/>
        <v>4600</v>
      </c>
      <c r="M31" s="190">
        <f t="shared" si="295"/>
        <v>4600</v>
      </c>
      <c r="N31" s="190">
        <f t="shared" si="295"/>
        <v>4600</v>
      </c>
      <c r="O31" s="190">
        <f t="shared" si="295"/>
        <v>4600</v>
      </c>
      <c r="P31" s="190">
        <f t="shared" si="295"/>
        <v>4600</v>
      </c>
      <c r="Q31" s="190">
        <f t="shared" si="295"/>
        <v>4600</v>
      </c>
      <c r="R31" s="190">
        <f t="shared" si="295"/>
        <v>4600</v>
      </c>
      <c r="S31" s="190">
        <f t="shared" si="295"/>
        <v>4600</v>
      </c>
      <c r="T31" s="190">
        <f t="shared" si="295"/>
        <v>4600</v>
      </c>
      <c r="U31" s="204">
        <f t="shared" si="274"/>
        <v>55200</v>
      </c>
      <c r="V31" s="190">
        <f t="shared" ref="V31:AG31" si="296">$B$31*$C$31</f>
        <v>4600</v>
      </c>
      <c r="W31" s="190">
        <f t="shared" si="296"/>
        <v>4600</v>
      </c>
      <c r="X31" s="190">
        <f t="shared" si="296"/>
        <v>4600</v>
      </c>
      <c r="Y31" s="190">
        <f t="shared" si="296"/>
        <v>4600</v>
      </c>
      <c r="Z31" s="190">
        <f t="shared" si="296"/>
        <v>4600</v>
      </c>
      <c r="AA31" s="190">
        <f t="shared" si="296"/>
        <v>4600</v>
      </c>
      <c r="AB31" s="190">
        <f t="shared" si="296"/>
        <v>4600</v>
      </c>
      <c r="AC31" s="190">
        <f t="shared" si="296"/>
        <v>4600</v>
      </c>
      <c r="AD31" s="190">
        <f t="shared" si="296"/>
        <v>4600</v>
      </c>
      <c r="AE31" s="190">
        <f t="shared" si="296"/>
        <v>4600</v>
      </c>
      <c r="AF31" s="190">
        <f t="shared" si="296"/>
        <v>4600</v>
      </c>
      <c r="AG31" s="190">
        <f t="shared" si="296"/>
        <v>4600</v>
      </c>
      <c r="AH31" s="204">
        <f t="shared" si="276"/>
        <v>55200</v>
      </c>
      <c r="AI31" s="190">
        <f t="shared" ref="AI31:AT31" si="297">$B$31*$C$31</f>
        <v>4600</v>
      </c>
      <c r="AJ31" s="190">
        <f t="shared" si="297"/>
        <v>4600</v>
      </c>
      <c r="AK31" s="190">
        <f t="shared" si="297"/>
        <v>4600</v>
      </c>
      <c r="AL31" s="190">
        <f t="shared" si="297"/>
        <v>4600</v>
      </c>
      <c r="AM31" s="190">
        <f t="shared" si="297"/>
        <v>4600</v>
      </c>
      <c r="AN31" s="190">
        <f t="shared" si="297"/>
        <v>4600</v>
      </c>
      <c r="AO31" s="190">
        <f t="shared" si="297"/>
        <v>4600</v>
      </c>
      <c r="AP31" s="190">
        <f t="shared" si="297"/>
        <v>4600</v>
      </c>
      <c r="AQ31" s="190">
        <f t="shared" si="297"/>
        <v>4600</v>
      </c>
      <c r="AR31" s="190">
        <f t="shared" si="297"/>
        <v>4600</v>
      </c>
      <c r="AS31" s="190">
        <f t="shared" si="297"/>
        <v>4600</v>
      </c>
      <c r="AT31" s="190">
        <f t="shared" si="297"/>
        <v>4600</v>
      </c>
      <c r="AU31" s="204">
        <f t="shared" si="258"/>
        <v>55200</v>
      </c>
      <c r="AV31" s="190">
        <f t="shared" ref="AV31:BG31" si="298">$B$31*$C$31</f>
        <v>4600</v>
      </c>
      <c r="AW31" s="190">
        <f t="shared" si="298"/>
        <v>4600</v>
      </c>
      <c r="AX31" s="190">
        <f t="shared" si="298"/>
        <v>4600</v>
      </c>
      <c r="AY31" s="190">
        <f t="shared" si="298"/>
        <v>4600</v>
      </c>
      <c r="AZ31" s="190">
        <f t="shared" si="298"/>
        <v>4600</v>
      </c>
      <c r="BA31" s="190">
        <f t="shared" si="298"/>
        <v>4600</v>
      </c>
      <c r="BB31" s="190">
        <f t="shared" si="298"/>
        <v>4600</v>
      </c>
      <c r="BC31" s="190">
        <f t="shared" si="298"/>
        <v>4600</v>
      </c>
      <c r="BD31" s="190">
        <f t="shared" si="298"/>
        <v>4600</v>
      </c>
      <c r="BE31" s="190">
        <f t="shared" si="298"/>
        <v>4600</v>
      </c>
      <c r="BF31" s="190">
        <f t="shared" si="298"/>
        <v>4600</v>
      </c>
      <c r="BG31" s="190">
        <f t="shared" si="298"/>
        <v>4600</v>
      </c>
      <c r="BH31" s="204">
        <f t="shared" si="260"/>
        <v>55200</v>
      </c>
      <c r="BI31" s="190">
        <f t="shared" ref="BI31:BT31" si="299">$B$31*$C$31</f>
        <v>4600</v>
      </c>
      <c r="BJ31" s="190">
        <f t="shared" si="299"/>
        <v>4600</v>
      </c>
      <c r="BK31" s="190">
        <f t="shared" si="299"/>
        <v>4600</v>
      </c>
      <c r="BL31" s="190">
        <f t="shared" si="299"/>
        <v>4600</v>
      </c>
      <c r="BM31" s="190">
        <f t="shared" si="299"/>
        <v>4600</v>
      </c>
      <c r="BN31" s="190">
        <f t="shared" si="299"/>
        <v>4600</v>
      </c>
      <c r="BO31" s="190">
        <f t="shared" si="299"/>
        <v>4600</v>
      </c>
      <c r="BP31" s="190">
        <f t="shared" si="299"/>
        <v>4600</v>
      </c>
      <c r="BQ31" s="190">
        <f t="shared" si="299"/>
        <v>4600</v>
      </c>
      <c r="BR31" s="190">
        <f t="shared" si="299"/>
        <v>4600</v>
      </c>
      <c r="BS31" s="190">
        <f t="shared" si="299"/>
        <v>4600</v>
      </c>
      <c r="BT31" s="190">
        <f t="shared" si="299"/>
        <v>4600</v>
      </c>
      <c r="BU31" s="204">
        <f t="shared" si="262"/>
        <v>55200</v>
      </c>
      <c r="BV31" s="190">
        <f t="shared" ref="BV31:CG31" si="300">$B$31*$C$31</f>
        <v>4600</v>
      </c>
      <c r="BW31" s="190">
        <f t="shared" si="300"/>
        <v>4600</v>
      </c>
      <c r="BX31" s="190">
        <f t="shared" si="300"/>
        <v>4600</v>
      </c>
      <c r="BY31" s="190">
        <f t="shared" si="300"/>
        <v>4600</v>
      </c>
      <c r="BZ31" s="190">
        <f t="shared" si="300"/>
        <v>4600</v>
      </c>
      <c r="CA31" s="190">
        <f t="shared" si="300"/>
        <v>4600</v>
      </c>
      <c r="CB31" s="190">
        <f t="shared" si="300"/>
        <v>4600</v>
      </c>
      <c r="CC31" s="190">
        <f t="shared" si="300"/>
        <v>4600</v>
      </c>
      <c r="CD31" s="190">
        <f t="shared" si="300"/>
        <v>4600</v>
      </c>
      <c r="CE31" s="190">
        <f t="shared" si="300"/>
        <v>4600</v>
      </c>
      <c r="CF31" s="190">
        <f t="shared" si="300"/>
        <v>4600</v>
      </c>
      <c r="CG31" s="190">
        <f t="shared" si="300"/>
        <v>4600</v>
      </c>
      <c r="CH31" s="204">
        <f t="shared" si="264"/>
        <v>55200</v>
      </c>
      <c r="CI31" s="190">
        <f t="shared" ref="CI31:CT31" si="301">$B$31*$C$31</f>
        <v>4600</v>
      </c>
      <c r="CJ31" s="190">
        <f t="shared" si="301"/>
        <v>4600</v>
      </c>
      <c r="CK31" s="190">
        <f t="shared" si="301"/>
        <v>4600</v>
      </c>
      <c r="CL31" s="190">
        <f t="shared" si="301"/>
        <v>4600</v>
      </c>
      <c r="CM31" s="190">
        <f t="shared" si="301"/>
        <v>4600</v>
      </c>
      <c r="CN31" s="190">
        <f t="shared" si="301"/>
        <v>4600</v>
      </c>
      <c r="CO31" s="190">
        <f t="shared" si="301"/>
        <v>4600</v>
      </c>
      <c r="CP31" s="190">
        <f t="shared" si="301"/>
        <v>4600</v>
      </c>
      <c r="CQ31" s="190">
        <f t="shared" si="301"/>
        <v>4600</v>
      </c>
      <c r="CR31" s="190">
        <f t="shared" si="301"/>
        <v>4600</v>
      </c>
      <c r="CS31" s="190">
        <f t="shared" si="301"/>
        <v>4600</v>
      </c>
      <c r="CT31" s="190">
        <f t="shared" si="301"/>
        <v>4600</v>
      </c>
      <c r="CU31" s="204">
        <f t="shared" si="266"/>
        <v>55200</v>
      </c>
      <c r="CV31" s="190">
        <f t="shared" ref="CV31:DG31" si="302">$B$31*$C$31</f>
        <v>4600</v>
      </c>
      <c r="CW31" s="190">
        <f t="shared" si="302"/>
        <v>4600</v>
      </c>
      <c r="CX31" s="190">
        <f t="shared" si="302"/>
        <v>4600</v>
      </c>
      <c r="CY31" s="190">
        <f t="shared" si="302"/>
        <v>4600</v>
      </c>
      <c r="CZ31" s="190">
        <f t="shared" si="302"/>
        <v>4600</v>
      </c>
      <c r="DA31" s="190">
        <f t="shared" si="302"/>
        <v>4600</v>
      </c>
      <c r="DB31" s="190">
        <f t="shared" si="302"/>
        <v>4600</v>
      </c>
      <c r="DC31" s="190">
        <f t="shared" si="302"/>
        <v>4600</v>
      </c>
      <c r="DD31" s="190">
        <f t="shared" si="302"/>
        <v>4600</v>
      </c>
      <c r="DE31" s="190">
        <f t="shared" si="302"/>
        <v>4600</v>
      </c>
      <c r="DF31" s="190">
        <f t="shared" si="302"/>
        <v>4600</v>
      </c>
      <c r="DG31" s="190">
        <f t="shared" si="302"/>
        <v>4600</v>
      </c>
      <c r="DH31" s="204">
        <f t="shared" si="268"/>
        <v>55200</v>
      </c>
      <c r="DI31" s="190">
        <f t="shared" ref="DI31:DT31" si="303">$B$31*$C$31</f>
        <v>4600</v>
      </c>
      <c r="DJ31" s="190">
        <f t="shared" si="303"/>
        <v>4600</v>
      </c>
      <c r="DK31" s="190">
        <f t="shared" si="303"/>
        <v>4600</v>
      </c>
      <c r="DL31" s="190">
        <f t="shared" si="303"/>
        <v>4600</v>
      </c>
      <c r="DM31" s="190">
        <f t="shared" si="303"/>
        <v>4600</v>
      </c>
      <c r="DN31" s="190">
        <f t="shared" si="303"/>
        <v>4600</v>
      </c>
      <c r="DO31" s="190">
        <f t="shared" si="303"/>
        <v>4600</v>
      </c>
      <c r="DP31" s="190">
        <f t="shared" si="303"/>
        <v>4600</v>
      </c>
      <c r="DQ31" s="190">
        <f t="shared" si="303"/>
        <v>4600</v>
      </c>
      <c r="DR31" s="190">
        <f t="shared" si="303"/>
        <v>4600</v>
      </c>
      <c r="DS31" s="190">
        <f t="shared" si="303"/>
        <v>4600</v>
      </c>
      <c r="DT31" s="190">
        <f t="shared" si="303"/>
        <v>4600</v>
      </c>
      <c r="DU31" s="204">
        <f t="shared" si="270"/>
        <v>55200</v>
      </c>
      <c r="DV31" s="190">
        <f t="shared" ref="DV31:EG31" si="304">$B$31*$C$31</f>
        <v>4600</v>
      </c>
      <c r="DW31" s="190">
        <f t="shared" si="304"/>
        <v>4600</v>
      </c>
      <c r="DX31" s="190">
        <f t="shared" si="304"/>
        <v>4600</v>
      </c>
      <c r="DY31" s="190">
        <f t="shared" si="304"/>
        <v>4600</v>
      </c>
      <c r="DZ31" s="190">
        <f t="shared" si="304"/>
        <v>4600</v>
      </c>
      <c r="EA31" s="190">
        <f t="shared" si="304"/>
        <v>4600</v>
      </c>
      <c r="EB31" s="190">
        <f t="shared" si="304"/>
        <v>4600</v>
      </c>
      <c r="EC31" s="190">
        <f t="shared" si="304"/>
        <v>4600</v>
      </c>
      <c r="ED31" s="190">
        <f t="shared" si="304"/>
        <v>4600</v>
      </c>
      <c r="EE31" s="190">
        <f t="shared" si="304"/>
        <v>4600</v>
      </c>
      <c r="EF31" s="190">
        <f t="shared" si="304"/>
        <v>4600</v>
      </c>
      <c r="EG31" s="190">
        <f t="shared" si="304"/>
        <v>4600</v>
      </c>
      <c r="EH31" s="204">
        <f t="shared" si="272"/>
        <v>55200</v>
      </c>
      <c r="EI31" s="286"/>
    </row>
    <row r="32" spans="1:139" s="287" customFormat="1" outlineLevel="3" x14ac:dyDescent="0.2">
      <c r="A32" s="193" t="s">
        <v>309</v>
      </c>
      <c r="B32" s="198">
        <v>1518</v>
      </c>
      <c r="C32" s="227">
        <v>1</v>
      </c>
      <c r="D32" s="195"/>
      <c r="E32" s="195"/>
      <c r="F32" s="203"/>
      <c r="G32" s="203"/>
      <c r="H32" s="190"/>
      <c r="I32" s="190">
        <f>$B$32*$C$32</f>
        <v>1518</v>
      </c>
      <c r="J32" s="190">
        <f t="shared" ref="J32:T32" si="305">$B$32*$C$32</f>
        <v>1518</v>
      </c>
      <c r="K32" s="190">
        <f t="shared" si="305"/>
        <v>1518</v>
      </c>
      <c r="L32" s="190">
        <f t="shared" si="305"/>
        <v>1518</v>
      </c>
      <c r="M32" s="190">
        <f t="shared" si="305"/>
        <v>1518</v>
      </c>
      <c r="N32" s="190">
        <f t="shared" si="305"/>
        <v>1518</v>
      </c>
      <c r="O32" s="190">
        <f t="shared" si="305"/>
        <v>1518</v>
      </c>
      <c r="P32" s="190">
        <f t="shared" si="305"/>
        <v>1518</v>
      </c>
      <c r="Q32" s="190">
        <f t="shared" si="305"/>
        <v>1518</v>
      </c>
      <c r="R32" s="190">
        <f t="shared" si="305"/>
        <v>1518</v>
      </c>
      <c r="S32" s="190">
        <f t="shared" si="305"/>
        <v>1518</v>
      </c>
      <c r="T32" s="190">
        <f t="shared" si="305"/>
        <v>1518</v>
      </c>
      <c r="U32" s="204">
        <f t="shared" si="274"/>
        <v>18216</v>
      </c>
      <c r="V32" s="190">
        <f t="shared" ref="V32:AG32" si="306">$B$32*$C$32</f>
        <v>1518</v>
      </c>
      <c r="W32" s="190">
        <f t="shared" si="306"/>
        <v>1518</v>
      </c>
      <c r="X32" s="190">
        <f t="shared" si="306"/>
        <v>1518</v>
      </c>
      <c r="Y32" s="190">
        <f t="shared" si="306"/>
        <v>1518</v>
      </c>
      <c r="Z32" s="190">
        <f t="shared" si="306"/>
        <v>1518</v>
      </c>
      <c r="AA32" s="190">
        <f t="shared" si="306"/>
        <v>1518</v>
      </c>
      <c r="AB32" s="190">
        <f t="shared" si="306"/>
        <v>1518</v>
      </c>
      <c r="AC32" s="190">
        <f t="shared" si="306"/>
        <v>1518</v>
      </c>
      <c r="AD32" s="190">
        <f t="shared" si="306"/>
        <v>1518</v>
      </c>
      <c r="AE32" s="190">
        <f t="shared" si="306"/>
        <v>1518</v>
      </c>
      <c r="AF32" s="190">
        <f t="shared" si="306"/>
        <v>1518</v>
      </c>
      <c r="AG32" s="190">
        <f t="shared" si="306"/>
        <v>1518</v>
      </c>
      <c r="AH32" s="204">
        <f t="shared" si="276"/>
        <v>18216</v>
      </c>
      <c r="AI32" s="190">
        <f t="shared" ref="AI32:AT32" si="307">$B$32*$C$32</f>
        <v>1518</v>
      </c>
      <c r="AJ32" s="190">
        <f t="shared" si="307"/>
        <v>1518</v>
      </c>
      <c r="AK32" s="190">
        <f t="shared" si="307"/>
        <v>1518</v>
      </c>
      <c r="AL32" s="190">
        <f t="shared" si="307"/>
        <v>1518</v>
      </c>
      <c r="AM32" s="190">
        <f t="shared" si="307"/>
        <v>1518</v>
      </c>
      <c r="AN32" s="190">
        <f t="shared" si="307"/>
        <v>1518</v>
      </c>
      <c r="AO32" s="190">
        <f t="shared" si="307"/>
        <v>1518</v>
      </c>
      <c r="AP32" s="190">
        <f t="shared" si="307"/>
        <v>1518</v>
      </c>
      <c r="AQ32" s="190">
        <f t="shared" si="307"/>
        <v>1518</v>
      </c>
      <c r="AR32" s="190">
        <f t="shared" si="307"/>
        <v>1518</v>
      </c>
      <c r="AS32" s="190">
        <f t="shared" si="307"/>
        <v>1518</v>
      </c>
      <c r="AT32" s="190">
        <f t="shared" si="307"/>
        <v>1518</v>
      </c>
      <c r="AU32" s="204">
        <f t="shared" si="258"/>
        <v>18216</v>
      </c>
      <c r="AV32" s="190">
        <f t="shared" ref="AV32:BG32" si="308">$B$32*$C$32</f>
        <v>1518</v>
      </c>
      <c r="AW32" s="190">
        <f t="shared" si="308"/>
        <v>1518</v>
      </c>
      <c r="AX32" s="190">
        <f t="shared" si="308"/>
        <v>1518</v>
      </c>
      <c r="AY32" s="190">
        <f t="shared" si="308"/>
        <v>1518</v>
      </c>
      <c r="AZ32" s="190">
        <f t="shared" si="308"/>
        <v>1518</v>
      </c>
      <c r="BA32" s="190">
        <f t="shared" si="308"/>
        <v>1518</v>
      </c>
      <c r="BB32" s="190">
        <f t="shared" si="308"/>
        <v>1518</v>
      </c>
      <c r="BC32" s="190">
        <f t="shared" si="308"/>
        <v>1518</v>
      </c>
      <c r="BD32" s="190">
        <f t="shared" si="308"/>
        <v>1518</v>
      </c>
      <c r="BE32" s="190">
        <f t="shared" si="308"/>
        <v>1518</v>
      </c>
      <c r="BF32" s="190">
        <f t="shared" si="308"/>
        <v>1518</v>
      </c>
      <c r="BG32" s="190">
        <f t="shared" si="308"/>
        <v>1518</v>
      </c>
      <c r="BH32" s="204">
        <f t="shared" si="260"/>
        <v>18216</v>
      </c>
      <c r="BI32" s="190">
        <f t="shared" ref="BI32:BT32" si="309">$B$32*$C$32</f>
        <v>1518</v>
      </c>
      <c r="BJ32" s="190">
        <f t="shared" si="309"/>
        <v>1518</v>
      </c>
      <c r="BK32" s="190">
        <f t="shared" si="309"/>
        <v>1518</v>
      </c>
      <c r="BL32" s="190">
        <f t="shared" si="309"/>
        <v>1518</v>
      </c>
      <c r="BM32" s="190">
        <f t="shared" si="309"/>
        <v>1518</v>
      </c>
      <c r="BN32" s="190">
        <f t="shared" si="309"/>
        <v>1518</v>
      </c>
      <c r="BO32" s="190">
        <f t="shared" si="309"/>
        <v>1518</v>
      </c>
      <c r="BP32" s="190">
        <f t="shared" si="309"/>
        <v>1518</v>
      </c>
      <c r="BQ32" s="190">
        <f t="shared" si="309"/>
        <v>1518</v>
      </c>
      <c r="BR32" s="190">
        <f t="shared" si="309"/>
        <v>1518</v>
      </c>
      <c r="BS32" s="190">
        <f t="shared" si="309"/>
        <v>1518</v>
      </c>
      <c r="BT32" s="190">
        <f t="shared" si="309"/>
        <v>1518</v>
      </c>
      <c r="BU32" s="204">
        <f t="shared" si="262"/>
        <v>18216</v>
      </c>
      <c r="BV32" s="190">
        <f t="shared" ref="BV32:CG32" si="310">$B$32*$C$32</f>
        <v>1518</v>
      </c>
      <c r="BW32" s="190">
        <f t="shared" si="310"/>
        <v>1518</v>
      </c>
      <c r="BX32" s="190">
        <f t="shared" si="310"/>
        <v>1518</v>
      </c>
      <c r="BY32" s="190">
        <f t="shared" si="310"/>
        <v>1518</v>
      </c>
      <c r="BZ32" s="190">
        <f t="shared" si="310"/>
        <v>1518</v>
      </c>
      <c r="CA32" s="190">
        <f t="shared" si="310"/>
        <v>1518</v>
      </c>
      <c r="CB32" s="190">
        <f t="shared" si="310"/>
        <v>1518</v>
      </c>
      <c r="CC32" s="190">
        <f t="shared" si="310"/>
        <v>1518</v>
      </c>
      <c r="CD32" s="190">
        <f t="shared" si="310"/>
        <v>1518</v>
      </c>
      <c r="CE32" s="190">
        <f t="shared" si="310"/>
        <v>1518</v>
      </c>
      <c r="CF32" s="190">
        <f t="shared" si="310"/>
        <v>1518</v>
      </c>
      <c r="CG32" s="190">
        <f t="shared" si="310"/>
        <v>1518</v>
      </c>
      <c r="CH32" s="204">
        <f t="shared" si="264"/>
        <v>18216</v>
      </c>
      <c r="CI32" s="190">
        <f t="shared" ref="CI32:CT32" si="311">$B$32*$C$32</f>
        <v>1518</v>
      </c>
      <c r="CJ32" s="190">
        <f t="shared" si="311"/>
        <v>1518</v>
      </c>
      <c r="CK32" s="190">
        <f t="shared" si="311"/>
        <v>1518</v>
      </c>
      <c r="CL32" s="190">
        <f t="shared" si="311"/>
        <v>1518</v>
      </c>
      <c r="CM32" s="190">
        <f t="shared" si="311"/>
        <v>1518</v>
      </c>
      <c r="CN32" s="190">
        <f t="shared" si="311"/>
        <v>1518</v>
      </c>
      <c r="CO32" s="190">
        <f t="shared" si="311"/>
        <v>1518</v>
      </c>
      <c r="CP32" s="190">
        <f t="shared" si="311"/>
        <v>1518</v>
      </c>
      <c r="CQ32" s="190">
        <f t="shared" si="311"/>
        <v>1518</v>
      </c>
      <c r="CR32" s="190">
        <f t="shared" si="311"/>
        <v>1518</v>
      </c>
      <c r="CS32" s="190">
        <f t="shared" si="311"/>
        <v>1518</v>
      </c>
      <c r="CT32" s="190">
        <f t="shared" si="311"/>
        <v>1518</v>
      </c>
      <c r="CU32" s="204">
        <f t="shared" si="266"/>
        <v>18216</v>
      </c>
      <c r="CV32" s="190">
        <f t="shared" ref="CV32:DG32" si="312">$B$32*$C$32</f>
        <v>1518</v>
      </c>
      <c r="CW32" s="190">
        <f t="shared" si="312"/>
        <v>1518</v>
      </c>
      <c r="CX32" s="190">
        <f t="shared" si="312"/>
        <v>1518</v>
      </c>
      <c r="CY32" s="190">
        <f t="shared" si="312"/>
        <v>1518</v>
      </c>
      <c r="CZ32" s="190">
        <f t="shared" si="312"/>
        <v>1518</v>
      </c>
      <c r="DA32" s="190">
        <f t="shared" si="312"/>
        <v>1518</v>
      </c>
      <c r="DB32" s="190">
        <f t="shared" si="312"/>
        <v>1518</v>
      </c>
      <c r="DC32" s="190">
        <f t="shared" si="312"/>
        <v>1518</v>
      </c>
      <c r="DD32" s="190">
        <f t="shared" si="312"/>
        <v>1518</v>
      </c>
      <c r="DE32" s="190">
        <f t="shared" si="312"/>
        <v>1518</v>
      </c>
      <c r="DF32" s="190">
        <f t="shared" si="312"/>
        <v>1518</v>
      </c>
      <c r="DG32" s="190">
        <f t="shared" si="312"/>
        <v>1518</v>
      </c>
      <c r="DH32" s="204">
        <f t="shared" si="268"/>
        <v>18216</v>
      </c>
      <c r="DI32" s="190">
        <f t="shared" ref="DI32:DT32" si="313">$B$32*$C$32</f>
        <v>1518</v>
      </c>
      <c r="DJ32" s="190">
        <f t="shared" si="313"/>
        <v>1518</v>
      </c>
      <c r="DK32" s="190">
        <f t="shared" si="313"/>
        <v>1518</v>
      </c>
      <c r="DL32" s="190">
        <f t="shared" si="313"/>
        <v>1518</v>
      </c>
      <c r="DM32" s="190">
        <f t="shared" si="313"/>
        <v>1518</v>
      </c>
      <c r="DN32" s="190">
        <f t="shared" si="313"/>
        <v>1518</v>
      </c>
      <c r="DO32" s="190">
        <f t="shared" si="313"/>
        <v>1518</v>
      </c>
      <c r="DP32" s="190">
        <f t="shared" si="313"/>
        <v>1518</v>
      </c>
      <c r="DQ32" s="190">
        <f t="shared" si="313"/>
        <v>1518</v>
      </c>
      <c r="DR32" s="190">
        <f t="shared" si="313"/>
        <v>1518</v>
      </c>
      <c r="DS32" s="190">
        <f t="shared" si="313"/>
        <v>1518</v>
      </c>
      <c r="DT32" s="190">
        <f t="shared" si="313"/>
        <v>1518</v>
      </c>
      <c r="DU32" s="204">
        <f t="shared" si="270"/>
        <v>18216</v>
      </c>
      <c r="DV32" s="190">
        <f t="shared" ref="DV32:EG32" si="314">$B$32*$C$32</f>
        <v>1518</v>
      </c>
      <c r="DW32" s="190">
        <f t="shared" si="314"/>
        <v>1518</v>
      </c>
      <c r="DX32" s="190">
        <f t="shared" si="314"/>
        <v>1518</v>
      </c>
      <c r="DY32" s="190">
        <f t="shared" si="314"/>
        <v>1518</v>
      </c>
      <c r="DZ32" s="190">
        <f t="shared" si="314"/>
        <v>1518</v>
      </c>
      <c r="EA32" s="190">
        <f t="shared" si="314"/>
        <v>1518</v>
      </c>
      <c r="EB32" s="190">
        <f t="shared" si="314"/>
        <v>1518</v>
      </c>
      <c r="EC32" s="190">
        <f t="shared" si="314"/>
        <v>1518</v>
      </c>
      <c r="ED32" s="190">
        <f t="shared" si="314"/>
        <v>1518</v>
      </c>
      <c r="EE32" s="190">
        <f t="shared" si="314"/>
        <v>1518</v>
      </c>
      <c r="EF32" s="190">
        <f t="shared" si="314"/>
        <v>1518</v>
      </c>
      <c r="EG32" s="190">
        <f t="shared" si="314"/>
        <v>1518</v>
      </c>
      <c r="EH32" s="204">
        <f t="shared" si="272"/>
        <v>18216</v>
      </c>
      <c r="EI32" s="286"/>
    </row>
    <row r="33" spans="1:139" s="287" customFormat="1" outlineLevel="3" x14ac:dyDescent="0.2">
      <c r="A33" s="193" t="s">
        <v>323</v>
      </c>
      <c r="B33" s="198">
        <v>1518</v>
      </c>
      <c r="C33" s="227">
        <v>2</v>
      </c>
      <c r="D33" s="195"/>
      <c r="E33" s="195"/>
      <c r="F33" s="203"/>
      <c r="G33" s="203"/>
      <c r="H33" s="190"/>
      <c r="I33" s="190">
        <f>$B$33*$C$33</f>
        <v>3036</v>
      </c>
      <c r="J33" s="190">
        <f t="shared" ref="J33:T33" si="315">$B$33*$C$33</f>
        <v>3036</v>
      </c>
      <c r="K33" s="190">
        <f t="shared" si="315"/>
        <v>3036</v>
      </c>
      <c r="L33" s="190">
        <f t="shared" si="315"/>
        <v>3036</v>
      </c>
      <c r="M33" s="190">
        <f t="shared" si="315"/>
        <v>3036</v>
      </c>
      <c r="N33" s="190">
        <f t="shared" si="315"/>
        <v>3036</v>
      </c>
      <c r="O33" s="190">
        <f t="shared" si="315"/>
        <v>3036</v>
      </c>
      <c r="P33" s="190">
        <f t="shared" si="315"/>
        <v>3036</v>
      </c>
      <c r="Q33" s="190">
        <f t="shared" si="315"/>
        <v>3036</v>
      </c>
      <c r="R33" s="190">
        <f t="shared" si="315"/>
        <v>3036</v>
      </c>
      <c r="S33" s="190">
        <f t="shared" si="315"/>
        <v>3036</v>
      </c>
      <c r="T33" s="190">
        <f t="shared" si="315"/>
        <v>3036</v>
      </c>
      <c r="U33" s="204">
        <f t="shared" si="274"/>
        <v>36432</v>
      </c>
      <c r="V33" s="190">
        <f t="shared" ref="V33:AG33" si="316">$B$33*$C$33</f>
        <v>3036</v>
      </c>
      <c r="W33" s="190">
        <f t="shared" si="316"/>
        <v>3036</v>
      </c>
      <c r="X33" s="190">
        <f t="shared" si="316"/>
        <v>3036</v>
      </c>
      <c r="Y33" s="190">
        <f t="shared" si="316"/>
        <v>3036</v>
      </c>
      <c r="Z33" s="190">
        <f t="shared" si="316"/>
        <v>3036</v>
      </c>
      <c r="AA33" s="190">
        <f t="shared" si="316"/>
        <v>3036</v>
      </c>
      <c r="AB33" s="190">
        <f t="shared" si="316"/>
        <v>3036</v>
      </c>
      <c r="AC33" s="190">
        <f t="shared" si="316"/>
        <v>3036</v>
      </c>
      <c r="AD33" s="190">
        <f t="shared" si="316"/>
        <v>3036</v>
      </c>
      <c r="AE33" s="190">
        <f t="shared" si="316"/>
        <v>3036</v>
      </c>
      <c r="AF33" s="190">
        <f t="shared" si="316"/>
        <v>3036</v>
      </c>
      <c r="AG33" s="190">
        <f t="shared" si="316"/>
        <v>3036</v>
      </c>
      <c r="AH33" s="204">
        <f t="shared" si="276"/>
        <v>36432</v>
      </c>
      <c r="AI33" s="190">
        <f t="shared" ref="AI33:AT33" si="317">$B$33*$C$33</f>
        <v>3036</v>
      </c>
      <c r="AJ33" s="190">
        <f t="shared" si="317"/>
        <v>3036</v>
      </c>
      <c r="AK33" s="190">
        <f t="shared" si="317"/>
        <v>3036</v>
      </c>
      <c r="AL33" s="190">
        <f t="shared" si="317"/>
        <v>3036</v>
      </c>
      <c r="AM33" s="190">
        <f t="shared" si="317"/>
        <v>3036</v>
      </c>
      <c r="AN33" s="190">
        <f t="shared" si="317"/>
        <v>3036</v>
      </c>
      <c r="AO33" s="190">
        <f t="shared" si="317"/>
        <v>3036</v>
      </c>
      <c r="AP33" s="190">
        <f t="shared" si="317"/>
        <v>3036</v>
      </c>
      <c r="AQ33" s="190">
        <f t="shared" si="317"/>
        <v>3036</v>
      </c>
      <c r="AR33" s="190">
        <f t="shared" si="317"/>
        <v>3036</v>
      </c>
      <c r="AS33" s="190">
        <f t="shared" si="317"/>
        <v>3036</v>
      </c>
      <c r="AT33" s="190">
        <f t="shared" si="317"/>
        <v>3036</v>
      </c>
      <c r="AU33" s="204">
        <f t="shared" si="258"/>
        <v>36432</v>
      </c>
      <c r="AV33" s="190">
        <f t="shared" ref="AV33:BG33" si="318">$B$33*$C$33</f>
        <v>3036</v>
      </c>
      <c r="AW33" s="190">
        <f t="shared" si="318"/>
        <v>3036</v>
      </c>
      <c r="AX33" s="190">
        <f t="shared" si="318"/>
        <v>3036</v>
      </c>
      <c r="AY33" s="190">
        <f t="shared" si="318"/>
        <v>3036</v>
      </c>
      <c r="AZ33" s="190">
        <f t="shared" si="318"/>
        <v>3036</v>
      </c>
      <c r="BA33" s="190">
        <f t="shared" si="318"/>
        <v>3036</v>
      </c>
      <c r="BB33" s="190">
        <f t="shared" si="318"/>
        <v>3036</v>
      </c>
      <c r="BC33" s="190">
        <f t="shared" si="318"/>
        <v>3036</v>
      </c>
      <c r="BD33" s="190">
        <f t="shared" si="318"/>
        <v>3036</v>
      </c>
      <c r="BE33" s="190">
        <f t="shared" si="318"/>
        <v>3036</v>
      </c>
      <c r="BF33" s="190">
        <f t="shared" si="318"/>
        <v>3036</v>
      </c>
      <c r="BG33" s="190">
        <f t="shared" si="318"/>
        <v>3036</v>
      </c>
      <c r="BH33" s="204">
        <f t="shared" si="260"/>
        <v>36432</v>
      </c>
      <c r="BI33" s="190">
        <f t="shared" ref="BI33:BT33" si="319">$B$33*$C$33</f>
        <v>3036</v>
      </c>
      <c r="BJ33" s="190">
        <f t="shared" si="319"/>
        <v>3036</v>
      </c>
      <c r="BK33" s="190">
        <f t="shared" si="319"/>
        <v>3036</v>
      </c>
      <c r="BL33" s="190">
        <f t="shared" si="319"/>
        <v>3036</v>
      </c>
      <c r="BM33" s="190">
        <f t="shared" si="319"/>
        <v>3036</v>
      </c>
      <c r="BN33" s="190">
        <f t="shared" si="319"/>
        <v>3036</v>
      </c>
      <c r="BO33" s="190">
        <f t="shared" si="319"/>
        <v>3036</v>
      </c>
      <c r="BP33" s="190">
        <f t="shared" si="319"/>
        <v>3036</v>
      </c>
      <c r="BQ33" s="190">
        <f t="shared" si="319"/>
        <v>3036</v>
      </c>
      <c r="BR33" s="190">
        <f t="shared" si="319"/>
        <v>3036</v>
      </c>
      <c r="BS33" s="190">
        <f t="shared" si="319"/>
        <v>3036</v>
      </c>
      <c r="BT33" s="190">
        <f t="shared" si="319"/>
        <v>3036</v>
      </c>
      <c r="BU33" s="204">
        <f t="shared" si="262"/>
        <v>36432</v>
      </c>
      <c r="BV33" s="190">
        <f t="shared" ref="BV33:CG33" si="320">$B$33*$C$33</f>
        <v>3036</v>
      </c>
      <c r="BW33" s="190">
        <f t="shared" si="320"/>
        <v>3036</v>
      </c>
      <c r="BX33" s="190">
        <f t="shared" si="320"/>
        <v>3036</v>
      </c>
      <c r="BY33" s="190">
        <f t="shared" si="320"/>
        <v>3036</v>
      </c>
      <c r="BZ33" s="190">
        <f t="shared" si="320"/>
        <v>3036</v>
      </c>
      <c r="CA33" s="190">
        <f t="shared" si="320"/>
        <v>3036</v>
      </c>
      <c r="CB33" s="190">
        <f t="shared" si="320"/>
        <v>3036</v>
      </c>
      <c r="CC33" s="190">
        <f t="shared" si="320"/>
        <v>3036</v>
      </c>
      <c r="CD33" s="190">
        <f t="shared" si="320"/>
        <v>3036</v>
      </c>
      <c r="CE33" s="190">
        <f t="shared" si="320"/>
        <v>3036</v>
      </c>
      <c r="CF33" s="190">
        <f t="shared" si="320"/>
        <v>3036</v>
      </c>
      <c r="CG33" s="190">
        <f t="shared" si="320"/>
        <v>3036</v>
      </c>
      <c r="CH33" s="204">
        <f t="shared" si="264"/>
        <v>36432</v>
      </c>
      <c r="CI33" s="190">
        <f t="shared" ref="CI33:CT33" si="321">$B$33*$C$33</f>
        <v>3036</v>
      </c>
      <c r="CJ33" s="190">
        <f t="shared" si="321"/>
        <v>3036</v>
      </c>
      <c r="CK33" s="190">
        <f t="shared" si="321"/>
        <v>3036</v>
      </c>
      <c r="CL33" s="190">
        <f t="shared" si="321"/>
        <v>3036</v>
      </c>
      <c r="CM33" s="190">
        <f t="shared" si="321"/>
        <v>3036</v>
      </c>
      <c r="CN33" s="190">
        <f t="shared" si="321"/>
        <v>3036</v>
      </c>
      <c r="CO33" s="190">
        <f t="shared" si="321"/>
        <v>3036</v>
      </c>
      <c r="CP33" s="190">
        <f t="shared" si="321"/>
        <v>3036</v>
      </c>
      <c r="CQ33" s="190">
        <f t="shared" si="321"/>
        <v>3036</v>
      </c>
      <c r="CR33" s="190">
        <f t="shared" si="321"/>
        <v>3036</v>
      </c>
      <c r="CS33" s="190">
        <f t="shared" si="321"/>
        <v>3036</v>
      </c>
      <c r="CT33" s="190">
        <f t="shared" si="321"/>
        <v>3036</v>
      </c>
      <c r="CU33" s="204">
        <f t="shared" si="266"/>
        <v>36432</v>
      </c>
      <c r="CV33" s="190">
        <f t="shared" ref="CV33:DG33" si="322">$B$33*$C$33</f>
        <v>3036</v>
      </c>
      <c r="CW33" s="190">
        <f t="shared" si="322"/>
        <v>3036</v>
      </c>
      <c r="CX33" s="190">
        <f t="shared" si="322"/>
        <v>3036</v>
      </c>
      <c r="CY33" s="190">
        <f t="shared" si="322"/>
        <v>3036</v>
      </c>
      <c r="CZ33" s="190">
        <f t="shared" si="322"/>
        <v>3036</v>
      </c>
      <c r="DA33" s="190">
        <f t="shared" si="322"/>
        <v>3036</v>
      </c>
      <c r="DB33" s="190">
        <f t="shared" si="322"/>
        <v>3036</v>
      </c>
      <c r="DC33" s="190">
        <f t="shared" si="322"/>
        <v>3036</v>
      </c>
      <c r="DD33" s="190">
        <f t="shared" si="322"/>
        <v>3036</v>
      </c>
      <c r="DE33" s="190">
        <f t="shared" si="322"/>
        <v>3036</v>
      </c>
      <c r="DF33" s="190">
        <f t="shared" si="322"/>
        <v>3036</v>
      </c>
      <c r="DG33" s="190">
        <f t="shared" si="322"/>
        <v>3036</v>
      </c>
      <c r="DH33" s="204">
        <f t="shared" si="268"/>
        <v>36432</v>
      </c>
      <c r="DI33" s="190">
        <f t="shared" ref="DI33:DT33" si="323">$B$33*$C$33</f>
        <v>3036</v>
      </c>
      <c r="DJ33" s="190">
        <f t="shared" si="323"/>
        <v>3036</v>
      </c>
      <c r="DK33" s="190">
        <f t="shared" si="323"/>
        <v>3036</v>
      </c>
      <c r="DL33" s="190">
        <f t="shared" si="323"/>
        <v>3036</v>
      </c>
      <c r="DM33" s="190">
        <f t="shared" si="323"/>
        <v>3036</v>
      </c>
      <c r="DN33" s="190">
        <f t="shared" si="323"/>
        <v>3036</v>
      </c>
      <c r="DO33" s="190">
        <f t="shared" si="323"/>
        <v>3036</v>
      </c>
      <c r="DP33" s="190">
        <f t="shared" si="323"/>
        <v>3036</v>
      </c>
      <c r="DQ33" s="190">
        <f t="shared" si="323"/>
        <v>3036</v>
      </c>
      <c r="DR33" s="190">
        <f t="shared" si="323"/>
        <v>3036</v>
      </c>
      <c r="DS33" s="190">
        <f t="shared" si="323"/>
        <v>3036</v>
      </c>
      <c r="DT33" s="190">
        <f t="shared" si="323"/>
        <v>3036</v>
      </c>
      <c r="DU33" s="204">
        <f t="shared" si="270"/>
        <v>36432</v>
      </c>
      <c r="DV33" s="190">
        <f t="shared" ref="DV33:EG33" si="324">$B$33*$C$33</f>
        <v>3036</v>
      </c>
      <c r="DW33" s="190">
        <f t="shared" si="324"/>
        <v>3036</v>
      </c>
      <c r="DX33" s="190">
        <f t="shared" si="324"/>
        <v>3036</v>
      </c>
      <c r="DY33" s="190">
        <f t="shared" si="324"/>
        <v>3036</v>
      </c>
      <c r="DZ33" s="190">
        <f t="shared" si="324"/>
        <v>3036</v>
      </c>
      <c r="EA33" s="190">
        <f t="shared" si="324"/>
        <v>3036</v>
      </c>
      <c r="EB33" s="190">
        <f t="shared" si="324"/>
        <v>3036</v>
      </c>
      <c r="EC33" s="190">
        <f t="shared" si="324"/>
        <v>3036</v>
      </c>
      <c r="ED33" s="190">
        <f t="shared" si="324"/>
        <v>3036</v>
      </c>
      <c r="EE33" s="190">
        <f t="shared" si="324"/>
        <v>3036</v>
      </c>
      <c r="EF33" s="190">
        <f t="shared" si="324"/>
        <v>3036</v>
      </c>
      <c r="EG33" s="190">
        <f t="shared" si="324"/>
        <v>3036</v>
      </c>
      <c r="EH33" s="204">
        <f t="shared" si="272"/>
        <v>36432</v>
      </c>
      <c r="EI33" s="286"/>
    </row>
    <row r="34" spans="1:139" s="287" customFormat="1" outlineLevel="3" x14ac:dyDescent="0.2">
      <c r="A34" s="193" t="s">
        <v>408</v>
      </c>
      <c r="B34" s="198">
        <v>2500</v>
      </c>
      <c r="C34" s="227">
        <v>1</v>
      </c>
      <c r="D34" s="195"/>
      <c r="E34" s="195"/>
      <c r="F34" s="203"/>
      <c r="G34" s="203"/>
      <c r="H34" s="190"/>
      <c r="I34" s="190">
        <f>$B$34*$C$34</f>
        <v>2500</v>
      </c>
      <c r="J34" s="190">
        <f t="shared" ref="J34:T34" si="325">$B$34*$C$34</f>
        <v>2500</v>
      </c>
      <c r="K34" s="190">
        <f t="shared" si="325"/>
        <v>2500</v>
      </c>
      <c r="L34" s="190">
        <f t="shared" si="325"/>
        <v>2500</v>
      </c>
      <c r="M34" s="190">
        <f t="shared" si="325"/>
        <v>2500</v>
      </c>
      <c r="N34" s="190">
        <f t="shared" si="325"/>
        <v>2500</v>
      </c>
      <c r="O34" s="190">
        <f t="shared" si="325"/>
        <v>2500</v>
      </c>
      <c r="P34" s="190">
        <f t="shared" si="325"/>
        <v>2500</v>
      </c>
      <c r="Q34" s="190">
        <f t="shared" si="325"/>
        <v>2500</v>
      </c>
      <c r="R34" s="190">
        <f t="shared" si="325"/>
        <v>2500</v>
      </c>
      <c r="S34" s="190">
        <f t="shared" si="325"/>
        <v>2500</v>
      </c>
      <c r="T34" s="190">
        <f t="shared" si="325"/>
        <v>2500</v>
      </c>
      <c r="U34" s="204">
        <f>SUM(I34:T34)</f>
        <v>30000</v>
      </c>
      <c r="V34" s="190">
        <f t="shared" ref="V34:AG34" si="326">$B$34*$C$34</f>
        <v>2500</v>
      </c>
      <c r="W34" s="190">
        <f t="shared" si="326"/>
        <v>2500</v>
      </c>
      <c r="X34" s="190">
        <f t="shared" si="326"/>
        <v>2500</v>
      </c>
      <c r="Y34" s="190">
        <f t="shared" si="326"/>
        <v>2500</v>
      </c>
      <c r="Z34" s="190">
        <f t="shared" si="326"/>
        <v>2500</v>
      </c>
      <c r="AA34" s="190">
        <f t="shared" si="326"/>
        <v>2500</v>
      </c>
      <c r="AB34" s="190">
        <f t="shared" si="326"/>
        <v>2500</v>
      </c>
      <c r="AC34" s="190">
        <f t="shared" si="326"/>
        <v>2500</v>
      </c>
      <c r="AD34" s="190">
        <f t="shared" si="326"/>
        <v>2500</v>
      </c>
      <c r="AE34" s="190">
        <f t="shared" si="326"/>
        <v>2500</v>
      </c>
      <c r="AF34" s="190">
        <f t="shared" si="326"/>
        <v>2500</v>
      </c>
      <c r="AG34" s="190">
        <f t="shared" si="326"/>
        <v>2500</v>
      </c>
      <c r="AH34" s="204">
        <f t="shared" si="276"/>
        <v>30000</v>
      </c>
      <c r="AI34" s="190">
        <f t="shared" ref="AI34:AT34" si="327">$B$34*$C$34</f>
        <v>2500</v>
      </c>
      <c r="AJ34" s="190">
        <f t="shared" si="327"/>
        <v>2500</v>
      </c>
      <c r="AK34" s="190">
        <f t="shared" si="327"/>
        <v>2500</v>
      </c>
      <c r="AL34" s="190">
        <f t="shared" si="327"/>
        <v>2500</v>
      </c>
      <c r="AM34" s="190">
        <f t="shared" si="327"/>
        <v>2500</v>
      </c>
      <c r="AN34" s="190">
        <f t="shared" si="327"/>
        <v>2500</v>
      </c>
      <c r="AO34" s="190">
        <f t="shared" si="327"/>
        <v>2500</v>
      </c>
      <c r="AP34" s="190">
        <f t="shared" si="327"/>
        <v>2500</v>
      </c>
      <c r="AQ34" s="190">
        <f t="shared" si="327"/>
        <v>2500</v>
      </c>
      <c r="AR34" s="190">
        <f t="shared" si="327"/>
        <v>2500</v>
      </c>
      <c r="AS34" s="190">
        <f t="shared" si="327"/>
        <v>2500</v>
      </c>
      <c r="AT34" s="190">
        <f t="shared" si="327"/>
        <v>2500</v>
      </c>
      <c r="AU34" s="204">
        <f t="shared" si="258"/>
        <v>30000</v>
      </c>
      <c r="AV34" s="190">
        <f t="shared" ref="AV34:BG34" si="328">$B$34*$C$34</f>
        <v>2500</v>
      </c>
      <c r="AW34" s="190">
        <f t="shared" si="328"/>
        <v>2500</v>
      </c>
      <c r="AX34" s="190">
        <f t="shared" si="328"/>
        <v>2500</v>
      </c>
      <c r="AY34" s="190">
        <f t="shared" si="328"/>
        <v>2500</v>
      </c>
      <c r="AZ34" s="190">
        <f t="shared" si="328"/>
        <v>2500</v>
      </c>
      <c r="BA34" s="190">
        <f t="shared" si="328"/>
        <v>2500</v>
      </c>
      <c r="BB34" s="190">
        <f t="shared" si="328"/>
        <v>2500</v>
      </c>
      <c r="BC34" s="190">
        <f t="shared" si="328"/>
        <v>2500</v>
      </c>
      <c r="BD34" s="190">
        <f t="shared" si="328"/>
        <v>2500</v>
      </c>
      <c r="BE34" s="190">
        <f t="shared" si="328"/>
        <v>2500</v>
      </c>
      <c r="BF34" s="190">
        <f t="shared" si="328"/>
        <v>2500</v>
      </c>
      <c r="BG34" s="190">
        <f t="shared" si="328"/>
        <v>2500</v>
      </c>
      <c r="BH34" s="204">
        <f t="shared" si="260"/>
        <v>30000</v>
      </c>
      <c r="BI34" s="190">
        <f t="shared" ref="BI34:BT34" si="329">$B$34*$C$34</f>
        <v>2500</v>
      </c>
      <c r="BJ34" s="190">
        <f t="shared" si="329"/>
        <v>2500</v>
      </c>
      <c r="BK34" s="190">
        <f t="shared" si="329"/>
        <v>2500</v>
      </c>
      <c r="BL34" s="190">
        <f t="shared" si="329"/>
        <v>2500</v>
      </c>
      <c r="BM34" s="190">
        <f t="shared" si="329"/>
        <v>2500</v>
      </c>
      <c r="BN34" s="190">
        <f t="shared" si="329"/>
        <v>2500</v>
      </c>
      <c r="BO34" s="190">
        <f t="shared" si="329"/>
        <v>2500</v>
      </c>
      <c r="BP34" s="190">
        <f t="shared" si="329"/>
        <v>2500</v>
      </c>
      <c r="BQ34" s="190">
        <f t="shared" si="329"/>
        <v>2500</v>
      </c>
      <c r="BR34" s="190">
        <f t="shared" si="329"/>
        <v>2500</v>
      </c>
      <c r="BS34" s="190">
        <f t="shared" si="329"/>
        <v>2500</v>
      </c>
      <c r="BT34" s="190">
        <f t="shared" si="329"/>
        <v>2500</v>
      </c>
      <c r="BU34" s="204">
        <f t="shared" si="262"/>
        <v>30000</v>
      </c>
      <c r="BV34" s="190">
        <f t="shared" ref="BV34:CG34" si="330">$B$34*$C$34</f>
        <v>2500</v>
      </c>
      <c r="BW34" s="190">
        <f t="shared" si="330"/>
        <v>2500</v>
      </c>
      <c r="BX34" s="190">
        <f t="shared" si="330"/>
        <v>2500</v>
      </c>
      <c r="BY34" s="190">
        <f t="shared" si="330"/>
        <v>2500</v>
      </c>
      <c r="BZ34" s="190">
        <f t="shared" si="330"/>
        <v>2500</v>
      </c>
      <c r="CA34" s="190">
        <f t="shared" si="330"/>
        <v>2500</v>
      </c>
      <c r="CB34" s="190">
        <f t="shared" si="330"/>
        <v>2500</v>
      </c>
      <c r="CC34" s="190">
        <f t="shared" si="330"/>
        <v>2500</v>
      </c>
      <c r="CD34" s="190">
        <f t="shared" si="330"/>
        <v>2500</v>
      </c>
      <c r="CE34" s="190">
        <f t="shared" si="330"/>
        <v>2500</v>
      </c>
      <c r="CF34" s="190">
        <f t="shared" si="330"/>
        <v>2500</v>
      </c>
      <c r="CG34" s="190">
        <f t="shared" si="330"/>
        <v>2500</v>
      </c>
      <c r="CH34" s="204">
        <f t="shared" si="264"/>
        <v>30000</v>
      </c>
      <c r="CI34" s="190">
        <f t="shared" ref="CI34:CT34" si="331">$B$34*$C$34</f>
        <v>2500</v>
      </c>
      <c r="CJ34" s="190">
        <f t="shared" si="331"/>
        <v>2500</v>
      </c>
      <c r="CK34" s="190">
        <f t="shared" si="331"/>
        <v>2500</v>
      </c>
      <c r="CL34" s="190">
        <f t="shared" si="331"/>
        <v>2500</v>
      </c>
      <c r="CM34" s="190">
        <f t="shared" si="331"/>
        <v>2500</v>
      </c>
      <c r="CN34" s="190">
        <f t="shared" si="331"/>
        <v>2500</v>
      </c>
      <c r="CO34" s="190">
        <f t="shared" si="331"/>
        <v>2500</v>
      </c>
      <c r="CP34" s="190">
        <f t="shared" si="331"/>
        <v>2500</v>
      </c>
      <c r="CQ34" s="190">
        <f t="shared" si="331"/>
        <v>2500</v>
      </c>
      <c r="CR34" s="190">
        <f t="shared" si="331"/>
        <v>2500</v>
      </c>
      <c r="CS34" s="190">
        <f t="shared" si="331"/>
        <v>2500</v>
      </c>
      <c r="CT34" s="190">
        <f t="shared" si="331"/>
        <v>2500</v>
      </c>
      <c r="CU34" s="204">
        <f t="shared" si="266"/>
        <v>30000</v>
      </c>
      <c r="CV34" s="190">
        <f t="shared" ref="CV34:DG34" si="332">$B$34*$C$34</f>
        <v>2500</v>
      </c>
      <c r="CW34" s="190">
        <f t="shared" si="332"/>
        <v>2500</v>
      </c>
      <c r="CX34" s="190">
        <f t="shared" si="332"/>
        <v>2500</v>
      </c>
      <c r="CY34" s="190">
        <f t="shared" si="332"/>
        <v>2500</v>
      </c>
      <c r="CZ34" s="190">
        <f t="shared" si="332"/>
        <v>2500</v>
      </c>
      <c r="DA34" s="190">
        <f t="shared" si="332"/>
        <v>2500</v>
      </c>
      <c r="DB34" s="190">
        <f t="shared" si="332"/>
        <v>2500</v>
      </c>
      <c r="DC34" s="190">
        <f t="shared" si="332"/>
        <v>2500</v>
      </c>
      <c r="DD34" s="190">
        <f t="shared" si="332"/>
        <v>2500</v>
      </c>
      <c r="DE34" s="190">
        <f t="shared" si="332"/>
        <v>2500</v>
      </c>
      <c r="DF34" s="190">
        <f t="shared" si="332"/>
        <v>2500</v>
      </c>
      <c r="DG34" s="190">
        <f t="shared" si="332"/>
        <v>2500</v>
      </c>
      <c r="DH34" s="204">
        <f t="shared" si="268"/>
        <v>30000</v>
      </c>
      <c r="DI34" s="190">
        <f t="shared" ref="DI34:DT34" si="333">$B$34*$C$34</f>
        <v>2500</v>
      </c>
      <c r="DJ34" s="190">
        <f t="shared" si="333"/>
        <v>2500</v>
      </c>
      <c r="DK34" s="190">
        <f t="shared" si="333"/>
        <v>2500</v>
      </c>
      <c r="DL34" s="190">
        <f t="shared" si="333"/>
        <v>2500</v>
      </c>
      <c r="DM34" s="190">
        <f t="shared" si="333"/>
        <v>2500</v>
      </c>
      <c r="DN34" s="190">
        <f t="shared" si="333"/>
        <v>2500</v>
      </c>
      <c r="DO34" s="190">
        <f t="shared" si="333"/>
        <v>2500</v>
      </c>
      <c r="DP34" s="190">
        <f t="shared" si="333"/>
        <v>2500</v>
      </c>
      <c r="DQ34" s="190">
        <f t="shared" si="333"/>
        <v>2500</v>
      </c>
      <c r="DR34" s="190">
        <f t="shared" si="333"/>
        <v>2500</v>
      </c>
      <c r="DS34" s="190">
        <f t="shared" si="333"/>
        <v>2500</v>
      </c>
      <c r="DT34" s="190">
        <f t="shared" si="333"/>
        <v>2500</v>
      </c>
      <c r="DU34" s="204">
        <f t="shared" si="270"/>
        <v>30000</v>
      </c>
      <c r="DV34" s="190">
        <f t="shared" ref="DV34:EG34" si="334">$B$34*$C$34</f>
        <v>2500</v>
      </c>
      <c r="DW34" s="190">
        <f t="shared" si="334"/>
        <v>2500</v>
      </c>
      <c r="DX34" s="190">
        <f t="shared" si="334"/>
        <v>2500</v>
      </c>
      <c r="DY34" s="190">
        <f t="shared" si="334"/>
        <v>2500</v>
      </c>
      <c r="DZ34" s="190">
        <f t="shared" si="334"/>
        <v>2500</v>
      </c>
      <c r="EA34" s="190">
        <f t="shared" si="334"/>
        <v>2500</v>
      </c>
      <c r="EB34" s="190">
        <f t="shared" si="334"/>
        <v>2500</v>
      </c>
      <c r="EC34" s="190">
        <f t="shared" si="334"/>
        <v>2500</v>
      </c>
      <c r="ED34" s="190">
        <f t="shared" si="334"/>
        <v>2500</v>
      </c>
      <c r="EE34" s="190">
        <f t="shared" si="334"/>
        <v>2500</v>
      </c>
      <c r="EF34" s="190">
        <f t="shared" si="334"/>
        <v>2500</v>
      </c>
      <c r="EG34" s="190">
        <f t="shared" si="334"/>
        <v>2500</v>
      </c>
      <c r="EH34" s="204">
        <f t="shared" si="272"/>
        <v>30000</v>
      </c>
      <c r="EI34" s="286"/>
    </row>
    <row r="35" spans="1:139" s="287" customFormat="1" outlineLevel="3" x14ac:dyDescent="0.2">
      <c r="A35" s="193" t="s">
        <v>399</v>
      </c>
      <c r="B35" s="198">
        <v>1800</v>
      </c>
      <c r="C35" s="227">
        <v>10</v>
      </c>
      <c r="D35" s="195"/>
      <c r="E35" s="195"/>
      <c r="F35" s="203"/>
      <c r="G35" s="203"/>
      <c r="H35" s="190"/>
      <c r="I35" s="190">
        <f>$B$35*$C$35</f>
        <v>18000</v>
      </c>
      <c r="J35" s="190">
        <f t="shared" ref="J35:T35" si="335">$B$35*$C$35</f>
        <v>18000</v>
      </c>
      <c r="K35" s="190">
        <f t="shared" si="335"/>
        <v>18000</v>
      </c>
      <c r="L35" s="190">
        <f t="shared" si="335"/>
        <v>18000</v>
      </c>
      <c r="M35" s="190">
        <f t="shared" si="335"/>
        <v>18000</v>
      </c>
      <c r="N35" s="190">
        <f t="shared" si="335"/>
        <v>18000</v>
      </c>
      <c r="O35" s="190">
        <f t="shared" si="335"/>
        <v>18000</v>
      </c>
      <c r="P35" s="190">
        <f t="shared" si="335"/>
        <v>18000</v>
      </c>
      <c r="Q35" s="190">
        <f t="shared" si="335"/>
        <v>18000</v>
      </c>
      <c r="R35" s="190">
        <f t="shared" si="335"/>
        <v>18000</v>
      </c>
      <c r="S35" s="190">
        <f t="shared" si="335"/>
        <v>18000</v>
      </c>
      <c r="T35" s="190">
        <f t="shared" si="335"/>
        <v>18000</v>
      </c>
      <c r="U35" s="204">
        <f t="shared" si="274"/>
        <v>216000</v>
      </c>
      <c r="V35" s="190">
        <f>$B$35*5</f>
        <v>9000</v>
      </c>
      <c r="W35" s="190">
        <f>$B$35*5</f>
        <v>9000</v>
      </c>
      <c r="X35" s="190">
        <f t="shared" ref="X35:AG35" si="336">$B$35*5</f>
        <v>9000</v>
      </c>
      <c r="Y35" s="190">
        <f t="shared" si="336"/>
        <v>9000</v>
      </c>
      <c r="Z35" s="190">
        <f t="shared" si="336"/>
        <v>9000</v>
      </c>
      <c r="AA35" s="190">
        <f t="shared" si="336"/>
        <v>9000</v>
      </c>
      <c r="AB35" s="190">
        <f t="shared" si="336"/>
        <v>9000</v>
      </c>
      <c r="AC35" s="190">
        <f t="shared" si="336"/>
        <v>9000</v>
      </c>
      <c r="AD35" s="190">
        <f t="shared" si="336"/>
        <v>9000</v>
      </c>
      <c r="AE35" s="190">
        <f t="shared" si="336"/>
        <v>9000</v>
      </c>
      <c r="AF35" s="190">
        <f t="shared" si="336"/>
        <v>9000</v>
      </c>
      <c r="AG35" s="190">
        <f t="shared" si="336"/>
        <v>9000</v>
      </c>
      <c r="AH35" s="204">
        <f t="shared" si="276"/>
        <v>108000</v>
      </c>
      <c r="AI35" s="190">
        <f>$B$35*5</f>
        <v>9000</v>
      </c>
      <c r="AJ35" s="190">
        <f t="shared" ref="AJ35:AT35" si="337">$B$35*5</f>
        <v>9000</v>
      </c>
      <c r="AK35" s="190">
        <f t="shared" si="337"/>
        <v>9000</v>
      </c>
      <c r="AL35" s="190">
        <f t="shared" si="337"/>
        <v>9000</v>
      </c>
      <c r="AM35" s="190">
        <f t="shared" si="337"/>
        <v>9000</v>
      </c>
      <c r="AN35" s="190">
        <f t="shared" si="337"/>
        <v>9000</v>
      </c>
      <c r="AO35" s="190">
        <f t="shared" si="337"/>
        <v>9000</v>
      </c>
      <c r="AP35" s="190">
        <f t="shared" si="337"/>
        <v>9000</v>
      </c>
      <c r="AQ35" s="190">
        <f t="shared" si="337"/>
        <v>9000</v>
      </c>
      <c r="AR35" s="190">
        <f t="shared" si="337"/>
        <v>9000</v>
      </c>
      <c r="AS35" s="190">
        <f t="shared" si="337"/>
        <v>9000</v>
      </c>
      <c r="AT35" s="190">
        <f t="shared" si="337"/>
        <v>9000</v>
      </c>
      <c r="AU35" s="204">
        <f t="shared" si="258"/>
        <v>108000</v>
      </c>
      <c r="AV35" s="190">
        <f>$B$35*5</f>
        <v>9000</v>
      </c>
      <c r="AW35" s="190">
        <f t="shared" ref="AW35:BG35" si="338">$B$35*5</f>
        <v>9000</v>
      </c>
      <c r="AX35" s="190">
        <f t="shared" si="338"/>
        <v>9000</v>
      </c>
      <c r="AY35" s="190">
        <f t="shared" si="338"/>
        <v>9000</v>
      </c>
      <c r="AZ35" s="190">
        <f t="shared" si="338"/>
        <v>9000</v>
      </c>
      <c r="BA35" s="190">
        <f t="shared" si="338"/>
        <v>9000</v>
      </c>
      <c r="BB35" s="190">
        <f t="shared" si="338"/>
        <v>9000</v>
      </c>
      <c r="BC35" s="190">
        <f t="shared" si="338"/>
        <v>9000</v>
      </c>
      <c r="BD35" s="190">
        <f t="shared" si="338"/>
        <v>9000</v>
      </c>
      <c r="BE35" s="190">
        <f t="shared" si="338"/>
        <v>9000</v>
      </c>
      <c r="BF35" s="190">
        <f t="shared" si="338"/>
        <v>9000</v>
      </c>
      <c r="BG35" s="190">
        <f t="shared" si="338"/>
        <v>9000</v>
      </c>
      <c r="BH35" s="204">
        <f t="shared" si="260"/>
        <v>108000</v>
      </c>
      <c r="BI35" s="190">
        <f>$B$35*5</f>
        <v>9000</v>
      </c>
      <c r="BJ35" s="190">
        <f t="shared" ref="BJ35:BT35" si="339">$B$35*5</f>
        <v>9000</v>
      </c>
      <c r="BK35" s="190">
        <f t="shared" si="339"/>
        <v>9000</v>
      </c>
      <c r="BL35" s="190">
        <f t="shared" si="339"/>
        <v>9000</v>
      </c>
      <c r="BM35" s="190">
        <f t="shared" si="339"/>
        <v>9000</v>
      </c>
      <c r="BN35" s="190">
        <f t="shared" si="339"/>
        <v>9000</v>
      </c>
      <c r="BO35" s="190">
        <f t="shared" si="339"/>
        <v>9000</v>
      </c>
      <c r="BP35" s="190">
        <f t="shared" si="339"/>
        <v>9000</v>
      </c>
      <c r="BQ35" s="190">
        <f t="shared" si="339"/>
        <v>9000</v>
      </c>
      <c r="BR35" s="190">
        <f t="shared" si="339"/>
        <v>9000</v>
      </c>
      <c r="BS35" s="190">
        <f t="shared" si="339"/>
        <v>9000</v>
      </c>
      <c r="BT35" s="190">
        <f t="shared" si="339"/>
        <v>9000</v>
      </c>
      <c r="BU35" s="204">
        <f t="shared" si="262"/>
        <v>108000</v>
      </c>
      <c r="BV35" s="190">
        <f>$B$35*5</f>
        <v>9000</v>
      </c>
      <c r="BW35" s="190">
        <f t="shared" ref="BW35:CG35" si="340">$B$35*5</f>
        <v>9000</v>
      </c>
      <c r="BX35" s="190">
        <f t="shared" si="340"/>
        <v>9000</v>
      </c>
      <c r="BY35" s="190">
        <f t="shared" si="340"/>
        <v>9000</v>
      </c>
      <c r="BZ35" s="190">
        <f t="shared" si="340"/>
        <v>9000</v>
      </c>
      <c r="CA35" s="190">
        <f t="shared" si="340"/>
        <v>9000</v>
      </c>
      <c r="CB35" s="190">
        <f t="shared" si="340"/>
        <v>9000</v>
      </c>
      <c r="CC35" s="190">
        <f t="shared" si="340"/>
        <v>9000</v>
      </c>
      <c r="CD35" s="190">
        <f t="shared" si="340"/>
        <v>9000</v>
      </c>
      <c r="CE35" s="190">
        <f t="shared" si="340"/>
        <v>9000</v>
      </c>
      <c r="CF35" s="190">
        <f t="shared" si="340"/>
        <v>9000</v>
      </c>
      <c r="CG35" s="190">
        <f t="shared" si="340"/>
        <v>9000</v>
      </c>
      <c r="CH35" s="204">
        <f t="shared" si="264"/>
        <v>108000</v>
      </c>
      <c r="CI35" s="190">
        <f>$B$35*5</f>
        <v>9000</v>
      </c>
      <c r="CJ35" s="190">
        <f t="shared" ref="CJ35:CT35" si="341">$B$35*5</f>
        <v>9000</v>
      </c>
      <c r="CK35" s="190">
        <f t="shared" si="341"/>
        <v>9000</v>
      </c>
      <c r="CL35" s="190">
        <f t="shared" si="341"/>
        <v>9000</v>
      </c>
      <c r="CM35" s="190">
        <f t="shared" si="341"/>
        <v>9000</v>
      </c>
      <c r="CN35" s="190">
        <f t="shared" si="341"/>
        <v>9000</v>
      </c>
      <c r="CO35" s="190">
        <f t="shared" si="341"/>
        <v>9000</v>
      </c>
      <c r="CP35" s="190">
        <f t="shared" si="341"/>
        <v>9000</v>
      </c>
      <c r="CQ35" s="190">
        <f t="shared" si="341"/>
        <v>9000</v>
      </c>
      <c r="CR35" s="190">
        <f t="shared" si="341"/>
        <v>9000</v>
      </c>
      <c r="CS35" s="190">
        <f t="shared" si="341"/>
        <v>9000</v>
      </c>
      <c r="CT35" s="190">
        <f t="shared" si="341"/>
        <v>9000</v>
      </c>
      <c r="CU35" s="204">
        <f t="shared" si="266"/>
        <v>108000</v>
      </c>
      <c r="CV35" s="190">
        <f>$B$35*5</f>
        <v>9000</v>
      </c>
      <c r="CW35" s="190">
        <f t="shared" ref="CW35:DG35" si="342">$B$35*5</f>
        <v>9000</v>
      </c>
      <c r="CX35" s="190">
        <f t="shared" si="342"/>
        <v>9000</v>
      </c>
      <c r="CY35" s="190">
        <f t="shared" si="342"/>
        <v>9000</v>
      </c>
      <c r="CZ35" s="190">
        <f t="shared" si="342"/>
        <v>9000</v>
      </c>
      <c r="DA35" s="190">
        <f t="shared" si="342"/>
        <v>9000</v>
      </c>
      <c r="DB35" s="190">
        <f t="shared" si="342"/>
        <v>9000</v>
      </c>
      <c r="DC35" s="190">
        <f t="shared" si="342"/>
        <v>9000</v>
      </c>
      <c r="DD35" s="190">
        <f t="shared" si="342"/>
        <v>9000</v>
      </c>
      <c r="DE35" s="190">
        <f t="shared" si="342"/>
        <v>9000</v>
      </c>
      <c r="DF35" s="190">
        <f t="shared" si="342"/>
        <v>9000</v>
      </c>
      <c r="DG35" s="190">
        <f t="shared" si="342"/>
        <v>9000</v>
      </c>
      <c r="DH35" s="204">
        <f t="shared" si="268"/>
        <v>108000</v>
      </c>
      <c r="DI35" s="190">
        <f>$B$35*5</f>
        <v>9000</v>
      </c>
      <c r="DJ35" s="190">
        <f t="shared" ref="DJ35:DT35" si="343">$B$35*5</f>
        <v>9000</v>
      </c>
      <c r="DK35" s="190">
        <f t="shared" si="343"/>
        <v>9000</v>
      </c>
      <c r="DL35" s="190">
        <f t="shared" si="343"/>
        <v>9000</v>
      </c>
      <c r="DM35" s="190">
        <f t="shared" si="343"/>
        <v>9000</v>
      </c>
      <c r="DN35" s="190">
        <f t="shared" si="343"/>
        <v>9000</v>
      </c>
      <c r="DO35" s="190">
        <f t="shared" si="343"/>
        <v>9000</v>
      </c>
      <c r="DP35" s="190">
        <f t="shared" si="343"/>
        <v>9000</v>
      </c>
      <c r="DQ35" s="190">
        <f t="shared" si="343"/>
        <v>9000</v>
      </c>
      <c r="DR35" s="190">
        <f t="shared" si="343"/>
        <v>9000</v>
      </c>
      <c r="DS35" s="190">
        <f t="shared" si="343"/>
        <v>9000</v>
      </c>
      <c r="DT35" s="190">
        <f t="shared" si="343"/>
        <v>9000</v>
      </c>
      <c r="DU35" s="204">
        <f t="shared" si="270"/>
        <v>108000</v>
      </c>
      <c r="DV35" s="190">
        <f>$B$35*5</f>
        <v>9000</v>
      </c>
      <c r="DW35" s="190">
        <f t="shared" ref="DW35:EG35" si="344">$B$35*5</f>
        <v>9000</v>
      </c>
      <c r="DX35" s="190">
        <f t="shared" si="344"/>
        <v>9000</v>
      </c>
      <c r="DY35" s="190">
        <f t="shared" si="344"/>
        <v>9000</v>
      </c>
      <c r="DZ35" s="190">
        <f t="shared" si="344"/>
        <v>9000</v>
      </c>
      <c r="EA35" s="190">
        <f t="shared" si="344"/>
        <v>9000</v>
      </c>
      <c r="EB35" s="190">
        <f t="shared" si="344"/>
        <v>9000</v>
      </c>
      <c r="EC35" s="190">
        <f t="shared" si="344"/>
        <v>9000</v>
      </c>
      <c r="ED35" s="190">
        <f t="shared" si="344"/>
        <v>9000</v>
      </c>
      <c r="EE35" s="190">
        <f t="shared" si="344"/>
        <v>9000</v>
      </c>
      <c r="EF35" s="190">
        <f t="shared" si="344"/>
        <v>9000</v>
      </c>
      <c r="EG35" s="190">
        <f t="shared" si="344"/>
        <v>9000</v>
      </c>
      <c r="EH35" s="204">
        <f t="shared" si="272"/>
        <v>108000</v>
      </c>
      <c r="EI35" s="286"/>
    </row>
    <row r="36" spans="1:139" s="285" customFormat="1" ht="16.5" outlineLevel="3" x14ac:dyDescent="0.25">
      <c r="A36" s="384" t="s">
        <v>322</v>
      </c>
      <c r="B36" s="385"/>
      <c r="C36" s="386"/>
      <c r="D36" s="386"/>
      <c r="E36" s="386"/>
      <c r="F36" s="387"/>
      <c r="G36" s="387"/>
      <c r="H36" s="258">
        <f>SUM(H37:H40)</f>
        <v>0</v>
      </c>
      <c r="I36" s="258">
        <f>SUM(I37:I40)</f>
        <v>51361.68</v>
      </c>
      <c r="J36" s="258">
        <f t="shared" ref="J36:T36" si="345">SUM(J37:J40)</f>
        <v>51361.68</v>
      </c>
      <c r="K36" s="258">
        <f t="shared" si="345"/>
        <v>51361.68</v>
      </c>
      <c r="L36" s="258">
        <f t="shared" si="345"/>
        <v>51361.68</v>
      </c>
      <c r="M36" s="258">
        <f t="shared" si="345"/>
        <v>51361.68</v>
      </c>
      <c r="N36" s="258">
        <f t="shared" si="345"/>
        <v>51361.68</v>
      </c>
      <c r="O36" s="258">
        <f t="shared" si="345"/>
        <v>51361.68</v>
      </c>
      <c r="P36" s="258">
        <f t="shared" si="345"/>
        <v>51361.68</v>
      </c>
      <c r="Q36" s="258">
        <f t="shared" si="345"/>
        <v>51361.68</v>
      </c>
      <c r="R36" s="258">
        <f t="shared" si="345"/>
        <v>51361.68</v>
      </c>
      <c r="S36" s="258">
        <f t="shared" si="345"/>
        <v>51361.68</v>
      </c>
      <c r="T36" s="258">
        <f t="shared" si="345"/>
        <v>51361.68</v>
      </c>
      <c r="U36" s="259">
        <f>SUM(U37:U40)</f>
        <v>616340.15999999992</v>
      </c>
      <c r="V36" s="258">
        <f t="shared" ref="V36:AG36" si="346">SUM(V37:V40)</f>
        <v>43081.68</v>
      </c>
      <c r="W36" s="258">
        <f t="shared" si="346"/>
        <v>43081.68</v>
      </c>
      <c r="X36" s="258">
        <f t="shared" si="346"/>
        <v>43081.68</v>
      </c>
      <c r="Y36" s="258">
        <f t="shared" si="346"/>
        <v>43081.68</v>
      </c>
      <c r="Z36" s="258">
        <f t="shared" si="346"/>
        <v>43081.68</v>
      </c>
      <c r="AA36" s="258">
        <f t="shared" si="346"/>
        <v>43081.68</v>
      </c>
      <c r="AB36" s="258">
        <f t="shared" si="346"/>
        <v>43081.68</v>
      </c>
      <c r="AC36" s="258">
        <f t="shared" si="346"/>
        <v>43081.68</v>
      </c>
      <c r="AD36" s="258">
        <f t="shared" si="346"/>
        <v>43081.68</v>
      </c>
      <c r="AE36" s="258">
        <f t="shared" si="346"/>
        <v>43081.68</v>
      </c>
      <c r="AF36" s="258">
        <f t="shared" si="346"/>
        <v>43081.68</v>
      </c>
      <c r="AG36" s="258">
        <f t="shared" si="346"/>
        <v>43081.68</v>
      </c>
      <c r="AH36" s="259">
        <f>SUM(AH37:AH40)</f>
        <v>516980.16</v>
      </c>
      <c r="AI36" s="258">
        <f t="shared" ref="AI36:AT36" si="347">SUM(AI37:AI40)</f>
        <v>43081.68</v>
      </c>
      <c r="AJ36" s="258">
        <f t="shared" si="347"/>
        <v>43081.68</v>
      </c>
      <c r="AK36" s="258">
        <f t="shared" si="347"/>
        <v>43081.68</v>
      </c>
      <c r="AL36" s="258">
        <f t="shared" si="347"/>
        <v>43081.68</v>
      </c>
      <c r="AM36" s="258">
        <f t="shared" si="347"/>
        <v>43081.68</v>
      </c>
      <c r="AN36" s="258">
        <f t="shared" si="347"/>
        <v>43081.68</v>
      </c>
      <c r="AO36" s="258">
        <f t="shared" si="347"/>
        <v>43081.68</v>
      </c>
      <c r="AP36" s="258">
        <f t="shared" si="347"/>
        <v>43081.68</v>
      </c>
      <c r="AQ36" s="258">
        <f t="shared" si="347"/>
        <v>43081.68</v>
      </c>
      <c r="AR36" s="258">
        <f t="shared" si="347"/>
        <v>43081.68</v>
      </c>
      <c r="AS36" s="258">
        <f t="shared" si="347"/>
        <v>43081.68</v>
      </c>
      <c r="AT36" s="258">
        <f t="shared" si="347"/>
        <v>43081.68</v>
      </c>
      <c r="AU36" s="259">
        <f>SUM(AU37:AU40)</f>
        <v>516980.16</v>
      </c>
      <c r="AV36" s="258">
        <f t="shared" ref="AV36:BG36" si="348">SUM(AV37:AV40)</f>
        <v>43081.68</v>
      </c>
      <c r="AW36" s="258">
        <f t="shared" si="348"/>
        <v>43081.68</v>
      </c>
      <c r="AX36" s="258">
        <f t="shared" si="348"/>
        <v>43081.68</v>
      </c>
      <c r="AY36" s="258">
        <f t="shared" si="348"/>
        <v>43081.68</v>
      </c>
      <c r="AZ36" s="258">
        <f t="shared" si="348"/>
        <v>43081.68</v>
      </c>
      <c r="BA36" s="258">
        <f t="shared" si="348"/>
        <v>43081.68</v>
      </c>
      <c r="BB36" s="258">
        <f t="shared" si="348"/>
        <v>43081.68</v>
      </c>
      <c r="BC36" s="258">
        <f t="shared" si="348"/>
        <v>43081.68</v>
      </c>
      <c r="BD36" s="258">
        <f t="shared" si="348"/>
        <v>43081.68</v>
      </c>
      <c r="BE36" s="258">
        <f t="shared" si="348"/>
        <v>43081.68</v>
      </c>
      <c r="BF36" s="258">
        <f t="shared" si="348"/>
        <v>43081.68</v>
      </c>
      <c r="BG36" s="258">
        <f t="shared" si="348"/>
        <v>43081.68</v>
      </c>
      <c r="BH36" s="259">
        <f>SUM(BH37:BH40)</f>
        <v>516980.16</v>
      </c>
      <c r="BI36" s="258">
        <f t="shared" ref="BI36:BT36" si="349">SUM(BI37:BI40)</f>
        <v>43081.68</v>
      </c>
      <c r="BJ36" s="258">
        <f t="shared" si="349"/>
        <v>43081.68</v>
      </c>
      <c r="BK36" s="258">
        <f t="shared" si="349"/>
        <v>43081.68</v>
      </c>
      <c r="BL36" s="258">
        <f t="shared" si="349"/>
        <v>43081.68</v>
      </c>
      <c r="BM36" s="258">
        <f t="shared" si="349"/>
        <v>43081.68</v>
      </c>
      <c r="BN36" s="258">
        <f t="shared" si="349"/>
        <v>43081.68</v>
      </c>
      <c r="BO36" s="258">
        <f t="shared" si="349"/>
        <v>43081.68</v>
      </c>
      <c r="BP36" s="258">
        <f t="shared" si="349"/>
        <v>43081.68</v>
      </c>
      <c r="BQ36" s="258">
        <f t="shared" si="349"/>
        <v>43081.68</v>
      </c>
      <c r="BR36" s="258">
        <f t="shared" si="349"/>
        <v>43081.68</v>
      </c>
      <c r="BS36" s="258">
        <f t="shared" si="349"/>
        <v>43081.68</v>
      </c>
      <c r="BT36" s="258">
        <f t="shared" si="349"/>
        <v>43081.68</v>
      </c>
      <c r="BU36" s="259">
        <f>SUM(BU37:BU40)</f>
        <v>516980.16</v>
      </c>
      <c r="BV36" s="258">
        <f t="shared" ref="BV36:CG36" si="350">SUM(BV37:BV40)</f>
        <v>43081.68</v>
      </c>
      <c r="BW36" s="258">
        <f t="shared" si="350"/>
        <v>43081.68</v>
      </c>
      <c r="BX36" s="258">
        <f t="shared" si="350"/>
        <v>43081.68</v>
      </c>
      <c r="BY36" s="258">
        <f t="shared" si="350"/>
        <v>43081.68</v>
      </c>
      <c r="BZ36" s="258">
        <f t="shared" si="350"/>
        <v>43081.68</v>
      </c>
      <c r="CA36" s="258">
        <f t="shared" si="350"/>
        <v>43081.68</v>
      </c>
      <c r="CB36" s="258">
        <f t="shared" si="350"/>
        <v>43081.68</v>
      </c>
      <c r="CC36" s="258">
        <f t="shared" si="350"/>
        <v>43081.68</v>
      </c>
      <c r="CD36" s="258">
        <f t="shared" si="350"/>
        <v>43081.68</v>
      </c>
      <c r="CE36" s="258">
        <f t="shared" si="350"/>
        <v>43081.68</v>
      </c>
      <c r="CF36" s="258">
        <f t="shared" si="350"/>
        <v>43081.68</v>
      </c>
      <c r="CG36" s="258">
        <f t="shared" si="350"/>
        <v>43081.68</v>
      </c>
      <c r="CH36" s="259">
        <f>SUM(CH37:CH40)</f>
        <v>516980.16</v>
      </c>
      <c r="CI36" s="258">
        <f t="shared" ref="CI36:CT36" si="351">SUM(CI37:CI40)</f>
        <v>43081.68</v>
      </c>
      <c r="CJ36" s="258">
        <f t="shared" si="351"/>
        <v>43081.68</v>
      </c>
      <c r="CK36" s="258">
        <f t="shared" si="351"/>
        <v>43081.68</v>
      </c>
      <c r="CL36" s="258">
        <f t="shared" si="351"/>
        <v>43081.68</v>
      </c>
      <c r="CM36" s="258">
        <f t="shared" si="351"/>
        <v>43081.68</v>
      </c>
      <c r="CN36" s="258">
        <f t="shared" si="351"/>
        <v>43081.68</v>
      </c>
      <c r="CO36" s="258">
        <f t="shared" si="351"/>
        <v>43081.68</v>
      </c>
      <c r="CP36" s="258">
        <f t="shared" si="351"/>
        <v>43081.68</v>
      </c>
      <c r="CQ36" s="258">
        <f t="shared" si="351"/>
        <v>43081.68</v>
      </c>
      <c r="CR36" s="258">
        <f t="shared" si="351"/>
        <v>43081.68</v>
      </c>
      <c r="CS36" s="258">
        <f t="shared" si="351"/>
        <v>43081.68</v>
      </c>
      <c r="CT36" s="258">
        <f t="shared" si="351"/>
        <v>43081.68</v>
      </c>
      <c r="CU36" s="259">
        <f>SUM(CU37:CU40)</f>
        <v>516980.16</v>
      </c>
      <c r="CV36" s="258">
        <f t="shared" ref="CV36:DG36" si="352">SUM(CV37:CV40)</f>
        <v>43081.68</v>
      </c>
      <c r="CW36" s="258">
        <f t="shared" si="352"/>
        <v>43081.68</v>
      </c>
      <c r="CX36" s="258">
        <f t="shared" si="352"/>
        <v>43081.68</v>
      </c>
      <c r="CY36" s="258">
        <f t="shared" si="352"/>
        <v>43081.68</v>
      </c>
      <c r="CZ36" s="258">
        <f t="shared" si="352"/>
        <v>43081.68</v>
      </c>
      <c r="DA36" s="258">
        <f t="shared" si="352"/>
        <v>43081.68</v>
      </c>
      <c r="DB36" s="258">
        <f t="shared" si="352"/>
        <v>43081.68</v>
      </c>
      <c r="DC36" s="258">
        <f t="shared" si="352"/>
        <v>43081.68</v>
      </c>
      <c r="DD36" s="258">
        <f t="shared" si="352"/>
        <v>43081.68</v>
      </c>
      <c r="DE36" s="258">
        <f t="shared" si="352"/>
        <v>43081.68</v>
      </c>
      <c r="DF36" s="258">
        <f t="shared" si="352"/>
        <v>43081.68</v>
      </c>
      <c r="DG36" s="258">
        <f t="shared" si="352"/>
        <v>43081.68</v>
      </c>
      <c r="DH36" s="259">
        <f>SUM(DH37:DH40)</f>
        <v>516980.16</v>
      </c>
      <c r="DI36" s="258">
        <f t="shared" ref="DI36:DT36" si="353">SUM(DI37:DI40)</f>
        <v>43081.68</v>
      </c>
      <c r="DJ36" s="258">
        <f t="shared" si="353"/>
        <v>43081.68</v>
      </c>
      <c r="DK36" s="258">
        <f t="shared" si="353"/>
        <v>43081.68</v>
      </c>
      <c r="DL36" s="258">
        <f t="shared" si="353"/>
        <v>43081.68</v>
      </c>
      <c r="DM36" s="258">
        <f t="shared" si="353"/>
        <v>43081.68</v>
      </c>
      <c r="DN36" s="258">
        <f t="shared" si="353"/>
        <v>43081.68</v>
      </c>
      <c r="DO36" s="258">
        <f t="shared" si="353"/>
        <v>43081.68</v>
      </c>
      <c r="DP36" s="258">
        <f t="shared" si="353"/>
        <v>43081.68</v>
      </c>
      <c r="DQ36" s="258">
        <f t="shared" si="353"/>
        <v>43081.68</v>
      </c>
      <c r="DR36" s="258">
        <f t="shared" si="353"/>
        <v>43081.68</v>
      </c>
      <c r="DS36" s="258">
        <f t="shared" si="353"/>
        <v>43081.68</v>
      </c>
      <c r="DT36" s="258">
        <f t="shared" si="353"/>
        <v>43081.68</v>
      </c>
      <c r="DU36" s="259">
        <f>SUM(DU37:DU40)</f>
        <v>516980.16</v>
      </c>
      <c r="DV36" s="258">
        <f t="shared" ref="DV36:EG36" si="354">SUM(DV37:DV40)</f>
        <v>43081.68</v>
      </c>
      <c r="DW36" s="258">
        <f t="shared" si="354"/>
        <v>43081.68</v>
      </c>
      <c r="DX36" s="258">
        <f t="shared" si="354"/>
        <v>43081.68</v>
      </c>
      <c r="DY36" s="258">
        <f t="shared" si="354"/>
        <v>43081.68</v>
      </c>
      <c r="DZ36" s="258">
        <f t="shared" si="354"/>
        <v>43081.68</v>
      </c>
      <c r="EA36" s="258">
        <f t="shared" si="354"/>
        <v>43081.68</v>
      </c>
      <c r="EB36" s="258">
        <f t="shared" si="354"/>
        <v>43081.68</v>
      </c>
      <c r="EC36" s="258">
        <f t="shared" si="354"/>
        <v>43081.68</v>
      </c>
      <c r="ED36" s="258">
        <f t="shared" si="354"/>
        <v>43081.68</v>
      </c>
      <c r="EE36" s="258">
        <f t="shared" si="354"/>
        <v>43081.68</v>
      </c>
      <c r="EF36" s="258">
        <f t="shared" si="354"/>
        <v>43081.68</v>
      </c>
      <c r="EG36" s="258">
        <f t="shared" si="354"/>
        <v>43081.68</v>
      </c>
      <c r="EH36" s="259">
        <f>SUM(EH37:EH40)</f>
        <v>516980.16</v>
      </c>
      <c r="EI36" s="284"/>
    </row>
    <row r="37" spans="1:139" s="294" customFormat="1" ht="18" outlineLevel="3" x14ac:dyDescent="0.25">
      <c r="A37" s="233" t="s">
        <v>196</v>
      </c>
      <c r="B37" s="228"/>
      <c r="C37" s="235">
        <v>0.92</v>
      </c>
      <c r="D37" s="230"/>
      <c r="E37" s="230"/>
      <c r="F37" s="231"/>
      <c r="G37" s="231"/>
      <c r="H37" s="232"/>
      <c r="I37" s="232">
        <f>$C$37*I26</f>
        <v>40161.68</v>
      </c>
      <c r="J37" s="232">
        <f t="shared" ref="J37:T37" si="355">$C$37*J26</f>
        <v>40161.68</v>
      </c>
      <c r="K37" s="232">
        <f t="shared" si="355"/>
        <v>40161.68</v>
      </c>
      <c r="L37" s="232">
        <f t="shared" si="355"/>
        <v>40161.68</v>
      </c>
      <c r="M37" s="232">
        <f t="shared" si="355"/>
        <v>40161.68</v>
      </c>
      <c r="N37" s="232">
        <f t="shared" si="355"/>
        <v>40161.68</v>
      </c>
      <c r="O37" s="232">
        <f t="shared" si="355"/>
        <v>40161.68</v>
      </c>
      <c r="P37" s="232">
        <f t="shared" si="355"/>
        <v>40161.68</v>
      </c>
      <c r="Q37" s="232">
        <f t="shared" si="355"/>
        <v>40161.68</v>
      </c>
      <c r="R37" s="232">
        <f t="shared" si="355"/>
        <v>40161.68</v>
      </c>
      <c r="S37" s="232">
        <f t="shared" si="355"/>
        <v>40161.68</v>
      </c>
      <c r="T37" s="232">
        <f t="shared" si="355"/>
        <v>40161.68</v>
      </c>
      <c r="U37" s="204">
        <f t="shared" si="274"/>
        <v>481940.16</v>
      </c>
      <c r="V37" s="232">
        <f t="shared" ref="V37:AG37" si="356">$C$37*V26</f>
        <v>31881.68</v>
      </c>
      <c r="W37" s="232">
        <f t="shared" si="356"/>
        <v>31881.68</v>
      </c>
      <c r="X37" s="232">
        <f t="shared" si="356"/>
        <v>31881.68</v>
      </c>
      <c r="Y37" s="232">
        <f t="shared" si="356"/>
        <v>31881.68</v>
      </c>
      <c r="Z37" s="232">
        <f t="shared" si="356"/>
        <v>31881.68</v>
      </c>
      <c r="AA37" s="232">
        <f t="shared" si="356"/>
        <v>31881.68</v>
      </c>
      <c r="AB37" s="232">
        <f t="shared" si="356"/>
        <v>31881.68</v>
      </c>
      <c r="AC37" s="232">
        <f t="shared" si="356"/>
        <v>31881.68</v>
      </c>
      <c r="AD37" s="232">
        <f t="shared" si="356"/>
        <v>31881.68</v>
      </c>
      <c r="AE37" s="232">
        <f t="shared" si="356"/>
        <v>31881.68</v>
      </c>
      <c r="AF37" s="232">
        <f t="shared" si="356"/>
        <v>31881.68</v>
      </c>
      <c r="AG37" s="232">
        <f t="shared" si="356"/>
        <v>31881.68</v>
      </c>
      <c r="AH37" s="204">
        <f t="shared" si="276"/>
        <v>382580.16</v>
      </c>
      <c r="AI37" s="232">
        <f t="shared" ref="AI37:AT37" si="357">$C$37*AI26</f>
        <v>31881.68</v>
      </c>
      <c r="AJ37" s="232">
        <f t="shared" si="357"/>
        <v>31881.68</v>
      </c>
      <c r="AK37" s="232">
        <f t="shared" si="357"/>
        <v>31881.68</v>
      </c>
      <c r="AL37" s="232">
        <f t="shared" si="357"/>
        <v>31881.68</v>
      </c>
      <c r="AM37" s="232">
        <f t="shared" si="357"/>
        <v>31881.68</v>
      </c>
      <c r="AN37" s="232">
        <f t="shared" si="357"/>
        <v>31881.68</v>
      </c>
      <c r="AO37" s="232">
        <f t="shared" si="357"/>
        <v>31881.68</v>
      </c>
      <c r="AP37" s="232">
        <f t="shared" si="357"/>
        <v>31881.68</v>
      </c>
      <c r="AQ37" s="232">
        <f t="shared" si="357"/>
        <v>31881.68</v>
      </c>
      <c r="AR37" s="232">
        <f t="shared" si="357"/>
        <v>31881.68</v>
      </c>
      <c r="AS37" s="232">
        <f t="shared" si="357"/>
        <v>31881.68</v>
      </c>
      <c r="AT37" s="232">
        <f t="shared" si="357"/>
        <v>31881.68</v>
      </c>
      <c r="AU37" s="204">
        <f>SUM(AI37:AT37)</f>
        <v>382580.16</v>
      </c>
      <c r="AV37" s="232">
        <f t="shared" ref="AV37:BG37" si="358">$C$37*AV26</f>
        <v>31881.68</v>
      </c>
      <c r="AW37" s="232">
        <f t="shared" si="358"/>
        <v>31881.68</v>
      </c>
      <c r="AX37" s="232">
        <f t="shared" si="358"/>
        <v>31881.68</v>
      </c>
      <c r="AY37" s="232">
        <f t="shared" si="358"/>
        <v>31881.68</v>
      </c>
      <c r="AZ37" s="232">
        <f t="shared" si="358"/>
        <v>31881.68</v>
      </c>
      <c r="BA37" s="232">
        <f t="shared" si="358"/>
        <v>31881.68</v>
      </c>
      <c r="BB37" s="232">
        <f t="shared" si="358"/>
        <v>31881.68</v>
      </c>
      <c r="BC37" s="232">
        <f t="shared" si="358"/>
        <v>31881.68</v>
      </c>
      <c r="BD37" s="232">
        <f t="shared" si="358"/>
        <v>31881.68</v>
      </c>
      <c r="BE37" s="232">
        <f t="shared" si="358"/>
        <v>31881.68</v>
      </c>
      <c r="BF37" s="232">
        <f t="shared" si="358"/>
        <v>31881.68</v>
      </c>
      <c r="BG37" s="232">
        <f t="shared" si="358"/>
        <v>31881.68</v>
      </c>
      <c r="BH37" s="204">
        <f t="shared" si="260"/>
        <v>382580.16</v>
      </c>
      <c r="BI37" s="232">
        <f t="shared" ref="BI37:BT37" si="359">$C$37*BI26</f>
        <v>31881.68</v>
      </c>
      <c r="BJ37" s="232">
        <f t="shared" si="359"/>
        <v>31881.68</v>
      </c>
      <c r="BK37" s="232">
        <f t="shared" si="359"/>
        <v>31881.68</v>
      </c>
      <c r="BL37" s="232">
        <f t="shared" si="359"/>
        <v>31881.68</v>
      </c>
      <c r="BM37" s="232">
        <f t="shared" si="359"/>
        <v>31881.68</v>
      </c>
      <c r="BN37" s="232">
        <f t="shared" si="359"/>
        <v>31881.68</v>
      </c>
      <c r="BO37" s="232">
        <f t="shared" si="359"/>
        <v>31881.68</v>
      </c>
      <c r="BP37" s="232">
        <f t="shared" si="359"/>
        <v>31881.68</v>
      </c>
      <c r="BQ37" s="232">
        <f t="shared" si="359"/>
        <v>31881.68</v>
      </c>
      <c r="BR37" s="232">
        <f t="shared" si="359"/>
        <v>31881.68</v>
      </c>
      <c r="BS37" s="232">
        <f t="shared" si="359"/>
        <v>31881.68</v>
      </c>
      <c r="BT37" s="232">
        <f t="shared" si="359"/>
        <v>31881.68</v>
      </c>
      <c r="BU37" s="204">
        <f t="shared" si="262"/>
        <v>382580.16</v>
      </c>
      <c r="BV37" s="232">
        <f t="shared" ref="BV37:CG37" si="360">$C$37*BV26</f>
        <v>31881.68</v>
      </c>
      <c r="BW37" s="232">
        <f t="shared" si="360"/>
        <v>31881.68</v>
      </c>
      <c r="BX37" s="232">
        <f t="shared" si="360"/>
        <v>31881.68</v>
      </c>
      <c r="BY37" s="232">
        <f t="shared" si="360"/>
        <v>31881.68</v>
      </c>
      <c r="BZ37" s="232">
        <f t="shared" si="360"/>
        <v>31881.68</v>
      </c>
      <c r="CA37" s="232">
        <f t="shared" si="360"/>
        <v>31881.68</v>
      </c>
      <c r="CB37" s="232">
        <f t="shared" si="360"/>
        <v>31881.68</v>
      </c>
      <c r="CC37" s="232">
        <f t="shared" si="360"/>
        <v>31881.68</v>
      </c>
      <c r="CD37" s="232">
        <f t="shared" si="360"/>
        <v>31881.68</v>
      </c>
      <c r="CE37" s="232">
        <f t="shared" si="360"/>
        <v>31881.68</v>
      </c>
      <c r="CF37" s="232">
        <f t="shared" si="360"/>
        <v>31881.68</v>
      </c>
      <c r="CG37" s="232">
        <f t="shared" si="360"/>
        <v>31881.68</v>
      </c>
      <c r="CH37" s="204">
        <f t="shared" si="264"/>
        <v>382580.16</v>
      </c>
      <c r="CI37" s="232">
        <f t="shared" ref="CI37:CT37" si="361">$C$37*CI26</f>
        <v>31881.68</v>
      </c>
      <c r="CJ37" s="232">
        <f t="shared" si="361"/>
        <v>31881.68</v>
      </c>
      <c r="CK37" s="232">
        <f t="shared" si="361"/>
        <v>31881.68</v>
      </c>
      <c r="CL37" s="232">
        <f t="shared" si="361"/>
        <v>31881.68</v>
      </c>
      <c r="CM37" s="232">
        <f t="shared" si="361"/>
        <v>31881.68</v>
      </c>
      <c r="CN37" s="232">
        <f t="shared" si="361"/>
        <v>31881.68</v>
      </c>
      <c r="CO37" s="232">
        <f t="shared" si="361"/>
        <v>31881.68</v>
      </c>
      <c r="CP37" s="232">
        <f t="shared" si="361"/>
        <v>31881.68</v>
      </c>
      <c r="CQ37" s="232">
        <f t="shared" si="361"/>
        <v>31881.68</v>
      </c>
      <c r="CR37" s="232">
        <f t="shared" si="361"/>
        <v>31881.68</v>
      </c>
      <c r="CS37" s="232">
        <f t="shared" si="361"/>
        <v>31881.68</v>
      </c>
      <c r="CT37" s="232">
        <f t="shared" si="361"/>
        <v>31881.68</v>
      </c>
      <c r="CU37" s="204">
        <f t="shared" si="266"/>
        <v>382580.16</v>
      </c>
      <c r="CV37" s="232">
        <f t="shared" ref="CV37:DG37" si="362">$C$37*CV26</f>
        <v>31881.68</v>
      </c>
      <c r="CW37" s="232">
        <f t="shared" si="362"/>
        <v>31881.68</v>
      </c>
      <c r="CX37" s="232">
        <f t="shared" si="362"/>
        <v>31881.68</v>
      </c>
      <c r="CY37" s="232">
        <f t="shared" si="362"/>
        <v>31881.68</v>
      </c>
      <c r="CZ37" s="232">
        <f t="shared" si="362"/>
        <v>31881.68</v>
      </c>
      <c r="DA37" s="232">
        <f t="shared" si="362"/>
        <v>31881.68</v>
      </c>
      <c r="DB37" s="232">
        <f t="shared" si="362"/>
        <v>31881.68</v>
      </c>
      <c r="DC37" s="232">
        <f t="shared" si="362"/>
        <v>31881.68</v>
      </c>
      <c r="DD37" s="232">
        <f t="shared" si="362"/>
        <v>31881.68</v>
      </c>
      <c r="DE37" s="232">
        <f t="shared" si="362"/>
        <v>31881.68</v>
      </c>
      <c r="DF37" s="232">
        <f t="shared" si="362"/>
        <v>31881.68</v>
      </c>
      <c r="DG37" s="232">
        <f t="shared" si="362"/>
        <v>31881.68</v>
      </c>
      <c r="DH37" s="204">
        <f>SUM(CV37:DG37)</f>
        <v>382580.16</v>
      </c>
      <c r="DI37" s="232">
        <f t="shared" ref="DI37:DT37" si="363">$C$37*DI26</f>
        <v>31881.68</v>
      </c>
      <c r="DJ37" s="232">
        <f t="shared" si="363"/>
        <v>31881.68</v>
      </c>
      <c r="DK37" s="232">
        <f t="shared" si="363"/>
        <v>31881.68</v>
      </c>
      <c r="DL37" s="232">
        <f t="shared" si="363"/>
        <v>31881.68</v>
      </c>
      <c r="DM37" s="232">
        <f t="shared" si="363"/>
        <v>31881.68</v>
      </c>
      <c r="DN37" s="232">
        <f t="shared" si="363"/>
        <v>31881.68</v>
      </c>
      <c r="DO37" s="232">
        <f t="shared" si="363"/>
        <v>31881.68</v>
      </c>
      <c r="DP37" s="232">
        <f t="shared" si="363"/>
        <v>31881.68</v>
      </c>
      <c r="DQ37" s="232">
        <f t="shared" si="363"/>
        <v>31881.68</v>
      </c>
      <c r="DR37" s="232">
        <f t="shared" si="363"/>
        <v>31881.68</v>
      </c>
      <c r="DS37" s="232">
        <f t="shared" si="363"/>
        <v>31881.68</v>
      </c>
      <c r="DT37" s="232">
        <f t="shared" si="363"/>
        <v>31881.68</v>
      </c>
      <c r="DU37" s="204">
        <f t="shared" si="270"/>
        <v>382580.16</v>
      </c>
      <c r="DV37" s="232">
        <f t="shared" ref="DV37:EG37" si="364">$C$37*DV26</f>
        <v>31881.68</v>
      </c>
      <c r="DW37" s="232">
        <f t="shared" si="364"/>
        <v>31881.68</v>
      </c>
      <c r="DX37" s="232">
        <f t="shared" si="364"/>
        <v>31881.68</v>
      </c>
      <c r="DY37" s="232">
        <f t="shared" si="364"/>
        <v>31881.68</v>
      </c>
      <c r="DZ37" s="232">
        <f t="shared" si="364"/>
        <v>31881.68</v>
      </c>
      <c r="EA37" s="232">
        <f t="shared" si="364"/>
        <v>31881.68</v>
      </c>
      <c r="EB37" s="232">
        <f t="shared" si="364"/>
        <v>31881.68</v>
      </c>
      <c r="EC37" s="232">
        <f t="shared" si="364"/>
        <v>31881.68</v>
      </c>
      <c r="ED37" s="232">
        <f t="shared" si="364"/>
        <v>31881.68</v>
      </c>
      <c r="EE37" s="232">
        <f t="shared" si="364"/>
        <v>31881.68</v>
      </c>
      <c r="EF37" s="232">
        <f t="shared" si="364"/>
        <v>31881.68</v>
      </c>
      <c r="EG37" s="232">
        <f t="shared" si="364"/>
        <v>31881.68</v>
      </c>
      <c r="EH37" s="204">
        <f t="shared" si="272"/>
        <v>382580.16</v>
      </c>
      <c r="EI37" s="293"/>
    </row>
    <row r="38" spans="1:139" s="294" customFormat="1" ht="18" outlineLevel="3" x14ac:dyDescent="0.25">
      <c r="A38" s="233" t="s">
        <v>169</v>
      </c>
      <c r="B38" s="228">
        <v>180</v>
      </c>
      <c r="C38" s="229"/>
      <c r="D38" s="230"/>
      <c r="E38" s="230"/>
      <c r="F38" s="231"/>
      <c r="G38" s="231"/>
      <c r="H38" s="232"/>
      <c r="I38" s="232">
        <f>$B$38*$C$26</f>
        <v>3600</v>
      </c>
      <c r="J38" s="232">
        <f t="shared" ref="J38:T38" si="365">$B$38*$C$26</f>
        <v>3600</v>
      </c>
      <c r="K38" s="232">
        <f t="shared" si="365"/>
        <v>3600</v>
      </c>
      <c r="L38" s="232">
        <f t="shared" si="365"/>
        <v>3600</v>
      </c>
      <c r="M38" s="232">
        <f t="shared" si="365"/>
        <v>3600</v>
      </c>
      <c r="N38" s="232">
        <f t="shared" si="365"/>
        <v>3600</v>
      </c>
      <c r="O38" s="232">
        <f t="shared" si="365"/>
        <v>3600</v>
      </c>
      <c r="P38" s="232">
        <f t="shared" si="365"/>
        <v>3600</v>
      </c>
      <c r="Q38" s="232">
        <f t="shared" si="365"/>
        <v>3600</v>
      </c>
      <c r="R38" s="232">
        <f t="shared" si="365"/>
        <v>3600</v>
      </c>
      <c r="S38" s="232">
        <f t="shared" si="365"/>
        <v>3600</v>
      </c>
      <c r="T38" s="232">
        <f t="shared" si="365"/>
        <v>3600</v>
      </c>
      <c r="U38" s="204">
        <f t="shared" si="274"/>
        <v>43200</v>
      </c>
      <c r="V38" s="232">
        <f t="shared" ref="V38:AG38" si="366">$B$38*$C$26</f>
        <v>3600</v>
      </c>
      <c r="W38" s="232">
        <f t="shared" si="366"/>
        <v>3600</v>
      </c>
      <c r="X38" s="232">
        <f t="shared" si="366"/>
        <v>3600</v>
      </c>
      <c r="Y38" s="232">
        <f t="shared" si="366"/>
        <v>3600</v>
      </c>
      <c r="Z38" s="232">
        <f t="shared" si="366"/>
        <v>3600</v>
      </c>
      <c r="AA38" s="232">
        <f t="shared" si="366"/>
        <v>3600</v>
      </c>
      <c r="AB38" s="232">
        <f t="shared" si="366"/>
        <v>3600</v>
      </c>
      <c r="AC38" s="232">
        <f t="shared" si="366"/>
        <v>3600</v>
      </c>
      <c r="AD38" s="232">
        <f t="shared" si="366"/>
        <v>3600</v>
      </c>
      <c r="AE38" s="232">
        <f t="shared" si="366"/>
        <v>3600</v>
      </c>
      <c r="AF38" s="232">
        <f t="shared" si="366"/>
        <v>3600</v>
      </c>
      <c r="AG38" s="232">
        <f t="shared" si="366"/>
        <v>3600</v>
      </c>
      <c r="AH38" s="204">
        <f>SUM(V38:AG38)</f>
        <v>43200</v>
      </c>
      <c r="AI38" s="232">
        <f t="shared" ref="AI38:AT38" si="367">$B$38*$C$26</f>
        <v>3600</v>
      </c>
      <c r="AJ38" s="232">
        <f t="shared" si="367"/>
        <v>3600</v>
      </c>
      <c r="AK38" s="232">
        <f t="shared" si="367"/>
        <v>3600</v>
      </c>
      <c r="AL38" s="232">
        <f t="shared" si="367"/>
        <v>3600</v>
      </c>
      <c r="AM38" s="232">
        <f t="shared" si="367"/>
        <v>3600</v>
      </c>
      <c r="AN38" s="232">
        <f t="shared" si="367"/>
        <v>3600</v>
      </c>
      <c r="AO38" s="232">
        <f t="shared" si="367"/>
        <v>3600</v>
      </c>
      <c r="AP38" s="232">
        <f t="shared" si="367"/>
        <v>3600</v>
      </c>
      <c r="AQ38" s="232">
        <f t="shared" si="367"/>
        <v>3600</v>
      </c>
      <c r="AR38" s="232">
        <f t="shared" si="367"/>
        <v>3600</v>
      </c>
      <c r="AS38" s="232">
        <f t="shared" si="367"/>
        <v>3600</v>
      </c>
      <c r="AT38" s="232">
        <f t="shared" si="367"/>
        <v>3600</v>
      </c>
      <c r="AU38" s="204">
        <f t="shared" si="258"/>
        <v>43200</v>
      </c>
      <c r="AV38" s="232">
        <f t="shared" ref="AV38:BG38" si="368">$B$38*$C$26</f>
        <v>3600</v>
      </c>
      <c r="AW38" s="232">
        <f t="shared" si="368"/>
        <v>3600</v>
      </c>
      <c r="AX38" s="232">
        <f t="shared" si="368"/>
        <v>3600</v>
      </c>
      <c r="AY38" s="232">
        <f t="shared" si="368"/>
        <v>3600</v>
      </c>
      <c r="AZ38" s="232">
        <f t="shared" si="368"/>
        <v>3600</v>
      </c>
      <c r="BA38" s="232">
        <f t="shared" si="368"/>
        <v>3600</v>
      </c>
      <c r="BB38" s="232">
        <f t="shared" si="368"/>
        <v>3600</v>
      </c>
      <c r="BC38" s="232">
        <f t="shared" si="368"/>
        <v>3600</v>
      </c>
      <c r="BD38" s="232">
        <f t="shared" si="368"/>
        <v>3600</v>
      </c>
      <c r="BE38" s="232">
        <f t="shared" si="368"/>
        <v>3600</v>
      </c>
      <c r="BF38" s="232">
        <f t="shared" si="368"/>
        <v>3600</v>
      </c>
      <c r="BG38" s="232">
        <f t="shared" si="368"/>
        <v>3600</v>
      </c>
      <c r="BH38" s="204">
        <f t="shared" si="260"/>
        <v>43200</v>
      </c>
      <c r="BI38" s="232">
        <f t="shared" ref="BI38:BT38" si="369">$B$38*$C$26</f>
        <v>3600</v>
      </c>
      <c r="BJ38" s="232">
        <f t="shared" si="369"/>
        <v>3600</v>
      </c>
      <c r="BK38" s="232">
        <f t="shared" si="369"/>
        <v>3600</v>
      </c>
      <c r="BL38" s="232">
        <f t="shared" si="369"/>
        <v>3600</v>
      </c>
      <c r="BM38" s="232">
        <f t="shared" si="369"/>
        <v>3600</v>
      </c>
      <c r="BN38" s="232">
        <f t="shared" si="369"/>
        <v>3600</v>
      </c>
      <c r="BO38" s="232">
        <f t="shared" si="369"/>
        <v>3600</v>
      </c>
      <c r="BP38" s="232">
        <f t="shared" si="369"/>
        <v>3600</v>
      </c>
      <c r="BQ38" s="232">
        <f t="shared" si="369"/>
        <v>3600</v>
      </c>
      <c r="BR38" s="232">
        <f t="shared" si="369"/>
        <v>3600</v>
      </c>
      <c r="BS38" s="232">
        <f t="shared" si="369"/>
        <v>3600</v>
      </c>
      <c r="BT38" s="232">
        <f t="shared" si="369"/>
        <v>3600</v>
      </c>
      <c r="BU38" s="204">
        <f t="shared" si="262"/>
        <v>43200</v>
      </c>
      <c r="BV38" s="232">
        <f t="shared" ref="BV38:CG38" si="370">$B$38*$C$26</f>
        <v>3600</v>
      </c>
      <c r="BW38" s="232">
        <f t="shared" si="370"/>
        <v>3600</v>
      </c>
      <c r="BX38" s="232">
        <f t="shared" si="370"/>
        <v>3600</v>
      </c>
      <c r="BY38" s="232">
        <f t="shared" si="370"/>
        <v>3600</v>
      </c>
      <c r="BZ38" s="232">
        <f t="shared" si="370"/>
        <v>3600</v>
      </c>
      <c r="CA38" s="232">
        <f t="shared" si="370"/>
        <v>3600</v>
      </c>
      <c r="CB38" s="232">
        <f t="shared" si="370"/>
        <v>3600</v>
      </c>
      <c r="CC38" s="232">
        <f t="shared" si="370"/>
        <v>3600</v>
      </c>
      <c r="CD38" s="232">
        <f t="shared" si="370"/>
        <v>3600</v>
      </c>
      <c r="CE38" s="232">
        <f t="shared" si="370"/>
        <v>3600</v>
      </c>
      <c r="CF38" s="232">
        <f t="shared" si="370"/>
        <v>3600</v>
      </c>
      <c r="CG38" s="232">
        <f t="shared" si="370"/>
        <v>3600</v>
      </c>
      <c r="CH38" s="204">
        <f t="shared" si="264"/>
        <v>43200</v>
      </c>
      <c r="CI38" s="232">
        <f t="shared" ref="CI38:CT38" si="371">$B$38*$C$26</f>
        <v>3600</v>
      </c>
      <c r="CJ38" s="232">
        <f t="shared" si="371"/>
        <v>3600</v>
      </c>
      <c r="CK38" s="232">
        <f t="shared" si="371"/>
        <v>3600</v>
      </c>
      <c r="CL38" s="232">
        <f t="shared" si="371"/>
        <v>3600</v>
      </c>
      <c r="CM38" s="232">
        <f t="shared" si="371"/>
        <v>3600</v>
      </c>
      <c r="CN38" s="232">
        <f t="shared" si="371"/>
        <v>3600</v>
      </c>
      <c r="CO38" s="232">
        <f t="shared" si="371"/>
        <v>3600</v>
      </c>
      <c r="CP38" s="232">
        <f t="shared" si="371"/>
        <v>3600</v>
      </c>
      <c r="CQ38" s="232">
        <f t="shared" si="371"/>
        <v>3600</v>
      </c>
      <c r="CR38" s="232">
        <f t="shared" si="371"/>
        <v>3600</v>
      </c>
      <c r="CS38" s="232">
        <f t="shared" si="371"/>
        <v>3600</v>
      </c>
      <c r="CT38" s="232">
        <f t="shared" si="371"/>
        <v>3600</v>
      </c>
      <c r="CU38" s="204">
        <f t="shared" si="266"/>
        <v>43200</v>
      </c>
      <c r="CV38" s="232">
        <f t="shared" ref="CV38:DG38" si="372">$B$38*$C$26</f>
        <v>3600</v>
      </c>
      <c r="CW38" s="232">
        <f t="shared" si="372"/>
        <v>3600</v>
      </c>
      <c r="CX38" s="232">
        <f t="shared" si="372"/>
        <v>3600</v>
      </c>
      <c r="CY38" s="232">
        <f t="shared" si="372"/>
        <v>3600</v>
      </c>
      <c r="CZ38" s="232">
        <f t="shared" si="372"/>
        <v>3600</v>
      </c>
      <c r="DA38" s="232">
        <f t="shared" si="372"/>
        <v>3600</v>
      </c>
      <c r="DB38" s="232">
        <f t="shared" si="372"/>
        <v>3600</v>
      </c>
      <c r="DC38" s="232">
        <f t="shared" si="372"/>
        <v>3600</v>
      </c>
      <c r="DD38" s="232">
        <f t="shared" si="372"/>
        <v>3600</v>
      </c>
      <c r="DE38" s="232">
        <f t="shared" si="372"/>
        <v>3600</v>
      </c>
      <c r="DF38" s="232">
        <f t="shared" si="372"/>
        <v>3600</v>
      </c>
      <c r="DG38" s="232">
        <f t="shared" si="372"/>
        <v>3600</v>
      </c>
      <c r="DH38" s="204">
        <f t="shared" si="268"/>
        <v>43200</v>
      </c>
      <c r="DI38" s="232">
        <f t="shared" ref="DI38:DT38" si="373">$B$38*$C$26</f>
        <v>3600</v>
      </c>
      <c r="DJ38" s="232">
        <f t="shared" si="373"/>
        <v>3600</v>
      </c>
      <c r="DK38" s="232">
        <f t="shared" si="373"/>
        <v>3600</v>
      </c>
      <c r="DL38" s="232">
        <f t="shared" si="373"/>
        <v>3600</v>
      </c>
      <c r="DM38" s="232">
        <f t="shared" si="373"/>
        <v>3600</v>
      </c>
      <c r="DN38" s="232">
        <f t="shared" si="373"/>
        <v>3600</v>
      </c>
      <c r="DO38" s="232">
        <f t="shared" si="373"/>
        <v>3600</v>
      </c>
      <c r="DP38" s="232">
        <f t="shared" si="373"/>
        <v>3600</v>
      </c>
      <c r="DQ38" s="232">
        <f t="shared" si="373"/>
        <v>3600</v>
      </c>
      <c r="DR38" s="232">
        <f t="shared" si="373"/>
        <v>3600</v>
      </c>
      <c r="DS38" s="232">
        <f t="shared" si="373"/>
        <v>3600</v>
      </c>
      <c r="DT38" s="232">
        <f t="shared" si="373"/>
        <v>3600</v>
      </c>
      <c r="DU38" s="204">
        <f t="shared" si="270"/>
        <v>43200</v>
      </c>
      <c r="DV38" s="232">
        <f t="shared" ref="DV38:EG38" si="374">$B$38*$C$26</f>
        <v>3600</v>
      </c>
      <c r="DW38" s="232">
        <f t="shared" si="374"/>
        <v>3600</v>
      </c>
      <c r="DX38" s="232">
        <f t="shared" si="374"/>
        <v>3600</v>
      </c>
      <c r="DY38" s="232">
        <f t="shared" si="374"/>
        <v>3600</v>
      </c>
      <c r="DZ38" s="232">
        <f t="shared" si="374"/>
        <v>3600</v>
      </c>
      <c r="EA38" s="232">
        <f t="shared" si="374"/>
        <v>3600</v>
      </c>
      <c r="EB38" s="232">
        <f t="shared" si="374"/>
        <v>3600</v>
      </c>
      <c r="EC38" s="232">
        <f t="shared" si="374"/>
        <v>3600</v>
      </c>
      <c r="ED38" s="232">
        <f t="shared" si="374"/>
        <v>3600</v>
      </c>
      <c r="EE38" s="232">
        <f t="shared" si="374"/>
        <v>3600</v>
      </c>
      <c r="EF38" s="232">
        <f t="shared" si="374"/>
        <v>3600</v>
      </c>
      <c r="EG38" s="232">
        <f t="shared" si="374"/>
        <v>3600</v>
      </c>
      <c r="EH38" s="204">
        <f t="shared" si="272"/>
        <v>43200</v>
      </c>
      <c r="EI38" s="293"/>
    </row>
    <row r="39" spans="1:139" s="294" customFormat="1" ht="18" outlineLevel="3" x14ac:dyDescent="0.25">
      <c r="A39" s="233" t="s">
        <v>170</v>
      </c>
      <c r="B39" s="228">
        <v>350</v>
      </c>
      <c r="C39" s="229"/>
      <c r="D39" s="230"/>
      <c r="E39" s="230"/>
      <c r="F39" s="231"/>
      <c r="G39" s="231"/>
      <c r="H39" s="232"/>
      <c r="I39" s="232">
        <f>$B$39*$C$26</f>
        <v>7000</v>
      </c>
      <c r="J39" s="232">
        <f t="shared" ref="J39:T39" si="375">$B$39*$C$26</f>
        <v>7000</v>
      </c>
      <c r="K39" s="232">
        <f t="shared" si="375"/>
        <v>7000</v>
      </c>
      <c r="L39" s="232">
        <f t="shared" si="375"/>
        <v>7000</v>
      </c>
      <c r="M39" s="232">
        <f t="shared" si="375"/>
        <v>7000</v>
      </c>
      <c r="N39" s="232">
        <f t="shared" si="375"/>
        <v>7000</v>
      </c>
      <c r="O39" s="232">
        <f t="shared" si="375"/>
        <v>7000</v>
      </c>
      <c r="P39" s="232">
        <f t="shared" si="375"/>
        <v>7000</v>
      </c>
      <c r="Q39" s="232">
        <f t="shared" si="375"/>
        <v>7000</v>
      </c>
      <c r="R39" s="232">
        <f t="shared" si="375"/>
        <v>7000</v>
      </c>
      <c r="S39" s="232">
        <f t="shared" si="375"/>
        <v>7000</v>
      </c>
      <c r="T39" s="232">
        <f t="shared" si="375"/>
        <v>7000</v>
      </c>
      <c r="U39" s="204">
        <f t="shared" si="274"/>
        <v>84000</v>
      </c>
      <c r="V39" s="232">
        <f t="shared" ref="V39:AG39" si="376">$B$39*$C$26</f>
        <v>7000</v>
      </c>
      <c r="W39" s="232">
        <f t="shared" si="376"/>
        <v>7000</v>
      </c>
      <c r="X39" s="232">
        <f t="shared" si="376"/>
        <v>7000</v>
      </c>
      <c r="Y39" s="232">
        <f t="shared" si="376"/>
        <v>7000</v>
      </c>
      <c r="Z39" s="232">
        <f t="shared" si="376"/>
        <v>7000</v>
      </c>
      <c r="AA39" s="232">
        <f t="shared" si="376"/>
        <v>7000</v>
      </c>
      <c r="AB39" s="232">
        <f t="shared" si="376"/>
        <v>7000</v>
      </c>
      <c r="AC39" s="232">
        <f t="shared" si="376"/>
        <v>7000</v>
      </c>
      <c r="AD39" s="232">
        <f t="shared" si="376"/>
        <v>7000</v>
      </c>
      <c r="AE39" s="232">
        <f t="shared" si="376"/>
        <v>7000</v>
      </c>
      <c r="AF39" s="232">
        <f t="shared" si="376"/>
        <v>7000</v>
      </c>
      <c r="AG39" s="232">
        <f t="shared" si="376"/>
        <v>7000</v>
      </c>
      <c r="AH39" s="204">
        <f t="shared" si="276"/>
        <v>84000</v>
      </c>
      <c r="AI39" s="232">
        <f t="shared" ref="AI39:AT39" si="377">$B$39*$C$26</f>
        <v>7000</v>
      </c>
      <c r="AJ39" s="232">
        <f t="shared" si="377"/>
        <v>7000</v>
      </c>
      <c r="AK39" s="232">
        <f t="shared" si="377"/>
        <v>7000</v>
      </c>
      <c r="AL39" s="232">
        <f t="shared" si="377"/>
        <v>7000</v>
      </c>
      <c r="AM39" s="232">
        <f t="shared" si="377"/>
        <v>7000</v>
      </c>
      <c r="AN39" s="232">
        <f t="shared" si="377"/>
        <v>7000</v>
      </c>
      <c r="AO39" s="232">
        <f t="shared" si="377"/>
        <v>7000</v>
      </c>
      <c r="AP39" s="232">
        <f t="shared" si="377"/>
        <v>7000</v>
      </c>
      <c r="AQ39" s="232">
        <f t="shared" si="377"/>
        <v>7000</v>
      </c>
      <c r="AR39" s="232">
        <f t="shared" si="377"/>
        <v>7000</v>
      </c>
      <c r="AS39" s="232">
        <f t="shared" si="377"/>
        <v>7000</v>
      </c>
      <c r="AT39" s="232">
        <f t="shared" si="377"/>
        <v>7000</v>
      </c>
      <c r="AU39" s="204">
        <f t="shared" si="258"/>
        <v>84000</v>
      </c>
      <c r="AV39" s="232">
        <f t="shared" ref="AV39:BG39" si="378">$B$39*$C$26</f>
        <v>7000</v>
      </c>
      <c r="AW39" s="232">
        <f t="shared" si="378"/>
        <v>7000</v>
      </c>
      <c r="AX39" s="232">
        <f t="shared" si="378"/>
        <v>7000</v>
      </c>
      <c r="AY39" s="232">
        <f t="shared" si="378"/>
        <v>7000</v>
      </c>
      <c r="AZ39" s="232">
        <f t="shared" si="378"/>
        <v>7000</v>
      </c>
      <c r="BA39" s="232">
        <f t="shared" si="378"/>
        <v>7000</v>
      </c>
      <c r="BB39" s="232">
        <f t="shared" si="378"/>
        <v>7000</v>
      </c>
      <c r="BC39" s="232">
        <f t="shared" si="378"/>
        <v>7000</v>
      </c>
      <c r="BD39" s="232">
        <f t="shared" si="378"/>
        <v>7000</v>
      </c>
      <c r="BE39" s="232">
        <f t="shared" si="378"/>
        <v>7000</v>
      </c>
      <c r="BF39" s="232">
        <f t="shared" si="378"/>
        <v>7000</v>
      </c>
      <c r="BG39" s="232">
        <f t="shared" si="378"/>
        <v>7000</v>
      </c>
      <c r="BH39" s="204">
        <f t="shared" si="260"/>
        <v>84000</v>
      </c>
      <c r="BI39" s="232">
        <f t="shared" ref="BI39:BT39" si="379">$B$39*$C$26</f>
        <v>7000</v>
      </c>
      <c r="BJ39" s="232">
        <f t="shared" si="379"/>
        <v>7000</v>
      </c>
      <c r="BK39" s="232">
        <f t="shared" si="379"/>
        <v>7000</v>
      </c>
      <c r="BL39" s="232">
        <f t="shared" si="379"/>
        <v>7000</v>
      </c>
      <c r="BM39" s="232">
        <f t="shared" si="379"/>
        <v>7000</v>
      </c>
      <c r="BN39" s="232">
        <f t="shared" si="379"/>
        <v>7000</v>
      </c>
      <c r="BO39" s="232">
        <f t="shared" si="379"/>
        <v>7000</v>
      </c>
      <c r="BP39" s="232">
        <f t="shared" si="379"/>
        <v>7000</v>
      </c>
      <c r="BQ39" s="232">
        <f t="shared" si="379"/>
        <v>7000</v>
      </c>
      <c r="BR39" s="232">
        <f t="shared" si="379"/>
        <v>7000</v>
      </c>
      <c r="BS39" s="232">
        <f t="shared" si="379"/>
        <v>7000</v>
      </c>
      <c r="BT39" s="232">
        <f t="shared" si="379"/>
        <v>7000</v>
      </c>
      <c r="BU39" s="204">
        <f t="shared" si="262"/>
        <v>84000</v>
      </c>
      <c r="BV39" s="232">
        <f t="shared" ref="BV39:CG39" si="380">$B$39*$C$26</f>
        <v>7000</v>
      </c>
      <c r="BW39" s="232">
        <f t="shared" si="380"/>
        <v>7000</v>
      </c>
      <c r="BX39" s="232">
        <f t="shared" si="380"/>
        <v>7000</v>
      </c>
      <c r="BY39" s="232">
        <f t="shared" si="380"/>
        <v>7000</v>
      </c>
      <c r="BZ39" s="232">
        <f t="shared" si="380"/>
        <v>7000</v>
      </c>
      <c r="CA39" s="232">
        <f t="shared" si="380"/>
        <v>7000</v>
      </c>
      <c r="CB39" s="232">
        <f t="shared" si="380"/>
        <v>7000</v>
      </c>
      <c r="CC39" s="232">
        <f t="shared" si="380"/>
        <v>7000</v>
      </c>
      <c r="CD39" s="232">
        <f t="shared" si="380"/>
        <v>7000</v>
      </c>
      <c r="CE39" s="232">
        <f t="shared" si="380"/>
        <v>7000</v>
      </c>
      <c r="CF39" s="232">
        <f t="shared" si="380"/>
        <v>7000</v>
      </c>
      <c r="CG39" s="232">
        <f t="shared" si="380"/>
        <v>7000</v>
      </c>
      <c r="CH39" s="204">
        <f t="shared" si="264"/>
        <v>84000</v>
      </c>
      <c r="CI39" s="232">
        <f t="shared" ref="CI39:CT39" si="381">$B$39*$C$26</f>
        <v>7000</v>
      </c>
      <c r="CJ39" s="232">
        <f t="shared" si="381"/>
        <v>7000</v>
      </c>
      <c r="CK39" s="232">
        <f t="shared" si="381"/>
        <v>7000</v>
      </c>
      <c r="CL39" s="232">
        <f t="shared" si="381"/>
        <v>7000</v>
      </c>
      <c r="CM39" s="232">
        <f t="shared" si="381"/>
        <v>7000</v>
      </c>
      <c r="CN39" s="232">
        <f t="shared" si="381"/>
        <v>7000</v>
      </c>
      <c r="CO39" s="232">
        <f t="shared" si="381"/>
        <v>7000</v>
      </c>
      <c r="CP39" s="232">
        <f t="shared" si="381"/>
        <v>7000</v>
      </c>
      <c r="CQ39" s="232">
        <f t="shared" si="381"/>
        <v>7000</v>
      </c>
      <c r="CR39" s="232">
        <f t="shared" si="381"/>
        <v>7000</v>
      </c>
      <c r="CS39" s="232">
        <f t="shared" si="381"/>
        <v>7000</v>
      </c>
      <c r="CT39" s="232">
        <f t="shared" si="381"/>
        <v>7000</v>
      </c>
      <c r="CU39" s="204">
        <f t="shared" si="266"/>
        <v>84000</v>
      </c>
      <c r="CV39" s="232">
        <f t="shared" ref="CV39:DG39" si="382">$B$39*$C$26</f>
        <v>7000</v>
      </c>
      <c r="CW39" s="232">
        <f t="shared" si="382"/>
        <v>7000</v>
      </c>
      <c r="CX39" s="232">
        <f t="shared" si="382"/>
        <v>7000</v>
      </c>
      <c r="CY39" s="232">
        <f t="shared" si="382"/>
        <v>7000</v>
      </c>
      <c r="CZ39" s="232">
        <f t="shared" si="382"/>
        <v>7000</v>
      </c>
      <c r="DA39" s="232">
        <f t="shared" si="382"/>
        <v>7000</v>
      </c>
      <c r="DB39" s="232">
        <f t="shared" si="382"/>
        <v>7000</v>
      </c>
      <c r="DC39" s="232">
        <f t="shared" si="382"/>
        <v>7000</v>
      </c>
      <c r="DD39" s="232">
        <f t="shared" si="382"/>
        <v>7000</v>
      </c>
      <c r="DE39" s="232">
        <f t="shared" si="382"/>
        <v>7000</v>
      </c>
      <c r="DF39" s="232">
        <f t="shared" si="382"/>
        <v>7000</v>
      </c>
      <c r="DG39" s="232">
        <f t="shared" si="382"/>
        <v>7000</v>
      </c>
      <c r="DH39" s="204">
        <f t="shared" si="268"/>
        <v>84000</v>
      </c>
      <c r="DI39" s="232">
        <f t="shared" ref="DI39:DT39" si="383">$B$39*$C$26</f>
        <v>7000</v>
      </c>
      <c r="DJ39" s="232">
        <f t="shared" si="383"/>
        <v>7000</v>
      </c>
      <c r="DK39" s="232">
        <f t="shared" si="383"/>
        <v>7000</v>
      </c>
      <c r="DL39" s="232">
        <f t="shared" si="383"/>
        <v>7000</v>
      </c>
      <c r="DM39" s="232">
        <f t="shared" si="383"/>
        <v>7000</v>
      </c>
      <c r="DN39" s="232">
        <f t="shared" si="383"/>
        <v>7000</v>
      </c>
      <c r="DO39" s="232">
        <f t="shared" si="383"/>
        <v>7000</v>
      </c>
      <c r="DP39" s="232">
        <f t="shared" si="383"/>
        <v>7000</v>
      </c>
      <c r="DQ39" s="232">
        <f t="shared" si="383"/>
        <v>7000</v>
      </c>
      <c r="DR39" s="232">
        <f t="shared" si="383"/>
        <v>7000</v>
      </c>
      <c r="DS39" s="232">
        <f t="shared" si="383"/>
        <v>7000</v>
      </c>
      <c r="DT39" s="232">
        <f t="shared" si="383"/>
        <v>7000</v>
      </c>
      <c r="DU39" s="204">
        <f t="shared" si="270"/>
        <v>84000</v>
      </c>
      <c r="DV39" s="232">
        <f t="shared" ref="DV39:EG39" si="384">$B$39*$C$26</f>
        <v>7000</v>
      </c>
      <c r="DW39" s="232">
        <f t="shared" si="384"/>
        <v>7000</v>
      </c>
      <c r="DX39" s="232">
        <f t="shared" si="384"/>
        <v>7000</v>
      </c>
      <c r="DY39" s="232">
        <f t="shared" si="384"/>
        <v>7000</v>
      </c>
      <c r="DZ39" s="232">
        <f t="shared" si="384"/>
        <v>7000</v>
      </c>
      <c r="EA39" s="232">
        <f t="shared" si="384"/>
        <v>7000</v>
      </c>
      <c r="EB39" s="232">
        <f t="shared" si="384"/>
        <v>7000</v>
      </c>
      <c r="EC39" s="232">
        <f t="shared" si="384"/>
        <v>7000</v>
      </c>
      <c r="ED39" s="232">
        <f t="shared" si="384"/>
        <v>7000</v>
      </c>
      <c r="EE39" s="232">
        <f t="shared" si="384"/>
        <v>7000</v>
      </c>
      <c r="EF39" s="232">
        <f t="shared" si="384"/>
        <v>7000</v>
      </c>
      <c r="EG39" s="232">
        <f t="shared" si="384"/>
        <v>7000</v>
      </c>
      <c r="EH39" s="204">
        <f t="shared" si="272"/>
        <v>84000</v>
      </c>
      <c r="EI39" s="293"/>
    </row>
    <row r="40" spans="1:139" s="294" customFormat="1" ht="18" outlineLevel="3" x14ac:dyDescent="0.25">
      <c r="A40" s="233" t="s">
        <v>171</v>
      </c>
      <c r="B40" s="228">
        <v>150</v>
      </c>
      <c r="C40" s="390">
        <v>0.2</v>
      </c>
      <c r="D40" s="230"/>
      <c r="E40" s="230"/>
      <c r="F40" s="231"/>
      <c r="G40" s="231"/>
      <c r="H40" s="232"/>
      <c r="I40" s="232">
        <f>$B$40*$C$26*$C$40</f>
        <v>600</v>
      </c>
      <c r="J40" s="232">
        <f t="shared" ref="J40:T40" si="385">$B$40*$C$26*$C$40</f>
        <v>600</v>
      </c>
      <c r="K40" s="232">
        <f t="shared" si="385"/>
        <v>600</v>
      </c>
      <c r="L40" s="232">
        <f t="shared" si="385"/>
        <v>600</v>
      </c>
      <c r="M40" s="232">
        <f t="shared" si="385"/>
        <v>600</v>
      </c>
      <c r="N40" s="232">
        <f t="shared" si="385"/>
        <v>600</v>
      </c>
      <c r="O40" s="232">
        <f t="shared" si="385"/>
        <v>600</v>
      </c>
      <c r="P40" s="232">
        <f t="shared" si="385"/>
        <v>600</v>
      </c>
      <c r="Q40" s="232">
        <f t="shared" si="385"/>
        <v>600</v>
      </c>
      <c r="R40" s="232">
        <f t="shared" si="385"/>
        <v>600</v>
      </c>
      <c r="S40" s="232">
        <f t="shared" si="385"/>
        <v>600</v>
      </c>
      <c r="T40" s="232">
        <f t="shared" si="385"/>
        <v>600</v>
      </c>
      <c r="U40" s="204">
        <f t="shared" si="274"/>
        <v>7200</v>
      </c>
      <c r="V40" s="232">
        <f t="shared" ref="V40:AG40" si="386">$B$40*$C$26*$C$40</f>
        <v>600</v>
      </c>
      <c r="W40" s="232">
        <f t="shared" si="386"/>
        <v>600</v>
      </c>
      <c r="X40" s="232">
        <f t="shared" si="386"/>
        <v>600</v>
      </c>
      <c r="Y40" s="232">
        <f t="shared" si="386"/>
        <v>600</v>
      </c>
      <c r="Z40" s="232">
        <f t="shared" si="386"/>
        <v>600</v>
      </c>
      <c r="AA40" s="232">
        <f t="shared" si="386"/>
        <v>600</v>
      </c>
      <c r="AB40" s="232">
        <f t="shared" si="386"/>
        <v>600</v>
      </c>
      <c r="AC40" s="232">
        <f t="shared" si="386"/>
        <v>600</v>
      </c>
      <c r="AD40" s="232">
        <f t="shared" si="386"/>
        <v>600</v>
      </c>
      <c r="AE40" s="232">
        <f t="shared" si="386"/>
        <v>600</v>
      </c>
      <c r="AF40" s="232">
        <f t="shared" si="386"/>
        <v>600</v>
      </c>
      <c r="AG40" s="232">
        <f t="shared" si="386"/>
        <v>600</v>
      </c>
      <c r="AH40" s="204">
        <f t="shared" si="276"/>
        <v>7200</v>
      </c>
      <c r="AI40" s="232">
        <f t="shared" ref="AI40:AT40" si="387">$B$40*$C$26*$C$40</f>
        <v>600</v>
      </c>
      <c r="AJ40" s="232">
        <f t="shared" si="387"/>
        <v>600</v>
      </c>
      <c r="AK40" s="232">
        <f t="shared" si="387"/>
        <v>600</v>
      </c>
      <c r="AL40" s="232">
        <f t="shared" si="387"/>
        <v>600</v>
      </c>
      <c r="AM40" s="232">
        <f t="shared" si="387"/>
        <v>600</v>
      </c>
      <c r="AN40" s="232">
        <f t="shared" si="387"/>
        <v>600</v>
      </c>
      <c r="AO40" s="232">
        <f t="shared" si="387"/>
        <v>600</v>
      </c>
      <c r="AP40" s="232">
        <f t="shared" si="387"/>
        <v>600</v>
      </c>
      <c r="AQ40" s="232">
        <f t="shared" si="387"/>
        <v>600</v>
      </c>
      <c r="AR40" s="232">
        <f t="shared" si="387"/>
        <v>600</v>
      </c>
      <c r="AS40" s="232">
        <f t="shared" si="387"/>
        <v>600</v>
      </c>
      <c r="AT40" s="232">
        <f t="shared" si="387"/>
        <v>600</v>
      </c>
      <c r="AU40" s="204">
        <f t="shared" si="258"/>
        <v>7200</v>
      </c>
      <c r="AV40" s="232">
        <f t="shared" ref="AV40:BG40" si="388">$B$40*$C$26*$C$40</f>
        <v>600</v>
      </c>
      <c r="AW40" s="232">
        <f t="shared" si="388"/>
        <v>600</v>
      </c>
      <c r="AX40" s="232">
        <f t="shared" si="388"/>
        <v>600</v>
      </c>
      <c r="AY40" s="232">
        <f t="shared" si="388"/>
        <v>600</v>
      </c>
      <c r="AZ40" s="232">
        <f t="shared" si="388"/>
        <v>600</v>
      </c>
      <c r="BA40" s="232">
        <f t="shared" si="388"/>
        <v>600</v>
      </c>
      <c r="BB40" s="232">
        <f t="shared" si="388"/>
        <v>600</v>
      </c>
      <c r="BC40" s="232">
        <f t="shared" si="388"/>
        <v>600</v>
      </c>
      <c r="BD40" s="232">
        <f t="shared" si="388"/>
        <v>600</v>
      </c>
      <c r="BE40" s="232">
        <f t="shared" si="388"/>
        <v>600</v>
      </c>
      <c r="BF40" s="232">
        <f t="shared" si="388"/>
        <v>600</v>
      </c>
      <c r="BG40" s="232">
        <f t="shared" si="388"/>
        <v>600</v>
      </c>
      <c r="BH40" s="204">
        <f t="shared" si="260"/>
        <v>7200</v>
      </c>
      <c r="BI40" s="232">
        <f t="shared" ref="BI40:BT40" si="389">$B$40*$C$26*$C$40</f>
        <v>600</v>
      </c>
      <c r="BJ40" s="232">
        <f t="shared" si="389"/>
        <v>600</v>
      </c>
      <c r="BK40" s="232">
        <f t="shared" si="389"/>
        <v>600</v>
      </c>
      <c r="BL40" s="232">
        <f t="shared" si="389"/>
        <v>600</v>
      </c>
      <c r="BM40" s="232">
        <f t="shared" si="389"/>
        <v>600</v>
      </c>
      <c r="BN40" s="232">
        <f t="shared" si="389"/>
        <v>600</v>
      </c>
      <c r="BO40" s="232">
        <f t="shared" si="389"/>
        <v>600</v>
      </c>
      <c r="BP40" s="232">
        <f t="shared" si="389"/>
        <v>600</v>
      </c>
      <c r="BQ40" s="232">
        <f t="shared" si="389"/>
        <v>600</v>
      </c>
      <c r="BR40" s="232">
        <f t="shared" si="389"/>
        <v>600</v>
      </c>
      <c r="BS40" s="232">
        <f t="shared" si="389"/>
        <v>600</v>
      </c>
      <c r="BT40" s="232">
        <f t="shared" si="389"/>
        <v>600</v>
      </c>
      <c r="BU40" s="204">
        <f t="shared" si="262"/>
        <v>7200</v>
      </c>
      <c r="BV40" s="232">
        <f t="shared" ref="BV40:CG40" si="390">$B$40*$C$26*$C$40</f>
        <v>600</v>
      </c>
      <c r="BW40" s="232">
        <f t="shared" si="390"/>
        <v>600</v>
      </c>
      <c r="BX40" s="232">
        <f t="shared" si="390"/>
        <v>600</v>
      </c>
      <c r="BY40" s="232">
        <f t="shared" si="390"/>
        <v>600</v>
      </c>
      <c r="BZ40" s="232">
        <f t="shared" si="390"/>
        <v>600</v>
      </c>
      <c r="CA40" s="232">
        <f t="shared" si="390"/>
        <v>600</v>
      </c>
      <c r="CB40" s="232">
        <f t="shared" si="390"/>
        <v>600</v>
      </c>
      <c r="CC40" s="232">
        <f t="shared" si="390"/>
        <v>600</v>
      </c>
      <c r="CD40" s="232">
        <f t="shared" si="390"/>
        <v>600</v>
      </c>
      <c r="CE40" s="232">
        <f t="shared" si="390"/>
        <v>600</v>
      </c>
      <c r="CF40" s="232">
        <f t="shared" si="390"/>
        <v>600</v>
      </c>
      <c r="CG40" s="232">
        <f t="shared" si="390"/>
        <v>600</v>
      </c>
      <c r="CH40" s="204">
        <f t="shared" si="264"/>
        <v>7200</v>
      </c>
      <c r="CI40" s="232">
        <f t="shared" ref="CI40:CT40" si="391">$B$40*$C$26*$C$40</f>
        <v>600</v>
      </c>
      <c r="CJ40" s="232">
        <f t="shared" si="391"/>
        <v>600</v>
      </c>
      <c r="CK40" s="232">
        <f t="shared" si="391"/>
        <v>600</v>
      </c>
      <c r="CL40" s="232">
        <f t="shared" si="391"/>
        <v>600</v>
      </c>
      <c r="CM40" s="232">
        <f t="shared" si="391"/>
        <v>600</v>
      </c>
      <c r="CN40" s="232">
        <f t="shared" si="391"/>
        <v>600</v>
      </c>
      <c r="CO40" s="232">
        <f t="shared" si="391"/>
        <v>600</v>
      </c>
      <c r="CP40" s="232">
        <f t="shared" si="391"/>
        <v>600</v>
      </c>
      <c r="CQ40" s="232">
        <f t="shared" si="391"/>
        <v>600</v>
      </c>
      <c r="CR40" s="232">
        <f t="shared" si="391"/>
        <v>600</v>
      </c>
      <c r="CS40" s="232">
        <f t="shared" si="391"/>
        <v>600</v>
      </c>
      <c r="CT40" s="232">
        <f t="shared" si="391"/>
        <v>600</v>
      </c>
      <c r="CU40" s="204">
        <f t="shared" si="266"/>
        <v>7200</v>
      </c>
      <c r="CV40" s="232">
        <f t="shared" ref="CV40:DG40" si="392">$B$40*$C$26*$C$40</f>
        <v>600</v>
      </c>
      <c r="CW40" s="232">
        <f t="shared" si="392"/>
        <v>600</v>
      </c>
      <c r="CX40" s="232">
        <f t="shared" si="392"/>
        <v>600</v>
      </c>
      <c r="CY40" s="232">
        <f t="shared" si="392"/>
        <v>600</v>
      </c>
      <c r="CZ40" s="232">
        <f t="shared" si="392"/>
        <v>600</v>
      </c>
      <c r="DA40" s="232">
        <f t="shared" si="392"/>
        <v>600</v>
      </c>
      <c r="DB40" s="232">
        <f t="shared" si="392"/>
        <v>600</v>
      </c>
      <c r="DC40" s="232">
        <f t="shared" si="392"/>
        <v>600</v>
      </c>
      <c r="DD40" s="232">
        <f t="shared" si="392"/>
        <v>600</v>
      </c>
      <c r="DE40" s="232">
        <f t="shared" si="392"/>
        <v>600</v>
      </c>
      <c r="DF40" s="232">
        <f t="shared" si="392"/>
        <v>600</v>
      </c>
      <c r="DG40" s="232">
        <f t="shared" si="392"/>
        <v>600</v>
      </c>
      <c r="DH40" s="204">
        <f t="shared" si="268"/>
        <v>7200</v>
      </c>
      <c r="DI40" s="232">
        <f t="shared" ref="DI40:DT40" si="393">$B$40*$C$26*$C$40</f>
        <v>600</v>
      </c>
      <c r="DJ40" s="232">
        <f t="shared" si="393"/>
        <v>600</v>
      </c>
      <c r="DK40" s="232">
        <f t="shared" si="393"/>
        <v>600</v>
      </c>
      <c r="DL40" s="232">
        <f t="shared" si="393"/>
        <v>600</v>
      </c>
      <c r="DM40" s="232">
        <f t="shared" si="393"/>
        <v>600</v>
      </c>
      <c r="DN40" s="232">
        <f t="shared" si="393"/>
        <v>600</v>
      </c>
      <c r="DO40" s="232">
        <f t="shared" si="393"/>
        <v>600</v>
      </c>
      <c r="DP40" s="232">
        <f t="shared" si="393"/>
        <v>600</v>
      </c>
      <c r="DQ40" s="232">
        <f t="shared" si="393"/>
        <v>600</v>
      </c>
      <c r="DR40" s="232">
        <f t="shared" si="393"/>
        <v>600</v>
      </c>
      <c r="DS40" s="232">
        <f t="shared" si="393"/>
        <v>600</v>
      </c>
      <c r="DT40" s="232">
        <f t="shared" si="393"/>
        <v>600</v>
      </c>
      <c r="DU40" s="204">
        <f t="shared" si="270"/>
        <v>7200</v>
      </c>
      <c r="DV40" s="232">
        <f t="shared" ref="DV40:EG40" si="394">$B$40*$C$26*$C$40</f>
        <v>600</v>
      </c>
      <c r="DW40" s="232">
        <f t="shared" si="394"/>
        <v>600</v>
      </c>
      <c r="DX40" s="232">
        <f t="shared" si="394"/>
        <v>600</v>
      </c>
      <c r="DY40" s="232">
        <f t="shared" si="394"/>
        <v>600</v>
      </c>
      <c r="DZ40" s="232">
        <f t="shared" si="394"/>
        <v>600</v>
      </c>
      <c r="EA40" s="232">
        <f t="shared" si="394"/>
        <v>600</v>
      </c>
      <c r="EB40" s="232">
        <f t="shared" si="394"/>
        <v>600</v>
      </c>
      <c r="EC40" s="232">
        <f t="shared" si="394"/>
        <v>600</v>
      </c>
      <c r="ED40" s="232">
        <f t="shared" si="394"/>
        <v>600</v>
      </c>
      <c r="EE40" s="232">
        <f t="shared" si="394"/>
        <v>600</v>
      </c>
      <c r="EF40" s="232">
        <f t="shared" si="394"/>
        <v>600</v>
      </c>
      <c r="EG40" s="232">
        <f t="shared" si="394"/>
        <v>600</v>
      </c>
      <c r="EH40" s="204">
        <f t="shared" si="272"/>
        <v>7200</v>
      </c>
      <c r="EI40" s="293"/>
    </row>
    <row r="41" spans="1:139" s="292" customFormat="1" ht="18" outlineLevel="2" x14ac:dyDescent="0.25">
      <c r="A41" s="187" t="s">
        <v>201</v>
      </c>
      <c r="B41" s="189" t="s">
        <v>340</v>
      </c>
      <c r="C41" s="240"/>
      <c r="D41" s="188"/>
      <c r="E41" s="188"/>
      <c r="F41" s="241"/>
      <c r="G41" s="241"/>
      <c r="H41" s="189">
        <f t="shared" ref="H41:AM41" si="395">SUM(H42:H48)</f>
        <v>0</v>
      </c>
      <c r="I41" s="189">
        <f t="shared" si="395"/>
        <v>52500</v>
      </c>
      <c r="J41" s="189">
        <f t="shared" si="395"/>
        <v>52500</v>
      </c>
      <c r="K41" s="189">
        <f t="shared" si="395"/>
        <v>52500</v>
      </c>
      <c r="L41" s="189">
        <f t="shared" si="395"/>
        <v>52500</v>
      </c>
      <c r="M41" s="189">
        <f t="shared" si="395"/>
        <v>52500</v>
      </c>
      <c r="N41" s="189">
        <f t="shared" si="395"/>
        <v>52500</v>
      </c>
      <c r="O41" s="189">
        <f t="shared" si="395"/>
        <v>52500</v>
      </c>
      <c r="P41" s="189">
        <f t="shared" si="395"/>
        <v>52500</v>
      </c>
      <c r="Q41" s="189">
        <f t="shared" si="395"/>
        <v>52500</v>
      </c>
      <c r="R41" s="189">
        <f t="shared" si="395"/>
        <v>52500</v>
      </c>
      <c r="S41" s="189">
        <f t="shared" si="395"/>
        <v>52500</v>
      </c>
      <c r="T41" s="189">
        <f t="shared" si="395"/>
        <v>52500</v>
      </c>
      <c r="U41" s="217">
        <f t="shared" si="395"/>
        <v>630000</v>
      </c>
      <c r="V41" s="189">
        <f t="shared" si="395"/>
        <v>52500</v>
      </c>
      <c r="W41" s="189">
        <f t="shared" si="395"/>
        <v>52500</v>
      </c>
      <c r="X41" s="189">
        <f t="shared" si="395"/>
        <v>52500</v>
      </c>
      <c r="Y41" s="189">
        <f t="shared" si="395"/>
        <v>52500</v>
      </c>
      <c r="Z41" s="189">
        <f t="shared" si="395"/>
        <v>52500</v>
      </c>
      <c r="AA41" s="189">
        <f t="shared" si="395"/>
        <v>52500</v>
      </c>
      <c r="AB41" s="189">
        <f t="shared" si="395"/>
        <v>52500</v>
      </c>
      <c r="AC41" s="189">
        <f t="shared" si="395"/>
        <v>52500</v>
      </c>
      <c r="AD41" s="189">
        <f t="shared" si="395"/>
        <v>52500</v>
      </c>
      <c r="AE41" s="189">
        <f t="shared" si="395"/>
        <v>52500</v>
      </c>
      <c r="AF41" s="189">
        <f t="shared" si="395"/>
        <v>52500</v>
      </c>
      <c r="AG41" s="189">
        <f t="shared" si="395"/>
        <v>52500</v>
      </c>
      <c r="AH41" s="217">
        <f t="shared" si="395"/>
        <v>630000</v>
      </c>
      <c r="AI41" s="189">
        <f t="shared" si="395"/>
        <v>52500</v>
      </c>
      <c r="AJ41" s="189">
        <f t="shared" si="395"/>
        <v>52500</v>
      </c>
      <c r="AK41" s="189">
        <f t="shared" si="395"/>
        <v>52500</v>
      </c>
      <c r="AL41" s="189">
        <f t="shared" si="395"/>
        <v>52500</v>
      </c>
      <c r="AM41" s="189">
        <f t="shared" si="395"/>
        <v>52500</v>
      </c>
      <c r="AN41" s="189">
        <f t="shared" ref="AN41:BS41" si="396">SUM(AN42:AN48)</f>
        <v>52500</v>
      </c>
      <c r="AO41" s="189">
        <f t="shared" si="396"/>
        <v>52500</v>
      </c>
      <c r="AP41" s="189">
        <f t="shared" si="396"/>
        <v>52500</v>
      </c>
      <c r="AQ41" s="189">
        <f t="shared" si="396"/>
        <v>52500</v>
      </c>
      <c r="AR41" s="189">
        <f t="shared" si="396"/>
        <v>52500</v>
      </c>
      <c r="AS41" s="189">
        <f t="shared" si="396"/>
        <v>52500</v>
      </c>
      <c r="AT41" s="189">
        <f t="shared" si="396"/>
        <v>52500</v>
      </c>
      <c r="AU41" s="217">
        <f t="shared" si="396"/>
        <v>630000</v>
      </c>
      <c r="AV41" s="189">
        <f t="shared" si="396"/>
        <v>52500</v>
      </c>
      <c r="AW41" s="189">
        <f t="shared" si="396"/>
        <v>52500</v>
      </c>
      <c r="AX41" s="189">
        <f t="shared" si="396"/>
        <v>52500</v>
      </c>
      <c r="AY41" s="189">
        <f t="shared" si="396"/>
        <v>52500</v>
      </c>
      <c r="AZ41" s="189">
        <f t="shared" si="396"/>
        <v>52500</v>
      </c>
      <c r="BA41" s="189">
        <f t="shared" si="396"/>
        <v>52500</v>
      </c>
      <c r="BB41" s="189">
        <f t="shared" si="396"/>
        <v>52500</v>
      </c>
      <c r="BC41" s="189">
        <f t="shared" si="396"/>
        <v>52500</v>
      </c>
      <c r="BD41" s="189">
        <f t="shared" si="396"/>
        <v>52500</v>
      </c>
      <c r="BE41" s="189">
        <f t="shared" si="396"/>
        <v>52500</v>
      </c>
      <c r="BF41" s="189">
        <f t="shared" si="396"/>
        <v>52500</v>
      </c>
      <c r="BG41" s="189">
        <f t="shared" si="396"/>
        <v>52500</v>
      </c>
      <c r="BH41" s="217">
        <f t="shared" si="396"/>
        <v>630000</v>
      </c>
      <c r="BI41" s="189">
        <f t="shared" si="396"/>
        <v>52500</v>
      </c>
      <c r="BJ41" s="189">
        <f t="shared" si="396"/>
        <v>52500</v>
      </c>
      <c r="BK41" s="189">
        <f t="shared" si="396"/>
        <v>52500</v>
      </c>
      <c r="BL41" s="189">
        <f t="shared" si="396"/>
        <v>52500</v>
      </c>
      <c r="BM41" s="189">
        <f t="shared" si="396"/>
        <v>52500</v>
      </c>
      <c r="BN41" s="189">
        <f t="shared" si="396"/>
        <v>52500</v>
      </c>
      <c r="BO41" s="189">
        <f t="shared" si="396"/>
        <v>52500</v>
      </c>
      <c r="BP41" s="189">
        <f t="shared" si="396"/>
        <v>52500</v>
      </c>
      <c r="BQ41" s="189">
        <f t="shared" si="396"/>
        <v>52500</v>
      </c>
      <c r="BR41" s="189">
        <f t="shared" si="396"/>
        <v>52500</v>
      </c>
      <c r="BS41" s="189">
        <f t="shared" si="396"/>
        <v>52500</v>
      </c>
      <c r="BT41" s="189">
        <f t="shared" ref="BT41:CY41" si="397">SUM(BT42:BT48)</f>
        <v>52500</v>
      </c>
      <c r="BU41" s="217">
        <f t="shared" si="397"/>
        <v>630000</v>
      </c>
      <c r="BV41" s="189">
        <f t="shared" si="397"/>
        <v>52500</v>
      </c>
      <c r="BW41" s="189">
        <f t="shared" si="397"/>
        <v>52500</v>
      </c>
      <c r="BX41" s="189">
        <f t="shared" si="397"/>
        <v>52500</v>
      </c>
      <c r="BY41" s="189">
        <f t="shared" si="397"/>
        <v>52500</v>
      </c>
      <c r="BZ41" s="189">
        <f t="shared" si="397"/>
        <v>52500</v>
      </c>
      <c r="CA41" s="189">
        <f t="shared" si="397"/>
        <v>52500</v>
      </c>
      <c r="CB41" s="189">
        <f t="shared" si="397"/>
        <v>52500</v>
      </c>
      <c r="CC41" s="189">
        <f t="shared" si="397"/>
        <v>52500</v>
      </c>
      <c r="CD41" s="189">
        <f t="shared" si="397"/>
        <v>52500</v>
      </c>
      <c r="CE41" s="189">
        <f t="shared" si="397"/>
        <v>52500</v>
      </c>
      <c r="CF41" s="189">
        <f t="shared" si="397"/>
        <v>52500</v>
      </c>
      <c r="CG41" s="189">
        <f t="shared" si="397"/>
        <v>52500</v>
      </c>
      <c r="CH41" s="217">
        <f t="shared" si="397"/>
        <v>630000</v>
      </c>
      <c r="CI41" s="189">
        <f t="shared" si="397"/>
        <v>52500</v>
      </c>
      <c r="CJ41" s="189">
        <f t="shared" si="397"/>
        <v>52500</v>
      </c>
      <c r="CK41" s="189">
        <f t="shared" si="397"/>
        <v>52500</v>
      </c>
      <c r="CL41" s="189">
        <f t="shared" si="397"/>
        <v>52500</v>
      </c>
      <c r="CM41" s="189">
        <f t="shared" si="397"/>
        <v>52500</v>
      </c>
      <c r="CN41" s="189">
        <f t="shared" si="397"/>
        <v>52500</v>
      </c>
      <c r="CO41" s="189">
        <f t="shared" si="397"/>
        <v>52500</v>
      </c>
      <c r="CP41" s="189">
        <f t="shared" si="397"/>
        <v>52500</v>
      </c>
      <c r="CQ41" s="189">
        <f t="shared" si="397"/>
        <v>52500</v>
      </c>
      <c r="CR41" s="189">
        <f t="shared" si="397"/>
        <v>52500</v>
      </c>
      <c r="CS41" s="189">
        <f t="shared" si="397"/>
        <v>52500</v>
      </c>
      <c r="CT41" s="189">
        <f t="shared" si="397"/>
        <v>52500</v>
      </c>
      <c r="CU41" s="217">
        <f t="shared" si="397"/>
        <v>630000</v>
      </c>
      <c r="CV41" s="189">
        <f t="shared" si="397"/>
        <v>52500</v>
      </c>
      <c r="CW41" s="189">
        <f t="shared" si="397"/>
        <v>52500</v>
      </c>
      <c r="CX41" s="189">
        <f t="shared" si="397"/>
        <v>52500</v>
      </c>
      <c r="CY41" s="189">
        <f t="shared" si="397"/>
        <v>52500</v>
      </c>
      <c r="CZ41" s="189">
        <f t="shared" ref="CZ41:EE41" si="398">SUM(CZ42:CZ48)</f>
        <v>52500</v>
      </c>
      <c r="DA41" s="189">
        <f t="shared" si="398"/>
        <v>52500</v>
      </c>
      <c r="DB41" s="189">
        <f t="shared" si="398"/>
        <v>52500</v>
      </c>
      <c r="DC41" s="189">
        <f t="shared" si="398"/>
        <v>52500</v>
      </c>
      <c r="DD41" s="189">
        <f t="shared" si="398"/>
        <v>52500</v>
      </c>
      <c r="DE41" s="189">
        <f t="shared" si="398"/>
        <v>52500</v>
      </c>
      <c r="DF41" s="189">
        <f t="shared" si="398"/>
        <v>52500</v>
      </c>
      <c r="DG41" s="189">
        <f t="shared" si="398"/>
        <v>52500</v>
      </c>
      <c r="DH41" s="217">
        <f t="shared" si="398"/>
        <v>630000</v>
      </c>
      <c r="DI41" s="189">
        <f t="shared" si="398"/>
        <v>52500</v>
      </c>
      <c r="DJ41" s="189">
        <f t="shared" si="398"/>
        <v>52500</v>
      </c>
      <c r="DK41" s="189">
        <f t="shared" si="398"/>
        <v>52500</v>
      </c>
      <c r="DL41" s="189">
        <f t="shared" si="398"/>
        <v>52500</v>
      </c>
      <c r="DM41" s="189">
        <f t="shared" si="398"/>
        <v>52500</v>
      </c>
      <c r="DN41" s="189">
        <f t="shared" si="398"/>
        <v>52500</v>
      </c>
      <c r="DO41" s="189">
        <f t="shared" si="398"/>
        <v>52500</v>
      </c>
      <c r="DP41" s="189">
        <f t="shared" si="398"/>
        <v>52500</v>
      </c>
      <c r="DQ41" s="189">
        <f t="shared" si="398"/>
        <v>52500</v>
      </c>
      <c r="DR41" s="189">
        <f t="shared" si="398"/>
        <v>52500</v>
      </c>
      <c r="DS41" s="189">
        <f t="shared" si="398"/>
        <v>52500</v>
      </c>
      <c r="DT41" s="189">
        <f t="shared" si="398"/>
        <v>52500</v>
      </c>
      <c r="DU41" s="217">
        <f t="shared" si="398"/>
        <v>630000</v>
      </c>
      <c r="DV41" s="189">
        <f t="shared" si="398"/>
        <v>52500</v>
      </c>
      <c r="DW41" s="189">
        <f t="shared" si="398"/>
        <v>52500</v>
      </c>
      <c r="DX41" s="189">
        <f t="shared" si="398"/>
        <v>52500</v>
      </c>
      <c r="DY41" s="189">
        <f t="shared" si="398"/>
        <v>52500</v>
      </c>
      <c r="DZ41" s="189">
        <f t="shared" si="398"/>
        <v>52500</v>
      </c>
      <c r="EA41" s="189">
        <f t="shared" si="398"/>
        <v>52500</v>
      </c>
      <c r="EB41" s="189">
        <f t="shared" si="398"/>
        <v>52500</v>
      </c>
      <c r="EC41" s="189">
        <f t="shared" si="398"/>
        <v>52500</v>
      </c>
      <c r="ED41" s="189">
        <f t="shared" si="398"/>
        <v>52500</v>
      </c>
      <c r="EE41" s="189">
        <f t="shared" si="398"/>
        <v>52500</v>
      </c>
      <c r="EF41" s="189">
        <f t="shared" ref="EF41:EH41" si="399">SUM(EF42:EF48)</f>
        <v>52500</v>
      </c>
      <c r="EG41" s="189">
        <f t="shared" si="399"/>
        <v>52500</v>
      </c>
      <c r="EH41" s="217">
        <f t="shared" si="399"/>
        <v>630000</v>
      </c>
      <c r="EI41" s="291"/>
    </row>
    <row r="42" spans="1:139" s="287" customFormat="1" outlineLevel="3" x14ac:dyDescent="0.2">
      <c r="A42" s="193" t="s">
        <v>200</v>
      </c>
      <c r="B42" s="192">
        <v>7000</v>
      </c>
      <c r="C42" s="199"/>
      <c r="D42" s="195"/>
      <c r="E42" s="195"/>
      <c r="F42" s="203"/>
      <c r="G42" s="203"/>
      <c r="H42" s="190"/>
      <c r="I42" s="190">
        <f>$B$42</f>
        <v>7000</v>
      </c>
      <c r="J42" s="190">
        <f t="shared" ref="J42:T42" si="400">$B$42</f>
        <v>7000</v>
      </c>
      <c r="K42" s="190">
        <f t="shared" si="400"/>
        <v>7000</v>
      </c>
      <c r="L42" s="190">
        <f t="shared" si="400"/>
        <v>7000</v>
      </c>
      <c r="M42" s="190">
        <f t="shared" si="400"/>
        <v>7000</v>
      </c>
      <c r="N42" s="190">
        <f t="shared" si="400"/>
        <v>7000</v>
      </c>
      <c r="O42" s="190">
        <f t="shared" si="400"/>
        <v>7000</v>
      </c>
      <c r="P42" s="190">
        <f t="shared" si="400"/>
        <v>7000</v>
      </c>
      <c r="Q42" s="190">
        <f t="shared" si="400"/>
        <v>7000</v>
      </c>
      <c r="R42" s="190">
        <f t="shared" si="400"/>
        <v>7000</v>
      </c>
      <c r="S42" s="190">
        <f t="shared" si="400"/>
        <v>7000</v>
      </c>
      <c r="T42" s="190">
        <f t="shared" si="400"/>
        <v>7000</v>
      </c>
      <c r="U42" s="204">
        <f t="shared" ref="U42:U48" si="401">SUM(I42:T42)</f>
        <v>84000</v>
      </c>
      <c r="V42" s="190">
        <f t="shared" ref="V42:AG42" si="402">$B$42</f>
        <v>7000</v>
      </c>
      <c r="W42" s="190">
        <f t="shared" si="402"/>
        <v>7000</v>
      </c>
      <c r="X42" s="190">
        <f t="shared" si="402"/>
        <v>7000</v>
      </c>
      <c r="Y42" s="190">
        <f t="shared" si="402"/>
        <v>7000</v>
      </c>
      <c r="Z42" s="190">
        <f t="shared" si="402"/>
        <v>7000</v>
      </c>
      <c r="AA42" s="190">
        <f t="shared" si="402"/>
        <v>7000</v>
      </c>
      <c r="AB42" s="190">
        <f t="shared" si="402"/>
        <v>7000</v>
      </c>
      <c r="AC42" s="190">
        <f t="shared" si="402"/>
        <v>7000</v>
      </c>
      <c r="AD42" s="190">
        <f t="shared" si="402"/>
        <v>7000</v>
      </c>
      <c r="AE42" s="190">
        <f t="shared" si="402"/>
        <v>7000</v>
      </c>
      <c r="AF42" s="190">
        <f t="shared" si="402"/>
        <v>7000</v>
      </c>
      <c r="AG42" s="190">
        <f t="shared" si="402"/>
        <v>7000</v>
      </c>
      <c r="AH42" s="204">
        <f t="shared" ref="AH42:AH48" si="403">SUM(V42:AG42)</f>
        <v>84000</v>
      </c>
      <c r="AI42" s="190">
        <f t="shared" ref="AI42:AT42" si="404">$B$42</f>
        <v>7000</v>
      </c>
      <c r="AJ42" s="190">
        <f t="shared" si="404"/>
        <v>7000</v>
      </c>
      <c r="AK42" s="190">
        <f t="shared" si="404"/>
        <v>7000</v>
      </c>
      <c r="AL42" s="190">
        <f t="shared" si="404"/>
        <v>7000</v>
      </c>
      <c r="AM42" s="190">
        <f t="shared" si="404"/>
        <v>7000</v>
      </c>
      <c r="AN42" s="190">
        <f t="shared" si="404"/>
        <v>7000</v>
      </c>
      <c r="AO42" s="190">
        <f t="shared" si="404"/>
        <v>7000</v>
      </c>
      <c r="AP42" s="190">
        <f t="shared" si="404"/>
        <v>7000</v>
      </c>
      <c r="AQ42" s="190">
        <f t="shared" si="404"/>
        <v>7000</v>
      </c>
      <c r="AR42" s="190">
        <f t="shared" si="404"/>
        <v>7000</v>
      </c>
      <c r="AS42" s="190">
        <f t="shared" si="404"/>
        <v>7000</v>
      </c>
      <c r="AT42" s="190">
        <f t="shared" si="404"/>
        <v>7000</v>
      </c>
      <c r="AU42" s="204">
        <f t="shared" ref="AU42:AU48" si="405">SUM(AI42:AT42)</f>
        <v>84000</v>
      </c>
      <c r="AV42" s="190">
        <f t="shared" ref="AV42:BG42" si="406">$B$42</f>
        <v>7000</v>
      </c>
      <c r="AW42" s="190">
        <f t="shared" si="406"/>
        <v>7000</v>
      </c>
      <c r="AX42" s="190">
        <f t="shared" si="406"/>
        <v>7000</v>
      </c>
      <c r="AY42" s="190">
        <f t="shared" si="406"/>
        <v>7000</v>
      </c>
      <c r="AZ42" s="190">
        <f t="shared" si="406"/>
        <v>7000</v>
      </c>
      <c r="BA42" s="190">
        <f t="shared" si="406"/>
        <v>7000</v>
      </c>
      <c r="BB42" s="190">
        <f t="shared" si="406"/>
        <v>7000</v>
      </c>
      <c r="BC42" s="190">
        <f t="shared" si="406"/>
        <v>7000</v>
      </c>
      <c r="BD42" s="190">
        <f t="shared" si="406"/>
        <v>7000</v>
      </c>
      <c r="BE42" s="190">
        <f t="shared" si="406"/>
        <v>7000</v>
      </c>
      <c r="BF42" s="190">
        <f t="shared" si="406"/>
        <v>7000</v>
      </c>
      <c r="BG42" s="190">
        <f t="shared" si="406"/>
        <v>7000</v>
      </c>
      <c r="BH42" s="204">
        <f t="shared" ref="BH42:BH48" si="407">SUM(AV42:BG42)</f>
        <v>84000</v>
      </c>
      <c r="BI42" s="190">
        <f t="shared" ref="BI42:BT42" si="408">$B$42</f>
        <v>7000</v>
      </c>
      <c r="BJ42" s="190">
        <f t="shared" si="408"/>
        <v>7000</v>
      </c>
      <c r="BK42" s="190">
        <f t="shared" si="408"/>
        <v>7000</v>
      </c>
      <c r="BL42" s="190">
        <f t="shared" si="408"/>
        <v>7000</v>
      </c>
      <c r="BM42" s="190">
        <f t="shared" si="408"/>
        <v>7000</v>
      </c>
      <c r="BN42" s="190">
        <f t="shared" si="408"/>
        <v>7000</v>
      </c>
      <c r="BO42" s="190">
        <f t="shared" si="408"/>
        <v>7000</v>
      </c>
      <c r="BP42" s="190">
        <f t="shared" si="408"/>
        <v>7000</v>
      </c>
      <c r="BQ42" s="190">
        <f t="shared" si="408"/>
        <v>7000</v>
      </c>
      <c r="BR42" s="190">
        <f t="shared" si="408"/>
        <v>7000</v>
      </c>
      <c r="BS42" s="190">
        <f t="shared" si="408"/>
        <v>7000</v>
      </c>
      <c r="BT42" s="190">
        <f t="shared" si="408"/>
        <v>7000</v>
      </c>
      <c r="BU42" s="204">
        <f t="shared" ref="BU42:BU48" si="409">SUM(BI42:BT42)</f>
        <v>84000</v>
      </c>
      <c r="BV42" s="190">
        <f t="shared" ref="BV42:CG42" si="410">$B$42</f>
        <v>7000</v>
      </c>
      <c r="BW42" s="190">
        <f t="shared" si="410"/>
        <v>7000</v>
      </c>
      <c r="BX42" s="190">
        <f t="shared" si="410"/>
        <v>7000</v>
      </c>
      <c r="BY42" s="190">
        <f t="shared" si="410"/>
        <v>7000</v>
      </c>
      <c r="BZ42" s="190">
        <f t="shared" si="410"/>
        <v>7000</v>
      </c>
      <c r="CA42" s="190">
        <f t="shared" si="410"/>
        <v>7000</v>
      </c>
      <c r="CB42" s="190">
        <f t="shared" si="410"/>
        <v>7000</v>
      </c>
      <c r="CC42" s="190">
        <f t="shared" si="410"/>
        <v>7000</v>
      </c>
      <c r="CD42" s="190">
        <f t="shared" si="410"/>
        <v>7000</v>
      </c>
      <c r="CE42" s="190">
        <f t="shared" si="410"/>
        <v>7000</v>
      </c>
      <c r="CF42" s="190">
        <f t="shared" si="410"/>
        <v>7000</v>
      </c>
      <c r="CG42" s="190">
        <f t="shared" si="410"/>
        <v>7000</v>
      </c>
      <c r="CH42" s="204">
        <f t="shared" ref="CH42:CH48" si="411">SUM(BV42:CG42)</f>
        <v>84000</v>
      </c>
      <c r="CI42" s="190">
        <f t="shared" ref="CI42:CT42" si="412">$B$42</f>
        <v>7000</v>
      </c>
      <c r="CJ42" s="190">
        <f t="shared" si="412"/>
        <v>7000</v>
      </c>
      <c r="CK42" s="190">
        <f t="shared" si="412"/>
        <v>7000</v>
      </c>
      <c r="CL42" s="190">
        <f t="shared" si="412"/>
        <v>7000</v>
      </c>
      <c r="CM42" s="190">
        <f t="shared" si="412"/>
        <v>7000</v>
      </c>
      <c r="CN42" s="190">
        <f t="shared" si="412"/>
        <v>7000</v>
      </c>
      <c r="CO42" s="190">
        <f t="shared" si="412"/>
        <v>7000</v>
      </c>
      <c r="CP42" s="190">
        <f t="shared" si="412"/>
        <v>7000</v>
      </c>
      <c r="CQ42" s="190">
        <f t="shared" si="412"/>
        <v>7000</v>
      </c>
      <c r="CR42" s="190">
        <f t="shared" si="412"/>
        <v>7000</v>
      </c>
      <c r="CS42" s="190">
        <f t="shared" si="412"/>
        <v>7000</v>
      </c>
      <c r="CT42" s="190">
        <f t="shared" si="412"/>
        <v>7000</v>
      </c>
      <c r="CU42" s="204">
        <f t="shared" ref="CU42:CU48" si="413">SUM(CI42:CT42)</f>
        <v>84000</v>
      </c>
      <c r="CV42" s="190">
        <f t="shared" ref="CV42:DG42" si="414">$B$42</f>
        <v>7000</v>
      </c>
      <c r="CW42" s="190">
        <f t="shared" si="414"/>
        <v>7000</v>
      </c>
      <c r="CX42" s="190">
        <f t="shared" si="414"/>
        <v>7000</v>
      </c>
      <c r="CY42" s="190">
        <f t="shared" si="414"/>
        <v>7000</v>
      </c>
      <c r="CZ42" s="190">
        <f t="shared" si="414"/>
        <v>7000</v>
      </c>
      <c r="DA42" s="190">
        <f t="shared" si="414"/>
        <v>7000</v>
      </c>
      <c r="DB42" s="190">
        <f t="shared" si="414"/>
        <v>7000</v>
      </c>
      <c r="DC42" s="190">
        <f t="shared" si="414"/>
        <v>7000</v>
      </c>
      <c r="DD42" s="190">
        <f t="shared" si="414"/>
        <v>7000</v>
      </c>
      <c r="DE42" s="190">
        <f t="shared" si="414"/>
        <v>7000</v>
      </c>
      <c r="DF42" s="190">
        <f t="shared" si="414"/>
        <v>7000</v>
      </c>
      <c r="DG42" s="190">
        <f t="shared" si="414"/>
        <v>7000</v>
      </c>
      <c r="DH42" s="204">
        <f t="shared" ref="DH42:DH48" si="415">SUM(CV42:DG42)</f>
        <v>84000</v>
      </c>
      <c r="DI42" s="190">
        <f t="shared" ref="DI42:DT42" si="416">$B$42</f>
        <v>7000</v>
      </c>
      <c r="DJ42" s="190">
        <f t="shared" si="416"/>
        <v>7000</v>
      </c>
      <c r="DK42" s="190">
        <f t="shared" si="416"/>
        <v>7000</v>
      </c>
      <c r="DL42" s="190">
        <f t="shared" si="416"/>
        <v>7000</v>
      </c>
      <c r="DM42" s="190">
        <f t="shared" si="416"/>
        <v>7000</v>
      </c>
      <c r="DN42" s="190">
        <f t="shared" si="416"/>
        <v>7000</v>
      </c>
      <c r="DO42" s="190">
        <f t="shared" si="416"/>
        <v>7000</v>
      </c>
      <c r="DP42" s="190">
        <f t="shared" si="416"/>
        <v>7000</v>
      </c>
      <c r="DQ42" s="190">
        <f t="shared" si="416"/>
        <v>7000</v>
      </c>
      <c r="DR42" s="190">
        <f t="shared" si="416"/>
        <v>7000</v>
      </c>
      <c r="DS42" s="190">
        <f t="shared" si="416"/>
        <v>7000</v>
      </c>
      <c r="DT42" s="190">
        <f t="shared" si="416"/>
        <v>7000</v>
      </c>
      <c r="DU42" s="204">
        <f t="shared" ref="DU42:DU48" si="417">SUM(DI42:DT42)</f>
        <v>84000</v>
      </c>
      <c r="DV42" s="190">
        <f t="shared" ref="DV42:EG42" si="418">$B$42</f>
        <v>7000</v>
      </c>
      <c r="DW42" s="190">
        <f t="shared" si="418"/>
        <v>7000</v>
      </c>
      <c r="DX42" s="190">
        <f t="shared" si="418"/>
        <v>7000</v>
      </c>
      <c r="DY42" s="190">
        <f t="shared" si="418"/>
        <v>7000</v>
      </c>
      <c r="DZ42" s="190">
        <f t="shared" si="418"/>
        <v>7000</v>
      </c>
      <c r="EA42" s="190">
        <f t="shared" si="418"/>
        <v>7000</v>
      </c>
      <c r="EB42" s="190">
        <f t="shared" si="418"/>
        <v>7000</v>
      </c>
      <c r="EC42" s="190">
        <f t="shared" si="418"/>
        <v>7000</v>
      </c>
      <c r="ED42" s="190">
        <f t="shared" si="418"/>
        <v>7000</v>
      </c>
      <c r="EE42" s="190">
        <f t="shared" si="418"/>
        <v>7000</v>
      </c>
      <c r="EF42" s="190">
        <f t="shared" si="418"/>
        <v>7000</v>
      </c>
      <c r="EG42" s="190">
        <f t="shared" si="418"/>
        <v>7000</v>
      </c>
      <c r="EH42" s="204">
        <f t="shared" ref="EH42:EH48" si="419">SUM(DV42:EG42)</f>
        <v>84000</v>
      </c>
      <c r="EI42" s="286"/>
    </row>
    <row r="43" spans="1:139" s="287" customFormat="1" outlineLevel="3" x14ac:dyDescent="0.2">
      <c r="A43" s="193" t="s">
        <v>324</v>
      </c>
      <c r="B43" s="192">
        <v>18000</v>
      </c>
      <c r="C43" s="199"/>
      <c r="D43" s="195"/>
      <c r="E43" s="195"/>
      <c r="F43" s="203"/>
      <c r="G43" s="203"/>
      <c r="H43" s="190"/>
      <c r="I43" s="190">
        <f>$B$43</f>
        <v>18000</v>
      </c>
      <c r="J43" s="190">
        <f t="shared" ref="J43:T43" si="420">$B$43</f>
        <v>18000</v>
      </c>
      <c r="K43" s="190">
        <f t="shared" si="420"/>
        <v>18000</v>
      </c>
      <c r="L43" s="190">
        <f t="shared" si="420"/>
        <v>18000</v>
      </c>
      <c r="M43" s="190">
        <f t="shared" si="420"/>
        <v>18000</v>
      </c>
      <c r="N43" s="190">
        <f t="shared" si="420"/>
        <v>18000</v>
      </c>
      <c r="O43" s="190">
        <f t="shared" si="420"/>
        <v>18000</v>
      </c>
      <c r="P43" s="190">
        <f t="shared" si="420"/>
        <v>18000</v>
      </c>
      <c r="Q43" s="190">
        <f t="shared" si="420"/>
        <v>18000</v>
      </c>
      <c r="R43" s="190">
        <f t="shared" si="420"/>
        <v>18000</v>
      </c>
      <c r="S43" s="190">
        <f t="shared" si="420"/>
        <v>18000</v>
      </c>
      <c r="T43" s="190">
        <f t="shared" si="420"/>
        <v>18000</v>
      </c>
      <c r="U43" s="204">
        <f t="shared" si="401"/>
        <v>216000</v>
      </c>
      <c r="V43" s="190">
        <f t="shared" ref="V43:AG43" si="421">$B$43</f>
        <v>18000</v>
      </c>
      <c r="W43" s="190">
        <f t="shared" si="421"/>
        <v>18000</v>
      </c>
      <c r="X43" s="190">
        <f t="shared" si="421"/>
        <v>18000</v>
      </c>
      <c r="Y43" s="190">
        <f t="shared" si="421"/>
        <v>18000</v>
      </c>
      <c r="Z43" s="190">
        <f t="shared" si="421"/>
        <v>18000</v>
      </c>
      <c r="AA43" s="190">
        <f t="shared" si="421"/>
        <v>18000</v>
      </c>
      <c r="AB43" s="190">
        <f t="shared" si="421"/>
        <v>18000</v>
      </c>
      <c r="AC43" s="190">
        <f t="shared" si="421"/>
        <v>18000</v>
      </c>
      <c r="AD43" s="190">
        <f t="shared" si="421"/>
        <v>18000</v>
      </c>
      <c r="AE43" s="190">
        <f t="shared" si="421"/>
        <v>18000</v>
      </c>
      <c r="AF43" s="190">
        <f t="shared" si="421"/>
        <v>18000</v>
      </c>
      <c r="AG43" s="190">
        <f t="shared" si="421"/>
        <v>18000</v>
      </c>
      <c r="AH43" s="204">
        <f t="shared" si="403"/>
        <v>216000</v>
      </c>
      <c r="AI43" s="190">
        <f t="shared" ref="AI43:AT43" si="422">$B$43</f>
        <v>18000</v>
      </c>
      <c r="AJ43" s="190">
        <f t="shared" si="422"/>
        <v>18000</v>
      </c>
      <c r="AK43" s="190">
        <f t="shared" si="422"/>
        <v>18000</v>
      </c>
      <c r="AL43" s="190">
        <f t="shared" si="422"/>
        <v>18000</v>
      </c>
      <c r="AM43" s="190">
        <f t="shared" si="422"/>
        <v>18000</v>
      </c>
      <c r="AN43" s="190">
        <f t="shared" si="422"/>
        <v>18000</v>
      </c>
      <c r="AO43" s="190">
        <f t="shared" si="422"/>
        <v>18000</v>
      </c>
      <c r="AP43" s="190">
        <f t="shared" si="422"/>
        <v>18000</v>
      </c>
      <c r="AQ43" s="190">
        <f t="shared" si="422"/>
        <v>18000</v>
      </c>
      <c r="AR43" s="190">
        <f t="shared" si="422"/>
        <v>18000</v>
      </c>
      <c r="AS43" s="190">
        <f t="shared" si="422"/>
        <v>18000</v>
      </c>
      <c r="AT43" s="190">
        <f t="shared" si="422"/>
        <v>18000</v>
      </c>
      <c r="AU43" s="204">
        <f t="shared" si="405"/>
        <v>216000</v>
      </c>
      <c r="AV43" s="190">
        <f t="shared" ref="AV43:BG43" si="423">$B$43</f>
        <v>18000</v>
      </c>
      <c r="AW43" s="190">
        <f t="shared" si="423"/>
        <v>18000</v>
      </c>
      <c r="AX43" s="190">
        <f t="shared" si="423"/>
        <v>18000</v>
      </c>
      <c r="AY43" s="190">
        <f t="shared" si="423"/>
        <v>18000</v>
      </c>
      <c r="AZ43" s="190">
        <f t="shared" si="423"/>
        <v>18000</v>
      </c>
      <c r="BA43" s="190">
        <f t="shared" si="423"/>
        <v>18000</v>
      </c>
      <c r="BB43" s="190">
        <f t="shared" si="423"/>
        <v>18000</v>
      </c>
      <c r="BC43" s="190">
        <f t="shared" si="423"/>
        <v>18000</v>
      </c>
      <c r="BD43" s="190">
        <f t="shared" si="423"/>
        <v>18000</v>
      </c>
      <c r="BE43" s="190">
        <f t="shared" si="423"/>
        <v>18000</v>
      </c>
      <c r="BF43" s="190">
        <f t="shared" si="423"/>
        <v>18000</v>
      </c>
      <c r="BG43" s="190">
        <f t="shared" si="423"/>
        <v>18000</v>
      </c>
      <c r="BH43" s="204">
        <f t="shared" si="407"/>
        <v>216000</v>
      </c>
      <c r="BI43" s="190">
        <f t="shared" ref="BI43:BT43" si="424">$B$43</f>
        <v>18000</v>
      </c>
      <c r="BJ43" s="190">
        <f t="shared" si="424"/>
        <v>18000</v>
      </c>
      <c r="BK43" s="190">
        <f t="shared" si="424"/>
        <v>18000</v>
      </c>
      <c r="BL43" s="190">
        <f t="shared" si="424"/>
        <v>18000</v>
      </c>
      <c r="BM43" s="190">
        <f t="shared" si="424"/>
        <v>18000</v>
      </c>
      <c r="BN43" s="190">
        <f t="shared" si="424"/>
        <v>18000</v>
      </c>
      <c r="BO43" s="190">
        <f t="shared" si="424"/>
        <v>18000</v>
      </c>
      <c r="BP43" s="190">
        <f t="shared" si="424"/>
        <v>18000</v>
      </c>
      <c r="BQ43" s="190">
        <f t="shared" si="424"/>
        <v>18000</v>
      </c>
      <c r="BR43" s="190">
        <f t="shared" si="424"/>
        <v>18000</v>
      </c>
      <c r="BS43" s="190">
        <f t="shared" si="424"/>
        <v>18000</v>
      </c>
      <c r="BT43" s="190">
        <f t="shared" si="424"/>
        <v>18000</v>
      </c>
      <c r="BU43" s="204">
        <f t="shared" si="409"/>
        <v>216000</v>
      </c>
      <c r="BV43" s="190">
        <f t="shared" ref="BV43:CG43" si="425">$B$43</f>
        <v>18000</v>
      </c>
      <c r="BW43" s="190">
        <f t="shared" si="425"/>
        <v>18000</v>
      </c>
      <c r="BX43" s="190">
        <f t="shared" si="425"/>
        <v>18000</v>
      </c>
      <c r="BY43" s="190">
        <f t="shared" si="425"/>
        <v>18000</v>
      </c>
      <c r="BZ43" s="190">
        <f t="shared" si="425"/>
        <v>18000</v>
      </c>
      <c r="CA43" s="190">
        <f t="shared" si="425"/>
        <v>18000</v>
      </c>
      <c r="CB43" s="190">
        <f t="shared" si="425"/>
        <v>18000</v>
      </c>
      <c r="CC43" s="190">
        <f t="shared" si="425"/>
        <v>18000</v>
      </c>
      <c r="CD43" s="190">
        <f t="shared" si="425"/>
        <v>18000</v>
      </c>
      <c r="CE43" s="190">
        <f t="shared" si="425"/>
        <v>18000</v>
      </c>
      <c r="CF43" s="190">
        <f t="shared" si="425"/>
        <v>18000</v>
      </c>
      <c r="CG43" s="190">
        <f t="shared" si="425"/>
        <v>18000</v>
      </c>
      <c r="CH43" s="204">
        <f t="shared" si="411"/>
        <v>216000</v>
      </c>
      <c r="CI43" s="190">
        <f t="shared" ref="CI43:CT43" si="426">$B$43</f>
        <v>18000</v>
      </c>
      <c r="CJ43" s="190">
        <f t="shared" si="426"/>
        <v>18000</v>
      </c>
      <c r="CK43" s="190">
        <f t="shared" si="426"/>
        <v>18000</v>
      </c>
      <c r="CL43" s="190">
        <f t="shared" si="426"/>
        <v>18000</v>
      </c>
      <c r="CM43" s="190">
        <f t="shared" si="426"/>
        <v>18000</v>
      </c>
      <c r="CN43" s="190">
        <f t="shared" si="426"/>
        <v>18000</v>
      </c>
      <c r="CO43" s="190">
        <f t="shared" si="426"/>
        <v>18000</v>
      </c>
      <c r="CP43" s="190">
        <f t="shared" si="426"/>
        <v>18000</v>
      </c>
      <c r="CQ43" s="190">
        <f t="shared" si="426"/>
        <v>18000</v>
      </c>
      <c r="CR43" s="190">
        <f t="shared" si="426"/>
        <v>18000</v>
      </c>
      <c r="CS43" s="190">
        <f t="shared" si="426"/>
        <v>18000</v>
      </c>
      <c r="CT43" s="190">
        <f t="shared" si="426"/>
        <v>18000</v>
      </c>
      <c r="CU43" s="204">
        <f t="shared" si="413"/>
        <v>216000</v>
      </c>
      <c r="CV43" s="190">
        <f t="shared" ref="CV43:DG43" si="427">$B$43</f>
        <v>18000</v>
      </c>
      <c r="CW43" s="190">
        <f t="shared" si="427"/>
        <v>18000</v>
      </c>
      <c r="CX43" s="190">
        <f t="shared" si="427"/>
        <v>18000</v>
      </c>
      <c r="CY43" s="190">
        <f t="shared" si="427"/>
        <v>18000</v>
      </c>
      <c r="CZ43" s="190">
        <f t="shared" si="427"/>
        <v>18000</v>
      </c>
      <c r="DA43" s="190">
        <f t="shared" si="427"/>
        <v>18000</v>
      </c>
      <c r="DB43" s="190">
        <f t="shared" si="427"/>
        <v>18000</v>
      </c>
      <c r="DC43" s="190">
        <f t="shared" si="427"/>
        <v>18000</v>
      </c>
      <c r="DD43" s="190">
        <f t="shared" si="427"/>
        <v>18000</v>
      </c>
      <c r="DE43" s="190">
        <f t="shared" si="427"/>
        <v>18000</v>
      </c>
      <c r="DF43" s="190">
        <f t="shared" si="427"/>
        <v>18000</v>
      </c>
      <c r="DG43" s="190">
        <f t="shared" si="427"/>
        <v>18000</v>
      </c>
      <c r="DH43" s="204">
        <f t="shared" si="415"/>
        <v>216000</v>
      </c>
      <c r="DI43" s="190">
        <f t="shared" ref="DI43:DT43" si="428">$B$43</f>
        <v>18000</v>
      </c>
      <c r="DJ43" s="190">
        <f t="shared" si="428"/>
        <v>18000</v>
      </c>
      <c r="DK43" s="190">
        <f t="shared" si="428"/>
        <v>18000</v>
      </c>
      <c r="DL43" s="190">
        <f t="shared" si="428"/>
        <v>18000</v>
      </c>
      <c r="DM43" s="190">
        <f t="shared" si="428"/>
        <v>18000</v>
      </c>
      <c r="DN43" s="190">
        <f t="shared" si="428"/>
        <v>18000</v>
      </c>
      <c r="DO43" s="190">
        <f t="shared" si="428"/>
        <v>18000</v>
      </c>
      <c r="DP43" s="190">
        <f t="shared" si="428"/>
        <v>18000</v>
      </c>
      <c r="DQ43" s="190">
        <f t="shared" si="428"/>
        <v>18000</v>
      </c>
      <c r="DR43" s="190">
        <f t="shared" si="428"/>
        <v>18000</v>
      </c>
      <c r="DS43" s="190">
        <f t="shared" si="428"/>
        <v>18000</v>
      </c>
      <c r="DT43" s="190">
        <f t="shared" si="428"/>
        <v>18000</v>
      </c>
      <c r="DU43" s="204">
        <f t="shared" si="417"/>
        <v>216000</v>
      </c>
      <c r="DV43" s="190">
        <f t="shared" ref="DV43:EG43" si="429">$B$43</f>
        <v>18000</v>
      </c>
      <c r="DW43" s="190">
        <f t="shared" si="429"/>
        <v>18000</v>
      </c>
      <c r="DX43" s="190">
        <f t="shared" si="429"/>
        <v>18000</v>
      </c>
      <c r="DY43" s="190">
        <f t="shared" si="429"/>
        <v>18000</v>
      </c>
      <c r="DZ43" s="190">
        <f t="shared" si="429"/>
        <v>18000</v>
      </c>
      <c r="EA43" s="190">
        <f t="shared" si="429"/>
        <v>18000</v>
      </c>
      <c r="EB43" s="190">
        <f t="shared" si="429"/>
        <v>18000</v>
      </c>
      <c r="EC43" s="190">
        <f t="shared" si="429"/>
        <v>18000</v>
      </c>
      <c r="ED43" s="190">
        <f t="shared" si="429"/>
        <v>18000</v>
      </c>
      <c r="EE43" s="190">
        <f t="shared" si="429"/>
        <v>18000</v>
      </c>
      <c r="EF43" s="190">
        <f t="shared" si="429"/>
        <v>18000</v>
      </c>
      <c r="EG43" s="190">
        <f t="shared" si="429"/>
        <v>18000</v>
      </c>
      <c r="EH43" s="204">
        <f t="shared" si="419"/>
        <v>216000</v>
      </c>
      <c r="EI43" s="286"/>
    </row>
    <row r="44" spans="1:139" s="287" customFormat="1" outlineLevel="3" x14ac:dyDescent="0.2">
      <c r="A44" s="193" t="s">
        <v>393</v>
      </c>
      <c r="B44" s="192">
        <v>4500</v>
      </c>
      <c r="C44" s="199"/>
      <c r="D44" s="195"/>
      <c r="E44" s="195"/>
      <c r="F44" s="203"/>
      <c r="G44" s="203"/>
      <c r="H44" s="190"/>
      <c r="I44" s="190">
        <f>$B$44</f>
        <v>4500</v>
      </c>
      <c r="J44" s="190">
        <f t="shared" ref="J44:T44" si="430">$B$44</f>
        <v>4500</v>
      </c>
      <c r="K44" s="190">
        <f t="shared" si="430"/>
        <v>4500</v>
      </c>
      <c r="L44" s="190">
        <f t="shared" si="430"/>
        <v>4500</v>
      </c>
      <c r="M44" s="190">
        <f t="shared" si="430"/>
        <v>4500</v>
      </c>
      <c r="N44" s="190">
        <f t="shared" si="430"/>
        <v>4500</v>
      </c>
      <c r="O44" s="190">
        <f t="shared" si="430"/>
        <v>4500</v>
      </c>
      <c r="P44" s="190">
        <f t="shared" si="430"/>
        <v>4500</v>
      </c>
      <c r="Q44" s="190">
        <f t="shared" si="430"/>
        <v>4500</v>
      </c>
      <c r="R44" s="190">
        <f t="shared" si="430"/>
        <v>4500</v>
      </c>
      <c r="S44" s="190">
        <f t="shared" si="430"/>
        <v>4500</v>
      </c>
      <c r="T44" s="190">
        <f t="shared" si="430"/>
        <v>4500</v>
      </c>
      <c r="U44" s="204">
        <f t="shared" si="401"/>
        <v>54000</v>
      </c>
      <c r="V44" s="190">
        <f t="shared" ref="V44:AG44" si="431">$B$44</f>
        <v>4500</v>
      </c>
      <c r="W44" s="190">
        <f t="shared" si="431"/>
        <v>4500</v>
      </c>
      <c r="X44" s="190">
        <f t="shared" si="431"/>
        <v>4500</v>
      </c>
      <c r="Y44" s="190">
        <f t="shared" si="431"/>
        <v>4500</v>
      </c>
      <c r="Z44" s="190">
        <f t="shared" si="431"/>
        <v>4500</v>
      </c>
      <c r="AA44" s="190">
        <f t="shared" si="431"/>
        <v>4500</v>
      </c>
      <c r="AB44" s="190">
        <f t="shared" si="431"/>
        <v>4500</v>
      </c>
      <c r="AC44" s="190">
        <f t="shared" si="431"/>
        <v>4500</v>
      </c>
      <c r="AD44" s="190">
        <f t="shared" si="431"/>
        <v>4500</v>
      </c>
      <c r="AE44" s="190">
        <f t="shared" si="431"/>
        <v>4500</v>
      </c>
      <c r="AF44" s="190">
        <f t="shared" si="431"/>
        <v>4500</v>
      </c>
      <c r="AG44" s="190">
        <f t="shared" si="431"/>
        <v>4500</v>
      </c>
      <c r="AH44" s="204">
        <f t="shared" si="403"/>
        <v>54000</v>
      </c>
      <c r="AI44" s="190">
        <f t="shared" ref="AI44:AT44" si="432">$B$44</f>
        <v>4500</v>
      </c>
      <c r="AJ44" s="190">
        <f t="shared" si="432"/>
        <v>4500</v>
      </c>
      <c r="AK44" s="190">
        <f t="shared" si="432"/>
        <v>4500</v>
      </c>
      <c r="AL44" s="190">
        <f t="shared" si="432"/>
        <v>4500</v>
      </c>
      <c r="AM44" s="190">
        <f t="shared" si="432"/>
        <v>4500</v>
      </c>
      <c r="AN44" s="190">
        <f t="shared" si="432"/>
        <v>4500</v>
      </c>
      <c r="AO44" s="190">
        <f t="shared" si="432"/>
        <v>4500</v>
      </c>
      <c r="AP44" s="190">
        <f t="shared" si="432"/>
        <v>4500</v>
      </c>
      <c r="AQ44" s="190">
        <f t="shared" si="432"/>
        <v>4500</v>
      </c>
      <c r="AR44" s="190">
        <f t="shared" si="432"/>
        <v>4500</v>
      </c>
      <c r="AS44" s="190">
        <f t="shared" si="432"/>
        <v>4500</v>
      </c>
      <c r="AT44" s="190">
        <f t="shared" si="432"/>
        <v>4500</v>
      </c>
      <c r="AU44" s="204">
        <f t="shared" si="405"/>
        <v>54000</v>
      </c>
      <c r="AV44" s="190">
        <f t="shared" ref="AV44:BG44" si="433">$B$44</f>
        <v>4500</v>
      </c>
      <c r="AW44" s="190">
        <f t="shared" si="433"/>
        <v>4500</v>
      </c>
      <c r="AX44" s="190">
        <f t="shared" si="433"/>
        <v>4500</v>
      </c>
      <c r="AY44" s="190">
        <f t="shared" si="433"/>
        <v>4500</v>
      </c>
      <c r="AZ44" s="190">
        <f t="shared" si="433"/>
        <v>4500</v>
      </c>
      <c r="BA44" s="190">
        <f t="shared" si="433"/>
        <v>4500</v>
      </c>
      <c r="BB44" s="190">
        <f t="shared" si="433"/>
        <v>4500</v>
      </c>
      <c r="BC44" s="190">
        <f t="shared" si="433"/>
        <v>4500</v>
      </c>
      <c r="BD44" s="190">
        <f t="shared" si="433"/>
        <v>4500</v>
      </c>
      <c r="BE44" s="190">
        <f t="shared" si="433"/>
        <v>4500</v>
      </c>
      <c r="BF44" s="190">
        <f t="shared" si="433"/>
        <v>4500</v>
      </c>
      <c r="BG44" s="190">
        <f t="shared" si="433"/>
        <v>4500</v>
      </c>
      <c r="BH44" s="204">
        <f t="shared" si="407"/>
        <v>54000</v>
      </c>
      <c r="BI44" s="190">
        <f t="shared" ref="BI44:BT44" si="434">$B$44</f>
        <v>4500</v>
      </c>
      <c r="BJ44" s="190">
        <f t="shared" si="434"/>
        <v>4500</v>
      </c>
      <c r="BK44" s="190">
        <f t="shared" si="434"/>
        <v>4500</v>
      </c>
      <c r="BL44" s="190">
        <f t="shared" si="434"/>
        <v>4500</v>
      </c>
      <c r="BM44" s="190">
        <f t="shared" si="434"/>
        <v>4500</v>
      </c>
      <c r="BN44" s="190">
        <f t="shared" si="434"/>
        <v>4500</v>
      </c>
      <c r="BO44" s="190">
        <f t="shared" si="434"/>
        <v>4500</v>
      </c>
      <c r="BP44" s="190">
        <f t="shared" si="434"/>
        <v>4500</v>
      </c>
      <c r="BQ44" s="190">
        <f t="shared" si="434"/>
        <v>4500</v>
      </c>
      <c r="BR44" s="190">
        <f t="shared" si="434"/>
        <v>4500</v>
      </c>
      <c r="BS44" s="190">
        <f t="shared" si="434"/>
        <v>4500</v>
      </c>
      <c r="BT44" s="190">
        <f t="shared" si="434"/>
        <v>4500</v>
      </c>
      <c r="BU44" s="204">
        <f t="shared" si="409"/>
        <v>54000</v>
      </c>
      <c r="BV44" s="190">
        <f t="shared" ref="BV44:CG44" si="435">$B$44</f>
        <v>4500</v>
      </c>
      <c r="BW44" s="190">
        <f t="shared" si="435"/>
        <v>4500</v>
      </c>
      <c r="BX44" s="190">
        <f t="shared" si="435"/>
        <v>4500</v>
      </c>
      <c r="BY44" s="190">
        <f t="shared" si="435"/>
        <v>4500</v>
      </c>
      <c r="BZ44" s="190">
        <f t="shared" si="435"/>
        <v>4500</v>
      </c>
      <c r="CA44" s="190">
        <f t="shared" si="435"/>
        <v>4500</v>
      </c>
      <c r="CB44" s="190">
        <f t="shared" si="435"/>
        <v>4500</v>
      </c>
      <c r="CC44" s="190">
        <f t="shared" si="435"/>
        <v>4500</v>
      </c>
      <c r="CD44" s="190">
        <f t="shared" si="435"/>
        <v>4500</v>
      </c>
      <c r="CE44" s="190">
        <f t="shared" si="435"/>
        <v>4500</v>
      </c>
      <c r="CF44" s="190">
        <f t="shared" si="435"/>
        <v>4500</v>
      </c>
      <c r="CG44" s="190">
        <f t="shared" si="435"/>
        <v>4500</v>
      </c>
      <c r="CH44" s="204">
        <f t="shared" si="411"/>
        <v>54000</v>
      </c>
      <c r="CI44" s="190">
        <f t="shared" ref="CI44:CT44" si="436">$B$44</f>
        <v>4500</v>
      </c>
      <c r="CJ44" s="190">
        <f t="shared" si="436"/>
        <v>4500</v>
      </c>
      <c r="CK44" s="190">
        <f t="shared" si="436"/>
        <v>4500</v>
      </c>
      <c r="CL44" s="190">
        <f t="shared" si="436"/>
        <v>4500</v>
      </c>
      <c r="CM44" s="190">
        <f t="shared" si="436"/>
        <v>4500</v>
      </c>
      <c r="CN44" s="190">
        <f t="shared" si="436"/>
        <v>4500</v>
      </c>
      <c r="CO44" s="190">
        <f t="shared" si="436"/>
        <v>4500</v>
      </c>
      <c r="CP44" s="190">
        <f t="shared" si="436"/>
        <v>4500</v>
      </c>
      <c r="CQ44" s="190">
        <f t="shared" si="436"/>
        <v>4500</v>
      </c>
      <c r="CR44" s="190">
        <f t="shared" si="436"/>
        <v>4500</v>
      </c>
      <c r="CS44" s="190">
        <f t="shared" si="436"/>
        <v>4500</v>
      </c>
      <c r="CT44" s="190">
        <f t="shared" si="436"/>
        <v>4500</v>
      </c>
      <c r="CU44" s="204">
        <f t="shared" si="413"/>
        <v>54000</v>
      </c>
      <c r="CV44" s="190">
        <f t="shared" ref="CV44:DG44" si="437">$B$44</f>
        <v>4500</v>
      </c>
      <c r="CW44" s="190">
        <f t="shared" si="437"/>
        <v>4500</v>
      </c>
      <c r="CX44" s="190">
        <f t="shared" si="437"/>
        <v>4500</v>
      </c>
      <c r="CY44" s="190">
        <f t="shared" si="437"/>
        <v>4500</v>
      </c>
      <c r="CZ44" s="190">
        <f t="shared" si="437"/>
        <v>4500</v>
      </c>
      <c r="DA44" s="190">
        <f t="shared" si="437"/>
        <v>4500</v>
      </c>
      <c r="DB44" s="190">
        <f t="shared" si="437"/>
        <v>4500</v>
      </c>
      <c r="DC44" s="190">
        <f t="shared" si="437"/>
        <v>4500</v>
      </c>
      <c r="DD44" s="190">
        <f t="shared" si="437"/>
        <v>4500</v>
      </c>
      <c r="DE44" s="190">
        <f t="shared" si="437"/>
        <v>4500</v>
      </c>
      <c r="DF44" s="190">
        <f t="shared" si="437"/>
        <v>4500</v>
      </c>
      <c r="DG44" s="190">
        <f t="shared" si="437"/>
        <v>4500</v>
      </c>
      <c r="DH44" s="204">
        <f t="shared" si="415"/>
        <v>54000</v>
      </c>
      <c r="DI44" s="190">
        <f t="shared" ref="DI44:DT44" si="438">$B$44</f>
        <v>4500</v>
      </c>
      <c r="DJ44" s="190">
        <f t="shared" si="438"/>
        <v>4500</v>
      </c>
      <c r="DK44" s="190">
        <f t="shared" si="438"/>
        <v>4500</v>
      </c>
      <c r="DL44" s="190">
        <f t="shared" si="438"/>
        <v>4500</v>
      </c>
      <c r="DM44" s="190">
        <f t="shared" si="438"/>
        <v>4500</v>
      </c>
      <c r="DN44" s="190">
        <f t="shared" si="438"/>
        <v>4500</v>
      </c>
      <c r="DO44" s="190">
        <f t="shared" si="438"/>
        <v>4500</v>
      </c>
      <c r="DP44" s="190">
        <f t="shared" si="438"/>
        <v>4500</v>
      </c>
      <c r="DQ44" s="190">
        <f t="shared" si="438"/>
        <v>4500</v>
      </c>
      <c r="DR44" s="190">
        <f t="shared" si="438"/>
        <v>4500</v>
      </c>
      <c r="DS44" s="190">
        <f t="shared" si="438"/>
        <v>4500</v>
      </c>
      <c r="DT44" s="190">
        <f t="shared" si="438"/>
        <v>4500</v>
      </c>
      <c r="DU44" s="204">
        <f t="shared" si="417"/>
        <v>54000</v>
      </c>
      <c r="DV44" s="190">
        <f t="shared" ref="DV44:EG44" si="439">$B$44</f>
        <v>4500</v>
      </c>
      <c r="DW44" s="190">
        <f t="shared" si="439"/>
        <v>4500</v>
      </c>
      <c r="DX44" s="190">
        <f t="shared" si="439"/>
        <v>4500</v>
      </c>
      <c r="DY44" s="190">
        <f t="shared" si="439"/>
        <v>4500</v>
      </c>
      <c r="DZ44" s="190">
        <f t="shared" si="439"/>
        <v>4500</v>
      </c>
      <c r="EA44" s="190">
        <f t="shared" si="439"/>
        <v>4500</v>
      </c>
      <c r="EB44" s="190">
        <f t="shared" si="439"/>
        <v>4500</v>
      </c>
      <c r="EC44" s="190">
        <f t="shared" si="439"/>
        <v>4500</v>
      </c>
      <c r="ED44" s="190">
        <f t="shared" si="439"/>
        <v>4500</v>
      </c>
      <c r="EE44" s="190">
        <f t="shared" si="439"/>
        <v>4500</v>
      </c>
      <c r="EF44" s="190">
        <f t="shared" si="439"/>
        <v>4500</v>
      </c>
      <c r="EG44" s="190">
        <f t="shared" si="439"/>
        <v>4500</v>
      </c>
      <c r="EH44" s="204">
        <f t="shared" si="419"/>
        <v>54000</v>
      </c>
      <c r="EI44" s="286"/>
    </row>
    <row r="45" spans="1:139" s="287" customFormat="1" ht="17.25" customHeight="1" outlineLevel="3" x14ac:dyDescent="0.2">
      <c r="A45" s="193" t="s">
        <v>394</v>
      </c>
      <c r="B45" s="192">
        <v>4000</v>
      </c>
      <c r="C45" s="192"/>
      <c r="D45" s="195"/>
      <c r="E45" s="195"/>
      <c r="F45" s="203"/>
      <c r="G45" s="203"/>
      <c r="H45" s="190"/>
      <c r="I45" s="190">
        <f>$B$45</f>
        <v>4000</v>
      </c>
      <c r="J45" s="190">
        <f t="shared" ref="J45:T45" si="440">$B$45</f>
        <v>4000</v>
      </c>
      <c r="K45" s="190">
        <f t="shared" si="440"/>
        <v>4000</v>
      </c>
      <c r="L45" s="190">
        <f t="shared" si="440"/>
        <v>4000</v>
      </c>
      <c r="M45" s="190">
        <f t="shared" si="440"/>
        <v>4000</v>
      </c>
      <c r="N45" s="190">
        <f t="shared" si="440"/>
        <v>4000</v>
      </c>
      <c r="O45" s="190">
        <f t="shared" si="440"/>
        <v>4000</v>
      </c>
      <c r="P45" s="190">
        <f t="shared" si="440"/>
        <v>4000</v>
      </c>
      <c r="Q45" s="190">
        <f t="shared" si="440"/>
        <v>4000</v>
      </c>
      <c r="R45" s="190">
        <f t="shared" si="440"/>
        <v>4000</v>
      </c>
      <c r="S45" s="190">
        <f t="shared" si="440"/>
        <v>4000</v>
      </c>
      <c r="T45" s="190">
        <f t="shared" si="440"/>
        <v>4000</v>
      </c>
      <c r="U45" s="204">
        <f t="shared" si="401"/>
        <v>48000</v>
      </c>
      <c r="V45" s="190">
        <f t="shared" ref="V45:AG45" si="441">$B$45</f>
        <v>4000</v>
      </c>
      <c r="W45" s="190">
        <f t="shared" si="441"/>
        <v>4000</v>
      </c>
      <c r="X45" s="190">
        <f t="shared" si="441"/>
        <v>4000</v>
      </c>
      <c r="Y45" s="190">
        <f t="shared" si="441"/>
        <v>4000</v>
      </c>
      <c r="Z45" s="190">
        <f t="shared" si="441"/>
        <v>4000</v>
      </c>
      <c r="AA45" s="190">
        <f t="shared" si="441"/>
        <v>4000</v>
      </c>
      <c r="AB45" s="190">
        <f t="shared" si="441"/>
        <v>4000</v>
      </c>
      <c r="AC45" s="190">
        <f t="shared" si="441"/>
        <v>4000</v>
      </c>
      <c r="AD45" s="190">
        <f t="shared" si="441"/>
        <v>4000</v>
      </c>
      <c r="AE45" s="190">
        <f t="shared" si="441"/>
        <v>4000</v>
      </c>
      <c r="AF45" s="190">
        <f t="shared" si="441"/>
        <v>4000</v>
      </c>
      <c r="AG45" s="190">
        <f t="shared" si="441"/>
        <v>4000</v>
      </c>
      <c r="AH45" s="204">
        <f t="shared" si="403"/>
        <v>48000</v>
      </c>
      <c r="AI45" s="190">
        <f t="shared" ref="AI45:AT45" si="442">$B$45</f>
        <v>4000</v>
      </c>
      <c r="AJ45" s="190">
        <f t="shared" si="442"/>
        <v>4000</v>
      </c>
      <c r="AK45" s="190">
        <f t="shared" si="442"/>
        <v>4000</v>
      </c>
      <c r="AL45" s="190">
        <f t="shared" si="442"/>
        <v>4000</v>
      </c>
      <c r="AM45" s="190">
        <f t="shared" si="442"/>
        <v>4000</v>
      </c>
      <c r="AN45" s="190">
        <f t="shared" si="442"/>
        <v>4000</v>
      </c>
      <c r="AO45" s="190">
        <f t="shared" si="442"/>
        <v>4000</v>
      </c>
      <c r="AP45" s="190">
        <f t="shared" si="442"/>
        <v>4000</v>
      </c>
      <c r="AQ45" s="190">
        <f t="shared" si="442"/>
        <v>4000</v>
      </c>
      <c r="AR45" s="190">
        <f t="shared" si="442"/>
        <v>4000</v>
      </c>
      <c r="AS45" s="190">
        <f t="shared" si="442"/>
        <v>4000</v>
      </c>
      <c r="AT45" s="190">
        <f t="shared" si="442"/>
        <v>4000</v>
      </c>
      <c r="AU45" s="204">
        <f t="shared" si="405"/>
        <v>48000</v>
      </c>
      <c r="AV45" s="190">
        <f t="shared" ref="AV45:BG45" si="443">$B$45</f>
        <v>4000</v>
      </c>
      <c r="AW45" s="190">
        <f t="shared" si="443"/>
        <v>4000</v>
      </c>
      <c r="AX45" s="190">
        <f t="shared" si="443"/>
        <v>4000</v>
      </c>
      <c r="AY45" s="190">
        <f t="shared" si="443"/>
        <v>4000</v>
      </c>
      <c r="AZ45" s="190">
        <f t="shared" si="443"/>
        <v>4000</v>
      </c>
      <c r="BA45" s="190">
        <f t="shared" si="443"/>
        <v>4000</v>
      </c>
      <c r="BB45" s="190">
        <f t="shared" si="443"/>
        <v>4000</v>
      </c>
      <c r="BC45" s="190">
        <f t="shared" si="443"/>
        <v>4000</v>
      </c>
      <c r="BD45" s="190">
        <f t="shared" si="443"/>
        <v>4000</v>
      </c>
      <c r="BE45" s="190">
        <f t="shared" si="443"/>
        <v>4000</v>
      </c>
      <c r="BF45" s="190">
        <f t="shared" si="443"/>
        <v>4000</v>
      </c>
      <c r="BG45" s="190">
        <f t="shared" si="443"/>
        <v>4000</v>
      </c>
      <c r="BH45" s="204">
        <f t="shared" si="407"/>
        <v>48000</v>
      </c>
      <c r="BI45" s="190">
        <f t="shared" ref="BI45:BT45" si="444">$B$45</f>
        <v>4000</v>
      </c>
      <c r="BJ45" s="190">
        <f t="shared" si="444"/>
        <v>4000</v>
      </c>
      <c r="BK45" s="190">
        <f t="shared" si="444"/>
        <v>4000</v>
      </c>
      <c r="BL45" s="190">
        <f t="shared" si="444"/>
        <v>4000</v>
      </c>
      <c r="BM45" s="190">
        <f t="shared" si="444"/>
        <v>4000</v>
      </c>
      <c r="BN45" s="190">
        <f t="shared" si="444"/>
        <v>4000</v>
      </c>
      <c r="BO45" s="190">
        <f t="shared" si="444"/>
        <v>4000</v>
      </c>
      <c r="BP45" s="190">
        <f t="shared" si="444"/>
        <v>4000</v>
      </c>
      <c r="BQ45" s="190">
        <f t="shared" si="444"/>
        <v>4000</v>
      </c>
      <c r="BR45" s="190">
        <f t="shared" si="444"/>
        <v>4000</v>
      </c>
      <c r="BS45" s="190">
        <f t="shared" si="444"/>
        <v>4000</v>
      </c>
      <c r="BT45" s="190">
        <f t="shared" si="444"/>
        <v>4000</v>
      </c>
      <c r="BU45" s="204">
        <f t="shared" si="409"/>
        <v>48000</v>
      </c>
      <c r="BV45" s="190">
        <f t="shared" ref="BV45:CG45" si="445">$B$45</f>
        <v>4000</v>
      </c>
      <c r="BW45" s="190">
        <f t="shared" si="445"/>
        <v>4000</v>
      </c>
      <c r="BX45" s="190">
        <f t="shared" si="445"/>
        <v>4000</v>
      </c>
      <c r="BY45" s="190">
        <f t="shared" si="445"/>
        <v>4000</v>
      </c>
      <c r="BZ45" s="190">
        <f t="shared" si="445"/>
        <v>4000</v>
      </c>
      <c r="CA45" s="190">
        <f t="shared" si="445"/>
        <v>4000</v>
      </c>
      <c r="CB45" s="190">
        <f t="shared" si="445"/>
        <v>4000</v>
      </c>
      <c r="CC45" s="190">
        <f t="shared" si="445"/>
        <v>4000</v>
      </c>
      <c r="CD45" s="190">
        <f t="shared" si="445"/>
        <v>4000</v>
      </c>
      <c r="CE45" s="190">
        <f t="shared" si="445"/>
        <v>4000</v>
      </c>
      <c r="CF45" s="190">
        <f t="shared" si="445"/>
        <v>4000</v>
      </c>
      <c r="CG45" s="190">
        <f t="shared" si="445"/>
        <v>4000</v>
      </c>
      <c r="CH45" s="204">
        <f t="shared" si="411"/>
        <v>48000</v>
      </c>
      <c r="CI45" s="190">
        <f t="shared" ref="CI45:CT45" si="446">$B$45</f>
        <v>4000</v>
      </c>
      <c r="CJ45" s="190">
        <f t="shared" si="446"/>
        <v>4000</v>
      </c>
      <c r="CK45" s="190">
        <f t="shared" si="446"/>
        <v>4000</v>
      </c>
      <c r="CL45" s="190">
        <f t="shared" si="446"/>
        <v>4000</v>
      </c>
      <c r="CM45" s="190">
        <f t="shared" si="446"/>
        <v>4000</v>
      </c>
      <c r="CN45" s="190">
        <f t="shared" si="446"/>
        <v>4000</v>
      </c>
      <c r="CO45" s="190">
        <f t="shared" si="446"/>
        <v>4000</v>
      </c>
      <c r="CP45" s="190">
        <f t="shared" si="446"/>
        <v>4000</v>
      </c>
      <c r="CQ45" s="190">
        <f t="shared" si="446"/>
        <v>4000</v>
      </c>
      <c r="CR45" s="190">
        <f t="shared" si="446"/>
        <v>4000</v>
      </c>
      <c r="CS45" s="190">
        <f t="shared" si="446"/>
        <v>4000</v>
      </c>
      <c r="CT45" s="190">
        <f t="shared" si="446"/>
        <v>4000</v>
      </c>
      <c r="CU45" s="204">
        <f t="shared" si="413"/>
        <v>48000</v>
      </c>
      <c r="CV45" s="190">
        <f t="shared" ref="CV45:DG45" si="447">$B$45</f>
        <v>4000</v>
      </c>
      <c r="CW45" s="190">
        <f t="shared" si="447"/>
        <v>4000</v>
      </c>
      <c r="CX45" s="190">
        <f t="shared" si="447"/>
        <v>4000</v>
      </c>
      <c r="CY45" s="190">
        <f t="shared" si="447"/>
        <v>4000</v>
      </c>
      <c r="CZ45" s="190">
        <f t="shared" si="447"/>
        <v>4000</v>
      </c>
      <c r="DA45" s="190">
        <f t="shared" si="447"/>
        <v>4000</v>
      </c>
      <c r="DB45" s="190">
        <f t="shared" si="447"/>
        <v>4000</v>
      </c>
      <c r="DC45" s="190">
        <f t="shared" si="447"/>
        <v>4000</v>
      </c>
      <c r="DD45" s="190">
        <f t="shared" si="447"/>
        <v>4000</v>
      </c>
      <c r="DE45" s="190">
        <f t="shared" si="447"/>
        <v>4000</v>
      </c>
      <c r="DF45" s="190">
        <f t="shared" si="447"/>
        <v>4000</v>
      </c>
      <c r="DG45" s="190">
        <f t="shared" si="447"/>
        <v>4000</v>
      </c>
      <c r="DH45" s="204">
        <f t="shared" si="415"/>
        <v>48000</v>
      </c>
      <c r="DI45" s="190">
        <f t="shared" ref="DI45:DT45" si="448">$B$45</f>
        <v>4000</v>
      </c>
      <c r="DJ45" s="190">
        <f t="shared" si="448"/>
        <v>4000</v>
      </c>
      <c r="DK45" s="190">
        <f t="shared" si="448"/>
        <v>4000</v>
      </c>
      <c r="DL45" s="190">
        <f t="shared" si="448"/>
        <v>4000</v>
      </c>
      <c r="DM45" s="190">
        <f t="shared" si="448"/>
        <v>4000</v>
      </c>
      <c r="DN45" s="190">
        <f t="shared" si="448"/>
        <v>4000</v>
      </c>
      <c r="DO45" s="190">
        <f t="shared" si="448"/>
        <v>4000</v>
      </c>
      <c r="DP45" s="190">
        <f t="shared" si="448"/>
        <v>4000</v>
      </c>
      <c r="DQ45" s="190">
        <f t="shared" si="448"/>
        <v>4000</v>
      </c>
      <c r="DR45" s="190">
        <f t="shared" si="448"/>
        <v>4000</v>
      </c>
      <c r="DS45" s="190">
        <f t="shared" si="448"/>
        <v>4000</v>
      </c>
      <c r="DT45" s="190">
        <f t="shared" si="448"/>
        <v>4000</v>
      </c>
      <c r="DU45" s="204">
        <f t="shared" si="417"/>
        <v>48000</v>
      </c>
      <c r="DV45" s="190">
        <f t="shared" ref="DV45:EG45" si="449">$B$45</f>
        <v>4000</v>
      </c>
      <c r="DW45" s="190">
        <f t="shared" si="449"/>
        <v>4000</v>
      </c>
      <c r="DX45" s="190">
        <f t="shared" si="449"/>
        <v>4000</v>
      </c>
      <c r="DY45" s="190">
        <f t="shared" si="449"/>
        <v>4000</v>
      </c>
      <c r="DZ45" s="190">
        <f t="shared" si="449"/>
        <v>4000</v>
      </c>
      <c r="EA45" s="190">
        <f t="shared" si="449"/>
        <v>4000</v>
      </c>
      <c r="EB45" s="190">
        <f t="shared" si="449"/>
        <v>4000</v>
      </c>
      <c r="EC45" s="190">
        <f t="shared" si="449"/>
        <v>4000</v>
      </c>
      <c r="ED45" s="190">
        <f t="shared" si="449"/>
        <v>4000</v>
      </c>
      <c r="EE45" s="190">
        <f t="shared" si="449"/>
        <v>4000</v>
      </c>
      <c r="EF45" s="190">
        <f t="shared" si="449"/>
        <v>4000</v>
      </c>
      <c r="EG45" s="190">
        <f t="shared" si="449"/>
        <v>4000</v>
      </c>
      <c r="EH45" s="204">
        <f t="shared" si="419"/>
        <v>48000</v>
      </c>
      <c r="EI45" s="286"/>
    </row>
    <row r="46" spans="1:139" s="287" customFormat="1" outlineLevel="3" x14ac:dyDescent="0.2">
      <c r="A46" s="193" t="s">
        <v>380</v>
      </c>
      <c r="B46" s="192">
        <v>6000</v>
      </c>
      <c r="C46" s="199"/>
      <c r="D46" s="195"/>
      <c r="E46" s="195"/>
      <c r="F46" s="203"/>
      <c r="G46" s="203"/>
      <c r="H46" s="190"/>
      <c r="I46" s="190">
        <f>$B$46</f>
        <v>6000</v>
      </c>
      <c r="J46" s="190">
        <f t="shared" ref="J46:T46" si="450">$B$46</f>
        <v>6000</v>
      </c>
      <c r="K46" s="190">
        <f t="shared" si="450"/>
        <v>6000</v>
      </c>
      <c r="L46" s="190">
        <f t="shared" si="450"/>
        <v>6000</v>
      </c>
      <c r="M46" s="190">
        <f t="shared" si="450"/>
        <v>6000</v>
      </c>
      <c r="N46" s="190">
        <f t="shared" si="450"/>
        <v>6000</v>
      </c>
      <c r="O46" s="190">
        <f t="shared" si="450"/>
        <v>6000</v>
      </c>
      <c r="P46" s="190">
        <f t="shared" si="450"/>
        <v>6000</v>
      </c>
      <c r="Q46" s="190">
        <f t="shared" si="450"/>
        <v>6000</v>
      </c>
      <c r="R46" s="190">
        <f t="shared" si="450"/>
        <v>6000</v>
      </c>
      <c r="S46" s="190">
        <f t="shared" si="450"/>
        <v>6000</v>
      </c>
      <c r="T46" s="190">
        <f t="shared" si="450"/>
        <v>6000</v>
      </c>
      <c r="U46" s="204">
        <f t="shared" si="401"/>
        <v>72000</v>
      </c>
      <c r="V46" s="190">
        <f t="shared" ref="V46:AG46" si="451">$B$46</f>
        <v>6000</v>
      </c>
      <c r="W46" s="190">
        <f t="shared" si="451"/>
        <v>6000</v>
      </c>
      <c r="X46" s="190">
        <f t="shared" si="451"/>
        <v>6000</v>
      </c>
      <c r="Y46" s="190">
        <f t="shared" si="451"/>
        <v>6000</v>
      </c>
      <c r="Z46" s="190">
        <f t="shared" si="451"/>
        <v>6000</v>
      </c>
      <c r="AA46" s="190">
        <f t="shared" si="451"/>
        <v>6000</v>
      </c>
      <c r="AB46" s="190">
        <f t="shared" si="451"/>
        <v>6000</v>
      </c>
      <c r="AC46" s="190">
        <f t="shared" si="451"/>
        <v>6000</v>
      </c>
      <c r="AD46" s="190">
        <f t="shared" si="451"/>
        <v>6000</v>
      </c>
      <c r="AE46" s="190">
        <f t="shared" si="451"/>
        <v>6000</v>
      </c>
      <c r="AF46" s="190">
        <f t="shared" si="451"/>
        <v>6000</v>
      </c>
      <c r="AG46" s="190">
        <f t="shared" si="451"/>
        <v>6000</v>
      </c>
      <c r="AH46" s="204">
        <f t="shared" si="403"/>
        <v>72000</v>
      </c>
      <c r="AI46" s="190">
        <f t="shared" ref="AI46:AT46" si="452">$B$46</f>
        <v>6000</v>
      </c>
      <c r="AJ46" s="190">
        <f t="shared" si="452"/>
        <v>6000</v>
      </c>
      <c r="AK46" s="190">
        <f t="shared" si="452"/>
        <v>6000</v>
      </c>
      <c r="AL46" s="190">
        <f t="shared" si="452"/>
        <v>6000</v>
      </c>
      <c r="AM46" s="190">
        <f t="shared" si="452"/>
        <v>6000</v>
      </c>
      <c r="AN46" s="190">
        <f t="shared" si="452"/>
        <v>6000</v>
      </c>
      <c r="AO46" s="190">
        <f t="shared" si="452"/>
        <v>6000</v>
      </c>
      <c r="AP46" s="190">
        <f t="shared" si="452"/>
        <v>6000</v>
      </c>
      <c r="AQ46" s="190">
        <f t="shared" si="452"/>
        <v>6000</v>
      </c>
      <c r="AR46" s="190">
        <f t="shared" si="452"/>
        <v>6000</v>
      </c>
      <c r="AS46" s="190">
        <f t="shared" si="452"/>
        <v>6000</v>
      </c>
      <c r="AT46" s="190">
        <f t="shared" si="452"/>
        <v>6000</v>
      </c>
      <c r="AU46" s="204">
        <f t="shared" si="405"/>
        <v>72000</v>
      </c>
      <c r="AV46" s="190">
        <f t="shared" ref="AV46:BG46" si="453">$B$46</f>
        <v>6000</v>
      </c>
      <c r="AW46" s="190">
        <f t="shared" si="453"/>
        <v>6000</v>
      </c>
      <c r="AX46" s="190">
        <f t="shared" si="453"/>
        <v>6000</v>
      </c>
      <c r="AY46" s="190">
        <f t="shared" si="453"/>
        <v>6000</v>
      </c>
      <c r="AZ46" s="190">
        <f t="shared" si="453"/>
        <v>6000</v>
      </c>
      <c r="BA46" s="190">
        <f t="shared" si="453"/>
        <v>6000</v>
      </c>
      <c r="BB46" s="190">
        <f t="shared" si="453"/>
        <v>6000</v>
      </c>
      <c r="BC46" s="190">
        <f t="shared" si="453"/>
        <v>6000</v>
      </c>
      <c r="BD46" s="190">
        <f t="shared" si="453"/>
        <v>6000</v>
      </c>
      <c r="BE46" s="190">
        <f t="shared" si="453"/>
        <v>6000</v>
      </c>
      <c r="BF46" s="190">
        <f t="shared" si="453"/>
        <v>6000</v>
      </c>
      <c r="BG46" s="190">
        <f t="shared" si="453"/>
        <v>6000</v>
      </c>
      <c r="BH46" s="204">
        <f t="shared" si="407"/>
        <v>72000</v>
      </c>
      <c r="BI46" s="190">
        <f t="shared" ref="BI46:BT46" si="454">$B$46</f>
        <v>6000</v>
      </c>
      <c r="BJ46" s="190">
        <f t="shared" si="454"/>
        <v>6000</v>
      </c>
      <c r="BK46" s="190">
        <f t="shared" si="454"/>
        <v>6000</v>
      </c>
      <c r="BL46" s="190">
        <f t="shared" si="454"/>
        <v>6000</v>
      </c>
      <c r="BM46" s="190">
        <f t="shared" si="454"/>
        <v>6000</v>
      </c>
      <c r="BN46" s="190">
        <f t="shared" si="454"/>
        <v>6000</v>
      </c>
      <c r="BO46" s="190">
        <f t="shared" si="454"/>
        <v>6000</v>
      </c>
      <c r="BP46" s="190">
        <f t="shared" si="454"/>
        <v>6000</v>
      </c>
      <c r="BQ46" s="190">
        <f t="shared" si="454"/>
        <v>6000</v>
      </c>
      <c r="BR46" s="190">
        <f t="shared" si="454"/>
        <v>6000</v>
      </c>
      <c r="BS46" s="190">
        <f t="shared" si="454"/>
        <v>6000</v>
      </c>
      <c r="BT46" s="190">
        <f t="shared" si="454"/>
        <v>6000</v>
      </c>
      <c r="BU46" s="204">
        <f t="shared" si="409"/>
        <v>72000</v>
      </c>
      <c r="BV46" s="190">
        <f t="shared" ref="BV46:CG46" si="455">$B$46</f>
        <v>6000</v>
      </c>
      <c r="BW46" s="190">
        <f t="shared" si="455"/>
        <v>6000</v>
      </c>
      <c r="BX46" s="190">
        <f t="shared" si="455"/>
        <v>6000</v>
      </c>
      <c r="BY46" s="190">
        <f t="shared" si="455"/>
        <v>6000</v>
      </c>
      <c r="BZ46" s="190">
        <f t="shared" si="455"/>
        <v>6000</v>
      </c>
      <c r="CA46" s="190">
        <f t="shared" si="455"/>
        <v>6000</v>
      </c>
      <c r="CB46" s="190">
        <f t="shared" si="455"/>
        <v>6000</v>
      </c>
      <c r="CC46" s="190">
        <f t="shared" si="455"/>
        <v>6000</v>
      </c>
      <c r="CD46" s="190">
        <f t="shared" si="455"/>
        <v>6000</v>
      </c>
      <c r="CE46" s="190">
        <f t="shared" si="455"/>
        <v>6000</v>
      </c>
      <c r="CF46" s="190">
        <f t="shared" si="455"/>
        <v>6000</v>
      </c>
      <c r="CG46" s="190">
        <f t="shared" si="455"/>
        <v>6000</v>
      </c>
      <c r="CH46" s="204">
        <f t="shared" si="411"/>
        <v>72000</v>
      </c>
      <c r="CI46" s="190">
        <f t="shared" ref="CI46:CT46" si="456">$B$46</f>
        <v>6000</v>
      </c>
      <c r="CJ46" s="190">
        <f t="shared" si="456"/>
        <v>6000</v>
      </c>
      <c r="CK46" s="190">
        <f t="shared" si="456"/>
        <v>6000</v>
      </c>
      <c r="CL46" s="190">
        <f t="shared" si="456"/>
        <v>6000</v>
      </c>
      <c r="CM46" s="190">
        <f t="shared" si="456"/>
        <v>6000</v>
      </c>
      <c r="CN46" s="190">
        <f t="shared" si="456"/>
        <v>6000</v>
      </c>
      <c r="CO46" s="190">
        <f t="shared" si="456"/>
        <v>6000</v>
      </c>
      <c r="CP46" s="190">
        <f t="shared" si="456"/>
        <v>6000</v>
      </c>
      <c r="CQ46" s="190">
        <f t="shared" si="456"/>
        <v>6000</v>
      </c>
      <c r="CR46" s="190">
        <f t="shared" si="456"/>
        <v>6000</v>
      </c>
      <c r="CS46" s="190">
        <f t="shared" si="456"/>
        <v>6000</v>
      </c>
      <c r="CT46" s="190">
        <f t="shared" si="456"/>
        <v>6000</v>
      </c>
      <c r="CU46" s="204">
        <f t="shared" si="413"/>
        <v>72000</v>
      </c>
      <c r="CV46" s="190">
        <f t="shared" ref="CV46:DG46" si="457">$B$46</f>
        <v>6000</v>
      </c>
      <c r="CW46" s="190">
        <f t="shared" si="457"/>
        <v>6000</v>
      </c>
      <c r="CX46" s="190">
        <f t="shared" si="457"/>
        <v>6000</v>
      </c>
      <c r="CY46" s="190">
        <f t="shared" si="457"/>
        <v>6000</v>
      </c>
      <c r="CZ46" s="190">
        <f t="shared" si="457"/>
        <v>6000</v>
      </c>
      <c r="DA46" s="190">
        <f t="shared" si="457"/>
        <v>6000</v>
      </c>
      <c r="DB46" s="190">
        <f t="shared" si="457"/>
        <v>6000</v>
      </c>
      <c r="DC46" s="190">
        <f t="shared" si="457"/>
        <v>6000</v>
      </c>
      <c r="DD46" s="190">
        <f t="shared" si="457"/>
        <v>6000</v>
      </c>
      <c r="DE46" s="190">
        <f t="shared" si="457"/>
        <v>6000</v>
      </c>
      <c r="DF46" s="190">
        <f t="shared" si="457"/>
        <v>6000</v>
      </c>
      <c r="DG46" s="190">
        <f t="shared" si="457"/>
        <v>6000</v>
      </c>
      <c r="DH46" s="204">
        <f t="shared" si="415"/>
        <v>72000</v>
      </c>
      <c r="DI46" s="190">
        <f t="shared" ref="DI46:DT46" si="458">$B$46</f>
        <v>6000</v>
      </c>
      <c r="DJ46" s="190">
        <f t="shared" si="458"/>
        <v>6000</v>
      </c>
      <c r="DK46" s="190">
        <f t="shared" si="458"/>
        <v>6000</v>
      </c>
      <c r="DL46" s="190">
        <f t="shared" si="458"/>
        <v>6000</v>
      </c>
      <c r="DM46" s="190">
        <f t="shared" si="458"/>
        <v>6000</v>
      </c>
      <c r="DN46" s="190">
        <f t="shared" si="458"/>
        <v>6000</v>
      </c>
      <c r="DO46" s="190">
        <f t="shared" si="458"/>
        <v>6000</v>
      </c>
      <c r="DP46" s="190">
        <f t="shared" si="458"/>
        <v>6000</v>
      </c>
      <c r="DQ46" s="190">
        <f t="shared" si="458"/>
        <v>6000</v>
      </c>
      <c r="DR46" s="190">
        <f t="shared" si="458"/>
        <v>6000</v>
      </c>
      <c r="DS46" s="190">
        <f t="shared" si="458"/>
        <v>6000</v>
      </c>
      <c r="DT46" s="190">
        <f t="shared" si="458"/>
        <v>6000</v>
      </c>
      <c r="DU46" s="204">
        <f t="shared" si="417"/>
        <v>72000</v>
      </c>
      <c r="DV46" s="190">
        <f t="shared" ref="DV46:EG46" si="459">$B$46</f>
        <v>6000</v>
      </c>
      <c r="DW46" s="190">
        <f t="shared" si="459"/>
        <v>6000</v>
      </c>
      <c r="DX46" s="190">
        <f t="shared" si="459"/>
        <v>6000</v>
      </c>
      <c r="DY46" s="190">
        <f t="shared" si="459"/>
        <v>6000</v>
      </c>
      <c r="DZ46" s="190">
        <f t="shared" si="459"/>
        <v>6000</v>
      </c>
      <c r="EA46" s="190">
        <f t="shared" si="459"/>
        <v>6000</v>
      </c>
      <c r="EB46" s="190">
        <f t="shared" si="459"/>
        <v>6000</v>
      </c>
      <c r="EC46" s="190">
        <f t="shared" si="459"/>
        <v>6000</v>
      </c>
      <c r="ED46" s="190">
        <f t="shared" si="459"/>
        <v>6000</v>
      </c>
      <c r="EE46" s="190">
        <f t="shared" si="459"/>
        <v>6000</v>
      </c>
      <c r="EF46" s="190">
        <f t="shared" si="459"/>
        <v>6000</v>
      </c>
      <c r="EG46" s="190">
        <f t="shared" si="459"/>
        <v>6000</v>
      </c>
      <c r="EH46" s="204">
        <f t="shared" si="419"/>
        <v>72000</v>
      </c>
      <c r="EI46" s="286"/>
    </row>
    <row r="47" spans="1:139" s="287" customFormat="1" outlineLevel="3" x14ac:dyDescent="0.2">
      <c r="A47" s="193" t="s">
        <v>327</v>
      </c>
      <c r="B47" s="192">
        <v>10000</v>
      </c>
      <c r="C47" s="199"/>
      <c r="D47" s="195"/>
      <c r="E47" s="195"/>
      <c r="F47" s="203"/>
      <c r="G47" s="203"/>
      <c r="H47" s="190"/>
      <c r="I47" s="190">
        <f>$B$47</f>
        <v>10000</v>
      </c>
      <c r="J47" s="190">
        <f t="shared" ref="J47:T47" si="460">$B$47</f>
        <v>10000</v>
      </c>
      <c r="K47" s="190">
        <f t="shared" si="460"/>
        <v>10000</v>
      </c>
      <c r="L47" s="190">
        <f t="shared" si="460"/>
        <v>10000</v>
      </c>
      <c r="M47" s="190">
        <f t="shared" si="460"/>
        <v>10000</v>
      </c>
      <c r="N47" s="190">
        <f t="shared" si="460"/>
        <v>10000</v>
      </c>
      <c r="O47" s="190">
        <f t="shared" si="460"/>
        <v>10000</v>
      </c>
      <c r="P47" s="190">
        <f t="shared" si="460"/>
        <v>10000</v>
      </c>
      <c r="Q47" s="190">
        <f t="shared" si="460"/>
        <v>10000</v>
      </c>
      <c r="R47" s="190">
        <f t="shared" si="460"/>
        <v>10000</v>
      </c>
      <c r="S47" s="190">
        <f t="shared" si="460"/>
        <v>10000</v>
      </c>
      <c r="T47" s="190">
        <f t="shared" si="460"/>
        <v>10000</v>
      </c>
      <c r="U47" s="204">
        <f t="shared" si="401"/>
        <v>120000</v>
      </c>
      <c r="V47" s="190">
        <f t="shared" ref="V47:AG47" si="461">$B$47</f>
        <v>10000</v>
      </c>
      <c r="W47" s="190">
        <f t="shared" si="461"/>
        <v>10000</v>
      </c>
      <c r="X47" s="190">
        <f t="shared" si="461"/>
        <v>10000</v>
      </c>
      <c r="Y47" s="190">
        <f t="shared" si="461"/>
        <v>10000</v>
      </c>
      <c r="Z47" s="190">
        <f t="shared" si="461"/>
        <v>10000</v>
      </c>
      <c r="AA47" s="190">
        <f t="shared" si="461"/>
        <v>10000</v>
      </c>
      <c r="AB47" s="190">
        <f t="shared" si="461"/>
        <v>10000</v>
      </c>
      <c r="AC47" s="190">
        <f t="shared" si="461"/>
        <v>10000</v>
      </c>
      <c r="AD47" s="190">
        <f t="shared" si="461"/>
        <v>10000</v>
      </c>
      <c r="AE47" s="190">
        <f t="shared" si="461"/>
        <v>10000</v>
      </c>
      <c r="AF47" s="190">
        <f t="shared" si="461"/>
        <v>10000</v>
      </c>
      <c r="AG47" s="190">
        <f t="shared" si="461"/>
        <v>10000</v>
      </c>
      <c r="AH47" s="204">
        <f t="shared" si="403"/>
        <v>120000</v>
      </c>
      <c r="AI47" s="190">
        <f t="shared" ref="AI47:AT47" si="462">$B$47</f>
        <v>10000</v>
      </c>
      <c r="AJ47" s="190">
        <f t="shared" si="462"/>
        <v>10000</v>
      </c>
      <c r="AK47" s="190">
        <f t="shared" si="462"/>
        <v>10000</v>
      </c>
      <c r="AL47" s="190">
        <f t="shared" si="462"/>
        <v>10000</v>
      </c>
      <c r="AM47" s="190">
        <f t="shared" si="462"/>
        <v>10000</v>
      </c>
      <c r="AN47" s="190">
        <f t="shared" si="462"/>
        <v>10000</v>
      </c>
      <c r="AO47" s="190">
        <f t="shared" si="462"/>
        <v>10000</v>
      </c>
      <c r="AP47" s="190">
        <f t="shared" si="462"/>
        <v>10000</v>
      </c>
      <c r="AQ47" s="190">
        <f t="shared" si="462"/>
        <v>10000</v>
      </c>
      <c r="AR47" s="190">
        <f t="shared" si="462"/>
        <v>10000</v>
      </c>
      <c r="AS47" s="190">
        <f t="shared" si="462"/>
        <v>10000</v>
      </c>
      <c r="AT47" s="190">
        <f t="shared" si="462"/>
        <v>10000</v>
      </c>
      <c r="AU47" s="204">
        <f t="shared" si="405"/>
        <v>120000</v>
      </c>
      <c r="AV47" s="190">
        <f t="shared" ref="AV47:BG47" si="463">$B$47</f>
        <v>10000</v>
      </c>
      <c r="AW47" s="190">
        <f t="shared" si="463"/>
        <v>10000</v>
      </c>
      <c r="AX47" s="190">
        <f t="shared" si="463"/>
        <v>10000</v>
      </c>
      <c r="AY47" s="190">
        <f t="shared" si="463"/>
        <v>10000</v>
      </c>
      <c r="AZ47" s="190">
        <f t="shared" si="463"/>
        <v>10000</v>
      </c>
      <c r="BA47" s="190">
        <f t="shared" si="463"/>
        <v>10000</v>
      </c>
      <c r="BB47" s="190">
        <f t="shared" si="463"/>
        <v>10000</v>
      </c>
      <c r="BC47" s="190">
        <f t="shared" si="463"/>
        <v>10000</v>
      </c>
      <c r="BD47" s="190">
        <f t="shared" si="463"/>
        <v>10000</v>
      </c>
      <c r="BE47" s="190">
        <f t="shared" si="463"/>
        <v>10000</v>
      </c>
      <c r="BF47" s="190">
        <f t="shared" si="463"/>
        <v>10000</v>
      </c>
      <c r="BG47" s="190">
        <f t="shared" si="463"/>
        <v>10000</v>
      </c>
      <c r="BH47" s="204">
        <f t="shared" si="407"/>
        <v>120000</v>
      </c>
      <c r="BI47" s="190">
        <f t="shared" ref="BI47:BT47" si="464">$B$47</f>
        <v>10000</v>
      </c>
      <c r="BJ47" s="190">
        <f t="shared" si="464"/>
        <v>10000</v>
      </c>
      <c r="BK47" s="190">
        <f t="shared" si="464"/>
        <v>10000</v>
      </c>
      <c r="BL47" s="190">
        <f t="shared" si="464"/>
        <v>10000</v>
      </c>
      <c r="BM47" s="190">
        <f t="shared" si="464"/>
        <v>10000</v>
      </c>
      <c r="BN47" s="190">
        <f t="shared" si="464"/>
        <v>10000</v>
      </c>
      <c r="BO47" s="190">
        <f t="shared" si="464"/>
        <v>10000</v>
      </c>
      <c r="BP47" s="190">
        <f t="shared" si="464"/>
        <v>10000</v>
      </c>
      <c r="BQ47" s="190">
        <f t="shared" si="464"/>
        <v>10000</v>
      </c>
      <c r="BR47" s="190">
        <f t="shared" si="464"/>
        <v>10000</v>
      </c>
      <c r="BS47" s="190">
        <f t="shared" si="464"/>
        <v>10000</v>
      </c>
      <c r="BT47" s="190">
        <f t="shared" si="464"/>
        <v>10000</v>
      </c>
      <c r="BU47" s="204">
        <f t="shared" si="409"/>
        <v>120000</v>
      </c>
      <c r="BV47" s="190">
        <f t="shared" ref="BV47:CG47" si="465">$B$47</f>
        <v>10000</v>
      </c>
      <c r="BW47" s="190">
        <f t="shared" si="465"/>
        <v>10000</v>
      </c>
      <c r="BX47" s="190">
        <f t="shared" si="465"/>
        <v>10000</v>
      </c>
      <c r="BY47" s="190">
        <f t="shared" si="465"/>
        <v>10000</v>
      </c>
      <c r="BZ47" s="190">
        <f t="shared" si="465"/>
        <v>10000</v>
      </c>
      <c r="CA47" s="190">
        <f t="shared" si="465"/>
        <v>10000</v>
      </c>
      <c r="CB47" s="190">
        <f t="shared" si="465"/>
        <v>10000</v>
      </c>
      <c r="CC47" s="190">
        <f t="shared" si="465"/>
        <v>10000</v>
      </c>
      <c r="CD47" s="190">
        <f t="shared" si="465"/>
        <v>10000</v>
      </c>
      <c r="CE47" s="190">
        <f t="shared" si="465"/>
        <v>10000</v>
      </c>
      <c r="CF47" s="190">
        <f t="shared" si="465"/>
        <v>10000</v>
      </c>
      <c r="CG47" s="190">
        <f t="shared" si="465"/>
        <v>10000</v>
      </c>
      <c r="CH47" s="204">
        <f t="shared" si="411"/>
        <v>120000</v>
      </c>
      <c r="CI47" s="190">
        <f t="shared" ref="CI47:CT47" si="466">$B$47</f>
        <v>10000</v>
      </c>
      <c r="CJ47" s="190">
        <f t="shared" si="466"/>
        <v>10000</v>
      </c>
      <c r="CK47" s="190">
        <f t="shared" si="466"/>
        <v>10000</v>
      </c>
      <c r="CL47" s="190">
        <f t="shared" si="466"/>
        <v>10000</v>
      </c>
      <c r="CM47" s="190">
        <f t="shared" si="466"/>
        <v>10000</v>
      </c>
      <c r="CN47" s="190">
        <f t="shared" si="466"/>
        <v>10000</v>
      </c>
      <c r="CO47" s="190">
        <f t="shared" si="466"/>
        <v>10000</v>
      </c>
      <c r="CP47" s="190">
        <f t="shared" si="466"/>
        <v>10000</v>
      </c>
      <c r="CQ47" s="190">
        <f t="shared" si="466"/>
        <v>10000</v>
      </c>
      <c r="CR47" s="190">
        <f t="shared" si="466"/>
        <v>10000</v>
      </c>
      <c r="CS47" s="190">
        <f t="shared" si="466"/>
        <v>10000</v>
      </c>
      <c r="CT47" s="190">
        <f t="shared" si="466"/>
        <v>10000</v>
      </c>
      <c r="CU47" s="204">
        <f t="shared" si="413"/>
        <v>120000</v>
      </c>
      <c r="CV47" s="190">
        <f t="shared" ref="CV47:DG47" si="467">$B$47</f>
        <v>10000</v>
      </c>
      <c r="CW47" s="190">
        <f t="shared" si="467"/>
        <v>10000</v>
      </c>
      <c r="CX47" s="190">
        <f t="shared" si="467"/>
        <v>10000</v>
      </c>
      <c r="CY47" s="190">
        <f t="shared" si="467"/>
        <v>10000</v>
      </c>
      <c r="CZ47" s="190">
        <f t="shared" si="467"/>
        <v>10000</v>
      </c>
      <c r="DA47" s="190">
        <f t="shared" si="467"/>
        <v>10000</v>
      </c>
      <c r="DB47" s="190">
        <f t="shared" si="467"/>
        <v>10000</v>
      </c>
      <c r="DC47" s="190">
        <f t="shared" si="467"/>
        <v>10000</v>
      </c>
      <c r="DD47" s="190">
        <f t="shared" si="467"/>
        <v>10000</v>
      </c>
      <c r="DE47" s="190">
        <f t="shared" si="467"/>
        <v>10000</v>
      </c>
      <c r="DF47" s="190">
        <f t="shared" si="467"/>
        <v>10000</v>
      </c>
      <c r="DG47" s="190">
        <f t="shared" si="467"/>
        <v>10000</v>
      </c>
      <c r="DH47" s="204">
        <f t="shared" si="415"/>
        <v>120000</v>
      </c>
      <c r="DI47" s="190">
        <f t="shared" ref="DI47:DT47" si="468">$B$47</f>
        <v>10000</v>
      </c>
      <c r="DJ47" s="190">
        <f t="shared" si="468"/>
        <v>10000</v>
      </c>
      <c r="DK47" s="190">
        <f t="shared" si="468"/>
        <v>10000</v>
      </c>
      <c r="DL47" s="190">
        <f t="shared" si="468"/>
        <v>10000</v>
      </c>
      <c r="DM47" s="190">
        <f t="shared" si="468"/>
        <v>10000</v>
      </c>
      <c r="DN47" s="190">
        <f t="shared" si="468"/>
        <v>10000</v>
      </c>
      <c r="DO47" s="190">
        <f t="shared" si="468"/>
        <v>10000</v>
      </c>
      <c r="DP47" s="190">
        <f t="shared" si="468"/>
        <v>10000</v>
      </c>
      <c r="DQ47" s="190">
        <f t="shared" si="468"/>
        <v>10000</v>
      </c>
      <c r="DR47" s="190">
        <f t="shared" si="468"/>
        <v>10000</v>
      </c>
      <c r="DS47" s="190">
        <f t="shared" si="468"/>
        <v>10000</v>
      </c>
      <c r="DT47" s="190">
        <f t="shared" si="468"/>
        <v>10000</v>
      </c>
      <c r="DU47" s="204">
        <f t="shared" si="417"/>
        <v>120000</v>
      </c>
      <c r="DV47" s="190">
        <f t="shared" ref="DV47:EG47" si="469">$B$47</f>
        <v>10000</v>
      </c>
      <c r="DW47" s="190">
        <f t="shared" si="469"/>
        <v>10000</v>
      </c>
      <c r="DX47" s="190">
        <f t="shared" si="469"/>
        <v>10000</v>
      </c>
      <c r="DY47" s="190">
        <f t="shared" si="469"/>
        <v>10000</v>
      </c>
      <c r="DZ47" s="190">
        <f t="shared" si="469"/>
        <v>10000</v>
      </c>
      <c r="EA47" s="190">
        <f t="shared" si="469"/>
        <v>10000</v>
      </c>
      <c r="EB47" s="190">
        <f t="shared" si="469"/>
        <v>10000</v>
      </c>
      <c r="EC47" s="190">
        <f t="shared" si="469"/>
        <v>10000</v>
      </c>
      <c r="ED47" s="190">
        <f t="shared" si="469"/>
        <v>10000</v>
      </c>
      <c r="EE47" s="190">
        <f t="shared" si="469"/>
        <v>10000</v>
      </c>
      <c r="EF47" s="190">
        <f t="shared" si="469"/>
        <v>10000</v>
      </c>
      <c r="EG47" s="190">
        <f t="shared" si="469"/>
        <v>10000</v>
      </c>
      <c r="EH47" s="204">
        <f t="shared" si="419"/>
        <v>120000</v>
      </c>
      <c r="EI47" s="286"/>
    </row>
    <row r="48" spans="1:139" s="287" customFormat="1" outlineLevel="3" x14ac:dyDescent="0.2">
      <c r="A48" s="193" t="s">
        <v>328</v>
      </c>
      <c r="B48" s="192">
        <v>3000</v>
      </c>
      <c r="C48" s="199"/>
      <c r="D48" s="195"/>
      <c r="E48" s="195"/>
      <c r="F48" s="203"/>
      <c r="G48" s="203"/>
      <c r="H48" s="190"/>
      <c r="I48" s="190">
        <f>$B$48</f>
        <v>3000</v>
      </c>
      <c r="J48" s="190">
        <f t="shared" ref="J48:T48" si="470">$B$48</f>
        <v>3000</v>
      </c>
      <c r="K48" s="190">
        <f t="shared" si="470"/>
        <v>3000</v>
      </c>
      <c r="L48" s="190">
        <f t="shared" si="470"/>
        <v>3000</v>
      </c>
      <c r="M48" s="190">
        <f t="shared" si="470"/>
        <v>3000</v>
      </c>
      <c r="N48" s="190">
        <f t="shared" si="470"/>
        <v>3000</v>
      </c>
      <c r="O48" s="190">
        <f t="shared" si="470"/>
        <v>3000</v>
      </c>
      <c r="P48" s="190">
        <f t="shared" si="470"/>
        <v>3000</v>
      </c>
      <c r="Q48" s="190">
        <f t="shared" si="470"/>
        <v>3000</v>
      </c>
      <c r="R48" s="190">
        <f t="shared" si="470"/>
        <v>3000</v>
      </c>
      <c r="S48" s="190">
        <f t="shared" si="470"/>
        <v>3000</v>
      </c>
      <c r="T48" s="190">
        <f t="shared" si="470"/>
        <v>3000</v>
      </c>
      <c r="U48" s="204">
        <f t="shared" si="401"/>
        <v>36000</v>
      </c>
      <c r="V48" s="190">
        <f t="shared" ref="V48:AG48" si="471">$B$48</f>
        <v>3000</v>
      </c>
      <c r="W48" s="190">
        <f t="shared" si="471"/>
        <v>3000</v>
      </c>
      <c r="X48" s="190">
        <f t="shared" si="471"/>
        <v>3000</v>
      </c>
      <c r="Y48" s="190">
        <f t="shared" si="471"/>
        <v>3000</v>
      </c>
      <c r="Z48" s="190">
        <f t="shared" si="471"/>
        <v>3000</v>
      </c>
      <c r="AA48" s="190">
        <f t="shared" si="471"/>
        <v>3000</v>
      </c>
      <c r="AB48" s="190">
        <f t="shared" si="471"/>
        <v>3000</v>
      </c>
      <c r="AC48" s="190">
        <f t="shared" si="471"/>
        <v>3000</v>
      </c>
      <c r="AD48" s="190">
        <f t="shared" si="471"/>
        <v>3000</v>
      </c>
      <c r="AE48" s="190">
        <f t="shared" si="471"/>
        <v>3000</v>
      </c>
      <c r="AF48" s="190">
        <f t="shared" si="471"/>
        <v>3000</v>
      </c>
      <c r="AG48" s="190">
        <f t="shared" si="471"/>
        <v>3000</v>
      </c>
      <c r="AH48" s="204">
        <f t="shared" si="403"/>
        <v>36000</v>
      </c>
      <c r="AI48" s="190">
        <f t="shared" ref="AI48:AT48" si="472">$B$48</f>
        <v>3000</v>
      </c>
      <c r="AJ48" s="190">
        <f t="shared" si="472"/>
        <v>3000</v>
      </c>
      <c r="AK48" s="190">
        <f t="shared" si="472"/>
        <v>3000</v>
      </c>
      <c r="AL48" s="190">
        <f t="shared" si="472"/>
        <v>3000</v>
      </c>
      <c r="AM48" s="190">
        <f t="shared" si="472"/>
        <v>3000</v>
      </c>
      <c r="AN48" s="190">
        <f t="shared" si="472"/>
        <v>3000</v>
      </c>
      <c r="AO48" s="190">
        <f t="shared" si="472"/>
        <v>3000</v>
      </c>
      <c r="AP48" s="190">
        <f t="shared" si="472"/>
        <v>3000</v>
      </c>
      <c r="AQ48" s="190">
        <f t="shared" si="472"/>
        <v>3000</v>
      </c>
      <c r="AR48" s="190">
        <f t="shared" si="472"/>
        <v>3000</v>
      </c>
      <c r="AS48" s="190">
        <f t="shared" si="472"/>
        <v>3000</v>
      </c>
      <c r="AT48" s="190">
        <f t="shared" si="472"/>
        <v>3000</v>
      </c>
      <c r="AU48" s="204">
        <f t="shared" si="405"/>
        <v>36000</v>
      </c>
      <c r="AV48" s="190">
        <f t="shared" ref="AV48:BG48" si="473">$B$48</f>
        <v>3000</v>
      </c>
      <c r="AW48" s="190">
        <f t="shared" si="473"/>
        <v>3000</v>
      </c>
      <c r="AX48" s="190">
        <f t="shared" si="473"/>
        <v>3000</v>
      </c>
      <c r="AY48" s="190">
        <f t="shared" si="473"/>
        <v>3000</v>
      </c>
      <c r="AZ48" s="190">
        <f t="shared" si="473"/>
        <v>3000</v>
      </c>
      <c r="BA48" s="190">
        <f t="shared" si="473"/>
        <v>3000</v>
      </c>
      <c r="BB48" s="190">
        <f t="shared" si="473"/>
        <v>3000</v>
      </c>
      <c r="BC48" s="190">
        <f t="shared" si="473"/>
        <v>3000</v>
      </c>
      <c r="BD48" s="190">
        <f t="shared" si="473"/>
        <v>3000</v>
      </c>
      <c r="BE48" s="190">
        <f t="shared" si="473"/>
        <v>3000</v>
      </c>
      <c r="BF48" s="190">
        <f t="shared" si="473"/>
        <v>3000</v>
      </c>
      <c r="BG48" s="190">
        <f t="shared" si="473"/>
        <v>3000</v>
      </c>
      <c r="BH48" s="204">
        <f t="shared" si="407"/>
        <v>36000</v>
      </c>
      <c r="BI48" s="190">
        <f t="shared" ref="BI48:BT48" si="474">$B$48</f>
        <v>3000</v>
      </c>
      <c r="BJ48" s="190">
        <f t="shared" si="474"/>
        <v>3000</v>
      </c>
      <c r="BK48" s="190">
        <f t="shared" si="474"/>
        <v>3000</v>
      </c>
      <c r="BL48" s="190">
        <f t="shared" si="474"/>
        <v>3000</v>
      </c>
      <c r="BM48" s="190">
        <f t="shared" si="474"/>
        <v>3000</v>
      </c>
      <c r="BN48" s="190">
        <f t="shared" si="474"/>
        <v>3000</v>
      </c>
      <c r="BO48" s="190">
        <f t="shared" si="474"/>
        <v>3000</v>
      </c>
      <c r="BP48" s="190">
        <f t="shared" si="474"/>
        <v>3000</v>
      </c>
      <c r="BQ48" s="190">
        <f t="shared" si="474"/>
        <v>3000</v>
      </c>
      <c r="BR48" s="190">
        <f t="shared" si="474"/>
        <v>3000</v>
      </c>
      <c r="BS48" s="190">
        <f t="shared" si="474"/>
        <v>3000</v>
      </c>
      <c r="BT48" s="190">
        <f t="shared" si="474"/>
        <v>3000</v>
      </c>
      <c r="BU48" s="204">
        <f t="shared" si="409"/>
        <v>36000</v>
      </c>
      <c r="BV48" s="190">
        <f t="shared" ref="BV48:CG48" si="475">$B$48</f>
        <v>3000</v>
      </c>
      <c r="BW48" s="190">
        <f t="shared" si="475"/>
        <v>3000</v>
      </c>
      <c r="BX48" s="190">
        <f t="shared" si="475"/>
        <v>3000</v>
      </c>
      <c r="BY48" s="190">
        <f t="shared" si="475"/>
        <v>3000</v>
      </c>
      <c r="BZ48" s="190">
        <f t="shared" si="475"/>
        <v>3000</v>
      </c>
      <c r="CA48" s="190">
        <f t="shared" si="475"/>
        <v>3000</v>
      </c>
      <c r="CB48" s="190">
        <f t="shared" si="475"/>
        <v>3000</v>
      </c>
      <c r="CC48" s="190">
        <f t="shared" si="475"/>
        <v>3000</v>
      </c>
      <c r="CD48" s="190">
        <f t="shared" si="475"/>
        <v>3000</v>
      </c>
      <c r="CE48" s="190">
        <f t="shared" si="475"/>
        <v>3000</v>
      </c>
      <c r="CF48" s="190">
        <f t="shared" si="475"/>
        <v>3000</v>
      </c>
      <c r="CG48" s="190">
        <f t="shared" si="475"/>
        <v>3000</v>
      </c>
      <c r="CH48" s="204">
        <f t="shared" si="411"/>
        <v>36000</v>
      </c>
      <c r="CI48" s="190">
        <f t="shared" ref="CI48:CT48" si="476">$B$48</f>
        <v>3000</v>
      </c>
      <c r="CJ48" s="190">
        <f t="shared" si="476"/>
        <v>3000</v>
      </c>
      <c r="CK48" s="190">
        <f t="shared" si="476"/>
        <v>3000</v>
      </c>
      <c r="CL48" s="190">
        <f t="shared" si="476"/>
        <v>3000</v>
      </c>
      <c r="CM48" s="190">
        <f t="shared" si="476"/>
        <v>3000</v>
      </c>
      <c r="CN48" s="190">
        <f t="shared" si="476"/>
        <v>3000</v>
      </c>
      <c r="CO48" s="190">
        <f t="shared" si="476"/>
        <v>3000</v>
      </c>
      <c r="CP48" s="190">
        <f t="shared" si="476"/>
        <v>3000</v>
      </c>
      <c r="CQ48" s="190">
        <f t="shared" si="476"/>
        <v>3000</v>
      </c>
      <c r="CR48" s="190">
        <f t="shared" si="476"/>
        <v>3000</v>
      </c>
      <c r="CS48" s="190">
        <f t="shared" si="476"/>
        <v>3000</v>
      </c>
      <c r="CT48" s="190">
        <f t="shared" si="476"/>
        <v>3000</v>
      </c>
      <c r="CU48" s="204">
        <f t="shared" si="413"/>
        <v>36000</v>
      </c>
      <c r="CV48" s="190">
        <f t="shared" ref="CV48:DG48" si="477">$B$48</f>
        <v>3000</v>
      </c>
      <c r="CW48" s="190">
        <f t="shared" si="477"/>
        <v>3000</v>
      </c>
      <c r="CX48" s="190">
        <f t="shared" si="477"/>
        <v>3000</v>
      </c>
      <c r="CY48" s="190">
        <f t="shared" si="477"/>
        <v>3000</v>
      </c>
      <c r="CZ48" s="190">
        <f t="shared" si="477"/>
        <v>3000</v>
      </c>
      <c r="DA48" s="190">
        <f t="shared" si="477"/>
        <v>3000</v>
      </c>
      <c r="DB48" s="190">
        <f t="shared" si="477"/>
        <v>3000</v>
      </c>
      <c r="DC48" s="190">
        <f t="shared" si="477"/>
        <v>3000</v>
      </c>
      <c r="DD48" s="190">
        <f t="shared" si="477"/>
        <v>3000</v>
      </c>
      <c r="DE48" s="190">
        <f t="shared" si="477"/>
        <v>3000</v>
      </c>
      <c r="DF48" s="190">
        <f t="shared" si="477"/>
        <v>3000</v>
      </c>
      <c r="DG48" s="190">
        <f t="shared" si="477"/>
        <v>3000</v>
      </c>
      <c r="DH48" s="204">
        <f t="shared" si="415"/>
        <v>36000</v>
      </c>
      <c r="DI48" s="190">
        <f t="shared" ref="DI48:DT48" si="478">$B$48</f>
        <v>3000</v>
      </c>
      <c r="DJ48" s="190">
        <f t="shared" si="478"/>
        <v>3000</v>
      </c>
      <c r="DK48" s="190">
        <f t="shared" si="478"/>
        <v>3000</v>
      </c>
      <c r="DL48" s="190">
        <f t="shared" si="478"/>
        <v>3000</v>
      </c>
      <c r="DM48" s="190">
        <f t="shared" si="478"/>
        <v>3000</v>
      </c>
      <c r="DN48" s="190">
        <f t="shared" si="478"/>
        <v>3000</v>
      </c>
      <c r="DO48" s="190">
        <f t="shared" si="478"/>
        <v>3000</v>
      </c>
      <c r="DP48" s="190">
        <f t="shared" si="478"/>
        <v>3000</v>
      </c>
      <c r="DQ48" s="190">
        <f t="shared" si="478"/>
        <v>3000</v>
      </c>
      <c r="DR48" s="190">
        <f t="shared" si="478"/>
        <v>3000</v>
      </c>
      <c r="DS48" s="190">
        <f t="shared" si="478"/>
        <v>3000</v>
      </c>
      <c r="DT48" s="190">
        <f t="shared" si="478"/>
        <v>3000</v>
      </c>
      <c r="DU48" s="204">
        <f t="shared" si="417"/>
        <v>36000</v>
      </c>
      <c r="DV48" s="190">
        <f t="shared" ref="DV48:EG48" si="479">$B$48</f>
        <v>3000</v>
      </c>
      <c r="DW48" s="190">
        <f t="shared" si="479"/>
        <v>3000</v>
      </c>
      <c r="DX48" s="190">
        <f t="shared" si="479"/>
        <v>3000</v>
      </c>
      <c r="DY48" s="190">
        <f t="shared" si="479"/>
        <v>3000</v>
      </c>
      <c r="DZ48" s="190">
        <f t="shared" si="479"/>
        <v>3000</v>
      </c>
      <c r="EA48" s="190">
        <f t="shared" si="479"/>
        <v>3000</v>
      </c>
      <c r="EB48" s="190">
        <f t="shared" si="479"/>
        <v>3000</v>
      </c>
      <c r="EC48" s="190">
        <f t="shared" si="479"/>
        <v>3000</v>
      </c>
      <c r="ED48" s="190">
        <f t="shared" si="479"/>
        <v>3000</v>
      </c>
      <c r="EE48" s="190">
        <f t="shared" si="479"/>
        <v>3000</v>
      </c>
      <c r="EF48" s="190">
        <f t="shared" si="479"/>
        <v>3000</v>
      </c>
      <c r="EG48" s="190">
        <f t="shared" si="479"/>
        <v>3000</v>
      </c>
      <c r="EH48" s="204">
        <f t="shared" si="419"/>
        <v>36000</v>
      </c>
      <c r="EI48" s="286"/>
    </row>
    <row r="49" spans="1:139" s="292" customFormat="1" ht="18" outlineLevel="2" x14ac:dyDescent="0.25">
      <c r="A49" s="187" t="s">
        <v>199</v>
      </c>
      <c r="B49" s="189"/>
      <c r="C49" s="319"/>
      <c r="D49" s="188"/>
      <c r="E49" s="188"/>
      <c r="F49" s="241"/>
      <c r="G49" s="241"/>
      <c r="H49" s="242">
        <f t="shared" ref="H49" si="480">SUM(H50:H51)</f>
        <v>0</v>
      </c>
      <c r="I49" s="242">
        <f t="shared" ref="I49:AN49" si="481">SUM(I50:I51)</f>
        <v>11643.1</v>
      </c>
      <c r="J49" s="242">
        <f t="shared" si="481"/>
        <v>11643.1</v>
      </c>
      <c r="K49" s="242">
        <f t="shared" si="481"/>
        <v>11643.1</v>
      </c>
      <c r="L49" s="242">
        <f t="shared" si="481"/>
        <v>11643.1</v>
      </c>
      <c r="M49" s="242">
        <f t="shared" si="481"/>
        <v>11643.1</v>
      </c>
      <c r="N49" s="242">
        <f t="shared" si="481"/>
        <v>11643.1</v>
      </c>
      <c r="O49" s="242">
        <f t="shared" si="481"/>
        <v>11643.1</v>
      </c>
      <c r="P49" s="242">
        <f t="shared" si="481"/>
        <v>11643.1</v>
      </c>
      <c r="Q49" s="242">
        <f t="shared" si="481"/>
        <v>11643.1</v>
      </c>
      <c r="R49" s="242">
        <f t="shared" si="481"/>
        <v>11643.1</v>
      </c>
      <c r="S49" s="242">
        <f t="shared" si="481"/>
        <v>11643.1</v>
      </c>
      <c r="T49" s="242">
        <f t="shared" si="481"/>
        <v>11643.1</v>
      </c>
      <c r="U49" s="217">
        <f t="shared" si="481"/>
        <v>139717.20000000004</v>
      </c>
      <c r="V49" s="242">
        <f t="shared" si="481"/>
        <v>11643.1</v>
      </c>
      <c r="W49" s="242">
        <f t="shared" si="481"/>
        <v>11643.1</v>
      </c>
      <c r="X49" s="242">
        <f t="shared" si="481"/>
        <v>11643.1</v>
      </c>
      <c r="Y49" s="242">
        <f t="shared" si="481"/>
        <v>11643.1</v>
      </c>
      <c r="Z49" s="242">
        <f t="shared" si="481"/>
        <v>11643.1</v>
      </c>
      <c r="AA49" s="242">
        <f t="shared" si="481"/>
        <v>11643.1</v>
      </c>
      <c r="AB49" s="242">
        <f t="shared" si="481"/>
        <v>11643.1</v>
      </c>
      <c r="AC49" s="242">
        <f t="shared" si="481"/>
        <v>11643.1</v>
      </c>
      <c r="AD49" s="242">
        <f t="shared" si="481"/>
        <v>11643.1</v>
      </c>
      <c r="AE49" s="242">
        <f t="shared" si="481"/>
        <v>11643.1</v>
      </c>
      <c r="AF49" s="242">
        <f t="shared" si="481"/>
        <v>11643.1</v>
      </c>
      <c r="AG49" s="242">
        <f t="shared" si="481"/>
        <v>11643.1</v>
      </c>
      <c r="AH49" s="217">
        <f t="shared" si="481"/>
        <v>139717.20000000004</v>
      </c>
      <c r="AI49" s="242">
        <f t="shared" si="481"/>
        <v>11643.1</v>
      </c>
      <c r="AJ49" s="242">
        <f t="shared" si="481"/>
        <v>11643.1</v>
      </c>
      <c r="AK49" s="242">
        <f t="shared" si="481"/>
        <v>11643.1</v>
      </c>
      <c r="AL49" s="242">
        <f t="shared" si="481"/>
        <v>11643.1</v>
      </c>
      <c r="AM49" s="242">
        <f t="shared" si="481"/>
        <v>11643.1</v>
      </c>
      <c r="AN49" s="242">
        <f t="shared" si="481"/>
        <v>11643.1</v>
      </c>
      <c r="AO49" s="242">
        <f t="shared" ref="AO49:BT49" si="482">SUM(AO50:AO51)</f>
        <v>11643.1</v>
      </c>
      <c r="AP49" s="242">
        <f t="shared" si="482"/>
        <v>11643.1</v>
      </c>
      <c r="AQ49" s="242">
        <f t="shared" si="482"/>
        <v>11643.1</v>
      </c>
      <c r="AR49" s="242">
        <f t="shared" si="482"/>
        <v>11643.1</v>
      </c>
      <c r="AS49" s="242">
        <f t="shared" si="482"/>
        <v>11643.1</v>
      </c>
      <c r="AT49" s="242">
        <f t="shared" si="482"/>
        <v>11643.1</v>
      </c>
      <c r="AU49" s="217">
        <f t="shared" si="482"/>
        <v>139717.20000000004</v>
      </c>
      <c r="AV49" s="242">
        <f t="shared" si="482"/>
        <v>11643.1</v>
      </c>
      <c r="AW49" s="242">
        <f t="shared" si="482"/>
        <v>11643.1</v>
      </c>
      <c r="AX49" s="242">
        <f t="shared" si="482"/>
        <v>11643.1</v>
      </c>
      <c r="AY49" s="242">
        <f t="shared" si="482"/>
        <v>11643.1</v>
      </c>
      <c r="AZ49" s="242">
        <f t="shared" si="482"/>
        <v>11643.1</v>
      </c>
      <c r="BA49" s="242">
        <f t="shared" si="482"/>
        <v>11643.1</v>
      </c>
      <c r="BB49" s="242">
        <f t="shared" si="482"/>
        <v>11643.1</v>
      </c>
      <c r="BC49" s="242">
        <f t="shared" si="482"/>
        <v>11643.1</v>
      </c>
      <c r="BD49" s="242">
        <f t="shared" si="482"/>
        <v>11643.1</v>
      </c>
      <c r="BE49" s="242">
        <f t="shared" si="482"/>
        <v>11643.1</v>
      </c>
      <c r="BF49" s="242">
        <f t="shared" si="482"/>
        <v>11643.1</v>
      </c>
      <c r="BG49" s="242">
        <f t="shared" si="482"/>
        <v>11643.1</v>
      </c>
      <c r="BH49" s="217">
        <f t="shared" si="482"/>
        <v>139717.20000000004</v>
      </c>
      <c r="BI49" s="242">
        <f t="shared" si="482"/>
        <v>11643.1</v>
      </c>
      <c r="BJ49" s="242">
        <f t="shared" si="482"/>
        <v>11643.1</v>
      </c>
      <c r="BK49" s="242">
        <f t="shared" si="482"/>
        <v>11643.1</v>
      </c>
      <c r="BL49" s="242">
        <f t="shared" si="482"/>
        <v>11643.1</v>
      </c>
      <c r="BM49" s="242">
        <f t="shared" si="482"/>
        <v>11643.1</v>
      </c>
      <c r="BN49" s="242">
        <f t="shared" si="482"/>
        <v>11643.1</v>
      </c>
      <c r="BO49" s="242">
        <f t="shared" si="482"/>
        <v>11643.1</v>
      </c>
      <c r="BP49" s="242">
        <f t="shared" si="482"/>
        <v>11643.1</v>
      </c>
      <c r="BQ49" s="242">
        <f t="shared" si="482"/>
        <v>11643.1</v>
      </c>
      <c r="BR49" s="242">
        <f t="shared" si="482"/>
        <v>11643.1</v>
      </c>
      <c r="BS49" s="242">
        <f t="shared" si="482"/>
        <v>11643.1</v>
      </c>
      <c r="BT49" s="242">
        <f t="shared" si="482"/>
        <v>11643.1</v>
      </c>
      <c r="BU49" s="217">
        <f t="shared" ref="BU49:CZ49" si="483">SUM(BU50:BU51)</f>
        <v>139717.20000000004</v>
      </c>
      <c r="BV49" s="242">
        <f t="shared" si="483"/>
        <v>11643.1</v>
      </c>
      <c r="BW49" s="242">
        <f t="shared" si="483"/>
        <v>11643.1</v>
      </c>
      <c r="BX49" s="242">
        <f t="shared" si="483"/>
        <v>11643.1</v>
      </c>
      <c r="BY49" s="242">
        <f t="shared" si="483"/>
        <v>11643.1</v>
      </c>
      <c r="BZ49" s="242">
        <f t="shared" si="483"/>
        <v>11643.1</v>
      </c>
      <c r="CA49" s="242">
        <f t="shared" si="483"/>
        <v>11643.1</v>
      </c>
      <c r="CB49" s="242">
        <f t="shared" si="483"/>
        <v>11643.1</v>
      </c>
      <c r="CC49" s="242">
        <f t="shared" si="483"/>
        <v>11643.1</v>
      </c>
      <c r="CD49" s="242">
        <f t="shared" si="483"/>
        <v>11643.1</v>
      </c>
      <c r="CE49" s="242">
        <f t="shared" si="483"/>
        <v>11643.1</v>
      </c>
      <c r="CF49" s="242">
        <f t="shared" si="483"/>
        <v>11643.1</v>
      </c>
      <c r="CG49" s="242">
        <f t="shared" si="483"/>
        <v>11643.1</v>
      </c>
      <c r="CH49" s="217">
        <f t="shared" si="483"/>
        <v>139717.20000000004</v>
      </c>
      <c r="CI49" s="242">
        <f t="shared" si="483"/>
        <v>11643.1</v>
      </c>
      <c r="CJ49" s="242">
        <f t="shared" si="483"/>
        <v>11643.1</v>
      </c>
      <c r="CK49" s="242">
        <f t="shared" si="483"/>
        <v>11643.1</v>
      </c>
      <c r="CL49" s="242">
        <f t="shared" si="483"/>
        <v>11643.1</v>
      </c>
      <c r="CM49" s="242">
        <f t="shared" si="483"/>
        <v>11643.1</v>
      </c>
      <c r="CN49" s="242">
        <f t="shared" si="483"/>
        <v>11643.1</v>
      </c>
      <c r="CO49" s="242">
        <f t="shared" si="483"/>
        <v>11643.1</v>
      </c>
      <c r="CP49" s="242">
        <f t="shared" si="483"/>
        <v>11643.1</v>
      </c>
      <c r="CQ49" s="242">
        <f t="shared" si="483"/>
        <v>11643.1</v>
      </c>
      <c r="CR49" s="242">
        <f t="shared" si="483"/>
        <v>11643.1</v>
      </c>
      <c r="CS49" s="242">
        <f t="shared" si="483"/>
        <v>11643.1</v>
      </c>
      <c r="CT49" s="242">
        <f t="shared" si="483"/>
        <v>11643.1</v>
      </c>
      <c r="CU49" s="217">
        <f t="shared" si="483"/>
        <v>139717.20000000004</v>
      </c>
      <c r="CV49" s="242">
        <f t="shared" si="483"/>
        <v>11643.1</v>
      </c>
      <c r="CW49" s="242">
        <f t="shared" si="483"/>
        <v>11643.1</v>
      </c>
      <c r="CX49" s="242">
        <f t="shared" si="483"/>
        <v>11643.1</v>
      </c>
      <c r="CY49" s="242">
        <f t="shared" si="483"/>
        <v>11643.1</v>
      </c>
      <c r="CZ49" s="242">
        <f t="shared" si="483"/>
        <v>11643.1</v>
      </c>
      <c r="DA49" s="242">
        <f t="shared" ref="DA49:EF49" si="484">SUM(DA50:DA51)</f>
        <v>11643.1</v>
      </c>
      <c r="DB49" s="242">
        <f t="shared" si="484"/>
        <v>11643.1</v>
      </c>
      <c r="DC49" s="242">
        <f t="shared" si="484"/>
        <v>11643.1</v>
      </c>
      <c r="DD49" s="242">
        <f t="shared" si="484"/>
        <v>11643.1</v>
      </c>
      <c r="DE49" s="242">
        <f t="shared" si="484"/>
        <v>11643.1</v>
      </c>
      <c r="DF49" s="242">
        <f t="shared" si="484"/>
        <v>11643.1</v>
      </c>
      <c r="DG49" s="242">
        <f t="shared" si="484"/>
        <v>11643.1</v>
      </c>
      <c r="DH49" s="217">
        <f t="shared" si="484"/>
        <v>139717.20000000004</v>
      </c>
      <c r="DI49" s="242">
        <f t="shared" si="484"/>
        <v>11643.1</v>
      </c>
      <c r="DJ49" s="242">
        <f t="shared" si="484"/>
        <v>11643.1</v>
      </c>
      <c r="DK49" s="242">
        <f t="shared" si="484"/>
        <v>11643.1</v>
      </c>
      <c r="DL49" s="242">
        <f t="shared" si="484"/>
        <v>11643.1</v>
      </c>
      <c r="DM49" s="242">
        <f t="shared" si="484"/>
        <v>11643.1</v>
      </c>
      <c r="DN49" s="242">
        <f t="shared" si="484"/>
        <v>11643.1</v>
      </c>
      <c r="DO49" s="242">
        <f t="shared" si="484"/>
        <v>11643.1</v>
      </c>
      <c r="DP49" s="242">
        <f t="shared" si="484"/>
        <v>11643.1</v>
      </c>
      <c r="DQ49" s="242">
        <f t="shared" si="484"/>
        <v>11643.1</v>
      </c>
      <c r="DR49" s="242">
        <f t="shared" si="484"/>
        <v>11643.1</v>
      </c>
      <c r="DS49" s="242">
        <f t="shared" si="484"/>
        <v>11643.1</v>
      </c>
      <c r="DT49" s="242">
        <f t="shared" si="484"/>
        <v>11643.1</v>
      </c>
      <c r="DU49" s="217">
        <f t="shared" si="484"/>
        <v>139717.20000000004</v>
      </c>
      <c r="DV49" s="242">
        <f t="shared" si="484"/>
        <v>11643.1</v>
      </c>
      <c r="DW49" s="242">
        <f t="shared" si="484"/>
        <v>11643.1</v>
      </c>
      <c r="DX49" s="242">
        <f t="shared" si="484"/>
        <v>11643.1</v>
      </c>
      <c r="DY49" s="242">
        <f t="shared" si="484"/>
        <v>11643.1</v>
      </c>
      <c r="DZ49" s="242">
        <f t="shared" si="484"/>
        <v>11643.1</v>
      </c>
      <c r="EA49" s="242">
        <f t="shared" si="484"/>
        <v>11643.1</v>
      </c>
      <c r="EB49" s="242">
        <f t="shared" si="484"/>
        <v>11643.1</v>
      </c>
      <c r="EC49" s="242">
        <f t="shared" si="484"/>
        <v>11643.1</v>
      </c>
      <c r="ED49" s="242">
        <f t="shared" si="484"/>
        <v>11643.1</v>
      </c>
      <c r="EE49" s="242">
        <f t="shared" si="484"/>
        <v>11643.1</v>
      </c>
      <c r="EF49" s="242">
        <f t="shared" si="484"/>
        <v>11643.1</v>
      </c>
      <c r="EG49" s="242">
        <f t="shared" ref="EG49:EH49" si="485">SUM(EG50:EG51)</f>
        <v>11643.1</v>
      </c>
      <c r="EH49" s="217">
        <f t="shared" si="485"/>
        <v>139717.20000000004</v>
      </c>
      <c r="EI49" s="291"/>
    </row>
    <row r="50" spans="1:139" s="287" customFormat="1" outlineLevel="3" x14ac:dyDescent="0.2">
      <c r="A50" s="193"/>
      <c r="B50" s="237"/>
      <c r="C50" s="333"/>
      <c r="D50" s="195"/>
      <c r="E50" s="195"/>
      <c r="F50" s="203"/>
      <c r="G50" s="203"/>
      <c r="H50" s="190"/>
      <c r="I50" s="190"/>
      <c r="J50" s="201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204">
        <f>SUM(H50:T50)</f>
        <v>0</v>
      </c>
      <c r="V50" s="190"/>
      <c r="W50" s="190"/>
      <c r="X50" s="190"/>
      <c r="Y50" s="190"/>
      <c r="Z50" s="190"/>
      <c r="AA50" s="190"/>
      <c r="AB50" s="190"/>
      <c r="AC50" s="190"/>
      <c r="AD50" s="190"/>
      <c r="AE50" s="190"/>
      <c r="AF50" s="190"/>
      <c r="AG50" s="190"/>
      <c r="AH50" s="204">
        <f>SUM(V50:AG50)</f>
        <v>0</v>
      </c>
      <c r="AI50" s="190"/>
      <c r="AJ50" s="190"/>
      <c r="AK50" s="190"/>
      <c r="AL50" s="190"/>
      <c r="AM50" s="190"/>
      <c r="AN50" s="190"/>
      <c r="AO50" s="190"/>
      <c r="AP50" s="190"/>
      <c r="AQ50" s="190"/>
      <c r="AR50" s="190"/>
      <c r="AS50" s="190"/>
      <c r="AT50" s="190"/>
      <c r="AU50" s="204">
        <f>SUM(AI50:AT50)</f>
        <v>0</v>
      </c>
      <c r="AV50" s="190"/>
      <c r="AW50" s="190"/>
      <c r="AX50" s="190"/>
      <c r="AY50" s="190"/>
      <c r="AZ50" s="190"/>
      <c r="BA50" s="190"/>
      <c r="BB50" s="190"/>
      <c r="BC50" s="190"/>
      <c r="BD50" s="190"/>
      <c r="BE50" s="190"/>
      <c r="BF50" s="190"/>
      <c r="BG50" s="190"/>
      <c r="BH50" s="204">
        <f>SUM(AV50:BG50)</f>
        <v>0</v>
      </c>
      <c r="BI50" s="190"/>
      <c r="BJ50" s="190"/>
      <c r="BK50" s="190"/>
      <c r="BL50" s="190"/>
      <c r="BM50" s="190"/>
      <c r="BN50" s="190"/>
      <c r="BO50" s="190"/>
      <c r="BP50" s="190"/>
      <c r="BQ50" s="190"/>
      <c r="BR50" s="190"/>
      <c r="BS50" s="190"/>
      <c r="BT50" s="190"/>
      <c r="BU50" s="204">
        <f>SUM(BI50:BT50)</f>
        <v>0</v>
      </c>
      <c r="BV50" s="190"/>
      <c r="BW50" s="190"/>
      <c r="BX50" s="190"/>
      <c r="BY50" s="190"/>
      <c r="BZ50" s="190"/>
      <c r="CA50" s="190"/>
      <c r="CB50" s="190"/>
      <c r="CC50" s="190"/>
      <c r="CD50" s="190"/>
      <c r="CE50" s="190"/>
      <c r="CF50" s="190"/>
      <c r="CG50" s="190"/>
      <c r="CH50" s="204">
        <f>SUM(BV50:CG50)</f>
        <v>0</v>
      </c>
      <c r="CI50" s="190"/>
      <c r="CJ50" s="190"/>
      <c r="CK50" s="190"/>
      <c r="CL50" s="190"/>
      <c r="CM50" s="190"/>
      <c r="CN50" s="190"/>
      <c r="CO50" s="190"/>
      <c r="CP50" s="190"/>
      <c r="CQ50" s="190"/>
      <c r="CR50" s="190"/>
      <c r="CS50" s="190"/>
      <c r="CT50" s="190"/>
      <c r="CU50" s="204">
        <f>SUM(CI50:CT50)</f>
        <v>0</v>
      </c>
      <c r="CV50" s="190"/>
      <c r="CW50" s="190"/>
      <c r="CX50" s="190"/>
      <c r="CY50" s="190"/>
      <c r="CZ50" s="190"/>
      <c r="DA50" s="190"/>
      <c r="DB50" s="190"/>
      <c r="DC50" s="190"/>
      <c r="DD50" s="190"/>
      <c r="DE50" s="190"/>
      <c r="DF50" s="190"/>
      <c r="DG50" s="190"/>
      <c r="DH50" s="204">
        <f>SUM(CV50:DG50)</f>
        <v>0</v>
      </c>
      <c r="DI50" s="190"/>
      <c r="DJ50" s="190"/>
      <c r="DK50" s="190"/>
      <c r="DL50" s="190"/>
      <c r="DM50" s="190"/>
      <c r="DN50" s="190"/>
      <c r="DO50" s="190"/>
      <c r="DP50" s="190"/>
      <c r="DQ50" s="190"/>
      <c r="DR50" s="190"/>
      <c r="DS50" s="190"/>
      <c r="DT50" s="190"/>
      <c r="DU50" s="204">
        <f>SUM(DI50:DT50)</f>
        <v>0</v>
      </c>
      <c r="DV50" s="190"/>
      <c r="DW50" s="190"/>
      <c r="DX50" s="190"/>
      <c r="DY50" s="190"/>
      <c r="DZ50" s="190"/>
      <c r="EA50" s="190"/>
      <c r="EB50" s="190"/>
      <c r="EC50" s="190"/>
      <c r="ED50" s="190"/>
      <c r="EE50" s="190"/>
      <c r="EF50" s="190"/>
      <c r="EG50" s="190"/>
      <c r="EH50" s="204">
        <f>SUM(DV50:EG50)</f>
        <v>0</v>
      </c>
      <c r="EI50" s="286"/>
    </row>
    <row r="51" spans="1:139" s="287" customFormat="1" ht="15.75" outlineLevel="3" x14ac:dyDescent="0.2">
      <c r="A51" s="193" t="s">
        <v>198</v>
      </c>
      <c r="B51" s="225">
        <v>0.05</v>
      </c>
      <c r="C51" s="391"/>
      <c r="D51" s="195"/>
      <c r="E51" s="195"/>
      <c r="F51" s="203"/>
      <c r="G51" s="203"/>
      <c r="H51" s="190"/>
      <c r="I51" s="190">
        <f t="shared" ref="I51:S51" si="486">$B$51*I4</f>
        <v>11643.1</v>
      </c>
      <c r="J51" s="190">
        <f t="shared" si="486"/>
        <v>11643.1</v>
      </c>
      <c r="K51" s="190">
        <f t="shared" si="486"/>
        <v>11643.1</v>
      </c>
      <c r="L51" s="190">
        <f t="shared" si="486"/>
        <v>11643.1</v>
      </c>
      <c r="M51" s="190">
        <f t="shared" si="486"/>
        <v>11643.1</v>
      </c>
      <c r="N51" s="190">
        <f t="shared" si="486"/>
        <v>11643.1</v>
      </c>
      <c r="O51" s="190">
        <f t="shared" si="486"/>
        <v>11643.1</v>
      </c>
      <c r="P51" s="190">
        <f t="shared" si="486"/>
        <v>11643.1</v>
      </c>
      <c r="Q51" s="190">
        <f t="shared" si="486"/>
        <v>11643.1</v>
      </c>
      <c r="R51" s="190">
        <f t="shared" si="486"/>
        <v>11643.1</v>
      </c>
      <c r="S51" s="190">
        <f t="shared" si="486"/>
        <v>11643.1</v>
      </c>
      <c r="T51" s="190">
        <f>$B$51*T4</f>
        <v>11643.1</v>
      </c>
      <c r="U51" s="204">
        <f>SUM(H51:T51)</f>
        <v>139717.20000000004</v>
      </c>
      <c r="V51" s="190">
        <f>$B$51*V4</f>
        <v>11643.1</v>
      </c>
      <c r="W51" s="190">
        <f t="shared" ref="W51:AD51" si="487">$B$51*V4</f>
        <v>11643.1</v>
      </c>
      <c r="X51" s="190">
        <f t="shared" si="487"/>
        <v>11643.1</v>
      </c>
      <c r="Y51" s="190">
        <f t="shared" si="487"/>
        <v>11643.1</v>
      </c>
      <c r="Z51" s="190">
        <f t="shared" si="487"/>
        <v>11643.1</v>
      </c>
      <c r="AA51" s="190">
        <f t="shared" si="487"/>
        <v>11643.1</v>
      </c>
      <c r="AB51" s="190">
        <f t="shared" si="487"/>
        <v>11643.1</v>
      </c>
      <c r="AC51" s="190">
        <f t="shared" si="487"/>
        <v>11643.1</v>
      </c>
      <c r="AD51" s="190">
        <f t="shared" si="487"/>
        <v>11643.1</v>
      </c>
      <c r="AE51" s="190">
        <f>$B$51*AD4</f>
        <v>11643.1</v>
      </c>
      <c r="AF51" s="190">
        <f>$B$51*AE4</f>
        <v>11643.1</v>
      </c>
      <c r="AG51" s="190">
        <f>$B$51*AF4</f>
        <v>11643.1</v>
      </c>
      <c r="AH51" s="204">
        <f>SUM(V51:AG51)</f>
        <v>139717.20000000004</v>
      </c>
      <c r="AI51" s="190">
        <f>$B$51*AG4</f>
        <v>11643.1</v>
      </c>
      <c r="AJ51" s="190">
        <f t="shared" ref="AJ51:AT51" si="488">$B$51*AI4</f>
        <v>11643.1</v>
      </c>
      <c r="AK51" s="190">
        <f t="shared" si="488"/>
        <v>11643.1</v>
      </c>
      <c r="AL51" s="190">
        <f t="shared" si="488"/>
        <v>11643.1</v>
      </c>
      <c r="AM51" s="190">
        <f t="shared" si="488"/>
        <v>11643.1</v>
      </c>
      <c r="AN51" s="190">
        <f t="shared" si="488"/>
        <v>11643.1</v>
      </c>
      <c r="AO51" s="190">
        <f t="shared" si="488"/>
        <v>11643.1</v>
      </c>
      <c r="AP51" s="190">
        <f t="shared" si="488"/>
        <v>11643.1</v>
      </c>
      <c r="AQ51" s="190">
        <f t="shared" si="488"/>
        <v>11643.1</v>
      </c>
      <c r="AR51" s="190">
        <f t="shared" si="488"/>
        <v>11643.1</v>
      </c>
      <c r="AS51" s="190">
        <f t="shared" si="488"/>
        <v>11643.1</v>
      </c>
      <c r="AT51" s="190">
        <f t="shared" si="488"/>
        <v>11643.1</v>
      </c>
      <c r="AU51" s="204">
        <f>SUM(AI51:AT51)</f>
        <v>139717.20000000004</v>
      </c>
      <c r="AV51" s="190">
        <f>$B$51*AT4</f>
        <v>11643.1</v>
      </c>
      <c r="AW51" s="190">
        <f t="shared" ref="AW51:BG51" si="489">$B$51*AV4</f>
        <v>11643.1</v>
      </c>
      <c r="AX51" s="190">
        <f t="shared" si="489"/>
        <v>11643.1</v>
      </c>
      <c r="AY51" s="190">
        <f t="shared" si="489"/>
        <v>11643.1</v>
      </c>
      <c r="AZ51" s="190">
        <f t="shared" si="489"/>
        <v>11643.1</v>
      </c>
      <c r="BA51" s="190">
        <f t="shared" si="489"/>
        <v>11643.1</v>
      </c>
      <c r="BB51" s="190">
        <f t="shared" si="489"/>
        <v>11643.1</v>
      </c>
      <c r="BC51" s="190">
        <f t="shared" si="489"/>
        <v>11643.1</v>
      </c>
      <c r="BD51" s="190">
        <f t="shared" si="489"/>
        <v>11643.1</v>
      </c>
      <c r="BE51" s="190">
        <f t="shared" si="489"/>
        <v>11643.1</v>
      </c>
      <c r="BF51" s="190">
        <f t="shared" si="489"/>
        <v>11643.1</v>
      </c>
      <c r="BG51" s="190">
        <f t="shared" si="489"/>
        <v>11643.1</v>
      </c>
      <c r="BH51" s="204">
        <f>SUM(AV51:BG51)</f>
        <v>139717.20000000004</v>
      </c>
      <c r="BI51" s="190">
        <f>$B$51*BG4</f>
        <v>11643.1</v>
      </c>
      <c r="BJ51" s="190">
        <f t="shared" ref="BJ51:BT51" si="490">$B$51*BI4</f>
        <v>11643.1</v>
      </c>
      <c r="BK51" s="190">
        <f t="shared" si="490"/>
        <v>11643.1</v>
      </c>
      <c r="BL51" s="190">
        <f t="shared" si="490"/>
        <v>11643.1</v>
      </c>
      <c r="BM51" s="190">
        <f t="shared" si="490"/>
        <v>11643.1</v>
      </c>
      <c r="BN51" s="190">
        <f t="shared" si="490"/>
        <v>11643.1</v>
      </c>
      <c r="BO51" s="190">
        <f t="shared" si="490"/>
        <v>11643.1</v>
      </c>
      <c r="BP51" s="190">
        <f t="shared" si="490"/>
        <v>11643.1</v>
      </c>
      <c r="BQ51" s="190">
        <f t="shared" si="490"/>
        <v>11643.1</v>
      </c>
      <c r="BR51" s="190">
        <f t="shared" si="490"/>
        <v>11643.1</v>
      </c>
      <c r="BS51" s="190">
        <f t="shared" si="490"/>
        <v>11643.1</v>
      </c>
      <c r="BT51" s="190">
        <f t="shared" si="490"/>
        <v>11643.1</v>
      </c>
      <c r="BU51" s="204">
        <f>SUM(BI51:BT51)</f>
        <v>139717.20000000004</v>
      </c>
      <c r="BV51" s="190">
        <f>$B$51*BT4</f>
        <v>11643.1</v>
      </c>
      <c r="BW51" s="190">
        <f t="shared" ref="BW51:CG51" si="491">$B$51*BV4</f>
        <v>11643.1</v>
      </c>
      <c r="BX51" s="190">
        <f t="shared" si="491"/>
        <v>11643.1</v>
      </c>
      <c r="BY51" s="190">
        <f t="shared" si="491"/>
        <v>11643.1</v>
      </c>
      <c r="BZ51" s="190">
        <f t="shared" si="491"/>
        <v>11643.1</v>
      </c>
      <c r="CA51" s="190">
        <f t="shared" si="491"/>
        <v>11643.1</v>
      </c>
      <c r="CB51" s="190">
        <f t="shared" si="491"/>
        <v>11643.1</v>
      </c>
      <c r="CC51" s="190">
        <f t="shared" si="491"/>
        <v>11643.1</v>
      </c>
      <c r="CD51" s="190">
        <f t="shared" si="491"/>
        <v>11643.1</v>
      </c>
      <c r="CE51" s="190">
        <f t="shared" si="491"/>
        <v>11643.1</v>
      </c>
      <c r="CF51" s="190">
        <f t="shared" si="491"/>
        <v>11643.1</v>
      </c>
      <c r="CG51" s="190">
        <f t="shared" si="491"/>
        <v>11643.1</v>
      </c>
      <c r="CH51" s="204">
        <f>SUM(BV51:CG51)</f>
        <v>139717.20000000004</v>
      </c>
      <c r="CI51" s="190">
        <f>$B$51*CG4</f>
        <v>11643.1</v>
      </c>
      <c r="CJ51" s="190">
        <f t="shared" ref="CJ51:CT51" si="492">$B$51*CI4</f>
        <v>11643.1</v>
      </c>
      <c r="CK51" s="190">
        <f t="shared" si="492"/>
        <v>11643.1</v>
      </c>
      <c r="CL51" s="190">
        <f t="shared" si="492"/>
        <v>11643.1</v>
      </c>
      <c r="CM51" s="190">
        <f t="shared" si="492"/>
        <v>11643.1</v>
      </c>
      <c r="CN51" s="190">
        <f t="shared" si="492"/>
        <v>11643.1</v>
      </c>
      <c r="CO51" s="190">
        <f t="shared" si="492"/>
        <v>11643.1</v>
      </c>
      <c r="CP51" s="190">
        <f t="shared" si="492"/>
        <v>11643.1</v>
      </c>
      <c r="CQ51" s="190">
        <f t="shared" si="492"/>
        <v>11643.1</v>
      </c>
      <c r="CR51" s="190">
        <f t="shared" si="492"/>
        <v>11643.1</v>
      </c>
      <c r="CS51" s="190">
        <f t="shared" si="492"/>
        <v>11643.1</v>
      </c>
      <c r="CT51" s="190">
        <f t="shared" si="492"/>
        <v>11643.1</v>
      </c>
      <c r="CU51" s="204">
        <f>SUM(CI51:CT51)</f>
        <v>139717.20000000004</v>
      </c>
      <c r="CV51" s="190">
        <f>$B$51*CT4</f>
        <v>11643.1</v>
      </c>
      <c r="CW51" s="190">
        <f t="shared" ref="CW51:DG51" si="493">$B$51*CV4</f>
        <v>11643.1</v>
      </c>
      <c r="CX51" s="190">
        <f t="shared" si="493"/>
        <v>11643.1</v>
      </c>
      <c r="CY51" s="190">
        <f t="shared" si="493"/>
        <v>11643.1</v>
      </c>
      <c r="CZ51" s="190">
        <f t="shared" si="493"/>
        <v>11643.1</v>
      </c>
      <c r="DA51" s="190">
        <f t="shared" si="493"/>
        <v>11643.1</v>
      </c>
      <c r="DB51" s="190">
        <f t="shared" si="493"/>
        <v>11643.1</v>
      </c>
      <c r="DC51" s="190">
        <f t="shared" si="493"/>
        <v>11643.1</v>
      </c>
      <c r="DD51" s="190">
        <f t="shared" si="493"/>
        <v>11643.1</v>
      </c>
      <c r="DE51" s="190">
        <f t="shared" si="493"/>
        <v>11643.1</v>
      </c>
      <c r="DF51" s="190">
        <f t="shared" si="493"/>
        <v>11643.1</v>
      </c>
      <c r="DG51" s="190">
        <f t="shared" si="493"/>
        <v>11643.1</v>
      </c>
      <c r="DH51" s="204">
        <f>SUM(CV51:DG51)</f>
        <v>139717.20000000004</v>
      </c>
      <c r="DI51" s="190">
        <f>$B$51*DG4</f>
        <v>11643.1</v>
      </c>
      <c r="DJ51" s="190">
        <f t="shared" ref="DJ51:DT51" si="494">$B$51*DI4</f>
        <v>11643.1</v>
      </c>
      <c r="DK51" s="190">
        <f t="shared" si="494"/>
        <v>11643.1</v>
      </c>
      <c r="DL51" s="190">
        <f t="shared" si="494"/>
        <v>11643.1</v>
      </c>
      <c r="DM51" s="190">
        <f t="shared" si="494"/>
        <v>11643.1</v>
      </c>
      <c r="DN51" s="190">
        <f t="shared" si="494"/>
        <v>11643.1</v>
      </c>
      <c r="DO51" s="190">
        <f t="shared" si="494"/>
        <v>11643.1</v>
      </c>
      <c r="DP51" s="190">
        <f t="shared" si="494"/>
        <v>11643.1</v>
      </c>
      <c r="DQ51" s="190">
        <f t="shared" si="494"/>
        <v>11643.1</v>
      </c>
      <c r="DR51" s="190">
        <f t="shared" si="494"/>
        <v>11643.1</v>
      </c>
      <c r="DS51" s="190">
        <f t="shared" si="494"/>
        <v>11643.1</v>
      </c>
      <c r="DT51" s="190">
        <f t="shared" si="494"/>
        <v>11643.1</v>
      </c>
      <c r="DU51" s="204">
        <f>SUM(DI51:DT51)</f>
        <v>139717.20000000004</v>
      </c>
      <c r="DV51" s="190">
        <f>$B$51*DT4</f>
        <v>11643.1</v>
      </c>
      <c r="DW51" s="190">
        <f t="shared" ref="DW51:EG51" si="495">$B$51*DV4</f>
        <v>11643.1</v>
      </c>
      <c r="DX51" s="190">
        <f t="shared" si="495"/>
        <v>11643.1</v>
      </c>
      <c r="DY51" s="190">
        <f t="shared" si="495"/>
        <v>11643.1</v>
      </c>
      <c r="DZ51" s="190">
        <f t="shared" si="495"/>
        <v>11643.1</v>
      </c>
      <c r="EA51" s="190">
        <f t="shared" si="495"/>
        <v>11643.1</v>
      </c>
      <c r="EB51" s="190">
        <f t="shared" si="495"/>
        <v>11643.1</v>
      </c>
      <c r="EC51" s="190">
        <f t="shared" si="495"/>
        <v>11643.1</v>
      </c>
      <c r="ED51" s="190">
        <f t="shared" si="495"/>
        <v>11643.1</v>
      </c>
      <c r="EE51" s="190">
        <f t="shared" si="495"/>
        <v>11643.1</v>
      </c>
      <c r="EF51" s="190">
        <f t="shared" si="495"/>
        <v>11643.1</v>
      </c>
      <c r="EG51" s="190">
        <f t="shared" si="495"/>
        <v>11643.1</v>
      </c>
      <c r="EH51" s="204">
        <f>SUM(DV51:EG51)</f>
        <v>139717.20000000004</v>
      </c>
      <c r="EI51" s="286"/>
    </row>
    <row r="52" spans="1:139" s="292" customFormat="1" ht="17.25" customHeight="1" outlineLevel="2" x14ac:dyDescent="0.25">
      <c r="A52" s="187" t="s">
        <v>202</v>
      </c>
      <c r="B52" s="382" t="s">
        <v>341</v>
      </c>
      <c r="C52" s="240"/>
      <c r="D52" s="188"/>
      <c r="E52" s="188"/>
      <c r="F52" s="241"/>
      <c r="G52" s="241"/>
      <c r="H52" s="189">
        <f t="shared" ref="H52:AN52" si="496">SUM(H53:H53)</f>
        <v>0</v>
      </c>
      <c r="I52" s="189">
        <f t="shared" si="496"/>
        <v>11643.1</v>
      </c>
      <c r="J52" s="189">
        <f t="shared" si="496"/>
        <v>11643.1</v>
      </c>
      <c r="K52" s="189">
        <f t="shared" si="496"/>
        <v>11643.1</v>
      </c>
      <c r="L52" s="189">
        <f t="shared" si="496"/>
        <v>11643.1</v>
      </c>
      <c r="M52" s="189">
        <f t="shared" si="496"/>
        <v>11643.1</v>
      </c>
      <c r="N52" s="189">
        <f t="shared" si="496"/>
        <v>11643.1</v>
      </c>
      <c r="O52" s="189">
        <f t="shared" si="496"/>
        <v>11643.1</v>
      </c>
      <c r="P52" s="189">
        <f t="shared" si="496"/>
        <v>11643.1</v>
      </c>
      <c r="Q52" s="189">
        <f t="shared" si="496"/>
        <v>11643.1</v>
      </c>
      <c r="R52" s="189">
        <f t="shared" si="496"/>
        <v>11643.1</v>
      </c>
      <c r="S52" s="189">
        <f t="shared" si="496"/>
        <v>11643.1</v>
      </c>
      <c r="T52" s="189">
        <f t="shared" si="496"/>
        <v>11643.1</v>
      </c>
      <c r="U52" s="217">
        <f t="shared" si="496"/>
        <v>139717.20000000004</v>
      </c>
      <c r="V52" s="189">
        <f t="shared" si="496"/>
        <v>11643.1</v>
      </c>
      <c r="W52" s="189">
        <f t="shared" si="496"/>
        <v>11643.1</v>
      </c>
      <c r="X52" s="189">
        <f t="shared" si="496"/>
        <v>11643.1</v>
      </c>
      <c r="Y52" s="189">
        <f t="shared" si="496"/>
        <v>11643.1</v>
      </c>
      <c r="Z52" s="189">
        <f t="shared" si="496"/>
        <v>11643.1</v>
      </c>
      <c r="AA52" s="189">
        <f t="shared" si="496"/>
        <v>11643.1</v>
      </c>
      <c r="AB52" s="189">
        <f t="shared" si="496"/>
        <v>11643.1</v>
      </c>
      <c r="AC52" s="189">
        <f t="shared" si="496"/>
        <v>11643.1</v>
      </c>
      <c r="AD52" s="189">
        <f t="shared" si="496"/>
        <v>11643.1</v>
      </c>
      <c r="AE52" s="189">
        <f t="shared" si="496"/>
        <v>11643.1</v>
      </c>
      <c r="AF52" s="189">
        <f t="shared" si="496"/>
        <v>11643.1</v>
      </c>
      <c r="AG52" s="189">
        <f t="shared" si="496"/>
        <v>11643.1</v>
      </c>
      <c r="AH52" s="217">
        <f t="shared" si="496"/>
        <v>139717.20000000004</v>
      </c>
      <c r="AI52" s="189">
        <f t="shared" si="496"/>
        <v>11643.1</v>
      </c>
      <c r="AJ52" s="189">
        <f t="shared" si="496"/>
        <v>11643.1</v>
      </c>
      <c r="AK52" s="189">
        <f t="shared" si="496"/>
        <v>11643.1</v>
      </c>
      <c r="AL52" s="189">
        <f t="shared" si="496"/>
        <v>11643.1</v>
      </c>
      <c r="AM52" s="189">
        <f t="shared" si="496"/>
        <v>11643.1</v>
      </c>
      <c r="AN52" s="189">
        <f t="shared" si="496"/>
        <v>11643.1</v>
      </c>
      <c r="AO52" s="189">
        <f t="shared" ref="AO52:BT52" si="497">SUM(AO53:AO53)</f>
        <v>11643.1</v>
      </c>
      <c r="AP52" s="189">
        <f t="shared" si="497"/>
        <v>11643.1</v>
      </c>
      <c r="AQ52" s="189">
        <f t="shared" si="497"/>
        <v>11643.1</v>
      </c>
      <c r="AR52" s="189">
        <f t="shared" si="497"/>
        <v>11643.1</v>
      </c>
      <c r="AS52" s="189">
        <f t="shared" si="497"/>
        <v>11643.1</v>
      </c>
      <c r="AT52" s="189">
        <f t="shared" si="497"/>
        <v>11643.1</v>
      </c>
      <c r="AU52" s="217">
        <f t="shared" si="497"/>
        <v>139717.20000000004</v>
      </c>
      <c r="AV52" s="189">
        <f t="shared" si="497"/>
        <v>11643.1</v>
      </c>
      <c r="AW52" s="189">
        <f t="shared" si="497"/>
        <v>11643.1</v>
      </c>
      <c r="AX52" s="189">
        <f t="shared" si="497"/>
        <v>11643.1</v>
      </c>
      <c r="AY52" s="189">
        <f t="shared" si="497"/>
        <v>11643.1</v>
      </c>
      <c r="AZ52" s="189">
        <f t="shared" si="497"/>
        <v>11643.1</v>
      </c>
      <c r="BA52" s="189">
        <f t="shared" si="497"/>
        <v>11643.1</v>
      </c>
      <c r="BB52" s="189">
        <f t="shared" si="497"/>
        <v>11643.1</v>
      </c>
      <c r="BC52" s="189">
        <f t="shared" si="497"/>
        <v>11643.1</v>
      </c>
      <c r="BD52" s="189">
        <f t="shared" si="497"/>
        <v>11643.1</v>
      </c>
      <c r="BE52" s="189">
        <f t="shared" si="497"/>
        <v>11643.1</v>
      </c>
      <c r="BF52" s="189">
        <f t="shared" si="497"/>
        <v>11643.1</v>
      </c>
      <c r="BG52" s="189">
        <f t="shared" si="497"/>
        <v>11643.1</v>
      </c>
      <c r="BH52" s="217">
        <f t="shared" si="497"/>
        <v>139717.20000000004</v>
      </c>
      <c r="BI52" s="189">
        <f t="shared" si="497"/>
        <v>11643.1</v>
      </c>
      <c r="BJ52" s="189">
        <f t="shared" si="497"/>
        <v>11643.1</v>
      </c>
      <c r="BK52" s="189">
        <f t="shared" si="497"/>
        <v>11643.1</v>
      </c>
      <c r="BL52" s="189">
        <f t="shared" si="497"/>
        <v>11643.1</v>
      </c>
      <c r="BM52" s="189">
        <f t="shared" si="497"/>
        <v>11643.1</v>
      </c>
      <c r="BN52" s="189">
        <f t="shared" si="497"/>
        <v>11643.1</v>
      </c>
      <c r="BO52" s="189">
        <f t="shared" si="497"/>
        <v>11643.1</v>
      </c>
      <c r="BP52" s="189">
        <f t="shared" si="497"/>
        <v>11643.1</v>
      </c>
      <c r="BQ52" s="189">
        <f t="shared" si="497"/>
        <v>11643.1</v>
      </c>
      <c r="BR52" s="189">
        <f t="shared" si="497"/>
        <v>11643.1</v>
      </c>
      <c r="BS52" s="189">
        <f t="shared" si="497"/>
        <v>11643.1</v>
      </c>
      <c r="BT52" s="189">
        <f t="shared" si="497"/>
        <v>11643.1</v>
      </c>
      <c r="BU52" s="217">
        <f t="shared" ref="BU52:CZ52" si="498">SUM(BU53:BU53)</f>
        <v>139717.20000000004</v>
      </c>
      <c r="BV52" s="189">
        <f t="shared" si="498"/>
        <v>11643.1</v>
      </c>
      <c r="BW52" s="189">
        <f t="shared" si="498"/>
        <v>11643.1</v>
      </c>
      <c r="BX52" s="189">
        <f t="shared" si="498"/>
        <v>11643.1</v>
      </c>
      <c r="BY52" s="189">
        <f t="shared" si="498"/>
        <v>11643.1</v>
      </c>
      <c r="BZ52" s="189">
        <f t="shared" si="498"/>
        <v>11643.1</v>
      </c>
      <c r="CA52" s="189">
        <f t="shared" si="498"/>
        <v>11643.1</v>
      </c>
      <c r="CB52" s="189">
        <f t="shared" si="498"/>
        <v>11643.1</v>
      </c>
      <c r="CC52" s="189">
        <f t="shared" si="498"/>
        <v>11643.1</v>
      </c>
      <c r="CD52" s="189">
        <f t="shared" si="498"/>
        <v>11643.1</v>
      </c>
      <c r="CE52" s="189">
        <f t="shared" si="498"/>
        <v>11643.1</v>
      </c>
      <c r="CF52" s="189">
        <f t="shared" si="498"/>
        <v>11643.1</v>
      </c>
      <c r="CG52" s="189">
        <f t="shared" si="498"/>
        <v>11643.1</v>
      </c>
      <c r="CH52" s="217">
        <f t="shared" si="498"/>
        <v>139717.20000000004</v>
      </c>
      <c r="CI52" s="189">
        <f t="shared" si="498"/>
        <v>11643.1</v>
      </c>
      <c r="CJ52" s="189">
        <f t="shared" si="498"/>
        <v>11643.1</v>
      </c>
      <c r="CK52" s="189">
        <f t="shared" si="498"/>
        <v>11643.1</v>
      </c>
      <c r="CL52" s="189">
        <f t="shared" si="498"/>
        <v>11643.1</v>
      </c>
      <c r="CM52" s="189">
        <f t="shared" si="498"/>
        <v>11643.1</v>
      </c>
      <c r="CN52" s="189">
        <f t="shared" si="498"/>
        <v>11643.1</v>
      </c>
      <c r="CO52" s="189">
        <f t="shared" si="498"/>
        <v>11643.1</v>
      </c>
      <c r="CP52" s="189">
        <f t="shared" si="498"/>
        <v>11643.1</v>
      </c>
      <c r="CQ52" s="189">
        <f t="shared" si="498"/>
        <v>11643.1</v>
      </c>
      <c r="CR52" s="189">
        <f t="shared" si="498"/>
        <v>11643.1</v>
      </c>
      <c r="CS52" s="189">
        <f t="shared" si="498"/>
        <v>11643.1</v>
      </c>
      <c r="CT52" s="189">
        <f t="shared" si="498"/>
        <v>11643.1</v>
      </c>
      <c r="CU52" s="217">
        <f t="shared" si="498"/>
        <v>139717.20000000004</v>
      </c>
      <c r="CV52" s="189">
        <f t="shared" si="498"/>
        <v>11643.1</v>
      </c>
      <c r="CW52" s="189">
        <f t="shared" si="498"/>
        <v>11643.1</v>
      </c>
      <c r="CX52" s="189">
        <f t="shared" si="498"/>
        <v>11643.1</v>
      </c>
      <c r="CY52" s="189">
        <f t="shared" si="498"/>
        <v>11643.1</v>
      </c>
      <c r="CZ52" s="189">
        <f t="shared" si="498"/>
        <v>11643.1</v>
      </c>
      <c r="DA52" s="189">
        <f t="shared" ref="DA52:EF52" si="499">SUM(DA53:DA53)</f>
        <v>11643.1</v>
      </c>
      <c r="DB52" s="189">
        <f t="shared" si="499"/>
        <v>11643.1</v>
      </c>
      <c r="DC52" s="189">
        <f t="shared" si="499"/>
        <v>11643.1</v>
      </c>
      <c r="DD52" s="189">
        <f t="shared" si="499"/>
        <v>11643.1</v>
      </c>
      <c r="DE52" s="189">
        <f t="shared" si="499"/>
        <v>11643.1</v>
      </c>
      <c r="DF52" s="189">
        <f t="shared" si="499"/>
        <v>11643.1</v>
      </c>
      <c r="DG52" s="189">
        <f t="shared" si="499"/>
        <v>11643.1</v>
      </c>
      <c r="DH52" s="217">
        <f t="shared" si="499"/>
        <v>139717.20000000004</v>
      </c>
      <c r="DI52" s="189">
        <f t="shared" si="499"/>
        <v>11643.1</v>
      </c>
      <c r="DJ52" s="189">
        <f t="shared" si="499"/>
        <v>11643.1</v>
      </c>
      <c r="DK52" s="189">
        <f t="shared" si="499"/>
        <v>11643.1</v>
      </c>
      <c r="DL52" s="189">
        <f t="shared" si="499"/>
        <v>11643.1</v>
      </c>
      <c r="DM52" s="189">
        <f t="shared" si="499"/>
        <v>11643.1</v>
      </c>
      <c r="DN52" s="189">
        <f t="shared" si="499"/>
        <v>11643.1</v>
      </c>
      <c r="DO52" s="189">
        <f t="shared" si="499"/>
        <v>11643.1</v>
      </c>
      <c r="DP52" s="189">
        <f t="shared" si="499"/>
        <v>11643.1</v>
      </c>
      <c r="DQ52" s="189">
        <f t="shared" si="499"/>
        <v>11643.1</v>
      </c>
      <c r="DR52" s="189">
        <f t="shared" si="499"/>
        <v>11643.1</v>
      </c>
      <c r="DS52" s="189">
        <f t="shared" si="499"/>
        <v>11643.1</v>
      </c>
      <c r="DT52" s="189">
        <f t="shared" si="499"/>
        <v>11643.1</v>
      </c>
      <c r="DU52" s="217">
        <f t="shared" si="499"/>
        <v>139717.20000000004</v>
      </c>
      <c r="DV52" s="189">
        <f t="shared" si="499"/>
        <v>11643.1</v>
      </c>
      <c r="DW52" s="189">
        <f t="shared" si="499"/>
        <v>11643.1</v>
      </c>
      <c r="DX52" s="189">
        <f t="shared" si="499"/>
        <v>11643.1</v>
      </c>
      <c r="DY52" s="189">
        <f t="shared" si="499"/>
        <v>11643.1</v>
      </c>
      <c r="DZ52" s="189">
        <f t="shared" si="499"/>
        <v>11643.1</v>
      </c>
      <c r="EA52" s="189">
        <f t="shared" si="499"/>
        <v>11643.1</v>
      </c>
      <c r="EB52" s="189">
        <f t="shared" si="499"/>
        <v>11643.1</v>
      </c>
      <c r="EC52" s="189">
        <f t="shared" si="499"/>
        <v>11643.1</v>
      </c>
      <c r="ED52" s="189">
        <f t="shared" si="499"/>
        <v>11643.1</v>
      </c>
      <c r="EE52" s="189">
        <f t="shared" si="499"/>
        <v>11643.1</v>
      </c>
      <c r="EF52" s="189">
        <f t="shared" si="499"/>
        <v>11643.1</v>
      </c>
      <c r="EG52" s="189">
        <f t="shared" ref="EG52:EH52" si="500">SUM(EG53:EG53)</f>
        <v>11643.1</v>
      </c>
      <c r="EH52" s="217">
        <f t="shared" si="500"/>
        <v>139717.20000000004</v>
      </c>
      <c r="EI52" s="291"/>
    </row>
    <row r="53" spans="1:139" s="287" customFormat="1" ht="15.75" outlineLevel="3" x14ac:dyDescent="0.25">
      <c r="A53" s="193" t="s">
        <v>381</v>
      </c>
      <c r="B53" s="202">
        <v>0.05</v>
      </c>
      <c r="C53" s="381">
        <v>1</v>
      </c>
      <c r="D53" s="195"/>
      <c r="E53" s="195"/>
      <c r="F53" s="203"/>
      <c r="G53" s="203"/>
      <c r="H53" s="190"/>
      <c r="I53" s="190">
        <f t="shared" ref="I53:T53" si="501">$C$53*$B$53*I4</f>
        <v>11643.1</v>
      </c>
      <c r="J53" s="190">
        <f t="shared" si="501"/>
        <v>11643.1</v>
      </c>
      <c r="K53" s="190">
        <f t="shared" si="501"/>
        <v>11643.1</v>
      </c>
      <c r="L53" s="190">
        <f t="shared" si="501"/>
        <v>11643.1</v>
      </c>
      <c r="M53" s="190">
        <f t="shared" si="501"/>
        <v>11643.1</v>
      </c>
      <c r="N53" s="190">
        <f t="shared" si="501"/>
        <v>11643.1</v>
      </c>
      <c r="O53" s="190">
        <f t="shared" si="501"/>
        <v>11643.1</v>
      </c>
      <c r="P53" s="190">
        <f t="shared" si="501"/>
        <v>11643.1</v>
      </c>
      <c r="Q53" s="190">
        <f t="shared" si="501"/>
        <v>11643.1</v>
      </c>
      <c r="R53" s="190">
        <f t="shared" si="501"/>
        <v>11643.1</v>
      </c>
      <c r="S53" s="190">
        <f t="shared" si="501"/>
        <v>11643.1</v>
      </c>
      <c r="T53" s="190">
        <f t="shared" si="501"/>
        <v>11643.1</v>
      </c>
      <c r="U53" s="204">
        <f>SUM(I53:T53)</f>
        <v>139717.20000000004</v>
      </c>
      <c r="V53" s="190">
        <f t="shared" ref="V53:AG53" si="502">$C$53*$B$53*V4</f>
        <v>11643.1</v>
      </c>
      <c r="W53" s="190">
        <f t="shared" si="502"/>
        <v>11643.1</v>
      </c>
      <c r="X53" s="190">
        <f t="shared" si="502"/>
        <v>11643.1</v>
      </c>
      <c r="Y53" s="190">
        <f t="shared" si="502"/>
        <v>11643.1</v>
      </c>
      <c r="Z53" s="190">
        <f t="shared" si="502"/>
        <v>11643.1</v>
      </c>
      <c r="AA53" s="190">
        <f t="shared" si="502"/>
        <v>11643.1</v>
      </c>
      <c r="AB53" s="190">
        <f t="shared" si="502"/>
        <v>11643.1</v>
      </c>
      <c r="AC53" s="190">
        <f t="shared" si="502"/>
        <v>11643.1</v>
      </c>
      <c r="AD53" s="190">
        <f t="shared" si="502"/>
        <v>11643.1</v>
      </c>
      <c r="AE53" s="190">
        <f t="shared" si="502"/>
        <v>11643.1</v>
      </c>
      <c r="AF53" s="190">
        <f t="shared" si="502"/>
        <v>11643.1</v>
      </c>
      <c r="AG53" s="190">
        <f t="shared" si="502"/>
        <v>11643.1</v>
      </c>
      <c r="AH53" s="204">
        <f>SUM(V53:AG53)</f>
        <v>139717.20000000004</v>
      </c>
      <c r="AI53" s="190">
        <f t="shared" ref="AI53:AT53" si="503">$C$53*$B$53*AI4</f>
        <v>11643.1</v>
      </c>
      <c r="AJ53" s="190">
        <f t="shared" si="503"/>
        <v>11643.1</v>
      </c>
      <c r="AK53" s="190">
        <f t="shared" si="503"/>
        <v>11643.1</v>
      </c>
      <c r="AL53" s="190">
        <f t="shared" si="503"/>
        <v>11643.1</v>
      </c>
      <c r="AM53" s="190">
        <f t="shared" si="503"/>
        <v>11643.1</v>
      </c>
      <c r="AN53" s="190">
        <f t="shared" si="503"/>
        <v>11643.1</v>
      </c>
      <c r="AO53" s="190">
        <f t="shared" si="503"/>
        <v>11643.1</v>
      </c>
      <c r="AP53" s="190">
        <f t="shared" si="503"/>
        <v>11643.1</v>
      </c>
      <c r="AQ53" s="190">
        <f t="shared" si="503"/>
        <v>11643.1</v>
      </c>
      <c r="AR53" s="190">
        <f t="shared" si="503"/>
        <v>11643.1</v>
      </c>
      <c r="AS53" s="190">
        <f t="shared" si="503"/>
        <v>11643.1</v>
      </c>
      <c r="AT53" s="190">
        <f t="shared" si="503"/>
        <v>11643.1</v>
      </c>
      <c r="AU53" s="204">
        <f>SUM(AI53:AT53)</f>
        <v>139717.20000000004</v>
      </c>
      <c r="AV53" s="190">
        <f t="shared" ref="AV53:BG53" si="504">$C$53*$B$53*AV4</f>
        <v>11643.1</v>
      </c>
      <c r="AW53" s="190">
        <f t="shared" si="504"/>
        <v>11643.1</v>
      </c>
      <c r="AX53" s="190">
        <f t="shared" si="504"/>
        <v>11643.1</v>
      </c>
      <c r="AY53" s="190">
        <f t="shared" si="504"/>
        <v>11643.1</v>
      </c>
      <c r="AZ53" s="190">
        <f t="shared" si="504"/>
        <v>11643.1</v>
      </c>
      <c r="BA53" s="190">
        <f t="shared" si="504"/>
        <v>11643.1</v>
      </c>
      <c r="BB53" s="190">
        <f t="shared" si="504"/>
        <v>11643.1</v>
      </c>
      <c r="BC53" s="190">
        <f t="shared" si="504"/>
        <v>11643.1</v>
      </c>
      <c r="BD53" s="190">
        <f t="shared" si="504"/>
        <v>11643.1</v>
      </c>
      <c r="BE53" s="190">
        <f t="shared" si="504"/>
        <v>11643.1</v>
      </c>
      <c r="BF53" s="190">
        <f t="shared" si="504"/>
        <v>11643.1</v>
      </c>
      <c r="BG53" s="190">
        <f t="shared" si="504"/>
        <v>11643.1</v>
      </c>
      <c r="BH53" s="204">
        <f>SUM(AV53:BG53)</f>
        <v>139717.20000000004</v>
      </c>
      <c r="BI53" s="190">
        <f t="shared" ref="BI53:BT53" si="505">$C$53*$B$53*BI4</f>
        <v>11643.1</v>
      </c>
      <c r="BJ53" s="190">
        <f t="shared" si="505"/>
        <v>11643.1</v>
      </c>
      <c r="BK53" s="190">
        <f t="shared" si="505"/>
        <v>11643.1</v>
      </c>
      <c r="BL53" s="190">
        <f t="shared" si="505"/>
        <v>11643.1</v>
      </c>
      <c r="BM53" s="190">
        <f t="shared" si="505"/>
        <v>11643.1</v>
      </c>
      <c r="BN53" s="190">
        <f t="shared" si="505"/>
        <v>11643.1</v>
      </c>
      <c r="BO53" s="190">
        <f t="shared" si="505"/>
        <v>11643.1</v>
      </c>
      <c r="BP53" s="190">
        <f t="shared" si="505"/>
        <v>11643.1</v>
      </c>
      <c r="BQ53" s="190">
        <f t="shared" si="505"/>
        <v>11643.1</v>
      </c>
      <c r="BR53" s="190">
        <f t="shared" si="505"/>
        <v>11643.1</v>
      </c>
      <c r="BS53" s="190">
        <f t="shared" si="505"/>
        <v>11643.1</v>
      </c>
      <c r="BT53" s="190">
        <f t="shared" si="505"/>
        <v>11643.1</v>
      </c>
      <c r="BU53" s="204">
        <f>SUM(BI53:BT53)</f>
        <v>139717.20000000004</v>
      </c>
      <c r="BV53" s="190">
        <f t="shared" ref="BV53:CG53" si="506">$C$53*$B$53*BV4</f>
        <v>11643.1</v>
      </c>
      <c r="BW53" s="190">
        <f t="shared" si="506"/>
        <v>11643.1</v>
      </c>
      <c r="BX53" s="190">
        <f t="shared" si="506"/>
        <v>11643.1</v>
      </c>
      <c r="BY53" s="190">
        <f t="shared" si="506"/>
        <v>11643.1</v>
      </c>
      <c r="BZ53" s="190">
        <f t="shared" si="506"/>
        <v>11643.1</v>
      </c>
      <c r="CA53" s="190">
        <f t="shared" si="506"/>
        <v>11643.1</v>
      </c>
      <c r="CB53" s="190">
        <f t="shared" si="506"/>
        <v>11643.1</v>
      </c>
      <c r="CC53" s="190">
        <f t="shared" si="506"/>
        <v>11643.1</v>
      </c>
      <c r="CD53" s="190">
        <f t="shared" si="506"/>
        <v>11643.1</v>
      </c>
      <c r="CE53" s="190">
        <f t="shared" si="506"/>
        <v>11643.1</v>
      </c>
      <c r="CF53" s="190">
        <f t="shared" si="506"/>
        <v>11643.1</v>
      </c>
      <c r="CG53" s="190">
        <f t="shared" si="506"/>
        <v>11643.1</v>
      </c>
      <c r="CH53" s="204">
        <f>SUM(BV53:CG53)</f>
        <v>139717.20000000004</v>
      </c>
      <c r="CI53" s="190">
        <f t="shared" ref="CI53:CT53" si="507">$C$53*$B$53*CI4</f>
        <v>11643.1</v>
      </c>
      <c r="CJ53" s="190">
        <f t="shared" si="507"/>
        <v>11643.1</v>
      </c>
      <c r="CK53" s="190">
        <f t="shared" si="507"/>
        <v>11643.1</v>
      </c>
      <c r="CL53" s="190">
        <f t="shared" si="507"/>
        <v>11643.1</v>
      </c>
      <c r="CM53" s="190">
        <f t="shared" si="507"/>
        <v>11643.1</v>
      </c>
      <c r="CN53" s="190">
        <f t="shared" si="507"/>
        <v>11643.1</v>
      </c>
      <c r="CO53" s="190">
        <f t="shared" si="507"/>
        <v>11643.1</v>
      </c>
      <c r="CP53" s="190">
        <f t="shared" si="507"/>
        <v>11643.1</v>
      </c>
      <c r="CQ53" s="190">
        <f t="shared" si="507"/>
        <v>11643.1</v>
      </c>
      <c r="CR53" s="190">
        <f t="shared" si="507"/>
        <v>11643.1</v>
      </c>
      <c r="CS53" s="190">
        <f t="shared" si="507"/>
        <v>11643.1</v>
      </c>
      <c r="CT53" s="190">
        <f t="shared" si="507"/>
        <v>11643.1</v>
      </c>
      <c r="CU53" s="204">
        <f>SUM(CI53:CT53)</f>
        <v>139717.20000000004</v>
      </c>
      <c r="CV53" s="190">
        <f t="shared" ref="CV53:DG53" si="508">$C$53*$B$53*CV4</f>
        <v>11643.1</v>
      </c>
      <c r="CW53" s="190">
        <f t="shared" si="508"/>
        <v>11643.1</v>
      </c>
      <c r="CX53" s="190">
        <f t="shared" si="508"/>
        <v>11643.1</v>
      </c>
      <c r="CY53" s="190">
        <f t="shared" si="508"/>
        <v>11643.1</v>
      </c>
      <c r="CZ53" s="190">
        <f t="shared" si="508"/>
        <v>11643.1</v>
      </c>
      <c r="DA53" s="190">
        <f t="shared" si="508"/>
        <v>11643.1</v>
      </c>
      <c r="DB53" s="190">
        <f t="shared" si="508"/>
        <v>11643.1</v>
      </c>
      <c r="DC53" s="190">
        <f t="shared" si="508"/>
        <v>11643.1</v>
      </c>
      <c r="DD53" s="190">
        <f t="shared" si="508"/>
        <v>11643.1</v>
      </c>
      <c r="DE53" s="190">
        <f t="shared" si="508"/>
        <v>11643.1</v>
      </c>
      <c r="DF53" s="190">
        <f t="shared" si="508"/>
        <v>11643.1</v>
      </c>
      <c r="DG53" s="190">
        <f t="shared" si="508"/>
        <v>11643.1</v>
      </c>
      <c r="DH53" s="204">
        <f>SUM(CV53:DG53)</f>
        <v>139717.20000000004</v>
      </c>
      <c r="DI53" s="190">
        <f t="shared" ref="DI53:DT53" si="509">$C$53*$B$53*DI4</f>
        <v>11643.1</v>
      </c>
      <c r="DJ53" s="190">
        <f t="shared" si="509"/>
        <v>11643.1</v>
      </c>
      <c r="DK53" s="190">
        <f t="shared" si="509"/>
        <v>11643.1</v>
      </c>
      <c r="DL53" s="190">
        <f t="shared" si="509"/>
        <v>11643.1</v>
      </c>
      <c r="DM53" s="190">
        <f t="shared" si="509"/>
        <v>11643.1</v>
      </c>
      <c r="DN53" s="190">
        <f t="shared" si="509"/>
        <v>11643.1</v>
      </c>
      <c r="DO53" s="190">
        <f t="shared" si="509"/>
        <v>11643.1</v>
      </c>
      <c r="DP53" s="190">
        <f t="shared" si="509"/>
        <v>11643.1</v>
      </c>
      <c r="DQ53" s="190">
        <f t="shared" si="509"/>
        <v>11643.1</v>
      </c>
      <c r="DR53" s="190">
        <f t="shared" si="509"/>
        <v>11643.1</v>
      </c>
      <c r="DS53" s="190">
        <f t="shared" si="509"/>
        <v>11643.1</v>
      </c>
      <c r="DT53" s="190">
        <f t="shared" si="509"/>
        <v>11643.1</v>
      </c>
      <c r="DU53" s="204">
        <f>SUM(DI53:DT53)</f>
        <v>139717.20000000004</v>
      </c>
      <c r="DV53" s="190">
        <f t="shared" ref="DV53:EG53" si="510">$C$53*$B$53*DV4</f>
        <v>11643.1</v>
      </c>
      <c r="DW53" s="190">
        <f t="shared" si="510"/>
        <v>11643.1</v>
      </c>
      <c r="DX53" s="190">
        <f t="shared" si="510"/>
        <v>11643.1</v>
      </c>
      <c r="DY53" s="190">
        <f t="shared" si="510"/>
        <v>11643.1</v>
      </c>
      <c r="DZ53" s="190">
        <f t="shared" si="510"/>
        <v>11643.1</v>
      </c>
      <c r="EA53" s="190">
        <f t="shared" si="510"/>
        <v>11643.1</v>
      </c>
      <c r="EB53" s="190">
        <f t="shared" si="510"/>
        <v>11643.1</v>
      </c>
      <c r="EC53" s="190">
        <f t="shared" si="510"/>
        <v>11643.1</v>
      </c>
      <c r="ED53" s="190">
        <f t="shared" si="510"/>
        <v>11643.1</v>
      </c>
      <c r="EE53" s="190">
        <f t="shared" si="510"/>
        <v>11643.1</v>
      </c>
      <c r="EF53" s="190">
        <f t="shared" si="510"/>
        <v>11643.1</v>
      </c>
      <c r="EG53" s="190">
        <f t="shared" si="510"/>
        <v>11643.1</v>
      </c>
      <c r="EH53" s="204">
        <f>SUM(DV53:EG53)</f>
        <v>139717.20000000004</v>
      </c>
      <c r="EI53" s="286"/>
    </row>
    <row r="54" spans="1:139" s="292" customFormat="1" ht="18" outlineLevel="2" x14ac:dyDescent="0.25">
      <c r="A54" s="187"/>
      <c r="B54" s="189"/>
      <c r="C54" s="240"/>
      <c r="D54" s="188"/>
      <c r="E54" s="188"/>
      <c r="F54" s="241"/>
      <c r="G54" s="241"/>
      <c r="H54" s="189">
        <f>SUM(H55:H55)</f>
        <v>0</v>
      </c>
      <c r="I54" s="189">
        <f>SUM(I55:I55)</f>
        <v>0</v>
      </c>
      <c r="J54" s="189">
        <f t="shared" ref="J54:T54" si="511">SUM(J55:J55)</f>
        <v>0</v>
      </c>
      <c r="K54" s="189">
        <f t="shared" si="511"/>
        <v>0</v>
      </c>
      <c r="L54" s="189">
        <f t="shared" si="511"/>
        <v>0</v>
      </c>
      <c r="M54" s="189">
        <f t="shared" si="511"/>
        <v>0</v>
      </c>
      <c r="N54" s="189">
        <f t="shared" si="511"/>
        <v>0</v>
      </c>
      <c r="O54" s="189">
        <f t="shared" si="511"/>
        <v>0</v>
      </c>
      <c r="P54" s="189">
        <f t="shared" si="511"/>
        <v>0</v>
      </c>
      <c r="Q54" s="189">
        <f t="shared" si="511"/>
        <v>0</v>
      </c>
      <c r="R54" s="189">
        <f t="shared" si="511"/>
        <v>0</v>
      </c>
      <c r="S54" s="189">
        <f t="shared" si="511"/>
        <v>0</v>
      </c>
      <c r="T54" s="189">
        <f t="shared" si="511"/>
        <v>0</v>
      </c>
      <c r="U54" s="217">
        <f>SUM(I54:T54)</f>
        <v>0</v>
      </c>
      <c r="V54" s="189">
        <f t="shared" ref="V54:AG54" si="512">SUM(V55:V55)</f>
        <v>0</v>
      </c>
      <c r="W54" s="189">
        <f>SUM(W55:W55)</f>
        <v>0</v>
      </c>
      <c r="X54" s="189">
        <f t="shared" si="512"/>
        <v>0</v>
      </c>
      <c r="Y54" s="189">
        <f t="shared" si="512"/>
        <v>0</v>
      </c>
      <c r="Z54" s="189">
        <f t="shared" si="512"/>
        <v>0</v>
      </c>
      <c r="AA54" s="189">
        <f t="shared" si="512"/>
        <v>0</v>
      </c>
      <c r="AB54" s="189">
        <f t="shared" si="512"/>
        <v>0</v>
      </c>
      <c r="AC54" s="189">
        <f t="shared" si="512"/>
        <v>0</v>
      </c>
      <c r="AD54" s="189">
        <f t="shared" si="512"/>
        <v>0</v>
      </c>
      <c r="AE54" s="189">
        <f t="shared" si="512"/>
        <v>0</v>
      </c>
      <c r="AF54" s="189">
        <f t="shared" si="512"/>
        <v>0</v>
      </c>
      <c r="AG54" s="189">
        <f t="shared" si="512"/>
        <v>0</v>
      </c>
      <c r="AH54" s="217">
        <f>SUM(V54:AG54)</f>
        <v>0</v>
      </c>
      <c r="AI54" s="189">
        <f t="shared" ref="AI54:AT54" si="513">SUM(AI55:AI55)</f>
        <v>0</v>
      </c>
      <c r="AJ54" s="189">
        <f t="shared" si="513"/>
        <v>0</v>
      </c>
      <c r="AK54" s="189">
        <f t="shared" si="513"/>
        <v>0</v>
      </c>
      <c r="AL54" s="189">
        <f t="shared" si="513"/>
        <v>0</v>
      </c>
      <c r="AM54" s="189">
        <f t="shared" si="513"/>
        <v>0</v>
      </c>
      <c r="AN54" s="189">
        <f t="shared" si="513"/>
        <v>0</v>
      </c>
      <c r="AO54" s="189">
        <f t="shared" si="513"/>
        <v>0</v>
      </c>
      <c r="AP54" s="189">
        <f t="shared" si="513"/>
        <v>0</v>
      </c>
      <c r="AQ54" s="189">
        <f t="shared" si="513"/>
        <v>0</v>
      </c>
      <c r="AR54" s="189">
        <f t="shared" si="513"/>
        <v>0</v>
      </c>
      <c r="AS54" s="189">
        <f t="shared" si="513"/>
        <v>0</v>
      </c>
      <c r="AT54" s="189">
        <f t="shared" si="513"/>
        <v>0</v>
      </c>
      <c r="AU54" s="217">
        <f>SUM(AI54:AT54)</f>
        <v>0</v>
      </c>
      <c r="AV54" s="189">
        <f t="shared" ref="AV54:BG54" si="514">SUM(AV55:AV55)</f>
        <v>0</v>
      </c>
      <c r="AW54" s="189">
        <f t="shared" si="514"/>
        <v>0</v>
      </c>
      <c r="AX54" s="189">
        <f t="shared" si="514"/>
        <v>0</v>
      </c>
      <c r="AY54" s="189">
        <f t="shared" si="514"/>
        <v>0</v>
      </c>
      <c r="AZ54" s="189">
        <f t="shared" si="514"/>
        <v>0</v>
      </c>
      <c r="BA54" s="189">
        <f t="shared" si="514"/>
        <v>0</v>
      </c>
      <c r="BB54" s="189">
        <f t="shared" si="514"/>
        <v>0</v>
      </c>
      <c r="BC54" s="189">
        <f t="shared" si="514"/>
        <v>0</v>
      </c>
      <c r="BD54" s="189">
        <f t="shared" si="514"/>
        <v>0</v>
      </c>
      <c r="BE54" s="189">
        <f t="shared" si="514"/>
        <v>0</v>
      </c>
      <c r="BF54" s="189">
        <f t="shared" si="514"/>
        <v>0</v>
      </c>
      <c r="BG54" s="189">
        <f t="shared" si="514"/>
        <v>0</v>
      </c>
      <c r="BH54" s="217">
        <f>SUM(AV54:BG54)</f>
        <v>0</v>
      </c>
      <c r="BI54" s="189">
        <f t="shared" ref="BI54:BT54" si="515">SUM(BI55:BI55)</f>
        <v>0</v>
      </c>
      <c r="BJ54" s="189">
        <f t="shared" si="515"/>
        <v>0</v>
      </c>
      <c r="BK54" s="189">
        <f t="shared" si="515"/>
        <v>0</v>
      </c>
      <c r="BL54" s="189">
        <f t="shared" si="515"/>
        <v>0</v>
      </c>
      <c r="BM54" s="189">
        <f t="shared" si="515"/>
        <v>0</v>
      </c>
      <c r="BN54" s="189">
        <f t="shared" si="515"/>
        <v>0</v>
      </c>
      <c r="BO54" s="189">
        <f t="shared" si="515"/>
        <v>0</v>
      </c>
      <c r="BP54" s="189">
        <f t="shared" si="515"/>
        <v>0</v>
      </c>
      <c r="BQ54" s="189">
        <f t="shared" si="515"/>
        <v>0</v>
      </c>
      <c r="BR54" s="189">
        <f t="shared" si="515"/>
        <v>0</v>
      </c>
      <c r="BS54" s="189">
        <f t="shared" si="515"/>
        <v>0</v>
      </c>
      <c r="BT54" s="189">
        <f t="shared" si="515"/>
        <v>0</v>
      </c>
      <c r="BU54" s="217">
        <f>SUM(BI54:BT54)</f>
        <v>0</v>
      </c>
      <c r="BV54" s="189">
        <f>BT54</f>
        <v>0</v>
      </c>
      <c r="BW54" s="189">
        <f t="shared" ref="BW54:CG54" si="516">BV54</f>
        <v>0</v>
      </c>
      <c r="BX54" s="189">
        <f t="shared" si="516"/>
        <v>0</v>
      </c>
      <c r="BY54" s="189">
        <f t="shared" si="516"/>
        <v>0</v>
      </c>
      <c r="BZ54" s="189">
        <f t="shared" si="516"/>
        <v>0</v>
      </c>
      <c r="CA54" s="189">
        <f t="shared" si="516"/>
        <v>0</v>
      </c>
      <c r="CB54" s="189">
        <f t="shared" si="516"/>
        <v>0</v>
      </c>
      <c r="CC54" s="189">
        <f t="shared" si="516"/>
        <v>0</v>
      </c>
      <c r="CD54" s="189">
        <f t="shared" si="516"/>
        <v>0</v>
      </c>
      <c r="CE54" s="189">
        <f t="shared" si="516"/>
        <v>0</v>
      </c>
      <c r="CF54" s="189">
        <f t="shared" si="516"/>
        <v>0</v>
      </c>
      <c r="CG54" s="189">
        <f t="shared" si="516"/>
        <v>0</v>
      </c>
      <c r="CH54" s="217">
        <f>SUM(BV54:CG54)</f>
        <v>0</v>
      </c>
      <c r="CI54" s="189">
        <f>CG54</f>
        <v>0</v>
      </c>
      <c r="CJ54" s="189">
        <f t="shared" ref="CJ54:CT54" si="517">CI54</f>
        <v>0</v>
      </c>
      <c r="CK54" s="189">
        <f t="shared" si="517"/>
        <v>0</v>
      </c>
      <c r="CL54" s="189">
        <f t="shared" si="517"/>
        <v>0</v>
      </c>
      <c r="CM54" s="189">
        <f t="shared" si="517"/>
        <v>0</v>
      </c>
      <c r="CN54" s="189">
        <f t="shared" si="517"/>
        <v>0</v>
      </c>
      <c r="CO54" s="189">
        <f t="shared" si="517"/>
        <v>0</v>
      </c>
      <c r="CP54" s="189">
        <f t="shared" si="517"/>
        <v>0</v>
      </c>
      <c r="CQ54" s="189">
        <f t="shared" si="517"/>
        <v>0</v>
      </c>
      <c r="CR54" s="189">
        <f t="shared" si="517"/>
        <v>0</v>
      </c>
      <c r="CS54" s="189">
        <f t="shared" si="517"/>
        <v>0</v>
      </c>
      <c r="CT54" s="189">
        <f t="shared" si="517"/>
        <v>0</v>
      </c>
      <c r="CU54" s="217">
        <f>SUM(CI54:CT54)</f>
        <v>0</v>
      </c>
      <c r="CV54" s="189">
        <f>CT54</f>
        <v>0</v>
      </c>
      <c r="CW54" s="189">
        <f t="shared" ref="CW54:DG54" si="518">CV54</f>
        <v>0</v>
      </c>
      <c r="CX54" s="189">
        <f t="shared" si="518"/>
        <v>0</v>
      </c>
      <c r="CY54" s="189">
        <f t="shared" si="518"/>
        <v>0</v>
      </c>
      <c r="CZ54" s="189">
        <f t="shared" si="518"/>
        <v>0</v>
      </c>
      <c r="DA54" s="189">
        <f t="shared" si="518"/>
        <v>0</v>
      </c>
      <c r="DB54" s="189">
        <f t="shared" si="518"/>
        <v>0</v>
      </c>
      <c r="DC54" s="189">
        <f t="shared" si="518"/>
        <v>0</v>
      </c>
      <c r="DD54" s="189">
        <f t="shared" si="518"/>
        <v>0</v>
      </c>
      <c r="DE54" s="189">
        <f t="shared" si="518"/>
        <v>0</v>
      </c>
      <c r="DF54" s="189">
        <f t="shared" si="518"/>
        <v>0</v>
      </c>
      <c r="DG54" s="189">
        <f t="shared" si="518"/>
        <v>0</v>
      </c>
      <c r="DH54" s="217">
        <f>SUM(CV54:DG54)</f>
        <v>0</v>
      </c>
      <c r="DI54" s="189">
        <f>DG54</f>
        <v>0</v>
      </c>
      <c r="DJ54" s="189">
        <f t="shared" ref="DJ54:DT54" si="519">DI54</f>
        <v>0</v>
      </c>
      <c r="DK54" s="189">
        <f t="shared" si="519"/>
        <v>0</v>
      </c>
      <c r="DL54" s="189">
        <f t="shared" si="519"/>
        <v>0</v>
      </c>
      <c r="DM54" s="189">
        <f t="shared" si="519"/>
        <v>0</v>
      </c>
      <c r="DN54" s="189">
        <f t="shared" si="519"/>
        <v>0</v>
      </c>
      <c r="DO54" s="189">
        <f t="shared" si="519"/>
        <v>0</v>
      </c>
      <c r="DP54" s="189">
        <f t="shared" si="519"/>
        <v>0</v>
      </c>
      <c r="DQ54" s="189">
        <f t="shared" si="519"/>
        <v>0</v>
      </c>
      <c r="DR54" s="189">
        <f t="shared" si="519"/>
        <v>0</v>
      </c>
      <c r="DS54" s="189">
        <f t="shared" si="519"/>
        <v>0</v>
      </c>
      <c r="DT54" s="189">
        <f t="shared" si="519"/>
        <v>0</v>
      </c>
      <c r="DU54" s="217">
        <f>SUM(DI54:DT54)</f>
        <v>0</v>
      </c>
      <c r="DV54" s="189">
        <f>DT54</f>
        <v>0</v>
      </c>
      <c r="DW54" s="189">
        <f t="shared" ref="DW54:EG54" si="520">DV54</f>
        <v>0</v>
      </c>
      <c r="DX54" s="189">
        <f t="shared" si="520"/>
        <v>0</v>
      </c>
      <c r="DY54" s="189">
        <f t="shared" si="520"/>
        <v>0</v>
      </c>
      <c r="DZ54" s="189">
        <f t="shared" si="520"/>
        <v>0</v>
      </c>
      <c r="EA54" s="189">
        <f t="shared" si="520"/>
        <v>0</v>
      </c>
      <c r="EB54" s="189">
        <f t="shared" si="520"/>
        <v>0</v>
      </c>
      <c r="EC54" s="189">
        <f t="shared" si="520"/>
        <v>0</v>
      </c>
      <c r="ED54" s="189">
        <f t="shared" si="520"/>
        <v>0</v>
      </c>
      <c r="EE54" s="189">
        <f t="shared" si="520"/>
        <v>0</v>
      </c>
      <c r="EF54" s="189">
        <f t="shared" si="520"/>
        <v>0</v>
      </c>
      <c r="EG54" s="189">
        <f t="shared" si="520"/>
        <v>0</v>
      </c>
      <c r="EH54" s="217">
        <f>SUM(DV54:EG54)</f>
        <v>0</v>
      </c>
      <c r="EI54" s="291"/>
    </row>
    <row r="55" spans="1:139" s="287" customFormat="1" ht="17.25" customHeight="1" outlineLevel="3" x14ac:dyDescent="0.2">
      <c r="A55" s="193"/>
      <c r="B55" s="192"/>
      <c r="C55" s="202"/>
      <c r="D55" s="202"/>
      <c r="E55" s="195"/>
      <c r="F55" s="203"/>
      <c r="G55" s="20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200"/>
      <c r="V55" s="190"/>
      <c r="W55" s="190"/>
      <c r="X55" s="190"/>
      <c r="Y55" s="190"/>
      <c r="Z55" s="190"/>
      <c r="AA55" s="190"/>
      <c r="AB55" s="190"/>
      <c r="AC55" s="190"/>
      <c r="AD55" s="190"/>
      <c r="AE55" s="190"/>
      <c r="AF55" s="190"/>
      <c r="AG55" s="190"/>
      <c r="AH55" s="200"/>
      <c r="AI55" s="190"/>
      <c r="AJ55" s="190"/>
      <c r="AK55" s="190"/>
      <c r="AL55" s="190"/>
      <c r="AM55" s="190"/>
      <c r="AN55" s="190"/>
      <c r="AO55" s="190"/>
      <c r="AP55" s="190"/>
      <c r="AQ55" s="190"/>
      <c r="AR55" s="190"/>
      <c r="AS55" s="190"/>
      <c r="AT55" s="190"/>
      <c r="AU55" s="200"/>
      <c r="AV55" s="190"/>
      <c r="AW55" s="190"/>
      <c r="AX55" s="190"/>
      <c r="AY55" s="190"/>
      <c r="AZ55" s="190"/>
      <c r="BA55" s="190"/>
      <c r="BB55" s="190"/>
      <c r="BC55" s="190"/>
      <c r="BD55" s="190"/>
      <c r="BE55" s="190"/>
      <c r="BF55" s="190"/>
      <c r="BG55" s="190"/>
      <c r="BH55" s="200"/>
      <c r="BI55" s="190"/>
      <c r="BJ55" s="190"/>
      <c r="BK55" s="190"/>
      <c r="BL55" s="190"/>
      <c r="BM55" s="190"/>
      <c r="BN55" s="190"/>
      <c r="BO55" s="190"/>
      <c r="BP55" s="190"/>
      <c r="BQ55" s="190"/>
      <c r="BR55" s="190"/>
      <c r="BS55" s="190"/>
      <c r="BT55" s="190"/>
      <c r="BU55" s="200"/>
      <c r="BV55" s="190"/>
      <c r="BW55" s="190"/>
      <c r="BX55" s="190"/>
      <c r="BY55" s="190"/>
      <c r="BZ55" s="190"/>
      <c r="CA55" s="190"/>
      <c r="CB55" s="190"/>
      <c r="CC55" s="190"/>
      <c r="CD55" s="190"/>
      <c r="CE55" s="190"/>
      <c r="CF55" s="190"/>
      <c r="CG55" s="190"/>
      <c r="CH55" s="200"/>
      <c r="CI55" s="190"/>
      <c r="CJ55" s="190"/>
      <c r="CK55" s="190"/>
      <c r="CL55" s="190"/>
      <c r="CM55" s="190"/>
      <c r="CN55" s="190"/>
      <c r="CO55" s="190"/>
      <c r="CP55" s="190"/>
      <c r="CQ55" s="190"/>
      <c r="CR55" s="190"/>
      <c r="CS55" s="190"/>
      <c r="CT55" s="190"/>
      <c r="CU55" s="200"/>
      <c r="CV55" s="190"/>
      <c r="CW55" s="190"/>
      <c r="CX55" s="190"/>
      <c r="CY55" s="190"/>
      <c r="CZ55" s="190"/>
      <c r="DA55" s="190"/>
      <c r="DB55" s="190"/>
      <c r="DC55" s="190"/>
      <c r="DD55" s="190"/>
      <c r="DE55" s="190"/>
      <c r="DF55" s="190"/>
      <c r="DG55" s="190"/>
      <c r="DH55" s="200"/>
      <c r="DI55" s="190"/>
      <c r="DJ55" s="190"/>
      <c r="DK55" s="190"/>
      <c r="DL55" s="190"/>
      <c r="DM55" s="190"/>
      <c r="DN55" s="190"/>
      <c r="DO55" s="190"/>
      <c r="DP55" s="190"/>
      <c r="DQ55" s="190"/>
      <c r="DR55" s="190"/>
      <c r="DS55" s="190"/>
      <c r="DT55" s="190"/>
      <c r="DU55" s="200"/>
      <c r="DV55" s="190"/>
      <c r="DW55" s="190"/>
      <c r="DX55" s="190"/>
      <c r="DY55" s="190"/>
      <c r="DZ55" s="190"/>
      <c r="EA55" s="190"/>
      <c r="EB55" s="190"/>
      <c r="EC55" s="190"/>
      <c r="ED55" s="190"/>
      <c r="EE55" s="190"/>
      <c r="EF55" s="190"/>
      <c r="EG55" s="190"/>
      <c r="EH55" s="200"/>
      <c r="EI55" s="286"/>
    </row>
    <row r="56" spans="1:139" s="280" customFormat="1" ht="26.25" outlineLevel="1" x14ac:dyDescent="0.4">
      <c r="A56" s="243" t="s">
        <v>345</v>
      </c>
      <c r="B56" s="245"/>
      <c r="C56" s="248"/>
      <c r="D56" s="248"/>
      <c r="E56" s="248"/>
      <c r="F56" s="272"/>
      <c r="G56" s="272"/>
      <c r="H56" s="245">
        <f>SUM(H57,H64,H72,H78,H80,H83,H91)</f>
        <v>1468881</v>
      </c>
      <c r="I56" s="245">
        <f t="shared" ref="I56:AN56" si="521">SUM(I57,I64,I72,I78,I80,I83,I91)</f>
        <v>0</v>
      </c>
      <c r="J56" s="245">
        <f t="shared" si="521"/>
        <v>0</v>
      </c>
      <c r="K56" s="245">
        <f t="shared" si="521"/>
        <v>0</v>
      </c>
      <c r="L56" s="245">
        <f t="shared" si="521"/>
        <v>0</v>
      </c>
      <c r="M56" s="245">
        <f t="shared" si="521"/>
        <v>0</v>
      </c>
      <c r="N56" s="245">
        <f t="shared" si="521"/>
        <v>0</v>
      </c>
      <c r="O56" s="245">
        <f t="shared" si="521"/>
        <v>0</v>
      </c>
      <c r="P56" s="245">
        <f t="shared" si="521"/>
        <v>0</v>
      </c>
      <c r="Q56" s="245">
        <f t="shared" si="521"/>
        <v>0</v>
      </c>
      <c r="R56" s="245">
        <f t="shared" si="521"/>
        <v>0</v>
      </c>
      <c r="S56" s="245">
        <f t="shared" si="521"/>
        <v>0</v>
      </c>
      <c r="T56" s="245">
        <f t="shared" si="521"/>
        <v>0</v>
      </c>
      <c r="U56" s="246">
        <f>SUM(U57,U64,U72,U78,U80,U83,U91)</f>
        <v>1468881</v>
      </c>
      <c r="V56" s="245">
        <f t="shared" si="521"/>
        <v>0</v>
      </c>
      <c r="W56" s="245">
        <f t="shared" si="521"/>
        <v>0</v>
      </c>
      <c r="X56" s="245">
        <f t="shared" si="521"/>
        <v>0</v>
      </c>
      <c r="Y56" s="245">
        <f t="shared" si="521"/>
        <v>0</v>
      </c>
      <c r="Z56" s="245">
        <f t="shared" si="521"/>
        <v>0</v>
      </c>
      <c r="AA56" s="245">
        <f t="shared" si="521"/>
        <v>0</v>
      </c>
      <c r="AB56" s="245">
        <f t="shared" si="521"/>
        <v>0</v>
      </c>
      <c r="AC56" s="245">
        <f t="shared" si="521"/>
        <v>0</v>
      </c>
      <c r="AD56" s="245">
        <f t="shared" si="521"/>
        <v>0</v>
      </c>
      <c r="AE56" s="245">
        <f t="shared" si="521"/>
        <v>0</v>
      </c>
      <c r="AF56" s="245">
        <f t="shared" si="521"/>
        <v>0</v>
      </c>
      <c r="AG56" s="245">
        <f t="shared" si="521"/>
        <v>168700</v>
      </c>
      <c r="AH56" s="246">
        <f t="shared" si="521"/>
        <v>168700</v>
      </c>
      <c r="AI56" s="245">
        <f t="shared" si="521"/>
        <v>0</v>
      </c>
      <c r="AJ56" s="245">
        <f t="shared" si="521"/>
        <v>0</v>
      </c>
      <c r="AK56" s="245">
        <f t="shared" si="521"/>
        <v>0</v>
      </c>
      <c r="AL56" s="245">
        <f t="shared" si="521"/>
        <v>0</v>
      </c>
      <c r="AM56" s="245">
        <f t="shared" si="521"/>
        <v>0</v>
      </c>
      <c r="AN56" s="245">
        <f t="shared" si="521"/>
        <v>0</v>
      </c>
      <c r="AO56" s="245">
        <f t="shared" ref="AO56:BT56" si="522">SUM(AO57,AO64,AO72,AO78,AO80,AO83,AO91)</f>
        <v>0</v>
      </c>
      <c r="AP56" s="245">
        <f t="shared" si="522"/>
        <v>0</v>
      </c>
      <c r="AQ56" s="245">
        <f t="shared" si="522"/>
        <v>0</v>
      </c>
      <c r="AR56" s="245">
        <f t="shared" si="522"/>
        <v>0</v>
      </c>
      <c r="AS56" s="245">
        <f t="shared" si="522"/>
        <v>0</v>
      </c>
      <c r="AT56" s="245">
        <f t="shared" si="522"/>
        <v>0</v>
      </c>
      <c r="AU56" s="246">
        <f t="shared" si="522"/>
        <v>0</v>
      </c>
      <c r="AV56" s="245">
        <f t="shared" si="522"/>
        <v>0</v>
      </c>
      <c r="AW56" s="245">
        <f t="shared" si="522"/>
        <v>0</v>
      </c>
      <c r="AX56" s="245">
        <f t="shared" si="522"/>
        <v>0</v>
      </c>
      <c r="AY56" s="245">
        <f t="shared" si="522"/>
        <v>0</v>
      </c>
      <c r="AZ56" s="245">
        <f t="shared" si="522"/>
        <v>0</v>
      </c>
      <c r="BA56" s="245">
        <f t="shared" si="522"/>
        <v>0</v>
      </c>
      <c r="BB56" s="245">
        <f t="shared" si="522"/>
        <v>0</v>
      </c>
      <c r="BC56" s="245">
        <f t="shared" si="522"/>
        <v>0</v>
      </c>
      <c r="BD56" s="245">
        <f t="shared" si="522"/>
        <v>0</v>
      </c>
      <c r="BE56" s="245">
        <f t="shared" si="522"/>
        <v>0</v>
      </c>
      <c r="BF56" s="245">
        <f t="shared" si="522"/>
        <v>0</v>
      </c>
      <c r="BG56" s="245">
        <f t="shared" si="522"/>
        <v>168700</v>
      </c>
      <c r="BH56" s="246">
        <f t="shared" si="522"/>
        <v>168700</v>
      </c>
      <c r="BI56" s="245">
        <f t="shared" si="522"/>
        <v>4057.5416666666665</v>
      </c>
      <c r="BJ56" s="245">
        <f t="shared" si="522"/>
        <v>4057.5416666666665</v>
      </c>
      <c r="BK56" s="245">
        <f t="shared" si="522"/>
        <v>4057.5416666666665</v>
      </c>
      <c r="BL56" s="245">
        <f t="shared" si="522"/>
        <v>4057.5416666666665</v>
      </c>
      <c r="BM56" s="245">
        <f t="shared" si="522"/>
        <v>4057.5416666666665</v>
      </c>
      <c r="BN56" s="245">
        <f t="shared" si="522"/>
        <v>4057.5416666666665</v>
      </c>
      <c r="BO56" s="245">
        <f t="shared" si="522"/>
        <v>4057.5416666666665</v>
      </c>
      <c r="BP56" s="245">
        <f t="shared" si="522"/>
        <v>4057.5416666666665</v>
      </c>
      <c r="BQ56" s="245">
        <f t="shared" si="522"/>
        <v>4057.5416666666665</v>
      </c>
      <c r="BR56" s="245">
        <f t="shared" si="522"/>
        <v>4057.5416666666665</v>
      </c>
      <c r="BS56" s="245">
        <f t="shared" si="522"/>
        <v>4057.5416666666665</v>
      </c>
      <c r="BT56" s="245">
        <f t="shared" si="522"/>
        <v>4057.5416666666665</v>
      </c>
      <c r="BU56" s="246">
        <f t="shared" ref="BU56:CZ56" si="523">SUM(BU57,BU64,BU72,BU78,BU80,BU83,BU91)</f>
        <v>48690.5</v>
      </c>
      <c r="BV56" s="245">
        <f t="shared" si="523"/>
        <v>0</v>
      </c>
      <c r="BW56" s="245">
        <f t="shared" si="523"/>
        <v>0</v>
      </c>
      <c r="BX56" s="245">
        <f t="shared" si="523"/>
        <v>0</v>
      </c>
      <c r="BY56" s="245">
        <f t="shared" si="523"/>
        <v>0</v>
      </c>
      <c r="BZ56" s="245">
        <f t="shared" si="523"/>
        <v>0</v>
      </c>
      <c r="CA56" s="245">
        <f t="shared" si="523"/>
        <v>0</v>
      </c>
      <c r="CB56" s="245">
        <f t="shared" si="523"/>
        <v>0</v>
      </c>
      <c r="CC56" s="245">
        <f t="shared" si="523"/>
        <v>0</v>
      </c>
      <c r="CD56" s="245">
        <f t="shared" si="523"/>
        <v>0</v>
      </c>
      <c r="CE56" s="245">
        <f t="shared" si="523"/>
        <v>0</v>
      </c>
      <c r="CF56" s="245">
        <f t="shared" si="523"/>
        <v>0</v>
      </c>
      <c r="CG56" s="245">
        <f t="shared" si="523"/>
        <v>168700</v>
      </c>
      <c r="CH56" s="246">
        <f t="shared" si="523"/>
        <v>168700</v>
      </c>
      <c r="CI56" s="245">
        <f t="shared" si="523"/>
        <v>0</v>
      </c>
      <c r="CJ56" s="245">
        <f t="shared" si="523"/>
        <v>0</v>
      </c>
      <c r="CK56" s="245">
        <f t="shared" si="523"/>
        <v>0</v>
      </c>
      <c r="CL56" s="245">
        <f t="shared" si="523"/>
        <v>0</v>
      </c>
      <c r="CM56" s="245">
        <f t="shared" si="523"/>
        <v>0</v>
      </c>
      <c r="CN56" s="245">
        <f t="shared" si="523"/>
        <v>0</v>
      </c>
      <c r="CO56" s="245">
        <f t="shared" si="523"/>
        <v>0</v>
      </c>
      <c r="CP56" s="245">
        <f t="shared" si="523"/>
        <v>0</v>
      </c>
      <c r="CQ56" s="245">
        <f t="shared" si="523"/>
        <v>0</v>
      </c>
      <c r="CR56" s="245">
        <f t="shared" si="523"/>
        <v>0</v>
      </c>
      <c r="CS56" s="245">
        <f t="shared" si="523"/>
        <v>0</v>
      </c>
      <c r="CT56" s="245">
        <f t="shared" si="523"/>
        <v>0</v>
      </c>
      <c r="CU56" s="246">
        <f t="shared" si="523"/>
        <v>0</v>
      </c>
      <c r="CV56" s="245">
        <f t="shared" si="523"/>
        <v>0</v>
      </c>
      <c r="CW56" s="245">
        <f t="shared" si="523"/>
        <v>0</v>
      </c>
      <c r="CX56" s="245">
        <f t="shared" si="523"/>
        <v>0</v>
      </c>
      <c r="CY56" s="245">
        <f t="shared" si="523"/>
        <v>0</v>
      </c>
      <c r="CZ56" s="245">
        <f t="shared" si="523"/>
        <v>0</v>
      </c>
      <c r="DA56" s="245">
        <f t="shared" ref="DA56:EF56" si="524">SUM(DA57,DA64,DA72,DA78,DA80,DA83,DA91)</f>
        <v>0</v>
      </c>
      <c r="DB56" s="245">
        <f t="shared" si="524"/>
        <v>0</v>
      </c>
      <c r="DC56" s="245">
        <f t="shared" si="524"/>
        <v>0</v>
      </c>
      <c r="DD56" s="245">
        <f t="shared" si="524"/>
        <v>0</v>
      </c>
      <c r="DE56" s="245">
        <f t="shared" si="524"/>
        <v>0</v>
      </c>
      <c r="DF56" s="245">
        <f t="shared" si="524"/>
        <v>0</v>
      </c>
      <c r="DG56" s="245">
        <f t="shared" si="524"/>
        <v>168700</v>
      </c>
      <c r="DH56" s="246">
        <f t="shared" si="524"/>
        <v>168700</v>
      </c>
      <c r="DI56" s="245">
        <f t="shared" si="524"/>
        <v>0</v>
      </c>
      <c r="DJ56" s="245">
        <f t="shared" si="524"/>
        <v>0</v>
      </c>
      <c r="DK56" s="245">
        <f t="shared" si="524"/>
        <v>0</v>
      </c>
      <c r="DL56" s="245">
        <f t="shared" si="524"/>
        <v>0</v>
      </c>
      <c r="DM56" s="245">
        <f t="shared" si="524"/>
        <v>0</v>
      </c>
      <c r="DN56" s="245">
        <f t="shared" si="524"/>
        <v>0</v>
      </c>
      <c r="DO56" s="245">
        <f t="shared" si="524"/>
        <v>0</v>
      </c>
      <c r="DP56" s="245">
        <f t="shared" si="524"/>
        <v>0</v>
      </c>
      <c r="DQ56" s="245">
        <f t="shared" si="524"/>
        <v>0</v>
      </c>
      <c r="DR56" s="245">
        <f t="shared" si="524"/>
        <v>0</v>
      </c>
      <c r="DS56" s="245">
        <f t="shared" si="524"/>
        <v>0</v>
      </c>
      <c r="DT56" s="245">
        <f t="shared" si="524"/>
        <v>0</v>
      </c>
      <c r="DU56" s="246">
        <f t="shared" si="524"/>
        <v>0</v>
      </c>
      <c r="DV56" s="245">
        <f t="shared" si="524"/>
        <v>0</v>
      </c>
      <c r="DW56" s="245">
        <f t="shared" si="524"/>
        <v>0</v>
      </c>
      <c r="DX56" s="245">
        <f t="shared" si="524"/>
        <v>0</v>
      </c>
      <c r="DY56" s="245">
        <f t="shared" si="524"/>
        <v>0</v>
      </c>
      <c r="DZ56" s="245">
        <f t="shared" si="524"/>
        <v>0</v>
      </c>
      <c r="EA56" s="245">
        <f t="shared" si="524"/>
        <v>168700</v>
      </c>
      <c r="EB56" s="245">
        <f t="shared" si="524"/>
        <v>0</v>
      </c>
      <c r="EC56" s="245">
        <f t="shared" si="524"/>
        <v>0</v>
      </c>
      <c r="ED56" s="245">
        <f t="shared" si="524"/>
        <v>0</v>
      </c>
      <c r="EE56" s="245">
        <f t="shared" si="524"/>
        <v>0</v>
      </c>
      <c r="EF56" s="245">
        <f t="shared" si="524"/>
        <v>0</v>
      </c>
      <c r="EG56" s="245">
        <f t="shared" ref="EG56:EH56" si="525">SUM(EG57,EG64,EG72,EG78,EG80,EG83,EG91)</f>
        <v>0</v>
      </c>
      <c r="EH56" s="246">
        <f t="shared" si="525"/>
        <v>168700</v>
      </c>
      <c r="EI56" s="290"/>
    </row>
    <row r="57" spans="1:139" s="292" customFormat="1" ht="18" outlineLevel="2" x14ac:dyDescent="0.25">
      <c r="A57" s="187" t="s">
        <v>26</v>
      </c>
      <c r="B57" s="382" t="s">
        <v>23</v>
      </c>
      <c r="C57" s="319" t="s">
        <v>382</v>
      </c>
      <c r="D57" s="383" t="s">
        <v>25</v>
      </c>
      <c r="E57" s="188"/>
      <c r="F57" s="241"/>
      <c r="G57" s="241"/>
      <c r="H57" s="189">
        <f>SUM(H58:H63)</f>
        <v>586381</v>
      </c>
      <c r="I57" s="189">
        <f t="shared" ref="I57:AN57" si="526">SUM(I58:I63)</f>
        <v>0</v>
      </c>
      <c r="J57" s="189">
        <f t="shared" si="526"/>
        <v>0</v>
      </c>
      <c r="K57" s="189">
        <f t="shared" si="526"/>
        <v>0</v>
      </c>
      <c r="L57" s="189">
        <f t="shared" si="526"/>
        <v>0</v>
      </c>
      <c r="M57" s="189">
        <f t="shared" si="526"/>
        <v>0</v>
      </c>
      <c r="N57" s="189">
        <f t="shared" si="526"/>
        <v>0</v>
      </c>
      <c r="O57" s="189">
        <f t="shared" si="526"/>
        <v>0</v>
      </c>
      <c r="P57" s="189">
        <f t="shared" si="526"/>
        <v>0</v>
      </c>
      <c r="Q57" s="189">
        <f t="shared" si="526"/>
        <v>0</v>
      </c>
      <c r="R57" s="189">
        <f t="shared" si="526"/>
        <v>0</v>
      </c>
      <c r="S57" s="189">
        <f t="shared" si="526"/>
        <v>0</v>
      </c>
      <c r="T57" s="189">
        <f t="shared" si="526"/>
        <v>0</v>
      </c>
      <c r="U57" s="217">
        <f>SUM(U58:U63)</f>
        <v>586381</v>
      </c>
      <c r="V57" s="189">
        <f t="shared" si="526"/>
        <v>0</v>
      </c>
      <c r="W57" s="189">
        <f t="shared" si="526"/>
        <v>0</v>
      </c>
      <c r="X57" s="189">
        <f t="shared" si="526"/>
        <v>0</v>
      </c>
      <c r="Y57" s="189">
        <f t="shared" si="526"/>
        <v>0</v>
      </c>
      <c r="Z57" s="189">
        <f t="shared" si="526"/>
        <v>0</v>
      </c>
      <c r="AA57" s="189">
        <f t="shared" si="526"/>
        <v>0</v>
      </c>
      <c r="AB57" s="189">
        <f t="shared" si="526"/>
        <v>0</v>
      </c>
      <c r="AC57" s="189">
        <f t="shared" si="526"/>
        <v>0</v>
      </c>
      <c r="AD57" s="189">
        <f t="shared" si="526"/>
        <v>0</v>
      </c>
      <c r="AE57" s="189">
        <f t="shared" si="526"/>
        <v>0</v>
      </c>
      <c r="AF57" s="189">
        <f t="shared" si="526"/>
        <v>0</v>
      </c>
      <c r="AG57" s="189">
        <f t="shared" si="526"/>
        <v>0</v>
      </c>
      <c r="AH57" s="217">
        <f t="shared" si="526"/>
        <v>0</v>
      </c>
      <c r="AI57" s="189">
        <f t="shared" si="526"/>
        <v>0</v>
      </c>
      <c r="AJ57" s="189">
        <f t="shared" si="526"/>
        <v>0</v>
      </c>
      <c r="AK57" s="189">
        <f t="shared" si="526"/>
        <v>0</v>
      </c>
      <c r="AL57" s="189">
        <f t="shared" si="526"/>
        <v>0</v>
      </c>
      <c r="AM57" s="189">
        <f t="shared" si="526"/>
        <v>0</v>
      </c>
      <c r="AN57" s="189">
        <f t="shared" si="526"/>
        <v>0</v>
      </c>
      <c r="AO57" s="189">
        <f t="shared" ref="AO57:BT57" si="527">SUM(AO58:AO63)</f>
        <v>0</v>
      </c>
      <c r="AP57" s="189">
        <f t="shared" si="527"/>
        <v>0</v>
      </c>
      <c r="AQ57" s="189">
        <f t="shared" si="527"/>
        <v>0</v>
      </c>
      <c r="AR57" s="189">
        <f t="shared" si="527"/>
        <v>0</v>
      </c>
      <c r="AS57" s="189">
        <f t="shared" si="527"/>
        <v>0</v>
      </c>
      <c r="AT57" s="189">
        <f t="shared" si="527"/>
        <v>0</v>
      </c>
      <c r="AU57" s="217">
        <f t="shared" si="527"/>
        <v>0</v>
      </c>
      <c r="AV57" s="189">
        <f t="shared" si="527"/>
        <v>0</v>
      </c>
      <c r="AW57" s="189">
        <f t="shared" si="527"/>
        <v>0</v>
      </c>
      <c r="AX57" s="189">
        <f t="shared" si="527"/>
        <v>0</v>
      </c>
      <c r="AY57" s="189">
        <f t="shared" si="527"/>
        <v>0</v>
      </c>
      <c r="AZ57" s="189">
        <f t="shared" si="527"/>
        <v>0</v>
      </c>
      <c r="BA57" s="189">
        <f t="shared" si="527"/>
        <v>0</v>
      </c>
      <c r="BB57" s="189">
        <f t="shared" si="527"/>
        <v>0</v>
      </c>
      <c r="BC57" s="189">
        <f t="shared" si="527"/>
        <v>0</v>
      </c>
      <c r="BD57" s="189">
        <f t="shared" si="527"/>
        <v>0</v>
      </c>
      <c r="BE57" s="189">
        <f t="shared" si="527"/>
        <v>0</v>
      </c>
      <c r="BF57" s="189">
        <f t="shared" si="527"/>
        <v>0</v>
      </c>
      <c r="BG57" s="189">
        <f t="shared" si="527"/>
        <v>0</v>
      </c>
      <c r="BH57" s="217">
        <f t="shared" si="527"/>
        <v>0</v>
      </c>
      <c r="BI57" s="189">
        <f t="shared" si="527"/>
        <v>1557.5416666666665</v>
      </c>
      <c r="BJ57" s="189">
        <f t="shared" si="527"/>
        <v>1557.5416666666665</v>
      </c>
      <c r="BK57" s="189">
        <f t="shared" si="527"/>
        <v>1557.5416666666665</v>
      </c>
      <c r="BL57" s="189">
        <f t="shared" si="527"/>
        <v>1557.5416666666665</v>
      </c>
      <c r="BM57" s="189">
        <f t="shared" si="527"/>
        <v>1557.5416666666665</v>
      </c>
      <c r="BN57" s="189">
        <f t="shared" si="527"/>
        <v>1557.5416666666665</v>
      </c>
      <c r="BO57" s="189">
        <f t="shared" si="527"/>
        <v>1557.5416666666665</v>
      </c>
      <c r="BP57" s="189">
        <f t="shared" si="527"/>
        <v>1557.5416666666665</v>
      </c>
      <c r="BQ57" s="189">
        <f t="shared" si="527"/>
        <v>1557.5416666666665</v>
      </c>
      <c r="BR57" s="189">
        <f t="shared" si="527"/>
        <v>1557.5416666666665</v>
      </c>
      <c r="BS57" s="189">
        <f t="shared" si="527"/>
        <v>1557.5416666666665</v>
      </c>
      <c r="BT57" s="189">
        <f t="shared" si="527"/>
        <v>1557.5416666666665</v>
      </c>
      <c r="BU57" s="217">
        <f t="shared" ref="BU57:CZ57" si="528">SUM(BU58:BU63)</f>
        <v>18690.5</v>
      </c>
      <c r="BV57" s="189">
        <f t="shared" si="528"/>
        <v>0</v>
      </c>
      <c r="BW57" s="189">
        <f t="shared" si="528"/>
        <v>0</v>
      </c>
      <c r="BX57" s="189">
        <f t="shared" si="528"/>
        <v>0</v>
      </c>
      <c r="BY57" s="189">
        <f t="shared" si="528"/>
        <v>0</v>
      </c>
      <c r="BZ57" s="189">
        <f t="shared" si="528"/>
        <v>0</v>
      </c>
      <c r="CA57" s="189">
        <f t="shared" si="528"/>
        <v>0</v>
      </c>
      <c r="CB57" s="189">
        <f t="shared" si="528"/>
        <v>0</v>
      </c>
      <c r="CC57" s="189">
        <f t="shared" si="528"/>
        <v>0</v>
      </c>
      <c r="CD57" s="189">
        <f t="shared" si="528"/>
        <v>0</v>
      </c>
      <c r="CE57" s="189">
        <f t="shared" si="528"/>
        <v>0</v>
      </c>
      <c r="CF57" s="189">
        <f t="shared" si="528"/>
        <v>0</v>
      </c>
      <c r="CG57" s="189">
        <f t="shared" si="528"/>
        <v>0</v>
      </c>
      <c r="CH57" s="217">
        <f t="shared" si="528"/>
        <v>0</v>
      </c>
      <c r="CI57" s="189">
        <f t="shared" si="528"/>
        <v>0</v>
      </c>
      <c r="CJ57" s="189">
        <f t="shared" si="528"/>
        <v>0</v>
      </c>
      <c r="CK57" s="189">
        <f t="shared" si="528"/>
        <v>0</v>
      </c>
      <c r="CL57" s="189">
        <f t="shared" si="528"/>
        <v>0</v>
      </c>
      <c r="CM57" s="189">
        <f t="shared" si="528"/>
        <v>0</v>
      </c>
      <c r="CN57" s="189">
        <f t="shared" si="528"/>
        <v>0</v>
      </c>
      <c r="CO57" s="189">
        <f t="shared" si="528"/>
        <v>0</v>
      </c>
      <c r="CP57" s="189">
        <f t="shared" si="528"/>
        <v>0</v>
      </c>
      <c r="CQ57" s="189">
        <f t="shared" si="528"/>
        <v>0</v>
      </c>
      <c r="CR57" s="189">
        <f t="shared" si="528"/>
        <v>0</v>
      </c>
      <c r="CS57" s="189">
        <f t="shared" si="528"/>
        <v>0</v>
      </c>
      <c r="CT57" s="189">
        <f t="shared" si="528"/>
        <v>0</v>
      </c>
      <c r="CU57" s="217">
        <f t="shared" si="528"/>
        <v>0</v>
      </c>
      <c r="CV57" s="189">
        <f t="shared" si="528"/>
        <v>0</v>
      </c>
      <c r="CW57" s="189">
        <f t="shared" si="528"/>
        <v>0</v>
      </c>
      <c r="CX57" s="189">
        <f t="shared" si="528"/>
        <v>0</v>
      </c>
      <c r="CY57" s="189">
        <f t="shared" si="528"/>
        <v>0</v>
      </c>
      <c r="CZ57" s="189">
        <f t="shared" si="528"/>
        <v>0</v>
      </c>
      <c r="DA57" s="189">
        <f t="shared" ref="DA57:EF57" si="529">SUM(DA58:DA63)</f>
        <v>0</v>
      </c>
      <c r="DB57" s="189">
        <f t="shared" si="529"/>
        <v>0</v>
      </c>
      <c r="DC57" s="189">
        <f t="shared" si="529"/>
        <v>0</v>
      </c>
      <c r="DD57" s="189">
        <f t="shared" si="529"/>
        <v>0</v>
      </c>
      <c r="DE57" s="189">
        <f t="shared" si="529"/>
        <v>0</v>
      </c>
      <c r="DF57" s="189">
        <f t="shared" si="529"/>
        <v>0</v>
      </c>
      <c r="DG57" s="189">
        <f t="shared" si="529"/>
        <v>0</v>
      </c>
      <c r="DH57" s="217">
        <f t="shared" si="529"/>
        <v>0</v>
      </c>
      <c r="DI57" s="189">
        <f t="shared" si="529"/>
        <v>0</v>
      </c>
      <c r="DJ57" s="189">
        <f t="shared" si="529"/>
        <v>0</v>
      </c>
      <c r="DK57" s="189">
        <f t="shared" si="529"/>
        <v>0</v>
      </c>
      <c r="DL57" s="189">
        <f t="shared" si="529"/>
        <v>0</v>
      </c>
      <c r="DM57" s="189">
        <f t="shared" si="529"/>
        <v>0</v>
      </c>
      <c r="DN57" s="189">
        <f t="shared" si="529"/>
        <v>0</v>
      </c>
      <c r="DO57" s="189">
        <f t="shared" si="529"/>
        <v>0</v>
      </c>
      <c r="DP57" s="189">
        <f t="shared" si="529"/>
        <v>0</v>
      </c>
      <c r="DQ57" s="189">
        <f t="shared" si="529"/>
        <v>0</v>
      </c>
      <c r="DR57" s="189">
        <f t="shared" si="529"/>
        <v>0</v>
      </c>
      <c r="DS57" s="189">
        <f t="shared" si="529"/>
        <v>0</v>
      </c>
      <c r="DT57" s="189">
        <f t="shared" si="529"/>
        <v>0</v>
      </c>
      <c r="DU57" s="217">
        <f t="shared" si="529"/>
        <v>0</v>
      </c>
      <c r="DV57" s="189">
        <f t="shared" si="529"/>
        <v>0</v>
      </c>
      <c r="DW57" s="189">
        <f t="shared" si="529"/>
        <v>0</v>
      </c>
      <c r="DX57" s="189">
        <f t="shared" si="529"/>
        <v>0</v>
      </c>
      <c r="DY57" s="189">
        <f t="shared" si="529"/>
        <v>0</v>
      </c>
      <c r="DZ57" s="189">
        <f t="shared" si="529"/>
        <v>0</v>
      </c>
      <c r="EA57" s="189">
        <f t="shared" si="529"/>
        <v>0</v>
      </c>
      <c r="EB57" s="189">
        <f t="shared" si="529"/>
        <v>0</v>
      </c>
      <c r="EC57" s="189">
        <f t="shared" si="529"/>
        <v>0</v>
      </c>
      <c r="ED57" s="189">
        <f t="shared" si="529"/>
        <v>0</v>
      </c>
      <c r="EE57" s="189">
        <f t="shared" si="529"/>
        <v>0</v>
      </c>
      <c r="EF57" s="189">
        <f t="shared" si="529"/>
        <v>0</v>
      </c>
      <c r="EG57" s="189">
        <f t="shared" ref="EG57:EH57" si="530">SUM(EG58:EG63)</f>
        <v>0</v>
      </c>
      <c r="EH57" s="217">
        <f t="shared" si="530"/>
        <v>0</v>
      </c>
      <c r="EI57" s="291"/>
    </row>
    <row r="58" spans="1:139" outlineLevel="3" x14ac:dyDescent="0.2">
      <c r="A58" s="193" t="s">
        <v>296</v>
      </c>
      <c r="B58" s="199">
        <v>17</v>
      </c>
      <c r="C58" s="199">
        <v>1133</v>
      </c>
      <c r="D58" s="195">
        <f>B58*C58</f>
        <v>19261</v>
      </c>
      <c r="E58" s="195"/>
      <c r="F58" s="199"/>
      <c r="G58" s="199"/>
      <c r="H58" s="190">
        <f>D58</f>
        <v>19261</v>
      </c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204">
        <f>SUM(H58:T58)</f>
        <v>19261</v>
      </c>
      <c r="V58" s="190"/>
      <c r="W58" s="190"/>
      <c r="X58" s="190"/>
      <c r="Y58" s="190"/>
      <c r="Z58" s="190"/>
      <c r="AA58" s="190"/>
      <c r="AB58" s="190"/>
      <c r="AC58" s="190"/>
      <c r="AD58" s="190"/>
      <c r="AE58" s="190"/>
      <c r="AF58" s="190"/>
      <c r="AG58" s="190"/>
      <c r="AH58" s="204">
        <f t="shared" ref="AH58:AH63" si="531">SUM(V58:AG58)</f>
        <v>0</v>
      </c>
      <c r="AI58" s="190"/>
      <c r="AJ58" s="190"/>
      <c r="AK58" s="190"/>
      <c r="AL58" s="190"/>
      <c r="AM58" s="190"/>
      <c r="AN58" s="190"/>
      <c r="AO58" s="190"/>
      <c r="AP58" s="190"/>
      <c r="AQ58" s="190"/>
      <c r="AR58" s="190"/>
      <c r="AS58" s="190"/>
      <c r="AT58" s="190"/>
      <c r="AU58" s="204">
        <f t="shared" ref="AU58:AU63" si="532">SUM(AI58:AT58)</f>
        <v>0</v>
      </c>
      <c r="AV58" s="190"/>
      <c r="AW58" s="190"/>
      <c r="AX58" s="190"/>
      <c r="AY58" s="190"/>
      <c r="AZ58" s="190"/>
      <c r="BA58" s="190"/>
      <c r="BB58" s="190"/>
      <c r="BC58" s="190"/>
      <c r="BD58" s="190"/>
      <c r="BE58" s="190"/>
      <c r="BF58" s="190"/>
      <c r="BG58" s="190"/>
      <c r="BH58" s="204">
        <f t="shared" ref="BH58:BH63" si="533">SUM(AV58:BG58)</f>
        <v>0</v>
      </c>
      <c r="BI58" s="190">
        <f t="shared" ref="BI58:BT58" si="534">$D$58/2/12</f>
        <v>802.54166666666663</v>
      </c>
      <c r="BJ58" s="190">
        <f t="shared" si="534"/>
        <v>802.54166666666663</v>
      </c>
      <c r="BK58" s="190">
        <f t="shared" si="534"/>
        <v>802.54166666666663</v>
      </c>
      <c r="BL58" s="190">
        <f t="shared" si="534"/>
        <v>802.54166666666663</v>
      </c>
      <c r="BM58" s="190">
        <f t="shared" si="534"/>
        <v>802.54166666666663</v>
      </c>
      <c r="BN58" s="190">
        <f t="shared" si="534"/>
        <v>802.54166666666663</v>
      </c>
      <c r="BO58" s="190">
        <f t="shared" si="534"/>
        <v>802.54166666666663</v>
      </c>
      <c r="BP58" s="190">
        <f t="shared" si="534"/>
        <v>802.54166666666663</v>
      </c>
      <c r="BQ58" s="190">
        <f t="shared" si="534"/>
        <v>802.54166666666663</v>
      </c>
      <c r="BR58" s="190">
        <f t="shared" si="534"/>
        <v>802.54166666666663</v>
      </c>
      <c r="BS58" s="190">
        <f t="shared" si="534"/>
        <v>802.54166666666663</v>
      </c>
      <c r="BT58" s="190">
        <f t="shared" si="534"/>
        <v>802.54166666666663</v>
      </c>
      <c r="BU58" s="204">
        <f t="shared" ref="BU58:BU63" si="535">SUM(BI58:BT58)</f>
        <v>9630.5</v>
      </c>
      <c r="BV58" s="190"/>
      <c r="BW58" s="190"/>
      <c r="BX58" s="190"/>
      <c r="BY58" s="190"/>
      <c r="BZ58" s="190"/>
      <c r="CA58" s="190"/>
      <c r="CB58" s="190"/>
      <c r="CC58" s="190"/>
      <c r="CD58" s="190"/>
      <c r="CE58" s="190"/>
      <c r="CF58" s="190"/>
      <c r="CG58" s="190"/>
      <c r="CH58" s="204">
        <f t="shared" ref="CH58:CH63" si="536">SUM(BV58:CG58)</f>
        <v>0</v>
      </c>
      <c r="CI58" s="190"/>
      <c r="CJ58" s="190"/>
      <c r="CK58" s="190"/>
      <c r="CL58" s="190"/>
      <c r="CM58" s="190"/>
      <c r="CN58" s="190"/>
      <c r="CO58" s="190"/>
      <c r="CP58" s="190"/>
      <c r="CQ58" s="190"/>
      <c r="CR58" s="190"/>
      <c r="CS58" s="190"/>
      <c r="CT58" s="190"/>
      <c r="CU58" s="204">
        <f t="shared" ref="CU58:CU63" si="537">SUM(CI58:CT58)</f>
        <v>0</v>
      </c>
      <c r="CV58" s="190"/>
      <c r="CW58" s="190"/>
      <c r="CX58" s="190"/>
      <c r="CY58" s="190"/>
      <c r="CZ58" s="190"/>
      <c r="DA58" s="190"/>
      <c r="DB58" s="190"/>
      <c r="DC58" s="190"/>
      <c r="DD58" s="190"/>
      <c r="DE58" s="190"/>
      <c r="DF58" s="190"/>
      <c r="DG58" s="190"/>
      <c r="DH58" s="204">
        <f t="shared" ref="DH58:DH63" si="538">SUM(CV58:DG58)</f>
        <v>0</v>
      </c>
      <c r="DI58" s="190"/>
      <c r="DJ58" s="190"/>
      <c r="DK58" s="190"/>
      <c r="DL58" s="190"/>
      <c r="DM58" s="190"/>
      <c r="DN58" s="190"/>
      <c r="DO58" s="190"/>
      <c r="DP58" s="190"/>
      <c r="DQ58" s="190"/>
      <c r="DR58" s="190"/>
      <c r="DS58" s="190"/>
      <c r="DT58" s="190"/>
      <c r="DU58" s="204">
        <f t="shared" ref="DU58:DU63" si="539">SUM(DI58:DT58)</f>
        <v>0</v>
      </c>
      <c r="DV58" s="190"/>
      <c r="DW58" s="190"/>
      <c r="DX58" s="190"/>
      <c r="DY58" s="190"/>
      <c r="DZ58" s="190"/>
      <c r="EA58" s="190"/>
      <c r="EB58" s="190"/>
      <c r="EC58" s="190"/>
      <c r="ED58" s="190"/>
      <c r="EE58" s="190"/>
      <c r="EF58" s="190"/>
      <c r="EG58" s="190"/>
      <c r="EH58" s="204">
        <f t="shared" ref="EH58:EH63" si="540">SUM(DV58:EG58)</f>
        <v>0</v>
      </c>
      <c r="EI58" s="295"/>
    </row>
    <row r="59" spans="1:139" outlineLevel="3" x14ac:dyDescent="0.2">
      <c r="A59" s="193" t="s">
        <v>409</v>
      </c>
      <c r="B59" s="199">
        <f>1208/120</f>
        <v>10.066666666666666</v>
      </c>
      <c r="C59" s="199">
        <v>1800</v>
      </c>
      <c r="D59" s="195">
        <f t="shared" ref="D59:D95" si="541">B59*C59</f>
        <v>18120</v>
      </c>
      <c r="E59" s="195"/>
      <c r="F59" s="199"/>
      <c r="G59" s="199"/>
      <c r="H59" s="190">
        <f t="shared" ref="H59:H63" si="542">D59</f>
        <v>18120</v>
      </c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204">
        <f t="shared" ref="U59:U63" si="543">SUM(H59:T59)</f>
        <v>18120</v>
      </c>
      <c r="V59" s="190"/>
      <c r="W59" s="190"/>
      <c r="X59" s="190"/>
      <c r="Y59" s="190"/>
      <c r="Z59" s="190"/>
      <c r="AA59" s="190"/>
      <c r="AB59" s="190"/>
      <c r="AC59" s="190"/>
      <c r="AD59" s="190"/>
      <c r="AE59" s="190"/>
      <c r="AF59" s="190"/>
      <c r="AG59" s="190"/>
      <c r="AH59" s="204">
        <f t="shared" si="531"/>
        <v>0</v>
      </c>
      <c r="AI59" s="190"/>
      <c r="AJ59" s="190"/>
      <c r="AK59" s="190"/>
      <c r="AL59" s="190"/>
      <c r="AM59" s="190"/>
      <c r="AN59" s="190"/>
      <c r="AO59" s="190"/>
      <c r="AP59" s="190"/>
      <c r="AQ59" s="190"/>
      <c r="AR59" s="190"/>
      <c r="AS59" s="190"/>
      <c r="AT59" s="190"/>
      <c r="AU59" s="204">
        <f t="shared" si="532"/>
        <v>0</v>
      </c>
      <c r="AV59" s="190"/>
      <c r="AW59" s="190"/>
      <c r="AX59" s="190"/>
      <c r="AY59" s="190"/>
      <c r="AZ59" s="190"/>
      <c r="BA59" s="190"/>
      <c r="BB59" s="190"/>
      <c r="BC59" s="190"/>
      <c r="BD59" s="190"/>
      <c r="BE59" s="190"/>
      <c r="BF59" s="190"/>
      <c r="BG59" s="190"/>
      <c r="BH59" s="204">
        <f t="shared" si="533"/>
        <v>0</v>
      </c>
      <c r="BI59" s="190">
        <f t="shared" ref="BI59:BT59" si="544">$D$59/2/12</f>
        <v>755</v>
      </c>
      <c r="BJ59" s="190">
        <f t="shared" si="544"/>
        <v>755</v>
      </c>
      <c r="BK59" s="190">
        <f t="shared" si="544"/>
        <v>755</v>
      </c>
      <c r="BL59" s="190">
        <f t="shared" si="544"/>
        <v>755</v>
      </c>
      <c r="BM59" s="190">
        <f t="shared" si="544"/>
        <v>755</v>
      </c>
      <c r="BN59" s="190">
        <f t="shared" si="544"/>
        <v>755</v>
      </c>
      <c r="BO59" s="190">
        <f t="shared" si="544"/>
        <v>755</v>
      </c>
      <c r="BP59" s="190">
        <f t="shared" si="544"/>
        <v>755</v>
      </c>
      <c r="BQ59" s="190">
        <f t="shared" si="544"/>
        <v>755</v>
      </c>
      <c r="BR59" s="190">
        <f t="shared" si="544"/>
        <v>755</v>
      </c>
      <c r="BS59" s="190">
        <f t="shared" si="544"/>
        <v>755</v>
      </c>
      <c r="BT59" s="190">
        <f t="shared" si="544"/>
        <v>755</v>
      </c>
      <c r="BU59" s="204">
        <f t="shared" si="535"/>
        <v>9060</v>
      </c>
      <c r="BV59" s="190"/>
      <c r="BW59" s="190"/>
      <c r="BX59" s="190"/>
      <c r="BY59" s="190"/>
      <c r="BZ59" s="190"/>
      <c r="CA59" s="190"/>
      <c r="CB59" s="190"/>
      <c r="CC59" s="190"/>
      <c r="CD59" s="190"/>
      <c r="CE59" s="190"/>
      <c r="CF59" s="190"/>
      <c r="CG59" s="190"/>
      <c r="CH59" s="204">
        <f t="shared" si="536"/>
        <v>0</v>
      </c>
      <c r="CI59" s="190"/>
      <c r="CJ59" s="190"/>
      <c r="CK59" s="190"/>
      <c r="CL59" s="190"/>
      <c r="CM59" s="190"/>
      <c r="CN59" s="190"/>
      <c r="CO59" s="190"/>
      <c r="CP59" s="190"/>
      <c r="CQ59" s="190"/>
      <c r="CR59" s="190"/>
      <c r="CS59" s="190"/>
      <c r="CT59" s="190"/>
      <c r="CU59" s="204">
        <f t="shared" si="537"/>
        <v>0</v>
      </c>
      <c r="CV59" s="190"/>
      <c r="CW59" s="190"/>
      <c r="CX59" s="190"/>
      <c r="CY59" s="190"/>
      <c r="CZ59" s="190"/>
      <c r="DA59" s="190"/>
      <c r="DB59" s="190"/>
      <c r="DC59" s="190"/>
      <c r="DD59" s="190"/>
      <c r="DE59" s="190"/>
      <c r="DF59" s="190"/>
      <c r="DG59" s="190"/>
      <c r="DH59" s="204">
        <f t="shared" si="538"/>
        <v>0</v>
      </c>
      <c r="DI59" s="190"/>
      <c r="DJ59" s="190"/>
      <c r="DK59" s="190"/>
      <c r="DL59" s="190"/>
      <c r="DM59" s="190"/>
      <c r="DN59" s="190"/>
      <c r="DO59" s="190"/>
      <c r="DP59" s="190"/>
      <c r="DQ59" s="190"/>
      <c r="DR59" s="190"/>
      <c r="DS59" s="190"/>
      <c r="DT59" s="190"/>
      <c r="DU59" s="204">
        <f t="shared" si="539"/>
        <v>0</v>
      </c>
      <c r="DV59" s="190"/>
      <c r="DW59" s="190"/>
      <c r="DX59" s="190"/>
      <c r="DY59" s="190"/>
      <c r="DZ59" s="190"/>
      <c r="EA59" s="190"/>
      <c r="EB59" s="190"/>
      <c r="EC59" s="190"/>
      <c r="ED59" s="190"/>
      <c r="EE59" s="190"/>
      <c r="EF59" s="190"/>
      <c r="EG59" s="190"/>
      <c r="EH59" s="204">
        <f t="shared" si="540"/>
        <v>0</v>
      </c>
      <c r="EI59" s="295"/>
    </row>
    <row r="60" spans="1:139" outlineLevel="3" x14ac:dyDescent="0.2">
      <c r="A60" s="193" t="s">
        <v>297</v>
      </c>
      <c r="B60" s="199">
        <v>1</v>
      </c>
      <c r="C60" s="199">
        <v>5000</v>
      </c>
      <c r="D60" s="195">
        <f t="shared" si="541"/>
        <v>5000</v>
      </c>
      <c r="E60" s="195"/>
      <c r="F60" s="199"/>
      <c r="G60" s="199"/>
      <c r="H60" s="190">
        <f>D60</f>
        <v>5000</v>
      </c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204">
        <f t="shared" si="543"/>
        <v>5000</v>
      </c>
      <c r="V60" s="190"/>
      <c r="W60" s="190"/>
      <c r="X60" s="190"/>
      <c r="Y60" s="190"/>
      <c r="Z60" s="190"/>
      <c r="AA60" s="190"/>
      <c r="AB60" s="190"/>
      <c r="AC60" s="190"/>
      <c r="AD60" s="190"/>
      <c r="AE60" s="190"/>
      <c r="AF60" s="190"/>
      <c r="AG60" s="190"/>
      <c r="AH60" s="204">
        <f t="shared" si="531"/>
        <v>0</v>
      </c>
      <c r="AI60" s="190"/>
      <c r="AJ60" s="190"/>
      <c r="AK60" s="190"/>
      <c r="AL60" s="190"/>
      <c r="AM60" s="190"/>
      <c r="AN60" s="190"/>
      <c r="AO60" s="190"/>
      <c r="AP60" s="190"/>
      <c r="AQ60" s="190"/>
      <c r="AR60" s="190"/>
      <c r="AS60" s="190"/>
      <c r="AT60" s="190"/>
      <c r="AU60" s="204">
        <f t="shared" si="532"/>
        <v>0</v>
      </c>
      <c r="AV60" s="190"/>
      <c r="AW60" s="190"/>
      <c r="AX60" s="190"/>
      <c r="AY60" s="190"/>
      <c r="AZ60" s="190"/>
      <c r="BA60" s="190"/>
      <c r="BB60" s="190"/>
      <c r="BC60" s="190"/>
      <c r="BD60" s="190"/>
      <c r="BE60" s="190"/>
      <c r="BF60" s="190"/>
      <c r="BG60" s="190"/>
      <c r="BH60" s="204">
        <f t="shared" si="533"/>
        <v>0</v>
      </c>
      <c r="BI60" s="190"/>
      <c r="BJ60" s="190"/>
      <c r="BK60" s="190"/>
      <c r="BL60" s="190"/>
      <c r="BM60" s="190"/>
      <c r="BN60" s="190"/>
      <c r="BO60" s="190"/>
      <c r="BP60" s="190"/>
      <c r="BQ60" s="190"/>
      <c r="BR60" s="190"/>
      <c r="BS60" s="190"/>
      <c r="BT60" s="190"/>
      <c r="BU60" s="204">
        <f t="shared" si="535"/>
        <v>0</v>
      </c>
      <c r="BV60" s="190"/>
      <c r="BW60" s="190"/>
      <c r="BX60" s="190"/>
      <c r="BY60" s="190"/>
      <c r="BZ60" s="190"/>
      <c r="CA60" s="190"/>
      <c r="CB60" s="190"/>
      <c r="CC60" s="190"/>
      <c r="CD60" s="190"/>
      <c r="CE60" s="190"/>
      <c r="CF60" s="190"/>
      <c r="CG60" s="190"/>
      <c r="CH60" s="204">
        <f t="shared" si="536"/>
        <v>0</v>
      </c>
      <c r="CI60" s="190"/>
      <c r="CJ60" s="190"/>
      <c r="CK60" s="190"/>
      <c r="CL60" s="190"/>
      <c r="CM60" s="190"/>
      <c r="CN60" s="190"/>
      <c r="CO60" s="190"/>
      <c r="CP60" s="190"/>
      <c r="CQ60" s="190"/>
      <c r="CR60" s="190"/>
      <c r="CS60" s="190"/>
      <c r="CT60" s="190"/>
      <c r="CU60" s="204">
        <f t="shared" si="537"/>
        <v>0</v>
      </c>
      <c r="CV60" s="190"/>
      <c r="CW60" s="190"/>
      <c r="CX60" s="190"/>
      <c r="CY60" s="190"/>
      <c r="CZ60" s="190"/>
      <c r="DA60" s="190"/>
      <c r="DB60" s="190"/>
      <c r="DC60" s="190"/>
      <c r="DD60" s="190"/>
      <c r="DE60" s="190"/>
      <c r="DF60" s="190"/>
      <c r="DG60" s="190"/>
      <c r="DH60" s="204">
        <f t="shared" si="538"/>
        <v>0</v>
      </c>
      <c r="DI60" s="190"/>
      <c r="DJ60" s="190"/>
      <c r="DK60" s="190"/>
      <c r="DL60" s="190"/>
      <c r="DM60" s="190"/>
      <c r="DN60" s="190"/>
      <c r="DO60" s="190"/>
      <c r="DP60" s="190"/>
      <c r="DQ60" s="190"/>
      <c r="DR60" s="190"/>
      <c r="DS60" s="190"/>
      <c r="DT60" s="190"/>
      <c r="DU60" s="204">
        <f t="shared" si="539"/>
        <v>0</v>
      </c>
      <c r="DV60" s="190"/>
      <c r="DW60" s="190"/>
      <c r="DX60" s="190"/>
      <c r="DY60" s="190"/>
      <c r="DZ60" s="190"/>
      <c r="EA60" s="190"/>
      <c r="EB60" s="190"/>
      <c r="EC60" s="190"/>
      <c r="ED60" s="190"/>
      <c r="EE60" s="190"/>
      <c r="EF60" s="190"/>
      <c r="EG60" s="190"/>
      <c r="EH60" s="204">
        <f t="shared" si="540"/>
        <v>0</v>
      </c>
      <c r="EI60" s="295"/>
    </row>
    <row r="61" spans="1:139" outlineLevel="3" x14ac:dyDescent="0.2">
      <c r="A61" s="193" t="s">
        <v>410</v>
      </c>
      <c r="B61" s="199">
        <v>2</v>
      </c>
      <c r="C61" s="199">
        <v>33500</v>
      </c>
      <c r="D61" s="195">
        <f t="shared" si="541"/>
        <v>67000</v>
      </c>
      <c r="E61" s="195"/>
      <c r="F61" s="199"/>
      <c r="G61" s="199"/>
      <c r="H61" s="190">
        <f t="shared" si="542"/>
        <v>67000</v>
      </c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204">
        <f t="shared" si="543"/>
        <v>67000</v>
      </c>
      <c r="V61" s="190"/>
      <c r="W61" s="190"/>
      <c r="X61" s="190"/>
      <c r="Y61" s="190"/>
      <c r="Z61" s="190"/>
      <c r="AA61" s="190"/>
      <c r="AB61" s="190"/>
      <c r="AC61" s="190"/>
      <c r="AD61" s="190"/>
      <c r="AE61" s="190"/>
      <c r="AF61" s="190"/>
      <c r="AG61" s="190"/>
      <c r="AH61" s="204">
        <f t="shared" si="531"/>
        <v>0</v>
      </c>
      <c r="AI61" s="190"/>
      <c r="AJ61" s="190"/>
      <c r="AK61" s="190"/>
      <c r="AL61" s="190"/>
      <c r="AM61" s="190"/>
      <c r="AN61" s="190"/>
      <c r="AO61" s="190"/>
      <c r="AP61" s="190"/>
      <c r="AQ61" s="190"/>
      <c r="AR61" s="190"/>
      <c r="AS61" s="190"/>
      <c r="AT61" s="190"/>
      <c r="AU61" s="204">
        <f t="shared" si="532"/>
        <v>0</v>
      </c>
      <c r="AV61" s="190"/>
      <c r="AW61" s="190"/>
      <c r="AX61" s="190"/>
      <c r="AY61" s="190"/>
      <c r="AZ61" s="190"/>
      <c r="BA61" s="190"/>
      <c r="BB61" s="190"/>
      <c r="BC61" s="190"/>
      <c r="BD61" s="190"/>
      <c r="BE61" s="190"/>
      <c r="BF61" s="190"/>
      <c r="BG61" s="190"/>
      <c r="BH61" s="204">
        <f t="shared" si="533"/>
        <v>0</v>
      </c>
      <c r="BI61" s="190"/>
      <c r="BJ61" s="190"/>
      <c r="BK61" s="190"/>
      <c r="BL61" s="190"/>
      <c r="BM61" s="190"/>
      <c r="BN61" s="190"/>
      <c r="BO61" s="190"/>
      <c r="BP61" s="190"/>
      <c r="BQ61" s="190"/>
      <c r="BR61" s="190"/>
      <c r="BS61" s="190"/>
      <c r="BT61" s="190"/>
      <c r="BU61" s="204">
        <f t="shared" si="535"/>
        <v>0</v>
      </c>
      <c r="BV61" s="190"/>
      <c r="BW61" s="190"/>
      <c r="BX61" s="190"/>
      <c r="BY61" s="190"/>
      <c r="BZ61" s="190"/>
      <c r="CA61" s="190"/>
      <c r="CB61" s="190"/>
      <c r="CC61" s="190"/>
      <c r="CD61" s="190"/>
      <c r="CE61" s="190"/>
      <c r="CF61" s="190"/>
      <c r="CG61" s="190"/>
      <c r="CH61" s="204">
        <f t="shared" si="536"/>
        <v>0</v>
      </c>
      <c r="CI61" s="190"/>
      <c r="CJ61" s="190"/>
      <c r="CK61" s="190"/>
      <c r="CL61" s="190"/>
      <c r="CM61" s="190"/>
      <c r="CN61" s="190"/>
      <c r="CO61" s="190"/>
      <c r="CP61" s="190"/>
      <c r="CQ61" s="190"/>
      <c r="CR61" s="190"/>
      <c r="CS61" s="190"/>
      <c r="CT61" s="190"/>
      <c r="CU61" s="204">
        <f t="shared" si="537"/>
        <v>0</v>
      </c>
      <c r="CV61" s="190"/>
      <c r="CW61" s="190"/>
      <c r="CX61" s="190"/>
      <c r="CY61" s="190"/>
      <c r="CZ61" s="190"/>
      <c r="DA61" s="190"/>
      <c r="DB61" s="190"/>
      <c r="DC61" s="190"/>
      <c r="DD61" s="190"/>
      <c r="DE61" s="190"/>
      <c r="DF61" s="190"/>
      <c r="DG61" s="190"/>
      <c r="DH61" s="204">
        <f t="shared" si="538"/>
        <v>0</v>
      </c>
      <c r="DI61" s="190"/>
      <c r="DJ61" s="190"/>
      <c r="DK61" s="190"/>
      <c r="DL61" s="190"/>
      <c r="DM61" s="190"/>
      <c r="DN61" s="190"/>
      <c r="DO61" s="190"/>
      <c r="DP61" s="190"/>
      <c r="DQ61" s="190"/>
      <c r="DR61" s="190"/>
      <c r="DS61" s="190"/>
      <c r="DT61" s="190"/>
      <c r="DU61" s="204">
        <f t="shared" si="539"/>
        <v>0</v>
      </c>
      <c r="DV61" s="190"/>
      <c r="DW61" s="190"/>
      <c r="DX61" s="190"/>
      <c r="DY61" s="190"/>
      <c r="DZ61" s="190"/>
      <c r="EA61" s="190"/>
      <c r="EB61" s="190"/>
      <c r="EC61" s="190"/>
      <c r="ED61" s="190"/>
      <c r="EE61" s="190"/>
      <c r="EF61" s="190"/>
      <c r="EG61" s="190"/>
      <c r="EH61" s="204">
        <f t="shared" si="540"/>
        <v>0</v>
      </c>
      <c r="EI61" s="295"/>
    </row>
    <row r="62" spans="1:139" outlineLevel="3" x14ac:dyDescent="0.2">
      <c r="A62" s="193" t="s">
        <v>411</v>
      </c>
      <c r="B62" s="199">
        <v>10</v>
      </c>
      <c r="C62" s="199">
        <v>35300</v>
      </c>
      <c r="D62" s="195">
        <f t="shared" si="541"/>
        <v>353000</v>
      </c>
      <c r="E62" s="195"/>
      <c r="F62" s="199"/>
      <c r="G62" s="199"/>
      <c r="H62" s="190">
        <f t="shared" si="542"/>
        <v>353000</v>
      </c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204">
        <f t="shared" si="543"/>
        <v>353000</v>
      </c>
      <c r="V62" s="190"/>
      <c r="W62" s="190"/>
      <c r="X62" s="190"/>
      <c r="Y62" s="190"/>
      <c r="Z62" s="190"/>
      <c r="AA62" s="190"/>
      <c r="AB62" s="190"/>
      <c r="AC62" s="190"/>
      <c r="AD62" s="190"/>
      <c r="AE62" s="190"/>
      <c r="AF62" s="190"/>
      <c r="AG62" s="190"/>
      <c r="AH62" s="204">
        <f t="shared" si="531"/>
        <v>0</v>
      </c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0"/>
      <c r="AT62" s="190"/>
      <c r="AU62" s="204">
        <f t="shared" si="532"/>
        <v>0</v>
      </c>
      <c r="AV62" s="190"/>
      <c r="AW62" s="190"/>
      <c r="AX62" s="190"/>
      <c r="AY62" s="190"/>
      <c r="AZ62" s="190"/>
      <c r="BA62" s="190"/>
      <c r="BB62" s="190"/>
      <c r="BC62" s="190"/>
      <c r="BD62" s="190"/>
      <c r="BE62" s="190"/>
      <c r="BF62" s="190"/>
      <c r="BG62" s="190"/>
      <c r="BH62" s="204">
        <f t="shared" si="533"/>
        <v>0</v>
      </c>
      <c r="BI62" s="190"/>
      <c r="BJ62" s="190"/>
      <c r="BK62" s="190"/>
      <c r="BL62" s="190"/>
      <c r="BM62" s="190"/>
      <c r="BN62" s="190"/>
      <c r="BO62" s="190"/>
      <c r="BP62" s="190"/>
      <c r="BQ62" s="190"/>
      <c r="BR62" s="190"/>
      <c r="BS62" s="190"/>
      <c r="BT62" s="190"/>
      <c r="BU62" s="204">
        <f t="shared" si="535"/>
        <v>0</v>
      </c>
      <c r="BV62" s="190"/>
      <c r="BW62" s="190"/>
      <c r="BX62" s="190"/>
      <c r="BY62" s="190"/>
      <c r="BZ62" s="190"/>
      <c r="CA62" s="190"/>
      <c r="CB62" s="190"/>
      <c r="CC62" s="190"/>
      <c r="CD62" s="190"/>
      <c r="CE62" s="190"/>
      <c r="CF62" s="190"/>
      <c r="CG62" s="190"/>
      <c r="CH62" s="204">
        <f t="shared" si="536"/>
        <v>0</v>
      </c>
      <c r="CI62" s="190"/>
      <c r="CJ62" s="190"/>
      <c r="CK62" s="190"/>
      <c r="CL62" s="190"/>
      <c r="CM62" s="190"/>
      <c r="CN62" s="190"/>
      <c r="CO62" s="190"/>
      <c r="CP62" s="190"/>
      <c r="CQ62" s="190"/>
      <c r="CR62" s="190"/>
      <c r="CS62" s="190"/>
      <c r="CT62" s="190"/>
      <c r="CU62" s="204">
        <f t="shared" si="537"/>
        <v>0</v>
      </c>
      <c r="CV62" s="190"/>
      <c r="CW62" s="190"/>
      <c r="CX62" s="190"/>
      <c r="CY62" s="190"/>
      <c r="CZ62" s="190"/>
      <c r="DA62" s="190"/>
      <c r="DB62" s="190"/>
      <c r="DC62" s="190"/>
      <c r="DD62" s="190"/>
      <c r="DE62" s="190"/>
      <c r="DF62" s="190"/>
      <c r="DG62" s="190"/>
      <c r="DH62" s="204">
        <f t="shared" si="538"/>
        <v>0</v>
      </c>
      <c r="DI62" s="190"/>
      <c r="DJ62" s="190"/>
      <c r="DK62" s="190"/>
      <c r="DL62" s="190"/>
      <c r="DM62" s="190"/>
      <c r="DN62" s="190"/>
      <c r="DO62" s="190"/>
      <c r="DP62" s="190"/>
      <c r="DQ62" s="190"/>
      <c r="DR62" s="190"/>
      <c r="DS62" s="190"/>
      <c r="DT62" s="190"/>
      <c r="DU62" s="204">
        <f t="shared" si="539"/>
        <v>0</v>
      </c>
      <c r="DV62" s="190"/>
      <c r="DW62" s="190"/>
      <c r="DX62" s="190"/>
      <c r="DY62" s="190"/>
      <c r="DZ62" s="190"/>
      <c r="EA62" s="190"/>
      <c r="EB62" s="190"/>
      <c r="EC62" s="190"/>
      <c r="ED62" s="190"/>
      <c r="EE62" s="190"/>
      <c r="EF62" s="190"/>
      <c r="EG62" s="190"/>
      <c r="EH62" s="204">
        <f t="shared" si="540"/>
        <v>0</v>
      </c>
      <c r="EI62" s="295"/>
    </row>
    <row r="63" spans="1:139" outlineLevel="3" x14ac:dyDescent="0.2">
      <c r="A63" s="193" t="s">
        <v>290</v>
      </c>
      <c r="B63" s="199">
        <v>1</v>
      </c>
      <c r="C63" s="199">
        <v>124000</v>
      </c>
      <c r="D63" s="195">
        <f t="shared" si="541"/>
        <v>124000</v>
      </c>
      <c r="E63" s="195"/>
      <c r="F63" s="199"/>
      <c r="G63" s="199"/>
      <c r="H63" s="190">
        <f t="shared" si="542"/>
        <v>124000</v>
      </c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204">
        <f t="shared" si="543"/>
        <v>124000</v>
      </c>
      <c r="V63" s="190"/>
      <c r="W63" s="190"/>
      <c r="X63" s="190"/>
      <c r="Y63" s="190"/>
      <c r="Z63" s="190"/>
      <c r="AA63" s="190"/>
      <c r="AB63" s="190"/>
      <c r="AC63" s="190"/>
      <c r="AD63" s="190"/>
      <c r="AE63" s="190"/>
      <c r="AF63" s="190"/>
      <c r="AG63" s="190"/>
      <c r="AH63" s="204">
        <f t="shared" si="531"/>
        <v>0</v>
      </c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0"/>
      <c r="AT63" s="190"/>
      <c r="AU63" s="204">
        <f t="shared" si="532"/>
        <v>0</v>
      </c>
      <c r="AV63" s="190"/>
      <c r="AW63" s="190"/>
      <c r="AX63" s="190"/>
      <c r="AY63" s="190"/>
      <c r="AZ63" s="190"/>
      <c r="BA63" s="190"/>
      <c r="BB63" s="190"/>
      <c r="BC63" s="190"/>
      <c r="BD63" s="190"/>
      <c r="BE63" s="190"/>
      <c r="BF63" s="190"/>
      <c r="BG63" s="190"/>
      <c r="BH63" s="204">
        <f t="shared" si="533"/>
        <v>0</v>
      </c>
      <c r="BI63" s="190"/>
      <c r="BJ63" s="190"/>
      <c r="BK63" s="190"/>
      <c r="BL63" s="190"/>
      <c r="BM63" s="190"/>
      <c r="BN63" s="190"/>
      <c r="BO63" s="190"/>
      <c r="BP63" s="190"/>
      <c r="BQ63" s="190"/>
      <c r="BR63" s="190"/>
      <c r="BS63" s="190"/>
      <c r="BT63" s="190"/>
      <c r="BU63" s="204">
        <f t="shared" si="535"/>
        <v>0</v>
      </c>
      <c r="BV63" s="190"/>
      <c r="BW63" s="190"/>
      <c r="BX63" s="190"/>
      <c r="BY63" s="190"/>
      <c r="BZ63" s="190"/>
      <c r="CA63" s="190"/>
      <c r="CB63" s="190"/>
      <c r="CC63" s="190"/>
      <c r="CD63" s="190"/>
      <c r="CE63" s="190"/>
      <c r="CF63" s="190"/>
      <c r="CG63" s="190"/>
      <c r="CH63" s="204">
        <f t="shared" si="536"/>
        <v>0</v>
      </c>
      <c r="CI63" s="190"/>
      <c r="CJ63" s="190"/>
      <c r="CK63" s="190"/>
      <c r="CL63" s="190"/>
      <c r="CM63" s="190"/>
      <c r="CN63" s="190"/>
      <c r="CO63" s="190"/>
      <c r="CP63" s="190"/>
      <c r="CQ63" s="190"/>
      <c r="CR63" s="190"/>
      <c r="CS63" s="190"/>
      <c r="CT63" s="190"/>
      <c r="CU63" s="204">
        <f t="shared" si="537"/>
        <v>0</v>
      </c>
      <c r="CV63" s="190"/>
      <c r="CW63" s="190"/>
      <c r="CX63" s="190"/>
      <c r="CY63" s="190"/>
      <c r="CZ63" s="190"/>
      <c r="DA63" s="190"/>
      <c r="DB63" s="190"/>
      <c r="DC63" s="190"/>
      <c r="DD63" s="190"/>
      <c r="DE63" s="190"/>
      <c r="DF63" s="190"/>
      <c r="DG63" s="190"/>
      <c r="DH63" s="204">
        <f t="shared" si="538"/>
        <v>0</v>
      </c>
      <c r="DI63" s="190"/>
      <c r="DJ63" s="190"/>
      <c r="DK63" s="190"/>
      <c r="DL63" s="190"/>
      <c r="DM63" s="190"/>
      <c r="DN63" s="190"/>
      <c r="DO63" s="190"/>
      <c r="DP63" s="190"/>
      <c r="DQ63" s="190"/>
      <c r="DR63" s="190"/>
      <c r="DS63" s="190"/>
      <c r="DT63" s="190"/>
      <c r="DU63" s="204">
        <f t="shared" si="539"/>
        <v>0</v>
      </c>
      <c r="DV63" s="190"/>
      <c r="DW63" s="190"/>
      <c r="DX63" s="190"/>
      <c r="DY63" s="190"/>
      <c r="DZ63" s="190"/>
      <c r="EA63" s="190"/>
      <c r="EB63" s="190"/>
      <c r="EC63" s="190"/>
      <c r="ED63" s="190"/>
      <c r="EE63" s="190"/>
      <c r="EF63" s="190"/>
      <c r="EG63" s="190"/>
      <c r="EH63" s="204">
        <f t="shared" si="540"/>
        <v>0</v>
      </c>
      <c r="EI63" s="295"/>
    </row>
    <row r="64" spans="1:139" s="292" customFormat="1" ht="18" outlineLevel="2" x14ac:dyDescent="0.25">
      <c r="A64" s="187" t="s">
        <v>383</v>
      </c>
      <c r="B64" s="189"/>
      <c r="C64" s="240"/>
      <c r="D64" s="188"/>
      <c r="E64" s="188"/>
      <c r="F64" s="241"/>
      <c r="G64" s="241"/>
      <c r="H64" s="189">
        <f>SUM(H65:H71)</f>
        <v>71500</v>
      </c>
      <c r="I64" s="189">
        <f>SUM(I65:I71)</f>
        <v>0</v>
      </c>
      <c r="J64" s="189">
        <f t="shared" ref="J64:T64" si="545">SUM(J65:J71)</f>
        <v>0</v>
      </c>
      <c r="K64" s="189">
        <f t="shared" si="545"/>
        <v>0</v>
      </c>
      <c r="L64" s="189">
        <f t="shared" si="545"/>
        <v>0</v>
      </c>
      <c r="M64" s="189">
        <f t="shared" si="545"/>
        <v>0</v>
      </c>
      <c r="N64" s="189">
        <f t="shared" si="545"/>
        <v>0</v>
      </c>
      <c r="O64" s="189">
        <f t="shared" si="545"/>
        <v>0</v>
      </c>
      <c r="P64" s="189">
        <f t="shared" si="545"/>
        <v>0</v>
      </c>
      <c r="Q64" s="189">
        <f t="shared" si="545"/>
        <v>0</v>
      </c>
      <c r="R64" s="189">
        <f t="shared" si="545"/>
        <v>0</v>
      </c>
      <c r="S64" s="189">
        <f t="shared" si="545"/>
        <v>0</v>
      </c>
      <c r="T64" s="189">
        <f t="shared" si="545"/>
        <v>0</v>
      </c>
      <c r="U64" s="217">
        <f>SUM(U65:U71)</f>
        <v>71500</v>
      </c>
      <c r="V64" s="189">
        <f t="shared" ref="V64" si="546">SUM(V65:V71)</f>
        <v>0</v>
      </c>
      <c r="W64" s="189">
        <f t="shared" ref="W64" si="547">SUM(W65:W71)</f>
        <v>0</v>
      </c>
      <c r="X64" s="189">
        <f t="shared" ref="X64" si="548">SUM(X65:X71)</f>
        <v>0</v>
      </c>
      <c r="Y64" s="189">
        <f t="shared" ref="Y64" si="549">SUM(Y65:Y71)</f>
        <v>0</v>
      </c>
      <c r="Z64" s="189">
        <f t="shared" ref="Z64" si="550">SUM(Z65:Z71)</f>
        <v>0</v>
      </c>
      <c r="AA64" s="189">
        <f t="shared" ref="AA64" si="551">SUM(AA65:AA71)</f>
        <v>0</v>
      </c>
      <c r="AB64" s="189">
        <f t="shared" ref="AB64" si="552">SUM(AB65:AB71)</f>
        <v>0</v>
      </c>
      <c r="AC64" s="189">
        <f t="shared" ref="AC64" si="553">SUM(AC65:AC71)</f>
        <v>0</v>
      </c>
      <c r="AD64" s="189">
        <f t="shared" ref="AD64" si="554">SUM(AD65:AD71)</f>
        <v>0</v>
      </c>
      <c r="AE64" s="189">
        <f t="shared" ref="AE64" si="555">SUM(AE65:AE71)</f>
        <v>0</v>
      </c>
      <c r="AF64" s="189">
        <f t="shared" ref="AF64" si="556">SUM(AF65:AF71)</f>
        <v>0</v>
      </c>
      <c r="AG64" s="189">
        <f t="shared" ref="AG64" si="557">SUM(AG65:AG71)</f>
        <v>0</v>
      </c>
      <c r="AH64" s="217">
        <f>SUM(AH65:AH71)</f>
        <v>0</v>
      </c>
      <c r="AI64" s="189">
        <f t="shared" ref="AI64" si="558">SUM(AI65:AI71)</f>
        <v>0</v>
      </c>
      <c r="AJ64" s="189">
        <f t="shared" ref="AJ64" si="559">SUM(AJ65:AJ71)</f>
        <v>0</v>
      </c>
      <c r="AK64" s="189">
        <f t="shared" ref="AK64" si="560">SUM(AK65:AK71)</f>
        <v>0</v>
      </c>
      <c r="AL64" s="189">
        <f t="shared" ref="AL64" si="561">SUM(AL65:AL71)</f>
        <v>0</v>
      </c>
      <c r="AM64" s="189">
        <f t="shared" ref="AM64" si="562">SUM(AM65:AM71)</f>
        <v>0</v>
      </c>
      <c r="AN64" s="189">
        <f t="shared" ref="AN64" si="563">SUM(AN65:AN71)</f>
        <v>0</v>
      </c>
      <c r="AO64" s="189">
        <f t="shared" ref="AO64" si="564">SUM(AO65:AO71)</f>
        <v>0</v>
      </c>
      <c r="AP64" s="189">
        <f t="shared" ref="AP64" si="565">SUM(AP65:AP71)</f>
        <v>0</v>
      </c>
      <c r="AQ64" s="189">
        <f t="shared" ref="AQ64" si="566">SUM(AQ65:AQ71)</f>
        <v>0</v>
      </c>
      <c r="AR64" s="189">
        <f t="shared" ref="AR64" si="567">SUM(AR65:AR71)</f>
        <v>0</v>
      </c>
      <c r="AS64" s="189">
        <f t="shared" ref="AS64" si="568">SUM(AS65:AS71)</f>
        <v>0</v>
      </c>
      <c r="AT64" s="189">
        <f t="shared" ref="AT64" si="569">SUM(AT65:AT71)</f>
        <v>0</v>
      </c>
      <c r="AU64" s="217">
        <f>SUM(AU65:AU71)</f>
        <v>0</v>
      </c>
      <c r="AV64" s="189">
        <f t="shared" ref="AV64" si="570">SUM(AV65:AV71)</f>
        <v>0</v>
      </c>
      <c r="AW64" s="189">
        <f t="shared" ref="AW64" si="571">SUM(AW65:AW71)</f>
        <v>0</v>
      </c>
      <c r="AX64" s="189">
        <f t="shared" ref="AX64" si="572">SUM(AX65:AX71)</f>
        <v>0</v>
      </c>
      <c r="AY64" s="189">
        <f t="shared" ref="AY64" si="573">SUM(AY65:AY71)</f>
        <v>0</v>
      </c>
      <c r="AZ64" s="189">
        <f t="shared" ref="AZ64" si="574">SUM(AZ65:AZ71)</f>
        <v>0</v>
      </c>
      <c r="BA64" s="189">
        <f t="shared" ref="BA64" si="575">SUM(BA65:BA71)</f>
        <v>0</v>
      </c>
      <c r="BB64" s="189">
        <f t="shared" ref="BB64" si="576">SUM(BB65:BB71)</f>
        <v>0</v>
      </c>
      <c r="BC64" s="189">
        <f t="shared" ref="BC64" si="577">SUM(BC65:BC71)</f>
        <v>0</v>
      </c>
      <c r="BD64" s="189">
        <f t="shared" ref="BD64" si="578">SUM(BD65:BD71)</f>
        <v>0</v>
      </c>
      <c r="BE64" s="189">
        <f t="shared" ref="BE64" si="579">SUM(BE65:BE71)</f>
        <v>0</v>
      </c>
      <c r="BF64" s="189">
        <f t="shared" ref="BF64" si="580">SUM(BF65:BF71)</f>
        <v>0</v>
      </c>
      <c r="BG64" s="189">
        <f t="shared" ref="BG64" si="581">SUM(BG65:BG71)</f>
        <v>0</v>
      </c>
      <c r="BH64" s="217">
        <f>SUM(BH65:BH71)</f>
        <v>0</v>
      </c>
      <c r="BI64" s="189">
        <f t="shared" ref="BI64" si="582">SUM(BI65:BI71)</f>
        <v>2500</v>
      </c>
      <c r="BJ64" s="189">
        <f t="shared" ref="BJ64" si="583">SUM(BJ65:BJ71)</f>
        <v>2500</v>
      </c>
      <c r="BK64" s="189">
        <f t="shared" ref="BK64" si="584">SUM(BK65:BK71)</f>
        <v>2500</v>
      </c>
      <c r="BL64" s="189">
        <f t="shared" ref="BL64" si="585">SUM(BL65:BL71)</f>
        <v>2500</v>
      </c>
      <c r="BM64" s="189">
        <f t="shared" ref="BM64" si="586">SUM(BM65:BM71)</f>
        <v>2500</v>
      </c>
      <c r="BN64" s="189">
        <f t="shared" ref="BN64" si="587">SUM(BN65:BN71)</f>
        <v>2500</v>
      </c>
      <c r="BO64" s="189">
        <f t="shared" ref="BO64" si="588">SUM(BO65:BO71)</f>
        <v>2500</v>
      </c>
      <c r="BP64" s="189">
        <f t="shared" ref="BP64" si="589">SUM(BP65:BP71)</f>
        <v>2500</v>
      </c>
      <c r="BQ64" s="189">
        <f t="shared" ref="BQ64" si="590">SUM(BQ65:BQ71)</f>
        <v>2500</v>
      </c>
      <c r="BR64" s="189">
        <f t="shared" ref="BR64" si="591">SUM(BR65:BR71)</f>
        <v>2500</v>
      </c>
      <c r="BS64" s="189">
        <f t="shared" ref="BS64" si="592">SUM(BS65:BS71)</f>
        <v>2500</v>
      </c>
      <c r="BT64" s="189">
        <f t="shared" ref="BT64" si="593">SUM(BT65:BT71)</f>
        <v>2500</v>
      </c>
      <c r="BU64" s="217">
        <f>SUM(BU65:BU71)</f>
        <v>30000</v>
      </c>
      <c r="BV64" s="189">
        <f t="shared" ref="BV64" si="594">SUM(BV65:BV71)</f>
        <v>0</v>
      </c>
      <c r="BW64" s="189">
        <f t="shared" ref="BW64" si="595">SUM(BW65:BW71)</f>
        <v>0</v>
      </c>
      <c r="BX64" s="189">
        <f t="shared" ref="BX64" si="596">SUM(BX65:BX71)</f>
        <v>0</v>
      </c>
      <c r="BY64" s="189">
        <f t="shared" ref="BY64" si="597">SUM(BY65:BY71)</f>
        <v>0</v>
      </c>
      <c r="BZ64" s="189">
        <f t="shared" ref="BZ64" si="598">SUM(BZ65:BZ71)</f>
        <v>0</v>
      </c>
      <c r="CA64" s="189">
        <f t="shared" ref="CA64" si="599">SUM(CA65:CA71)</f>
        <v>0</v>
      </c>
      <c r="CB64" s="189">
        <f t="shared" ref="CB64" si="600">SUM(CB65:CB71)</f>
        <v>0</v>
      </c>
      <c r="CC64" s="189">
        <f t="shared" ref="CC64" si="601">SUM(CC65:CC71)</f>
        <v>0</v>
      </c>
      <c r="CD64" s="189">
        <f t="shared" ref="CD64" si="602">SUM(CD65:CD71)</f>
        <v>0</v>
      </c>
      <c r="CE64" s="189">
        <f t="shared" ref="CE64" si="603">SUM(CE65:CE71)</f>
        <v>0</v>
      </c>
      <c r="CF64" s="189">
        <f t="shared" ref="CF64" si="604">SUM(CF65:CF71)</f>
        <v>0</v>
      </c>
      <c r="CG64" s="189">
        <f t="shared" ref="CG64" si="605">SUM(CG65:CG71)</f>
        <v>0</v>
      </c>
      <c r="CH64" s="217">
        <f>SUM(CH65:CH71)</f>
        <v>0</v>
      </c>
      <c r="CI64" s="189">
        <f t="shared" ref="CI64" si="606">SUM(CI65:CI71)</f>
        <v>0</v>
      </c>
      <c r="CJ64" s="189">
        <f t="shared" ref="CJ64" si="607">SUM(CJ65:CJ71)</f>
        <v>0</v>
      </c>
      <c r="CK64" s="189">
        <f t="shared" ref="CK64" si="608">SUM(CK65:CK71)</f>
        <v>0</v>
      </c>
      <c r="CL64" s="189">
        <f t="shared" ref="CL64" si="609">SUM(CL65:CL71)</f>
        <v>0</v>
      </c>
      <c r="CM64" s="189">
        <f t="shared" ref="CM64" si="610">SUM(CM65:CM71)</f>
        <v>0</v>
      </c>
      <c r="CN64" s="189">
        <f t="shared" ref="CN64" si="611">SUM(CN65:CN71)</f>
        <v>0</v>
      </c>
      <c r="CO64" s="189">
        <f t="shared" ref="CO64" si="612">SUM(CO65:CO71)</f>
        <v>0</v>
      </c>
      <c r="CP64" s="189">
        <f t="shared" ref="CP64" si="613">SUM(CP65:CP71)</f>
        <v>0</v>
      </c>
      <c r="CQ64" s="189">
        <f t="shared" ref="CQ64" si="614">SUM(CQ65:CQ71)</f>
        <v>0</v>
      </c>
      <c r="CR64" s="189">
        <f t="shared" ref="CR64" si="615">SUM(CR65:CR71)</f>
        <v>0</v>
      </c>
      <c r="CS64" s="189">
        <f t="shared" ref="CS64" si="616">SUM(CS65:CS71)</f>
        <v>0</v>
      </c>
      <c r="CT64" s="189">
        <f t="shared" ref="CT64" si="617">SUM(CT65:CT71)</f>
        <v>0</v>
      </c>
      <c r="CU64" s="217">
        <f>SUM(CU65:CU71)</f>
        <v>0</v>
      </c>
      <c r="CV64" s="189">
        <f t="shared" ref="CV64" si="618">SUM(CV65:CV71)</f>
        <v>0</v>
      </c>
      <c r="CW64" s="189">
        <f t="shared" ref="CW64" si="619">SUM(CW65:CW71)</f>
        <v>0</v>
      </c>
      <c r="CX64" s="189">
        <f t="shared" ref="CX64" si="620">SUM(CX65:CX71)</f>
        <v>0</v>
      </c>
      <c r="CY64" s="189">
        <f t="shared" ref="CY64" si="621">SUM(CY65:CY71)</f>
        <v>0</v>
      </c>
      <c r="CZ64" s="189">
        <f t="shared" ref="CZ64" si="622">SUM(CZ65:CZ71)</f>
        <v>0</v>
      </c>
      <c r="DA64" s="189">
        <f t="shared" ref="DA64" si="623">SUM(DA65:DA71)</f>
        <v>0</v>
      </c>
      <c r="DB64" s="189">
        <f t="shared" ref="DB64" si="624">SUM(DB65:DB71)</f>
        <v>0</v>
      </c>
      <c r="DC64" s="189">
        <f t="shared" ref="DC64" si="625">SUM(DC65:DC71)</f>
        <v>0</v>
      </c>
      <c r="DD64" s="189">
        <f t="shared" ref="DD64" si="626">SUM(DD65:DD71)</f>
        <v>0</v>
      </c>
      <c r="DE64" s="189">
        <f t="shared" ref="DE64" si="627">SUM(DE65:DE71)</f>
        <v>0</v>
      </c>
      <c r="DF64" s="189">
        <f t="shared" ref="DF64" si="628">SUM(DF65:DF71)</f>
        <v>0</v>
      </c>
      <c r="DG64" s="189">
        <f t="shared" ref="DG64" si="629">SUM(DG65:DG71)</f>
        <v>0</v>
      </c>
      <c r="DH64" s="217">
        <f>SUM(DH65:DH71)</f>
        <v>0</v>
      </c>
      <c r="DI64" s="189">
        <f t="shared" ref="DI64" si="630">SUM(DI65:DI71)</f>
        <v>0</v>
      </c>
      <c r="DJ64" s="189">
        <f t="shared" ref="DJ64" si="631">SUM(DJ65:DJ71)</f>
        <v>0</v>
      </c>
      <c r="DK64" s="189">
        <f t="shared" ref="DK64" si="632">SUM(DK65:DK71)</f>
        <v>0</v>
      </c>
      <c r="DL64" s="189">
        <f t="shared" ref="DL64" si="633">SUM(DL65:DL71)</f>
        <v>0</v>
      </c>
      <c r="DM64" s="189">
        <f t="shared" ref="DM64" si="634">SUM(DM65:DM71)</f>
        <v>0</v>
      </c>
      <c r="DN64" s="189">
        <f t="shared" ref="DN64" si="635">SUM(DN65:DN71)</f>
        <v>0</v>
      </c>
      <c r="DO64" s="189">
        <f t="shared" ref="DO64" si="636">SUM(DO65:DO71)</f>
        <v>0</v>
      </c>
      <c r="DP64" s="189">
        <f t="shared" ref="DP64" si="637">SUM(DP65:DP71)</f>
        <v>0</v>
      </c>
      <c r="DQ64" s="189">
        <f t="shared" ref="DQ64" si="638">SUM(DQ65:DQ71)</f>
        <v>0</v>
      </c>
      <c r="DR64" s="189">
        <f t="shared" ref="DR64" si="639">SUM(DR65:DR71)</f>
        <v>0</v>
      </c>
      <c r="DS64" s="189">
        <f t="shared" ref="DS64" si="640">SUM(DS65:DS71)</f>
        <v>0</v>
      </c>
      <c r="DT64" s="189">
        <f t="shared" ref="DT64" si="641">SUM(DT65:DT71)</f>
        <v>0</v>
      </c>
      <c r="DU64" s="217">
        <f>SUM(DU65:DU71)</f>
        <v>0</v>
      </c>
      <c r="DV64" s="189">
        <f t="shared" ref="DV64" si="642">SUM(DV65:DV71)</f>
        <v>0</v>
      </c>
      <c r="DW64" s="189">
        <f t="shared" ref="DW64" si="643">SUM(DW65:DW71)</f>
        <v>0</v>
      </c>
      <c r="DX64" s="189">
        <f t="shared" ref="DX64" si="644">SUM(DX65:DX71)</f>
        <v>0</v>
      </c>
      <c r="DY64" s="189">
        <f t="shared" ref="DY64" si="645">SUM(DY65:DY71)</f>
        <v>0</v>
      </c>
      <c r="DZ64" s="189">
        <f t="shared" ref="DZ64" si="646">SUM(DZ65:DZ71)</f>
        <v>0</v>
      </c>
      <c r="EA64" s="189">
        <f t="shared" ref="EA64" si="647">SUM(EA65:EA71)</f>
        <v>0</v>
      </c>
      <c r="EB64" s="189">
        <f t="shared" ref="EB64" si="648">SUM(EB65:EB71)</f>
        <v>0</v>
      </c>
      <c r="EC64" s="189">
        <f t="shared" ref="EC64" si="649">SUM(EC65:EC71)</f>
        <v>0</v>
      </c>
      <c r="ED64" s="189">
        <f t="shared" ref="ED64" si="650">SUM(ED65:ED71)</f>
        <v>0</v>
      </c>
      <c r="EE64" s="189">
        <f t="shared" ref="EE64" si="651">SUM(EE65:EE71)</f>
        <v>0</v>
      </c>
      <c r="EF64" s="189">
        <f t="shared" ref="EF64" si="652">SUM(EF65:EF71)</f>
        <v>0</v>
      </c>
      <c r="EG64" s="189">
        <f t="shared" ref="EG64" si="653">SUM(EG65:EG71)</f>
        <v>0</v>
      </c>
      <c r="EH64" s="217">
        <f>SUM(EH65:EH71)</f>
        <v>0</v>
      </c>
      <c r="EI64" s="291"/>
    </row>
    <row r="65" spans="1:139" outlineLevel="3" x14ac:dyDescent="0.2">
      <c r="A65" s="193" t="s">
        <v>291</v>
      </c>
      <c r="B65" s="192">
        <v>5</v>
      </c>
      <c r="C65" s="199">
        <v>6000</v>
      </c>
      <c r="D65" s="195">
        <f t="shared" si="541"/>
        <v>30000</v>
      </c>
      <c r="E65" s="195"/>
      <c r="F65" s="203"/>
      <c r="G65" s="203"/>
      <c r="H65" s="190">
        <f>D65</f>
        <v>30000</v>
      </c>
      <c r="I65" s="190"/>
      <c r="J65" s="190"/>
      <c r="K65" s="190"/>
      <c r="L65" s="190"/>
      <c r="M65" s="190"/>
      <c r="N65" s="190"/>
      <c r="O65" s="190"/>
      <c r="P65" s="190"/>
      <c r="Q65" s="190"/>
      <c r="R65" s="190"/>
      <c r="S65" s="190"/>
      <c r="T65" s="190"/>
      <c r="U65" s="204">
        <f t="shared" ref="U65:U71" si="654">SUM(H65:T65)</f>
        <v>30000</v>
      </c>
      <c r="V65" s="190"/>
      <c r="W65" s="190"/>
      <c r="X65" s="190"/>
      <c r="Y65" s="190"/>
      <c r="Z65" s="190"/>
      <c r="AA65" s="190"/>
      <c r="AB65" s="190"/>
      <c r="AC65" s="190"/>
      <c r="AD65" s="190"/>
      <c r="AE65" s="190"/>
      <c r="AF65" s="190"/>
      <c r="AG65" s="190"/>
      <c r="AH65" s="204">
        <f t="shared" ref="AH65:AH71" si="655">SUM(V65:AG65)</f>
        <v>0</v>
      </c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0"/>
      <c r="AT65" s="190"/>
      <c r="AU65" s="204">
        <f t="shared" ref="AU65:AU71" si="656">SUM(AI65:AT65)</f>
        <v>0</v>
      </c>
      <c r="AV65" s="190"/>
      <c r="AW65" s="190"/>
      <c r="AX65" s="190"/>
      <c r="AY65" s="190"/>
      <c r="AZ65" s="190"/>
      <c r="BA65" s="190"/>
      <c r="BB65" s="190"/>
      <c r="BC65" s="190"/>
      <c r="BD65" s="190"/>
      <c r="BE65" s="190"/>
      <c r="BF65" s="190"/>
      <c r="BG65" s="190"/>
      <c r="BH65" s="204">
        <f t="shared" ref="BH65:BH71" si="657">SUM(AV65:BG65)</f>
        <v>0</v>
      </c>
      <c r="BI65" s="190">
        <f t="shared" ref="BI65:BT65" si="658">$D$65/12</f>
        <v>2500</v>
      </c>
      <c r="BJ65" s="190">
        <f t="shared" si="658"/>
        <v>2500</v>
      </c>
      <c r="BK65" s="190">
        <f t="shared" si="658"/>
        <v>2500</v>
      </c>
      <c r="BL65" s="190">
        <f t="shared" si="658"/>
        <v>2500</v>
      </c>
      <c r="BM65" s="190">
        <f t="shared" si="658"/>
        <v>2500</v>
      </c>
      <c r="BN65" s="190">
        <f t="shared" si="658"/>
        <v>2500</v>
      </c>
      <c r="BO65" s="190">
        <f t="shared" si="658"/>
        <v>2500</v>
      </c>
      <c r="BP65" s="190">
        <f t="shared" si="658"/>
        <v>2500</v>
      </c>
      <c r="BQ65" s="190">
        <f t="shared" si="658"/>
        <v>2500</v>
      </c>
      <c r="BR65" s="190">
        <f t="shared" si="658"/>
        <v>2500</v>
      </c>
      <c r="BS65" s="190">
        <f t="shared" si="658"/>
        <v>2500</v>
      </c>
      <c r="BT65" s="190">
        <f t="shared" si="658"/>
        <v>2500</v>
      </c>
      <c r="BU65" s="204">
        <f t="shared" ref="BU65:BU71" si="659">SUM(BI65:BT65)</f>
        <v>30000</v>
      </c>
      <c r="BV65" s="190"/>
      <c r="BW65" s="190"/>
      <c r="BX65" s="190"/>
      <c r="BY65" s="190"/>
      <c r="BZ65" s="190"/>
      <c r="CA65" s="190"/>
      <c r="CB65" s="190"/>
      <c r="CC65" s="190"/>
      <c r="CD65" s="190"/>
      <c r="CE65" s="190"/>
      <c r="CF65" s="190"/>
      <c r="CG65" s="190"/>
      <c r="CH65" s="204">
        <f t="shared" ref="CH65:CH71" si="660">SUM(BV65:CG65)</f>
        <v>0</v>
      </c>
      <c r="CI65" s="190"/>
      <c r="CJ65" s="190"/>
      <c r="CK65" s="190"/>
      <c r="CL65" s="190"/>
      <c r="CM65" s="190"/>
      <c r="CN65" s="190"/>
      <c r="CO65" s="190"/>
      <c r="CP65" s="190"/>
      <c r="CQ65" s="190"/>
      <c r="CR65" s="190"/>
      <c r="CS65" s="190"/>
      <c r="CT65" s="190"/>
      <c r="CU65" s="204">
        <f t="shared" ref="CU65:CU71" si="661">SUM(CI65:CT65)</f>
        <v>0</v>
      </c>
      <c r="CV65" s="190"/>
      <c r="CW65" s="190"/>
      <c r="CX65" s="190"/>
      <c r="CY65" s="190"/>
      <c r="CZ65" s="190"/>
      <c r="DA65" s="190"/>
      <c r="DB65" s="190"/>
      <c r="DC65" s="190"/>
      <c r="DD65" s="190"/>
      <c r="DE65" s="190"/>
      <c r="DF65" s="190"/>
      <c r="DG65" s="190"/>
      <c r="DH65" s="204">
        <f t="shared" ref="DH65:DH71" si="662">SUM(CV65:DG65)</f>
        <v>0</v>
      </c>
      <c r="DI65" s="190"/>
      <c r="DJ65" s="190"/>
      <c r="DK65" s="190"/>
      <c r="DL65" s="190"/>
      <c r="DM65" s="190"/>
      <c r="DN65" s="190"/>
      <c r="DO65" s="190"/>
      <c r="DP65" s="190"/>
      <c r="DQ65" s="190"/>
      <c r="DR65" s="190"/>
      <c r="DS65" s="190"/>
      <c r="DT65" s="190"/>
      <c r="DU65" s="204">
        <f t="shared" ref="DU65:DU71" si="663">SUM(DI65:DT65)</f>
        <v>0</v>
      </c>
      <c r="DV65" s="190"/>
      <c r="DW65" s="190"/>
      <c r="DX65" s="190"/>
      <c r="DY65" s="190"/>
      <c r="DZ65" s="190"/>
      <c r="EA65" s="190"/>
      <c r="EB65" s="190"/>
      <c r="EC65" s="190"/>
      <c r="ED65" s="190"/>
      <c r="EE65" s="190"/>
      <c r="EF65" s="190"/>
      <c r="EG65" s="190"/>
      <c r="EH65" s="204">
        <f t="shared" ref="EH65:EH71" si="664">SUM(DV65:EG65)</f>
        <v>0</v>
      </c>
      <c r="EI65" s="295"/>
    </row>
    <row r="66" spans="1:139" outlineLevel="3" x14ac:dyDescent="0.2">
      <c r="A66" s="193" t="s">
        <v>384</v>
      </c>
      <c r="B66" s="192">
        <v>1</v>
      </c>
      <c r="C66" s="199">
        <v>15000</v>
      </c>
      <c r="D66" s="195">
        <f t="shared" si="541"/>
        <v>15000</v>
      </c>
      <c r="E66" s="195"/>
      <c r="F66" s="203"/>
      <c r="G66" s="203"/>
      <c r="H66" s="190">
        <f t="shared" ref="H66:H71" si="665">D66</f>
        <v>15000</v>
      </c>
      <c r="I66" s="190"/>
      <c r="J66" s="190"/>
      <c r="K66" s="190"/>
      <c r="L66" s="190"/>
      <c r="M66" s="190"/>
      <c r="N66" s="190"/>
      <c r="O66" s="190"/>
      <c r="P66" s="190"/>
      <c r="Q66" s="190"/>
      <c r="R66" s="190"/>
      <c r="S66" s="190"/>
      <c r="T66" s="190"/>
      <c r="U66" s="204">
        <f t="shared" si="654"/>
        <v>15000</v>
      </c>
      <c r="V66" s="190"/>
      <c r="W66" s="190"/>
      <c r="X66" s="190"/>
      <c r="Y66" s="190"/>
      <c r="Z66" s="190"/>
      <c r="AA66" s="190"/>
      <c r="AB66" s="190"/>
      <c r="AC66" s="190"/>
      <c r="AD66" s="190"/>
      <c r="AE66" s="190"/>
      <c r="AF66" s="190"/>
      <c r="AG66" s="190"/>
      <c r="AH66" s="204">
        <f t="shared" si="655"/>
        <v>0</v>
      </c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0"/>
      <c r="AT66" s="190"/>
      <c r="AU66" s="204">
        <f t="shared" si="656"/>
        <v>0</v>
      </c>
      <c r="AV66" s="190"/>
      <c r="AW66" s="190"/>
      <c r="AX66" s="190"/>
      <c r="AY66" s="190"/>
      <c r="AZ66" s="190"/>
      <c r="BA66" s="190"/>
      <c r="BB66" s="190"/>
      <c r="BC66" s="190"/>
      <c r="BD66" s="190"/>
      <c r="BE66" s="190"/>
      <c r="BF66" s="190"/>
      <c r="BG66" s="190"/>
      <c r="BH66" s="204">
        <f t="shared" si="657"/>
        <v>0</v>
      </c>
      <c r="BI66" s="190"/>
      <c r="BJ66" s="190"/>
      <c r="BK66" s="190"/>
      <c r="BL66" s="190"/>
      <c r="BM66" s="190"/>
      <c r="BN66" s="190"/>
      <c r="BO66" s="190"/>
      <c r="BP66" s="190"/>
      <c r="BQ66" s="190"/>
      <c r="BR66" s="190"/>
      <c r="BS66" s="190"/>
      <c r="BT66" s="190"/>
      <c r="BU66" s="204">
        <f t="shared" si="659"/>
        <v>0</v>
      </c>
      <c r="BV66" s="190"/>
      <c r="BW66" s="190"/>
      <c r="BX66" s="190"/>
      <c r="BY66" s="190"/>
      <c r="BZ66" s="190"/>
      <c r="CA66" s="190"/>
      <c r="CB66" s="190"/>
      <c r="CC66" s="190"/>
      <c r="CD66" s="190"/>
      <c r="CE66" s="190"/>
      <c r="CF66" s="190"/>
      <c r="CG66" s="190"/>
      <c r="CH66" s="204">
        <f t="shared" si="660"/>
        <v>0</v>
      </c>
      <c r="CI66" s="190"/>
      <c r="CJ66" s="190"/>
      <c r="CK66" s="190"/>
      <c r="CL66" s="190"/>
      <c r="CM66" s="190"/>
      <c r="CN66" s="190"/>
      <c r="CO66" s="190"/>
      <c r="CP66" s="190"/>
      <c r="CQ66" s="190"/>
      <c r="CR66" s="190"/>
      <c r="CS66" s="190"/>
      <c r="CT66" s="190"/>
      <c r="CU66" s="204">
        <f t="shared" si="661"/>
        <v>0</v>
      </c>
      <c r="CV66" s="190"/>
      <c r="CW66" s="190"/>
      <c r="CX66" s="190"/>
      <c r="CY66" s="190"/>
      <c r="CZ66" s="190"/>
      <c r="DA66" s="190"/>
      <c r="DB66" s="190"/>
      <c r="DC66" s="190"/>
      <c r="DD66" s="190"/>
      <c r="DE66" s="190"/>
      <c r="DF66" s="190"/>
      <c r="DG66" s="190"/>
      <c r="DH66" s="204">
        <f t="shared" si="662"/>
        <v>0</v>
      </c>
      <c r="DI66" s="190"/>
      <c r="DJ66" s="190"/>
      <c r="DK66" s="190"/>
      <c r="DL66" s="190"/>
      <c r="DM66" s="190"/>
      <c r="DN66" s="190"/>
      <c r="DO66" s="190"/>
      <c r="DP66" s="190"/>
      <c r="DQ66" s="190"/>
      <c r="DR66" s="190"/>
      <c r="DS66" s="190"/>
      <c r="DT66" s="190"/>
      <c r="DU66" s="204">
        <f t="shared" si="663"/>
        <v>0</v>
      </c>
      <c r="DV66" s="190"/>
      <c r="DW66" s="190"/>
      <c r="DX66" s="190"/>
      <c r="DY66" s="190"/>
      <c r="DZ66" s="190"/>
      <c r="EA66" s="190"/>
      <c r="EB66" s="190"/>
      <c r="EC66" s="190"/>
      <c r="ED66" s="190"/>
      <c r="EE66" s="190"/>
      <c r="EF66" s="190"/>
      <c r="EG66" s="190"/>
      <c r="EH66" s="204">
        <f t="shared" si="664"/>
        <v>0</v>
      </c>
      <c r="EI66" s="295"/>
    </row>
    <row r="67" spans="1:139" outlineLevel="3" x14ac:dyDescent="0.2">
      <c r="A67" s="193" t="s">
        <v>287</v>
      </c>
      <c r="B67" s="192">
        <v>2</v>
      </c>
      <c r="C67" s="199">
        <v>2500</v>
      </c>
      <c r="D67" s="195">
        <f t="shared" si="541"/>
        <v>5000</v>
      </c>
      <c r="E67" s="195"/>
      <c r="F67" s="203"/>
      <c r="G67" s="203"/>
      <c r="H67" s="190">
        <f t="shared" si="665"/>
        <v>5000</v>
      </c>
      <c r="I67" s="190"/>
      <c r="J67" s="190"/>
      <c r="K67" s="190"/>
      <c r="L67" s="190"/>
      <c r="M67" s="190"/>
      <c r="N67" s="190"/>
      <c r="O67" s="190"/>
      <c r="P67" s="190"/>
      <c r="Q67" s="190"/>
      <c r="R67" s="190"/>
      <c r="S67" s="190"/>
      <c r="T67" s="190"/>
      <c r="U67" s="204">
        <f t="shared" si="654"/>
        <v>5000</v>
      </c>
      <c r="V67" s="190"/>
      <c r="W67" s="190"/>
      <c r="X67" s="190"/>
      <c r="Y67" s="190"/>
      <c r="Z67" s="190"/>
      <c r="AA67" s="190"/>
      <c r="AB67" s="190"/>
      <c r="AC67" s="190"/>
      <c r="AD67" s="190"/>
      <c r="AE67" s="190"/>
      <c r="AF67" s="190"/>
      <c r="AG67" s="190"/>
      <c r="AH67" s="204">
        <f t="shared" si="655"/>
        <v>0</v>
      </c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0"/>
      <c r="AT67" s="190"/>
      <c r="AU67" s="204">
        <f t="shared" si="656"/>
        <v>0</v>
      </c>
      <c r="AV67" s="190"/>
      <c r="AW67" s="190"/>
      <c r="AX67" s="190"/>
      <c r="AY67" s="190"/>
      <c r="AZ67" s="190"/>
      <c r="BA67" s="190"/>
      <c r="BB67" s="190"/>
      <c r="BC67" s="190"/>
      <c r="BD67" s="190"/>
      <c r="BE67" s="190"/>
      <c r="BF67" s="190"/>
      <c r="BG67" s="190"/>
      <c r="BH67" s="204">
        <f t="shared" si="657"/>
        <v>0</v>
      </c>
      <c r="BI67" s="190"/>
      <c r="BJ67" s="190"/>
      <c r="BK67" s="190"/>
      <c r="BL67" s="190"/>
      <c r="BM67" s="190"/>
      <c r="BN67" s="190"/>
      <c r="BO67" s="190"/>
      <c r="BP67" s="190"/>
      <c r="BQ67" s="190"/>
      <c r="BR67" s="190"/>
      <c r="BS67" s="190"/>
      <c r="BT67" s="190"/>
      <c r="BU67" s="204">
        <f t="shared" si="659"/>
        <v>0</v>
      </c>
      <c r="BV67" s="190"/>
      <c r="BW67" s="190"/>
      <c r="BX67" s="190"/>
      <c r="BY67" s="190"/>
      <c r="BZ67" s="190"/>
      <c r="CA67" s="190"/>
      <c r="CB67" s="190"/>
      <c r="CC67" s="190"/>
      <c r="CD67" s="190"/>
      <c r="CE67" s="190"/>
      <c r="CF67" s="190"/>
      <c r="CG67" s="190"/>
      <c r="CH67" s="204">
        <f t="shared" si="660"/>
        <v>0</v>
      </c>
      <c r="CI67" s="190"/>
      <c r="CJ67" s="190"/>
      <c r="CK67" s="190"/>
      <c r="CL67" s="190"/>
      <c r="CM67" s="190"/>
      <c r="CN67" s="190"/>
      <c r="CO67" s="190"/>
      <c r="CP67" s="190"/>
      <c r="CQ67" s="190"/>
      <c r="CR67" s="190"/>
      <c r="CS67" s="190"/>
      <c r="CT67" s="190"/>
      <c r="CU67" s="204">
        <f t="shared" si="661"/>
        <v>0</v>
      </c>
      <c r="CV67" s="190"/>
      <c r="CW67" s="190"/>
      <c r="CX67" s="190"/>
      <c r="CY67" s="190"/>
      <c r="CZ67" s="190"/>
      <c r="DA67" s="190"/>
      <c r="DB67" s="190"/>
      <c r="DC67" s="190"/>
      <c r="DD67" s="190"/>
      <c r="DE67" s="190"/>
      <c r="DF67" s="190"/>
      <c r="DG67" s="190"/>
      <c r="DH67" s="204">
        <f t="shared" si="662"/>
        <v>0</v>
      </c>
      <c r="DI67" s="190"/>
      <c r="DJ67" s="190"/>
      <c r="DK67" s="190"/>
      <c r="DL67" s="190"/>
      <c r="DM67" s="190"/>
      <c r="DN67" s="190"/>
      <c r="DO67" s="190"/>
      <c r="DP67" s="190"/>
      <c r="DQ67" s="190"/>
      <c r="DR67" s="190"/>
      <c r="DS67" s="190"/>
      <c r="DT67" s="190"/>
      <c r="DU67" s="204">
        <f t="shared" si="663"/>
        <v>0</v>
      </c>
      <c r="DV67" s="190"/>
      <c r="DW67" s="190"/>
      <c r="DX67" s="190"/>
      <c r="DY67" s="190"/>
      <c r="DZ67" s="190"/>
      <c r="EA67" s="190"/>
      <c r="EB67" s="190"/>
      <c r="EC67" s="190"/>
      <c r="ED67" s="190"/>
      <c r="EE67" s="190"/>
      <c r="EF67" s="190"/>
      <c r="EG67" s="190"/>
      <c r="EH67" s="204">
        <f t="shared" si="664"/>
        <v>0</v>
      </c>
      <c r="EI67" s="295"/>
    </row>
    <row r="68" spans="1:139" outlineLevel="3" x14ac:dyDescent="0.2">
      <c r="A68" s="193" t="s">
        <v>28</v>
      </c>
      <c r="B68" s="192">
        <v>2</v>
      </c>
      <c r="C68" s="199">
        <v>3500</v>
      </c>
      <c r="D68" s="195">
        <f t="shared" si="541"/>
        <v>7000</v>
      </c>
      <c r="E68" s="195"/>
      <c r="F68" s="203"/>
      <c r="G68" s="203"/>
      <c r="H68" s="190">
        <f>D68</f>
        <v>7000</v>
      </c>
      <c r="I68" s="190"/>
      <c r="J68" s="190"/>
      <c r="K68" s="190"/>
      <c r="L68" s="190"/>
      <c r="M68" s="190"/>
      <c r="N68" s="190"/>
      <c r="O68" s="190"/>
      <c r="P68" s="190"/>
      <c r="Q68" s="190"/>
      <c r="R68" s="190"/>
      <c r="S68" s="190"/>
      <c r="T68" s="190"/>
      <c r="U68" s="204">
        <f t="shared" si="654"/>
        <v>7000</v>
      </c>
      <c r="V68" s="190"/>
      <c r="W68" s="190"/>
      <c r="X68" s="190"/>
      <c r="Y68" s="190"/>
      <c r="Z68" s="190"/>
      <c r="AA68" s="190"/>
      <c r="AB68" s="190"/>
      <c r="AC68" s="190"/>
      <c r="AD68" s="190"/>
      <c r="AE68" s="190"/>
      <c r="AF68" s="190"/>
      <c r="AG68" s="190"/>
      <c r="AH68" s="204">
        <f t="shared" si="655"/>
        <v>0</v>
      </c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190"/>
      <c r="AT68" s="190"/>
      <c r="AU68" s="204">
        <f t="shared" si="656"/>
        <v>0</v>
      </c>
      <c r="AV68" s="190"/>
      <c r="AW68" s="190"/>
      <c r="AX68" s="190"/>
      <c r="AY68" s="190"/>
      <c r="AZ68" s="190"/>
      <c r="BA68" s="190"/>
      <c r="BB68" s="190"/>
      <c r="BC68" s="190"/>
      <c r="BD68" s="190"/>
      <c r="BE68" s="190"/>
      <c r="BF68" s="190"/>
      <c r="BG68" s="190"/>
      <c r="BH68" s="204">
        <f t="shared" si="657"/>
        <v>0</v>
      </c>
      <c r="BI68" s="190"/>
      <c r="BJ68" s="190"/>
      <c r="BK68" s="190"/>
      <c r="BL68" s="190"/>
      <c r="BM68" s="190"/>
      <c r="BN68" s="190"/>
      <c r="BO68" s="190"/>
      <c r="BP68" s="190"/>
      <c r="BQ68" s="190"/>
      <c r="BR68" s="190"/>
      <c r="BS68" s="190"/>
      <c r="BT68" s="190"/>
      <c r="BU68" s="204">
        <f t="shared" si="659"/>
        <v>0</v>
      </c>
      <c r="BV68" s="190"/>
      <c r="BW68" s="190"/>
      <c r="BX68" s="190"/>
      <c r="BY68" s="190"/>
      <c r="BZ68" s="190"/>
      <c r="CA68" s="190"/>
      <c r="CB68" s="190"/>
      <c r="CC68" s="190"/>
      <c r="CD68" s="190"/>
      <c r="CE68" s="190"/>
      <c r="CF68" s="190"/>
      <c r="CG68" s="190"/>
      <c r="CH68" s="204">
        <f t="shared" si="660"/>
        <v>0</v>
      </c>
      <c r="CI68" s="190"/>
      <c r="CJ68" s="190"/>
      <c r="CK68" s="190"/>
      <c r="CL68" s="190"/>
      <c r="CM68" s="190"/>
      <c r="CN68" s="190"/>
      <c r="CO68" s="190"/>
      <c r="CP68" s="190"/>
      <c r="CQ68" s="190"/>
      <c r="CR68" s="190"/>
      <c r="CS68" s="190"/>
      <c r="CT68" s="190"/>
      <c r="CU68" s="204">
        <f t="shared" si="661"/>
        <v>0</v>
      </c>
      <c r="CV68" s="190"/>
      <c r="CW68" s="190"/>
      <c r="CX68" s="190"/>
      <c r="CY68" s="190"/>
      <c r="CZ68" s="190"/>
      <c r="DA68" s="190"/>
      <c r="DB68" s="190"/>
      <c r="DC68" s="190"/>
      <c r="DD68" s="190"/>
      <c r="DE68" s="190"/>
      <c r="DF68" s="190"/>
      <c r="DG68" s="190"/>
      <c r="DH68" s="204">
        <f t="shared" si="662"/>
        <v>0</v>
      </c>
      <c r="DI68" s="190"/>
      <c r="DJ68" s="190"/>
      <c r="DK68" s="190"/>
      <c r="DL68" s="190"/>
      <c r="DM68" s="190"/>
      <c r="DN68" s="190"/>
      <c r="DO68" s="190"/>
      <c r="DP68" s="190"/>
      <c r="DQ68" s="190"/>
      <c r="DR68" s="190"/>
      <c r="DS68" s="190"/>
      <c r="DT68" s="190"/>
      <c r="DU68" s="204">
        <f t="shared" si="663"/>
        <v>0</v>
      </c>
      <c r="DV68" s="190"/>
      <c r="DW68" s="190"/>
      <c r="DX68" s="190"/>
      <c r="DY68" s="190"/>
      <c r="DZ68" s="190"/>
      <c r="EA68" s="190"/>
      <c r="EB68" s="190"/>
      <c r="EC68" s="190"/>
      <c r="ED68" s="190"/>
      <c r="EE68" s="190"/>
      <c r="EF68" s="190"/>
      <c r="EG68" s="190"/>
      <c r="EH68" s="204">
        <f t="shared" si="664"/>
        <v>0</v>
      </c>
      <c r="EI68" s="295"/>
    </row>
    <row r="69" spans="1:139" outlineLevel="3" x14ac:dyDescent="0.2">
      <c r="A69" s="193" t="s">
        <v>292</v>
      </c>
      <c r="B69" s="192">
        <v>5</v>
      </c>
      <c r="C69" s="199">
        <v>2000</v>
      </c>
      <c r="D69" s="195">
        <f t="shared" si="541"/>
        <v>10000</v>
      </c>
      <c r="E69" s="195"/>
      <c r="F69" s="203"/>
      <c r="G69" s="203"/>
      <c r="H69" s="190">
        <f t="shared" si="665"/>
        <v>10000</v>
      </c>
      <c r="I69" s="190"/>
      <c r="J69" s="190"/>
      <c r="K69" s="190"/>
      <c r="L69" s="190"/>
      <c r="M69" s="190"/>
      <c r="N69" s="190"/>
      <c r="O69" s="190"/>
      <c r="P69" s="190"/>
      <c r="Q69" s="190"/>
      <c r="R69" s="190"/>
      <c r="S69" s="190"/>
      <c r="T69" s="190"/>
      <c r="U69" s="204">
        <f t="shared" si="654"/>
        <v>10000</v>
      </c>
      <c r="V69" s="190"/>
      <c r="W69" s="190"/>
      <c r="X69" s="190"/>
      <c r="Y69" s="190"/>
      <c r="Z69" s="190"/>
      <c r="AA69" s="190"/>
      <c r="AB69" s="190"/>
      <c r="AC69" s="190"/>
      <c r="AD69" s="190"/>
      <c r="AE69" s="190"/>
      <c r="AF69" s="190"/>
      <c r="AG69" s="190"/>
      <c r="AH69" s="204">
        <f t="shared" si="655"/>
        <v>0</v>
      </c>
      <c r="AI69" s="190"/>
      <c r="AJ69" s="190"/>
      <c r="AK69" s="190"/>
      <c r="AL69" s="190"/>
      <c r="AM69" s="190"/>
      <c r="AN69" s="190"/>
      <c r="AO69" s="190"/>
      <c r="AP69" s="190"/>
      <c r="AQ69" s="190"/>
      <c r="AR69" s="190"/>
      <c r="AS69" s="190"/>
      <c r="AT69" s="190"/>
      <c r="AU69" s="204">
        <f t="shared" si="656"/>
        <v>0</v>
      </c>
      <c r="AV69" s="190"/>
      <c r="AW69" s="190"/>
      <c r="AX69" s="190"/>
      <c r="AY69" s="190"/>
      <c r="AZ69" s="190"/>
      <c r="BA69" s="190"/>
      <c r="BB69" s="190"/>
      <c r="BC69" s="190"/>
      <c r="BD69" s="190"/>
      <c r="BE69" s="190"/>
      <c r="BF69" s="190"/>
      <c r="BG69" s="190"/>
      <c r="BH69" s="204">
        <f t="shared" si="657"/>
        <v>0</v>
      </c>
      <c r="BI69" s="190"/>
      <c r="BJ69" s="190"/>
      <c r="BK69" s="190"/>
      <c r="BL69" s="190"/>
      <c r="BM69" s="190"/>
      <c r="BN69" s="190"/>
      <c r="BO69" s="190"/>
      <c r="BP69" s="190"/>
      <c r="BQ69" s="190"/>
      <c r="BR69" s="190"/>
      <c r="BS69" s="190"/>
      <c r="BT69" s="190"/>
      <c r="BU69" s="204">
        <f t="shared" si="659"/>
        <v>0</v>
      </c>
      <c r="BV69" s="190"/>
      <c r="BW69" s="190"/>
      <c r="BX69" s="190"/>
      <c r="BY69" s="190"/>
      <c r="BZ69" s="190"/>
      <c r="CA69" s="190"/>
      <c r="CB69" s="190"/>
      <c r="CC69" s="190"/>
      <c r="CD69" s="190"/>
      <c r="CE69" s="190"/>
      <c r="CF69" s="190"/>
      <c r="CG69" s="190"/>
      <c r="CH69" s="204">
        <f t="shared" si="660"/>
        <v>0</v>
      </c>
      <c r="CI69" s="190"/>
      <c r="CJ69" s="190"/>
      <c r="CK69" s="190"/>
      <c r="CL69" s="190"/>
      <c r="CM69" s="190"/>
      <c r="CN69" s="190"/>
      <c r="CO69" s="190"/>
      <c r="CP69" s="190"/>
      <c r="CQ69" s="190"/>
      <c r="CR69" s="190"/>
      <c r="CS69" s="190"/>
      <c r="CT69" s="190"/>
      <c r="CU69" s="204">
        <f t="shared" si="661"/>
        <v>0</v>
      </c>
      <c r="CV69" s="190"/>
      <c r="CW69" s="190"/>
      <c r="CX69" s="190"/>
      <c r="CY69" s="190"/>
      <c r="CZ69" s="190"/>
      <c r="DA69" s="190"/>
      <c r="DB69" s="190"/>
      <c r="DC69" s="190"/>
      <c r="DD69" s="190"/>
      <c r="DE69" s="190"/>
      <c r="DF69" s="190"/>
      <c r="DG69" s="190"/>
      <c r="DH69" s="204">
        <f t="shared" si="662"/>
        <v>0</v>
      </c>
      <c r="DI69" s="190"/>
      <c r="DJ69" s="190"/>
      <c r="DK69" s="190"/>
      <c r="DL69" s="190"/>
      <c r="DM69" s="190"/>
      <c r="DN69" s="190"/>
      <c r="DO69" s="190"/>
      <c r="DP69" s="190"/>
      <c r="DQ69" s="190"/>
      <c r="DR69" s="190"/>
      <c r="DS69" s="190"/>
      <c r="DT69" s="190"/>
      <c r="DU69" s="204">
        <f t="shared" si="663"/>
        <v>0</v>
      </c>
      <c r="DV69" s="190"/>
      <c r="DW69" s="190"/>
      <c r="DX69" s="190"/>
      <c r="DY69" s="190"/>
      <c r="DZ69" s="190"/>
      <c r="EA69" s="190"/>
      <c r="EB69" s="190"/>
      <c r="EC69" s="190"/>
      <c r="ED69" s="190"/>
      <c r="EE69" s="190"/>
      <c r="EF69" s="190"/>
      <c r="EG69" s="190"/>
      <c r="EH69" s="204">
        <f t="shared" si="664"/>
        <v>0</v>
      </c>
      <c r="EI69" s="295"/>
    </row>
    <row r="70" spans="1:139" outlineLevel="3" x14ac:dyDescent="0.2">
      <c r="A70" s="193" t="s">
        <v>288</v>
      </c>
      <c r="B70" s="192">
        <v>1</v>
      </c>
      <c r="C70" s="199">
        <v>3000</v>
      </c>
      <c r="D70" s="195">
        <f t="shared" si="541"/>
        <v>3000</v>
      </c>
      <c r="E70" s="195"/>
      <c r="F70" s="203"/>
      <c r="G70" s="203"/>
      <c r="H70" s="190">
        <f t="shared" si="665"/>
        <v>3000</v>
      </c>
      <c r="I70" s="190"/>
      <c r="J70" s="190"/>
      <c r="K70" s="190"/>
      <c r="L70" s="190"/>
      <c r="M70" s="190"/>
      <c r="N70" s="190"/>
      <c r="O70" s="190"/>
      <c r="P70" s="190"/>
      <c r="Q70" s="190"/>
      <c r="R70" s="190"/>
      <c r="S70" s="190"/>
      <c r="T70" s="190"/>
      <c r="U70" s="204">
        <f t="shared" si="654"/>
        <v>3000</v>
      </c>
      <c r="V70" s="190"/>
      <c r="W70" s="190"/>
      <c r="X70" s="190"/>
      <c r="Y70" s="190"/>
      <c r="Z70" s="190"/>
      <c r="AA70" s="190"/>
      <c r="AB70" s="190"/>
      <c r="AC70" s="190"/>
      <c r="AD70" s="190"/>
      <c r="AE70" s="190"/>
      <c r="AF70" s="190"/>
      <c r="AG70" s="190"/>
      <c r="AH70" s="204">
        <f t="shared" si="655"/>
        <v>0</v>
      </c>
      <c r="AI70" s="190"/>
      <c r="AJ70" s="190"/>
      <c r="AK70" s="190"/>
      <c r="AL70" s="190"/>
      <c r="AM70" s="190"/>
      <c r="AN70" s="190"/>
      <c r="AO70" s="190"/>
      <c r="AP70" s="190"/>
      <c r="AQ70" s="190"/>
      <c r="AR70" s="190"/>
      <c r="AS70" s="190"/>
      <c r="AT70" s="190"/>
      <c r="AU70" s="204">
        <f t="shared" si="656"/>
        <v>0</v>
      </c>
      <c r="AV70" s="190"/>
      <c r="AW70" s="190"/>
      <c r="AX70" s="190"/>
      <c r="AY70" s="190"/>
      <c r="AZ70" s="190"/>
      <c r="BA70" s="190"/>
      <c r="BB70" s="190"/>
      <c r="BC70" s="190"/>
      <c r="BD70" s="190"/>
      <c r="BE70" s="190"/>
      <c r="BF70" s="190"/>
      <c r="BG70" s="190"/>
      <c r="BH70" s="204">
        <f t="shared" si="657"/>
        <v>0</v>
      </c>
      <c r="BI70" s="190"/>
      <c r="BJ70" s="190"/>
      <c r="BK70" s="190"/>
      <c r="BL70" s="190"/>
      <c r="BM70" s="190"/>
      <c r="BN70" s="190"/>
      <c r="BO70" s="190"/>
      <c r="BP70" s="190"/>
      <c r="BQ70" s="190"/>
      <c r="BR70" s="190"/>
      <c r="BS70" s="190"/>
      <c r="BT70" s="190"/>
      <c r="BU70" s="204">
        <f t="shared" si="659"/>
        <v>0</v>
      </c>
      <c r="BV70" s="190"/>
      <c r="BW70" s="190"/>
      <c r="BX70" s="190"/>
      <c r="BY70" s="190"/>
      <c r="BZ70" s="190"/>
      <c r="CA70" s="190"/>
      <c r="CB70" s="190"/>
      <c r="CC70" s="190"/>
      <c r="CD70" s="190"/>
      <c r="CE70" s="190"/>
      <c r="CF70" s="190"/>
      <c r="CG70" s="190"/>
      <c r="CH70" s="204">
        <f t="shared" si="660"/>
        <v>0</v>
      </c>
      <c r="CI70" s="190"/>
      <c r="CJ70" s="190"/>
      <c r="CK70" s="190"/>
      <c r="CL70" s="190"/>
      <c r="CM70" s="190"/>
      <c r="CN70" s="190"/>
      <c r="CO70" s="190"/>
      <c r="CP70" s="190"/>
      <c r="CQ70" s="190"/>
      <c r="CR70" s="190"/>
      <c r="CS70" s="190"/>
      <c r="CT70" s="190"/>
      <c r="CU70" s="204">
        <f t="shared" si="661"/>
        <v>0</v>
      </c>
      <c r="CV70" s="190"/>
      <c r="CW70" s="190"/>
      <c r="CX70" s="190"/>
      <c r="CY70" s="190"/>
      <c r="CZ70" s="190"/>
      <c r="DA70" s="190"/>
      <c r="DB70" s="190"/>
      <c r="DC70" s="190"/>
      <c r="DD70" s="190"/>
      <c r="DE70" s="190"/>
      <c r="DF70" s="190"/>
      <c r="DG70" s="190"/>
      <c r="DH70" s="204">
        <f t="shared" si="662"/>
        <v>0</v>
      </c>
      <c r="DI70" s="190"/>
      <c r="DJ70" s="190"/>
      <c r="DK70" s="190"/>
      <c r="DL70" s="190"/>
      <c r="DM70" s="190"/>
      <c r="DN70" s="190"/>
      <c r="DO70" s="190"/>
      <c r="DP70" s="190"/>
      <c r="DQ70" s="190"/>
      <c r="DR70" s="190"/>
      <c r="DS70" s="190"/>
      <c r="DT70" s="190"/>
      <c r="DU70" s="204">
        <f t="shared" si="663"/>
        <v>0</v>
      </c>
      <c r="DV70" s="190"/>
      <c r="DW70" s="190"/>
      <c r="DX70" s="190"/>
      <c r="DY70" s="190"/>
      <c r="DZ70" s="190"/>
      <c r="EA70" s="190"/>
      <c r="EB70" s="190"/>
      <c r="EC70" s="190"/>
      <c r="ED70" s="190"/>
      <c r="EE70" s="190"/>
      <c r="EF70" s="190"/>
      <c r="EG70" s="190"/>
      <c r="EH70" s="204">
        <f t="shared" si="664"/>
        <v>0</v>
      </c>
      <c r="EI70" s="295"/>
    </row>
    <row r="71" spans="1:139" outlineLevel="3" x14ac:dyDescent="0.2">
      <c r="A71" s="193" t="s">
        <v>385</v>
      </c>
      <c r="B71" s="192">
        <v>1</v>
      </c>
      <c r="C71" s="199">
        <v>1500</v>
      </c>
      <c r="D71" s="195">
        <f t="shared" si="541"/>
        <v>1500</v>
      </c>
      <c r="E71" s="195"/>
      <c r="F71" s="203"/>
      <c r="G71" s="203"/>
      <c r="H71" s="190">
        <f t="shared" si="665"/>
        <v>1500</v>
      </c>
      <c r="I71" s="190"/>
      <c r="J71" s="190"/>
      <c r="K71" s="190"/>
      <c r="L71" s="190"/>
      <c r="M71" s="190"/>
      <c r="N71" s="190"/>
      <c r="O71" s="190"/>
      <c r="P71" s="190"/>
      <c r="Q71" s="190"/>
      <c r="R71" s="190"/>
      <c r="S71" s="190"/>
      <c r="T71" s="190"/>
      <c r="U71" s="204">
        <f t="shared" si="654"/>
        <v>1500</v>
      </c>
      <c r="V71" s="190"/>
      <c r="W71" s="190"/>
      <c r="X71" s="190"/>
      <c r="Y71" s="190"/>
      <c r="Z71" s="190"/>
      <c r="AA71" s="190"/>
      <c r="AB71" s="190"/>
      <c r="AC71" s="190"/>
      <c r="AD71" s="190"/>
      <c r="AE71" s="190"/>
      <c r="AF71" s="190"/>
      <c r="AG71" s="190"/>
      <c r="AH71" s="204">
        <f t="shared" si="655"/>
        <v>0</v>
      </c>
      <c r="AI71" s="190"/>
      <c r="AJ71" s="190"/>
      <c r="AK71" s="190"/>
      <c r="AL71" s="190"/>
      <c r="AM71" s="190"/>
      <c r="AN71" s="190"/>
      <c r="AO71" s="190"/>
      <c r="AP71" s="190"/>
      <c r="AQ71" s="190"/>
      <c r="AR71" s="190"/>
      <c r="AS71" s="190"/>
      <c r="AT71" s="190"/>
      <c r="AU71" s="204">
        <f t="shared" si="656"/>
        <v>0</v>
      </c>
      <c r="AV71" s="190"/>
      <c r="AW71" s="190"/>
      <c r="AX71" s="190"/>
      <c r="AY71" s="190"/>
      <c r="AZ71" s="190"/>
      <c r="BA71" s="190"/>
      <c r="BB71" s="190"/>
      <c r="BC71" s="190"/>
      <c r="BD71" s="190"/>
      <c r="BE71" s="190"/>
      <c r="BF71" s="190"/>
      <c r="BG71" s="190"/>
      <c r="BH71" s="204">
        <f t="shared" si="657"/>
        <v>0</v>
      </c>
      <c r="BI71" s="190"/>
      <c r="BJ71" s="190"/>
      <c r="BK71" s="190"/>
      <c r="BL71" s="190"/>
      <c r="BM71" s="190"/>
      <c r="BN71" s="190"/>
      <c r="BO71" s="190"/>
      <c r="BP71" s="190"/>
      <c r="BQ71" s="190"/>
      <c r="BR71" s="190"/>
      <c r="BS71" s="190"/>
      <c r="BT71" s="190"/>
      <c r="BU71" s="204">
        <f t="shared" si="659"/>
        <v>0</v>
      </c>
      <c r="BV71" s="190"/>
      <c r="BW71" s="190"/>
      <c r="BX71" s="190"/>
      <c r="BY71" s="190"/>
      <c r="BZ71" s="190"/>
      <c r="CA71" s="190"/>
      <c r="CB71" s="190"/>
      <c r="CC71" s="190"/>
      <c r="CD71" s="190"/>
      <c r="CE71" s="190"/>
      <c r="CF71" s="190"/>
      <c r="CG71" s="190"/>
      <c r="CH71" s="204">
        <f t="shared" si="660"/>
        <v>0</v>
      </c>
      <c r="CI71" s="190"/>
      <c r="CJ71" s="190"/>
      <c r="CK71" s="190"/>
      <c r="CL71" s="190"/>
      <c r="CM71" s="190"/>
      <c r="CN71" s="190"/>
      <c r="CO71" s="190"/>
      <c r="CP71" s="190"/>
      <c r="CQ71" s="190"/>
      <c r="CR71" s="190"/>
      <c r="CS71" s="190"/>
      <c r="CT71" s="190"/>
      <c r="CU71" s="204">
        <f t="shared" si="661"/>
        <v>0</v>
      </c>
      <c r="CV71" s="190"/>
      <c r="CW71" s="190"/>
      <c r="CX71" s="190"/>
      <c r="CY71" s="190"/>
      <c r="CZ71" s="190"/>
      <c r="DA71" s="190"/>
      <c r="DB71" s="190"/>
      <c r="DC71" s="190"/>
      <c r="DD71" s="190"/>
      <c r="DE71" s="190"/>
      <c r="DF71" s="190"/>
      <c r="DG71" s="190"/>
      <c r="DH71" s="204">
        <f t="shared" si="662"/>
        <v>0</v>
      </c>
      <c r="DI71" s="190"/>
      <c r="DJ71" s="190"/>
      <c r="DK71" s="190"/>
      <c r="DL71" s="190"/>
      <c r="DM71" s="190"/>
      <c r="DN71" s="190"/>
      <c r="DO71" s="190"/>
      <c r="DP71" s="190"/>
      <c r="DQ71" s="190"/>
      <c r="DR71" s="190"/>
      <c r="DS71" s="190"/>
      <c r="DT71" s="190"/>
      <c r="DU71" s="204">
        <f t="shared" si="663"/>
        <v>0</v>
      </c>
      <c r="DV71" s="190"/>
      <c r="DW71" s="190"/>
      <c r="DX71" s="190"/>
      <c r="DY71" s="190"/>
      <c r="DZ71" s="190"/>
      <c r="EA71" s="190"/>
      <c r="EB71" s="190"/>
      <c r="EC71" s="190"/>
      <c r="ED71" s="190"/>
      <c r="EE71" s="190"/>
      <c r="EF71" s="190"/>
      <c r="EG71" s="190"/>
      <c r="EH71" s="204">
        <f t="shared" si="664"/>
        <v>0</v>
      </c>
      <c r="EI71" s="295"/>
    </row>
    <row r="72" spans="1:139" s="292" customFormat="1" ht="18" outlineLevel="2" x14ac:dyDescent="0.25">
      <c r="A72" s="187" t="s">
        <v>29</v>
      </c>
      <c r="B72" s="189"/>
      <c r="C72" s="240"/>
      <c r="D72" s="188"/>
      <c r="E72" s="188"/>
      <c r="F72" s="241"/>
      <c r="G72" s="241"/>
      <c r="H72" s="189">
        <f>SUM(H73:H77)</f>
        <v>68300</v>
      </c>
      <c r="I72" s="189">
        <f>SUM(I73:I77)</f>
        <v>0</v>
      </c>
      <c r="J72" s="189">
        <f t="shared" ref="J72:T72" si="666">SUM(J73:J77)</f>
        <v>0</v>
      </c>
      <c r="K72" s="189">
        <f t="shared" si="666"/>
        <v>0</v>
      </c>
      <c r="L72" s="189">
        <f t="shared" si="666"/>
        <v>0</v>
      </c>
      <c r="M72" s="189">
        <f t="shared" si="666"/>
        <v>0</v>
      </c>
      <c r="N72" s="189">
        <f t="shared" si="666"/>
        <v>0</v>
      </c>
      <c r="O72" s="189">
        <f t="shared" si="666"/>
        <v>0</v>
      </c>
      <c r="P72" s="189">
        <f t="shared" si="666"/>
        <v>0</v>
      </c>
      <c r="Q72" s="189">
        <f t="shared" si="666"/>
        <v>0</v>
      </c>
      <c r="R72" s="189">
        <f t="shared" si="666"/>
        <v>0</v>
      </c>
      <c r="S72" s="189">
        <f t="shared" si="666"/>
        <v>0</v>
      </c>
      <c r="T72" s="189">
        <f t="shared" si="666"/>
        <v>0</v>
      </c>
      <c r="U72" s="217">
        <f>SUM(U73:U77)</f>
        <v>68300</v>
      </c>
      <c r="V72" s="189">
        <f t="shared" ref="V72" si="667">SUM(V73:V77)</f>
        <v>0</v>
      </c>
      <c r="W72" s="189">
        <f t="shared" ref="W72" si="668">SUM(W73:W77)</f>
        <v>0</v>
      </c>
      <c r="X72" s="189">
        <f t="shared" ref="X72" si="669">SUM(X73:X77)</f>
        <v>0</v>
      </c>
      <c r="Y72" s="189">
        <f t="shared" ref="Y72" si="670">SUM(Y73:Y77)</f>
        <v>0</v>
      </c>
      <c r="Z72" s="189">
        <f t="shared" ref="Z72" si="671">SUM(Z73:Z77)</f>
        <v>0</v>
      </c>
      <c r="AA72" s="189">
        <f t="shared" ref="AA72" si="672">SUM(AA73:AA77)</f>
        <v>0</v>
      </c>
      <c r="AB72" s="189">
        <f t="shared" ref="AB72" si="673">SUM(AB73:AB77)</f>
        <v>0</v>
      </c>
      <c r="AC72" s="189">
        <f t="shared" ref="AC72" si="674">SUM(AC73:AC77)</f>
        <v>0</v>
      </c>
      <c r="AD72" s="189">
        <f t="shared" ref="AD72" si="675">SUM(AD73:AD77)</f>
        <v>0</v>
      </c>
      <c r="AE72" s="189">
        <f t="shared" ref="AE72" si="676">SUM(AE73:AE77)</f>
        <v>0</v>
      </c>
      <c r="AF72" s="189">
        <f t="shared" ref="AF72" si="677">SUM(AF73:AF77)</f>
        <v>0</v>
      </c>
      <c r="AG72" s="189">
        <f t="shared" ref="AG72" si="678">SUM(AG73:AG77)</f>
        <v>0</v>
      </c>
      <c r="AH72" s="217">
        <f>SUM(AH73:AH77)</f>
        <v>0</v>
      </c>
      <c r="AI72" s="189">
        <f t="shared" ref="AI72" si="679">SUM(AI73:AI77)</f>
        <v>0</v>
      </c>
      <c r="AJ72" s="189">
        <f t="shared" ref="AJ72" si="680">SUM(AJ73:AJ77)</f>
        <v>0</v>
      </c>
      <c r="AK72" s="189">
        <f t="shared" ref="AK72" si="681">SUM(AK73:AK77)</f>
        <v>0</v>
      </c>
      <c r="AL72" s="189">
        <f t="shared" ref="AL72" si="682">SUM(AL73:AL77)</f>
        <v>0</v>
      </c>
      <c r="AM72" s="189">
        <f t="shared" ref="AM72" si="683">SUM(AM73:AM77)</f>
        <v>0</v>
      </c>
      <c r="AN72" s="189">
        <f t="shared" ref="AN72" si="684">SUM(AN73:AN77)</f>
        <v>0</v>
      </c>
      <c r="AO72" s="189">
        <f t="shared" ref="AO72" si="685">SUM(AO73:AO77)</f>
        <v>0</v>
      </c>
      <c r="AP72" s="189">
        <f t="shared" ref="AP72" si="686">SUM(AP73:AP77)</f>
        <v>0</v>
      </c>
      <c r="AQ72" s="189">
        <f t="shared" ref="AQ72" si="687">SUM(AQ73:AQ77)</f>
        <v>0</v>
      </c>
      <c r="AR72" s="189">
        <f t="shared" ref="AR72" si="688">SUM(AR73:AR77)</f>
        <v>0</v>
      </c>
      <c r="AS72" s="189">
        <f t="shared" ref="AS72" si="689">SUM(AS73:AS77)</f>
        <v>0</v>
      </c>
      <c r="AT72" s="189">
        <f t="shared" ref="AT72" si="690">SUM(AT73:AT77)</f>
        <v>0</v>
      </c>
      <c r="AU72" s="217">
        <f>SUM(AU73:AU77)</f>
        <v>0</v>
      </c>
      <c r="AV72" s="189">
        <f t="shared" ref="AV72" si="691">SUM(AV73:AV77)</f>
        <v>0</v>
      </c>
      <c r="AW72" s="189">
        <f t="shared" ref="AW72" si="692">SUM(AW73:AW77)</f>
        <v>0</v>
      </c>
      <c r="AX72" s="189">
        <f t="shared" ref="AX72" si="693">SUM(AX73:AX77)</f>
        <v>0</v>
      </c>
      <c r="AY72" s="189">
        <f t="shared" ref="AY72" si="694">SUM(AY73:AY77)</f>
        <v>0</v>
      </c>
      <c r="AZ72" s="189">
        <f t="shared" ref="AZ72" si="695">SUM(AZ73:AZ77)</f>
        <v>0</v>
      </c>
      <c r="BA72" s="189">
        <f t="shared" ref="BA72" si="696">SUM(BA73:BA77)</f>
        <v>0</v>
      </c>
      <c r="BB72" s="189">
        <f t="shared" ref="BB72" si="697">SUM(BB73:BB77)</f>
        <v>0</v>
      </c>
      <c r="BC72" s="189">
        <f t="shared" ref="BC72" si="698">SUM(BC73:BC77)</f>
        <v>0</v>
      </c>
      <c r="BD72" s="189">
        <f t="shared" ref="BD72" si="699">SUM(BD73:BD77)</f>
        <v>0</v>
      </c>
      <c r="BE72" s="189">
        <f t="shared" ref="BE72" si="700">SUM(BE73:BE77)</f>
        <v>0</v>
      </c>
      <c r="BF72" s="189">
        <f t="shared" ref="BF72" si="701">SUM(BF73:BF77)</f>
        <v>0</v>
      </c>
      <c r="BG72" s="189">
        <f t="shared" ref="BG72" si="702">SUM(BG73:BG77)</f>
        <v>0</v>
      </c>
      <c r="BH72" s="217">
        <f>SUM(BH73:BH77)</f>
        <v>0</v>
      </c>
      <c r="BI72" s="189">
        <f t="shared" ref="BI72" si="703">SUM(BI73:BI77)</f>
        <v>0</v>
      </c>
      <c r="BJ72" s="189">
        <f t="shared" ref="BJ72" si="704">SUM(BJ73:BJ77)</f>
        <v>0</v>
      </c>
      <c r="BK72" s="189">
        <f t="shared" ref="BK72" si="705">SUM(BK73:BK77)</f>
        <v>0</v>
      </c>
      <c r="BL72" s="189">
        <f t="shared" ref="BL72" si="706">SUM(BL73:BL77)</f>
        <v>0</v>
      </c>
      <c r="BM72" s="189">
        <f t="shared" ref="BM72" si="707">SUM(BM73:BM77)</f>
        <v>0</v>
      </c>
      <c r="BN72" s="189">
        <f t="shared" ref="BN72" si="708">SUM(BN73:BN77)</f>
        <v>0</v>
      </c>
      <c r="BO72" s="189">
        <f t="shared" ref="BO72" si="709">SUM(BO73:BO77)</f>
        <v>0</v>
      </c>
      <c r="BP72" s="189">
        <f t="shared" ref="BP72" si="710">SUM(BP73:BP77)</f>
        <v>0</v>
      </c>
      <c r="BQ72" s="189">
        <f t="shared" ref="BQ72" si="711">SUM(BQ73:BQ77)</f>
        <v>0</v>
      </c>
      <c r="BR72" s="189">
        <f t="shared" ref="BR72" si="712">SUM(BR73:BR77)</f>
        <v>0</v>
      </c>
      <c r="BS72" s="189">
        <f t="shared" ref="BS72" si="713">SUM(BS73:BS77)</f>
        <v>0</v>
      </c>
      <c r="BT72" s="189">
        <f t="shared" ref="BT72" si="714">SUM(BT73:BT77)</f>
        <v>0</v>
      </c>
      <c r="BU72" s="217">
        <f>SUM(BU73:BU77)</f>
        <v>0</v>
      </c>
      <c r="BV72" s="189">
        <f t="shared" ref="BV72" si="715">SUM(BV73:BV77)</f>
        <v>0</v>
      </c>
      <c r="BW72" s="189">
        <f t="shared" ref="BW72" si="716">SUM(BW73:BW77)</f>
        <v>0</v>
      </c>
      <c r="BX72" s="189">
        <f t="shared" ref="BX72" si="717">SUM(BX73:BX77)</f>
        <v>0</v>
      </c>
      <c r="BY72" s="189">
        <f t="shared" ref="BY72" si="718">SUM(BY73:BY77)</f>
        <v>0</v>
      </c>
      <c r="BZ72" s="189">
        <f t="shared" ref="BZ72" si="719">SUM(BZ73:BZ77)</f>
        <v>0</v>
      </c>
      <c r="CA72" s="189">
        <f t="shared" ref="CA72" si="720">SUM(CA73:CA77)</f>
        <v>0</v>
      </c>
      <c r="CB72" s="189">
        <f t="shared" ref="CB72" si="721">SUM(CB73:CB77)</f>
        <v>0</v>
      </c>
      <c r="CC72" s="189">
        <f t="shared" ref="CC72" si="722">SUM(CC73:CC77)</f>
        <v>0</v>
      </c>
      <c r="CD72" s="189">
        <f t="shared" ref="CD72" si="723">SUM(CD73:CD77)</f>
        <v>0</v>
      </c>
      <c r="CE72" s="189">
        <f t="shared" ref="CE72" si="724">SUM(CE73:CE77)</f>
        <v>0</v>
      </c>
      <c r="CF72" s="189">
        <f t="shared" ref="CF72" si="725">SUM(CF73:CF77)</f>
        <v>0</v>
      </c>
      <c r="CG72" s="189">
        <f t="shared" ref="CG72" si="726">SUM(CG73:CG77)</f>
        <v>0</v>
      </c>
      <c r="CH72" s="217">
        <f>SUM(CH73:CH77)</f>
        <v>0</v>
      </c>
      <c r="CI72" s="189">
        <f t="shared" ref="CI72" si="727">SUM(CI73:CI77)</f>
        <v>0</v>
      </c>
      <c r="CJ72" s="189">
        <f t="shared" ref="CJ72" si="728">SUM(CJ73:CJ77)</f>
        <v>0</v>
      </c>
      <c r="CK72" s="189">
        <f t="shared" ref="CK72" si="729">SUM(CK73:CK77)</f>
        <v>0</v>
      </c>
      <c r="CL72" s="189">
        <f t="shared" ref="CL72" si="730">SUM(CL73:CL77)</f>
        <v>0</v>
      </c>
      <c r="CM72" s="189">
        <f t="shared" ref="CM72" si="731">SUM(CM73:CM77)</f>
        <v>0</v>
      </c>
      <c r="CN72" s="189">
        <f t="shared" ref="CN72" si="732">SUM(CN73:CN77)</f>
        <v>0</v>
      </c>
      <c r="CO72" s="189">
        <f t="shared" ref="CO72" si="733">SUM(CO73:CO77)</f>
        <v>0</v>
      </c>
      <c r="CP72" s="189">
        <f t="shared" ref="CP72" si="734">SUM(CP73:CP77)</f>
        <v>0</v>
      </c>
      <c r="CQ72" s="189">
        <f t="shared" ref="CQ72" si="735">SUM(CQ73:CQ77)</f>
        <v>0</v>
      </c>
      <c r="CR72" s="189">
        <f t="shared" ref="CR72" si="736">SUM(CR73:CR77)</f>
        <v>0</v>
      </c>
      <c r="CS72" s="189">
        <f t="shared" ref="CS72" si="737">SUM(CS73:CS77)</f>
        <v>0</v>
      </c>
      <c r="CT72" s="189">
        <f t="shared" ref="CT72" si="738">SUM(CT73:CT77)</f>
        <v>0</v>
      </c>
      <c r="CU72" s="217">
        <f>SUM(CU73:CU77)</f>
        <v>0</v>
      </c>
      <c r="CV72" s="189">
        <f t="shared" ref="CV72" si="739">SUM(CV73:CV77)</f>
        <v>0</v>
      </c>
      <c r="CW72" s="189">
        <f t="shared" ref="CW72" si="740">SUM(CW73:CW77)</f>
        <v>0</v>
      </c>
      <c r="CX72" s="189">
        <f t="shared" ref="CX72" si="741">SUM(CX73:CX77)</f>
        <v>0</v>
      </c>
      <c r="CY72" s="189">
        <f t="shared" ref="CY72" si="742">SUM(CY73:CY77)</f>
        <v>0</v>
      </c>
      <c r="CZ72" s="189">
        <f t="shared" ref="CZ72" si="743">SUM(CZ73:CZ77)</f>
        <v>0</v>
      </c>
      <c r="DA72" s="189">
        <f t="shared" ref="DA72" si="744">SUM(DA73:DA77)</f>
        <v>0</v>
      </c>
      <c r="DB72" s="189">
        <f t="shared" ref="DB72" si="745">SUM(DB73:DB77)</f>
        <v>0</v>
      </c>
      <c r="DC72" s="189">
        <f t="shared" ref="DC72" si="746">SUM(DC73:DC77)</f>
        <v>0</v>
      </c>
      <c r="DD72" s="189">
        <f t="shared" ref="DD72" si="747">SUM(DD73:DD77)</f>
        <v>0</v>
      </c>
      <c r="DE72" s="189">
        <f t="shared" ref="DE72" si="748">SUM(DE73:DE77)</f>
        <v>0</v>
      </c>
      <c r="DF72" s="189">
        <f t="shared" ref="DF72" si="749">SUM(DF73:DF77)</f>
        <v>0</v>
      </c>
      <c r="DG72" s="189">
        <f t="shared" ref="DG72" si="750">SUM(DG73:DG77)</f>
        <v>0</v>
      </c>
      <c r="DH72" s="217">
        <f>SUM(DH73:DH77)</f>
        <v>0</v>
      </c>
      <c r="DI72" s="189">
        <f t="shared" ref="DI72" si="751">SUM(DI73:DI77)</f>
        <v>0</v>
      </c>
      <c r="DJ72" s="189">
        <f t="shared" ref="DJ72" si="752">SUM(DJ73:DJ77)</f>
        <v>0</v>
      </c>
      <c r="DK72" s="189">
        <f t="shared" ref="DK72" si="753">SUM(DK73:DK77)</f>
        <v>0</v>
      </c>
      <c r="DL72" s="189">
        <f t="shared" ref="DL72" si="754">SUM(DL73:DL77)</f>
        <v>0</v>
      </c>
      <c r="DM72" s="189">
        <f t="shared" ref="DM72" si="755">SUM(DM73:DM77)</f>
        <v>0</v>
      </c>
      <c r="DN72" s="189">
        <f t="shared" ref="DN72" si="756">SUM(DN73:DN77)</f>
        <v>0</v>
      </c>
      <c r="DO72" s="189">
        <f t="shared" ref="DO72" si="757">SUM(DO73:DO77)</f>
        <v>0</v>
      </c>
      <c r="DP72" s="189">
        <f t="shared" ref="DP72" si="758">SUM(DP73:DP77)</f>
        <v>0</v>
      </c>
      <c r="DQ72" s="189">
        <f t="shared" ref="DQ72" si="759">SUM(DQ73:DQ77)</f>
        <v>0</v>
      </c>
      <c r="DR72" s="189">
        <f t="shared" ref="DR72" si="760">SUM(DR73:DR77)</f>
        <v>0</v>
      </c>
      <c r="DS72" s="189">
        <f t="shared" ref="DS72" si="761">SUM(DS73:DS77)</f>
        <v>0</v>
      </c>
      <c r="DT72" s="189">
        <f t="shared" ref="DT72" si="762">SUM(DT73:DT77)</f>
        <v>0</v>
      </c>
      <c r="DU72" s="217">
        <f>SUM(DU73:DU77)</f>
        <v>0</v>
      </c>
      <c r="DV72" s="189">
        <f t="shared" ref="DV72" si="763">SUM(DV73:DV77)</f>
        <v>0</v>
      </c>
      <c r="DW72" s="189">
        <f t="shared" ref="DW72" si="764">SUM(DW73:DW77)</f>
        <v>0</v>
      </c>
      <c r="DX72" s="189">
        <f t="shared" ref="DX72" si="765">SUM(DX73:DX77)</f>
        <v>0</v>
      </c>
      <c r="DY72" s="189">
        <f t="shared" ref="DY72" si="766">SUM(DY73:DY77)</f>
        <v>0</v>
      </c>
      <c r="DZ72" s="189">
        <f t="shared" ref="DZ72" si="767">SUM(DZ73:DZ77)</f>
        <v>0</v>
      </c>
      <c r="EA72" s="189">
        <f t="shared" ref="EA72" si="768">SUM(EA73:EA77)</f>
        <v>0</v>
      </c>
      <c r="EB72" s="189">
        <f t="shared" ref="EB72" si="769">SUM(EB73:EB77)</f>
        <v>0</v>
      </c>
      <c r="EC72" s="189">
        <f t="shared" ref="EC72" si="770">SUM(EC73:EC77)</f>
        <v>0</v>
      </c>
      <c r="ED72" s="189">
        <f t="shared" ref="ED72" si="771">SUM(ED73:ED77)</f>
        <v>0</v>
      </c>
      <c r="EE72" s="189">
        <f t="shared" ref="EE72" si="772">SUM(EE73:EE77)</f>
        <v>0</v>
      </c>
      <c r="EF72" s="189">
        <f t="shared" ref="EF72" si="773">SUM(EF73:EF77)</f>
        <v>0</v>
      </c>
      <c r="EG72" s="189">
        <f t="shared" ref="EG72" si="774">SUM(EG73:EG77)</f>
        <v>0</v>
      </c>
      <c r="EH72" s="217">
        <f>SUM(EH73:EH77)</f>
        <v>0</v>
      </c>
      <c r="EI72" s="291"/>
    </row>
    <row r="73" spans="1:139" outlineLevel="3" x14ac:dyDescent="0.2">
      <c r="A73" s="193" t="s">
        <v>311</v>
      </c>
      <c r="B73" s="192">
        <v>1</v>
      </c>
      <c r="C73" s="199">
        <v>2000</v>
      </c>
      <c r="D73" s="195">
        <f t="shared" si="541"/>
        <v>2000</v>
      </c>
      <c r="E73" s="195"/>
      <c r="F73" s="203"/>
      <c r="G73" s="203"/>
      <c r="H73" s="190">
        <f>D73</f>
        <v>2000</v>
      </c>
      <c r="I73" s="190"/>
      <c r="J73" s="190"/>
      <c r="K73" s="190"/>
      <c r="L73" s="190"/>
      <c r="M73" s="190"/>
      <c r="N73" s="190"/>
      <c r="O73" s="190"/>
      <c r="P73" s="190"/>
      <c r="Q73" s="190"/>
      <c r="R73" s="190"/>
      <c r="S73" s="190"/>
      <c r="T73" s="190"/>
      <c r="U73" s="204">
        <f t="shared" ref="U73:U77" si="775">SUM(H73:T73)</f>
        <v>2000</v>
      </c>
      <c r="V73" s="190"/>
      <c r="W73" s="190"/>
      <c r="X73" s="190"/>
      <c r="Y73" s="190"/>
      <c r="Z73" s="190"/>
      <c r="AA73" s="190"/>
      <c r="AB73" s="190"/>
      <c r="AC73" s="190"/>
      <c r="AD73" s="190"/>
      <c r="AE73" s="190"/>
      <c r="AF73" s="190"/>
      <c r="AG73" s="190"/>
      <c r="AH73" s="204">
        <f>SUM(V73:AG73)</f>
        <v>0</v>
      </c>
      <c r="AI73" s="190"/>
      <c r="AJ73" s="190"/>
      <c r="AK73" s="190"/>
      <c r="AL73" s="190"/>
      <c r="AM73" s="190"/>
      <c r="AN73" s="190"/>
      <c r="AO73" s="190"/>
      <c r="AP73" s="190"/>
      <c r="AQ73" s="190"/>
      <c r="AR73" s="190"/>
      <c r="AS73" s="190"/>
      <c r="AT73" s="190"/>
      <c r="AU73" s="204">
        <f>SUM(AI73:AT73)</f>
        <v>0</v>
      </c>
      <c r="AV73" s="190"/>
      <c r="AW73" s="190"/>
      <c r="AX73" s="190"/>
      <c r="AY73" s="190"/>
      <c r="AZ73" s="190"/>
      <c r="BA73" s="190"/>
      <c r="BB73" s="190"/>
      <c r="BC73" s="190"/>
      <c r="BD73" s="190"/>
      <c r="BE73" s="190"/>
      <c r="BF73" s="190"/>
      <c r="BG73" s="190"/>
      <c r="BH73" s="204">
        <f>SUM(AV73:BG73)</f>
        <v>0</v>
      </c>
      <c r="BI73" s="190"/>
      <c r="BJ73" s="190"/>
      <c r="BK73" s="190"/>
      <c r="BL73" s="190"/>
      <c r="BM73" s="190"/>
      <c r="BN73" s="190"/>
      <c r="BO73" s="190"/>
      <c r="BP73" s="190"/>
      <c r="BQ73" s="190"/>
      <c r="BR73" s="190"/>
      <c r="BS73" s="190"/>
      <c r="BT73" s="190"/>
      <c r="BU73" s="204">
        <f>SUM(BI73:BT73)</f>
        <v>0</v>
      </c>
      <c r="BV73" s="190"/>
      <c r="BW73" s="190"/>
      <c r="BX73" s="190"/>
      <c r="BY73" s="190"/>
      <c r="BZ73" s="190"/>
      <c r="CA73" s="190"/>
      <c r="CB73" s="190"/>
      <c r="CC73" s="190"/>
      <c r="CD73" s="190"/>
      <c r="CE73" s="190"/>
      <c r="CF73" s="190"/>
      <c r="CG73" s="190"/>
      <c r="CH73" s="204">
        <f>SUM(BV73:CG73)</f>
        <v>0</v>
      </c>
      <c r="CI73" s="190"/>
      <c r="CJ73" s="190"/>
      <c r="CK73" s="190"/>
      <c r="CL73" s="190"/>
      <c r="CM73" s="190"/>
      <c r="CN73" s="190"/>
      <c r="CO73" s="190"/>
      <c r="CP73" s="190"/>
      <c r="CQ73" s="190"/>
      <c r="CR73" s="190"/>
      <c r="CS73" s="190"/>
      <c r="CT73" s="190"/>
      <c r="CU73" s="204">
        <f>SUM(CI73:CT73)</f>
        <v>0</v>
      </c>
      <c r="CV73" s="190"/>
      <c r="CW73" s="190"/>
      <c r="CX73" s="190"/>
      <c r="CY73" s="190"/>
      <c r="CZ73" s="190"/>
      <c r="DA73" s="190"/>
      <c r="DB73" s="190"/>
      <c r="DC73" s="190"/>
      <c r="DD73" s="190"/>
      <c r="DE73" s="190"/>
      <c r="DF73" s="190"/>
      <c r="DG73" s="190"/>
      <c r="DH73" s="204">
        <f>SUM(CV73:DG73)</f>
        <v>0</v>
      </c>
      <c r="DI73" s="190"/>
      <c r="DJ73" s="190"/>
      <c r="DK73" s="190"/>
      <c r="DL73" s="190"/>
      <c r="DM73" s="190"/>
      <c r="DN73" s="190"/>
      <c r="DO73" s="190"/>
      <c r="DP73" s="190"/>
      <c r="DQ73" s="190"/>
      <c r="DR73" s="190"/>
      <c r="DS73" s="190"/>
      <c r="DT73" s="190"/>
      <c r="DU73" s="204">
        <f>SUM(DI73:DT73)</f>
        <v>0</v>
      </c>
      <c r="DV73" s="190"/>
      <c r="DW73" s="190"/>
      <c r="DX73" s="190"/>
      <c r="DY73" s="190"/>
      <c r="DZ73" s="190"/>
      <c r="EA73" s="190"/>
      <c r="EB73" s="190"/>
      <c r="EC73" s="190"/>
      <c r="ED73" s="190"/>
      <c r="EE73" s="190"/>
      <c r="EF73" s="190"/>
      <c r="EG73" s="190"/>
      <c r="EH73" s="204">
        <f>SUM(DV73:EG73)</f>
        <v>0</v>
      </c>
      <c r="EI73" s="295"/>
    </row>
    <row r="74" spans="1:139" outlineLevel="3" x14ac:dyDescent="0.2">
      <c r="A74" s="193" t="s">
        <v>293</v>
      </c>
      <c r="B74" s="192">
        <v>1</v>
      </c>
      <c r="C74" s="199">
        <v>3700</v>
      </c>
      <c r="D74" s="195">
        <f t="shared" si="541"/>
        <v>3700</v>
      </c>
      <c r="E74" s="195"/>
      <c r="F74" s="203"/>
      <c r="G74" s="203"/>
      <c r="H74" s="190">
        <f>D74</f>
        <v>3700</v>
      </c>
      <c r="I74" s="190"/>
      <c r="J74" s="190"/>
      <c r="K74" s="190"/>
      <c r="L74" s="190"/>
      <c r="M74" s="190"/>
      <c r="N74" s="190"/>
      <c r="O74" s="190"/>
      <c r="P74" s="190"/>
      <c r="Q74" s="190"/>
      <c r="R74" s="190"/>
      <c r="S74" s="190"/>
      <c r="T74" s="190"/>
      <c r="U74" s="204">
        <f t="shared" si="775"/>
        <v>3700</v>
      </c>
      <c r="V74" s="190"/>
      <c r="W74" s="190"/>
      <c r="X74" s="190"/>
      <c r="Y74" s="190"/>
      <c r="Z74" s="190"/>
      <c r="AA74" s="190"/>
      <c r="AB74" s="190"/>
      <c r="AC74" s="190"/>
      <c r="AD74" s="190"/>
      <c r="AE74" s="190"/>
      <c r="AF74" s="190"/>
      <c r="AG74" s="190"/>
      <c r="AH74" s="204">
        <f>SUM(V74:AG74)</f>
        <v>0</v>
      </c>
      <c r="AI74" s="190"/>
      <c r="AJ74" s="190"/>
      <c r="AK74" s="190"/>
      <c r="AL74" s="190"/>
      <c r="AM74" s="190"/>
      <c r="AN74" s="190"/>
      <c r="AO74" s="190"/>
      <c r="AP74" s="190"/>
      <c r="AQ74" s="190"/>
      <c r="AR74" s="190"/>
      <c r="AS74" s="190"/>
      <c r="AT74" s="190"/>
      <c r="AU74" s="204">
        <f>SUM(AI74:AT74)</f>
        <v>0</v>
      </c>
      <c r="AV74" s="190"/>
      <c r="AW74" s="190"/>
      <c r="AX74" s="190"/>
      <c r="AY74" s="190"/>
      <c r="AZ74" s="190"/>
      <c r="BA74" s="190"/>
      <c r="BB74" s="190"/>
      <c r="BC74" s="190"/>
      <c r="BD74" s="190"/>
      <c r="BE74" s="190"/>
      <c r="BF74" s="190"/>
      <c r="BG74" s="190"/>
      <c r="BH74" s="204">
        <f>SUM(AV74:BG74)</f>
        <v>0</v>
      </c>
      <c r="BI74" s="190"/>
      <c r="BJ74" s="190"/>
      <c r="BK74" s="190"/>
      <c r="BL74" s="190"/>
      <c r="BM74" s="190"/>
      <c r="BN74" s="190"/>
      <c r="BO74" s="190"/>
      <c r="BP74" s="190"/>
      <c r="BQ74" s="190"/>
      <c r="BR74" s="190"/>
      <c r="BS74" s="190"/>
      <c r="BT74" s="190"/>
      <c r="BU74" s="204">
        <f>SUM(BI74:BT74)</f>
        <v>0</v>
      </c>
      <c r="BV74" s="190"/>
      <c r="BW74" s="190"/>
      <c r="BX74" s="190"/>
      <c r="BY74" s="190"/>
      <c r="BZ74" s="190"/>
      <c r="CA74" s="190"/>
      <c r="CB74" s="190"/>
      <c r="CC74" s="190"/>
      <c r="CD74" s="190"/>
      <c r="CE74" s="190"/>
      <c r="CF74" s="190"/>
      <c r="CG74" s="190"/>
      <c r="CH74" s="204">
        <f>SUM(BV74:CG74)</f>
        <v>0</v>
      </c>
      <c r="CI74" s="190"/>
      <c r="CJ74" s="190"/>
      <c r="CK74" s="190"/>
      <c r="CL74" s="190"/>
      <c r="CM74" s="190"/>
      <c r="CN74" s="190"/>
      <c r="CO74" s="190"/>
      <c r="CP74" s="190"/>
      <c r="CQ74" s="190"/>
      <c r="CR74" s="190"/>
      <c r="CS74" s="190"/>
      <c r="CT74" s="190"/>
      <c r="CU74" s="204">
        <f>SUM(CI74:CT74)</f>
        <v>0</v>
      </c>
      <c r="CV74" s="190"/>
      <c r="CW74" s="190"/>
      <c r="CX74" s="190"/>
      <c r="CY74" s="190"/>
      <c r="CZ74" s="190"/>
      <c r="DA74" s="190"/>
      <c r="DB74" s="190"/>
      <c r="DC74" s="190"/>
      <c r="DD74" s="190"/>
      <c r="DE74" s="190"/>
      <c r="DF74" s="190"/>
      <c r="DG74" s="190"/>
      <c r="DH74" s="204">
        <f>SUM(CV74:DG74)</f>
        <v>0</v>
      </c>
      <c r="DI74" s="190"/>
      <c r="DJ74" s="190"/>
      <c r="DK74" s="190"/>
      <c r="DL74" s="190"/>
      <c r="DM74" s="190"/>
      <c r="DN74" s="190"/>
      <c r="DO74" s="190"/>
      <c r="DP74" s="190"/>
      <c r="DQ74" s="190"/>
      <c r="DR74" s="190"/>
      <c r="DS74" s="190"/>
      <c r="DT74" s="190"/>
      <c r="DU74" s="204">
        <f>SUM(DI74:DT74)</f>
        <v>0</v>
      </c>
      <c r="DV74" s="190"/>
      <c r="DW74" s="190"/>
      <c r="DX74" s="190"/>
      <c r="DY74" s="190"/>
      <c r="DZ74" s="190"/>
      <c r="EA74" s="190"/>
      <c r="EB74" s="190"/>
      <c r="EC74" s="190"/>
      <c r="ED74" s="190"/>
      <c r="EE74" s="190"/>
      <c r="EF74" s="190"/>
      <c r="EG74" s="190"/>
      <c r="EH74" s="204">
        <f>SUM(DV74:EG74)</f>
        <v>0</v>
      </c>
      <c r="EI74" s="295"/>
    </row>
    <row r="75" spans="1:139" outlineLevel="3" x14ac:dyDescent="0.2">
      <c r="A75" s="193" t="s">
        <v>386</v>
      </c>
      <c r="B75" s="192">
        <v>4</v>
      </c>
      <c r="C75" s="199">
        <v>2700</v>
      </c>
      <c r="D75" s="195">
        <f t="shared" si="541"/>
        <v>10800</v>
      </c>
      <c r="E75" s="195"/>
      <c r="F75" s="203"/>
      <c r="G75" s="203"/>
      <c r="H75" s="190">
        <f t="shared" ref="H75:H77" si="776">D75</f>
        <v>10800</v>
      </c>
      <c r="I75" s="190"/>
      <c r="J75" s="190"/>
      <c r="K75" s="190"/>
      <c r="L75" s="190"/>
      <c r="M75" s="190"/>
      <c r="N75" s="190"/>
      <c r="O75" s="190"/>
      <c r="P75" s="190"/>
      <c r="Q75" s="190"/>
      <c r="R75" s="190"/>
      <c r="S75" s="190"/>
      <c r="T75" s="190"/>
      <c r="U75" s="204">
        <f t="shared" si="775"/>
        <v>10800</v>
      </c>
      <c r="V75" s="190"/>
      <c r="W75" s="190"/>
      <c r="X75" s="190"/>
      <c r="Y75" s="190"/>
      <c r="Z75" s="190"/>
      <c r="AA75" s="190"/>
      <c r="AB75" s="190"/>
      <c r="AC75" s="190"/>
      <c r="AD75" s="190"/>
      <c r="AE75" s="190"/>
      <c r="AF75" s="190"/>
      <c r="AG75" s="190"/>
      <c r="AH75" s="204">
        <f>SUM(V75:AG75)</f>
        <v>0</v>
      </c>
      <c r="AI75" s="190"/>
      <c r="AJ75" s="190"/>
      <c r="AK75" s="190"/>
      <c r="AL75" s="190"/>
      <c r="AM75" s="190"/>
      <c r="AN75" s="190"/>
      <c r="AO75" s="190"/>
      <c r="AP75" s="190"/>
      <c r="AQ75" s="190"/>
      <c r="AR75" s="190"/>
      <c r="AS75" s="190"/>
      <c r="AT75" s="190"/>
      <c r="AU75" s="204">
        <f>SUM(AI75:AT75)</f>
        <v>0</v>
      </c>
      <c r="AV75" s="190"/>
      <c r="AW75" s="190"/>
      <c r="AX75" s="190"/>
      <c r="AY75" s="190"/>
      <c r="AZ75" s="190"/>
      <c r="BA75" s="190"/>
      <c r="BB75" s="190"/>
      <c r="BC75" s="190"/>
      <c r="BD75" s="190"/>
      <c r="BE75" s="190"/>
      <c r="BF75" s="190"/>
      <c r="BG75" s="190"/>
      <c r="BH75" s="204">
        <f>SUM(AV75:BG75)</f>
        <v>0</v>
      </c>
      <c r="BI75" s="190"/>
      <c r="BJ75" s="190"/>
      <c r="BK75" s="190"/>
      <c r="BL75" s="190"/>
      <c r="BM75" s="190"/>
      <c r="BN75" s="190"/>
      <c r="BO75" s="190"/>
      <c r="BP75" s="190"/>
      <c r="BQ75" s="190"/>
      <c r="BR75" s="190"/>
      <c r="BS75" s="190"/>
      <c r="BT75" s="190"/>
      <c r="BU75" s="204">
        <f>SUM(BI75:BT75)</f>
        <v>0</v>
      </c>
      <c r="BV75" s="190"/>
      <c r="BW75" s="190"/>
      <c r="BX75" s="190"/>
      <c r="BY75" s="190"/>
      <c r="BZ75" s="190"/>
      <c r="CA75" s="190"/>
      <c r="CB75" s="190"/>
      <c r="CC75" s="190"/>
      <c r="CD75" s="190"/>
      <c r="CE75" s="190"/>
      <c r="CF75" s="190"/>
      <c r="CG75" s="190"/>
      <c r="CH75" s="204">
        <f>SUM(BV75:CG75)</f>
        <v>0</v>
      </c>
      <c r="CI75" s="190"/>
      <c r="CJ75" s="190"/>
      <c r="CK75" s="190"/>
      <c r="CL75" s="190"/>
      <c r="CM75" s="190"/>
      <c r="CN75" s="190"/>
      <c r="CO75" s="190"/>
      <c r="CP75" s="190"/>
      <c r="CQ75" s="190"/>
      <c r="CR75" s="190"/>
      <c r="CS75" s="190"/>
      <c r="CT75" s="190"/>
      <c r="CU75" s="204">
        <f>SUM(CI75:CT75)</f>
        <v>0</v>
      </c>
      <c r="CV75" s="190"/>
      <c r="CW75" s="190"/>
      <c r="CX75" s="190"/>
      <c r="CY75" s="190"/>
      <c r="CZ75" s="190"/>
      <c r="DA75" s="190"/>
      <c r="DB75" s="190"/>
      <c r="DC75" s="190"/>
      <c r="DD75" s="190"/>
      <c r="DE75" s="190"/>
      <c r="DF75" s="190"/>
      <c r="DG75" s="190"/>
      <c r="DH75" s="204">
        <f>SUM(CV75:DG75)</f>
        <v>0</v>
      </c>
      <c r="DI75" s="190"/>
      <c r="DJ75" s="190"/>
      <c r="DK75" s="190"/>
      <c r="DL75" s="190"/>
      <c r="DM75" s="190"/>
      <c r="DN75" s="190"/>
      <c r="DO75" s="190"/>
      <c r="DP75" s="190"/>
      <c r="DQ75" s="190"/>
      <c r="DR75" s="190"/>
      <c r="DS75" s="190"/>
      <c r="DT75" s="190"/>
      <c r="DU75" s="204">
        <f>SUM(DI75:DT75)</f>
        <v>0</v>
      </c>
      <c r="DV75" s="190"/>
      <c r="DW75" s="190"/>
      <c r="DX75" s="190"/>
      <c r="DY75" s="190"/>
      <c r="DZ75" s="190"/>
      <c r="EA75" s="190"/>
      <c r="EB75" s="190"/>
      <c r="EC75" s="190"/>
      <c r="ED75" s="190"/>
      <c r="EE75" s="190"/>
      <c r="EF75" s="190"/>
      <c r="EG75" s="190"/>
      <c r="EH75" s="204">
        <f>SUM(DV75:EG75)</f>
        <v>0</v>
      </c>
      <c r="EI75" s="295"/>
    </row>
    <row r="76" spans="1:139" outlineLevel="3" x14ac:dyDescent="0.2">
      <c r="A76" s="193" t="s">
        <v>307</v>
      </c>
      <c r="B76" s="192">
        <v>4</v>
      </c>
      <c r="C76" s="199">
        <v>450</v>
      </c>
      <c r="D76" s="195">
        <f t="shared" si="541"/>
        <v>1800</v>
      </c>
      <c r="E76" s="195"/>
      <c r="F76" s="203"/>
      <c r="G76" s="203"/>
      <c r="H76" s="190">
        <f t="shared" si="776"/>
        <v>1800</v>
      </c>
      <c r="I76" s="190"/>
      <c r="J76" s="190"/>
      <c r="K76" s="190"/>
      <c r="L76" s="190"/>
      <c r="M76" s="190"/>
      <c r="N76" s="190"/>
      <c r="O76" s="190"/>
      <c r="P76" s="190"/>
      <c r="Q76" s="190"/>
      <c r="R76" s="190"/>
      <c r="S76" s="190"/>
      <c r="T76" s="190"/>
      <c r="U76" s="204">
        <f t="shared" si="775"/>
        <v>1800</v>
      </c>
      <c r="V76" s="190"/>
      <c r="W76" s="190"/>
      <c r="X76" s="190"/>
      <c r="Y76" s="190"/>
      <c r="Z76" s="190"/>
      <c r="AA76" s="190"/>
      <c r="AB76" s="190"/>
      <c r="AC76" s="190"/>
      <c r="AD76" s="190"/>
      <c r="AE76" s="190"/>
      <c r="AF76" s="190"/>
      <c r="AG76" s="190"/>
      <c r="AH76" s="204">
        <f>SUM(V76:AG76)</f>
        <v>0</v>
      </c>
      <c r="AI76" s="190"/>
      <c r="AJ76" s="190"/>
      <c r="AK76" s="190"/>
      <c r="AL76" s="190"/>
      <c r="AM76" s="190"/>
      <c r="AN76" s="190"/>
      <c r="AO76" s="190"/>
      <c r="AP76" s="190"/>
      <c r="AQ76" s="190"/>
      <c r="AR76" s="190"/>
      <c r="AS76" s="190"/>
      <c r="AT76" s="190"/>
      <c r="AU76" s="204">
        <f>SUM(AI76:AT76)</f>
        <v>0</v>
      </c>
      <c r="AV76" s="190"/>
      <c r="AW76" s="190"/>
      <c r="AX76" s="190"/>
      <c r="AY76" s="190"/>
      <c r="AZ76" s="190"/>
      <c r="BA76" s="190"/>
      <c r="BB76" s="190"/>
      <c r="BC76" s="190"/>
      <c r="BD76" s="190"/>
      <c r="BE76" s="190"/>
      <c r="BF76" s="190"/>
      <c r="BG76" s="190"/>
      <c r="BH76" s="204">
        <f>SUM(AV76:BG76)</f>
        <v>0</v>
      </c>
      <c r="BI76" s="190"/>
      <c r="BJ76" s="190"/>
      <c r="BK76" s="190"/>
      <c r="BL76" s="190"/>
      <c r="BM76" s="190"/>
      <c r="BN76" s="190"/>
      <c r="BO76" s="190"/>
      <c r="BP76" s="190"/>
      <c r="BQ76" s="190"/>
      <c r="BR76" s="190"/>
      <c r="BS76" s="190"/>
      <c r="BT76" s="190"/>
      <c r="BU76" s="204">
        <f>SUM(BI76:BT76)</f>
        <v>0</v>
      </c>
      <c r="BV76" s="190"/>
      <c r="BW76" s="190"/>
      <c r="BX76" s="190"/>
      <c r="BY76" s="190"/>
      <c r="BZ76" s="190"/>
      <c r="CA76" s="190"/>
      <c r="CB76" s="190"/>
      <c r="CC76" s="190"/>
      <c r="CD76" s="190"/>
      <c r="CE76" s="190"/>
      <c r="CF76" s="190"/>
      <c r="CG76" s="190"/>
      <c r="CH76" s="204">
        <f>SUM(BV76:CG76)</f>
        <v>0</v>
      </c>
      <c r="CI76" s="190"/>
      <c r="CJ76" s="190"/>
      <c r="CK76" s="190"/>
      <c r="CL76" s="190"/>
      <c r="CM76" s="190"/>
      <c r="CN76" s="190"/>
      <c r="CO76" s="190"/>
      <c r="CP76" s="190"/>
      <c r="CQ76" s="190"/>
      <c r="CR76" s="190"/>
      <c r="CS76" s="190"/>
      <c r="CT76" s="190"/>
      <c r="CU76" s="204">
        <f>SUM(CI76:CT76)</f>
        <v>0</v>
      </c>
      <c r="CV76" s="190"/>
      <c r="CW76" s="190"/>
      <c r="CX76" s="190"/>
      <c r="CY76" s="190"/>
      <c r="CZ76" s="190"/>
      <c r="DA76" s="190"/>
      <c r="DB76" s="190"/>
      <c r="DC76" s="190"/>
      <c r="DD76" s="190"/>
      <c r="DE76" s="190"/>
      <c r="DF76" s="190"/>
      <c r="DG76" s="190"/>
      <c r="DH76" s="204">
        <f>SUM(CV76:DG76)</f>
        <v>0</v>
      </c>
      <c r="DI76" s="190"/>
      <c r="DJ76" s="190"/>
      <c r="DK76" s="190"/>
      <c r="DL76" s="190"/>
      <c r="DM76" s="190"/>
      <c r="DN76" s="190"/>
      <c r="DO76" s="190"/>
      <c r="DP76" s="190"/>
      <c r="DQ76" s="190"/>
      <c r="DR76" s="190"/>
      <c r="DS76" s="190"/>
      <c r="DT76" s="190"/>
      <c r="DU76" s="204">
        <f>SUM(DI76:DT76)</f>
        <v>0</v>
      </c>
      <c r="DV76" s="190"/>
      <c r="DW76" s="190"/>
      <c r="DX76" s="190"/>
      <c r="DY76" s="190"/>
      <c r="DZ76" s="190"/>
      <c r="EA76" s="190"/>
      <c r="EB76" s="190"/>
      <c r="EC76" s="190"/>
      <c r="ED76" s="190"/>
      <c r="EE76" s="190"/>
      <c r="EF76" s="190"/>
      <c r="EG76" s="190"/>
      <c r="EH76" s="204">
        <f>SUM(DV76:EG76)</f>
        <v>0</v>
      </c>
      <c r="EI76" s="295"/>
    </row>
    <row r="77" spans="1:139" outlineLevel="3" x14ac:dyDescent="0.2">
      <c r="A77" s="193" t="s">
        <v>387</v>
      </c>
      <c r="B77" s="192">
        <v>1</v>
      </c>
      <c r="C77" s="199">
        <v>50000</v>
      </c>
      <c r="D77" s="195">
        <f t="shared" si="541"/>
        <v>50000</v>
      </c>
      <c r="E77" s="195"/>
      <c r="F77" s="203"/>
      <c r="G77" s="203"/>
      <c r="H77" s="190">
        <f t="shared" si="776"/>
        <v>50000</v>
      </c>
      <c r="I77" s="190"/>
      <c r="J77" s="190"/>
      <c r="K77" s="190"/>
      <c r="L77" s="190"/>
      <c r="M77" s="190"/>
      <c r="N77" s="190"/>
      <c r="O77" s="190"/>
      <c r="P77" s="190"/>
      <c r="Q77" s="190"/>
      <c r="R77" s="190"/>
      <c r="S77" s="190"/>
      <c r="T77" s="190"/>
      <c r="U77" s="204">
        <f t="shared" si="775"/>
        <v>50000</v>
      </c>
      <c r="V77" s="190"/>
      <c r="W77" s="190"/>
      <c r="X77" s="190"/>
      <c r="Y77" s="190"/>
      <c r="Z77" s="190"/>
      <c r="AA77" s="190"/>
      <c r="AB77" s="190"/>
      <c r="AC77" s="190"/>
      <c r="AD77" s="190"/>
      <c r="AE77" s="190"/>
      <c r="AF77" s="190"/>
      <c r="AG77" s="190"/>
      <c r="AH77" s="204">
        <f>SUM(V77:AG77)</f>
        <v>0</v>
      </c>
      <c r="AI77" s="190"/>
      <c r="AJ77" s="190"/>
      <c r="AK77" s="190"/>
      <c r="AL77" s="190"/>
      <c r="AM77" s="190"/>
      <c r="AN77" s="190"/>
      <c r="AO77" s="190"/>
      <c r="AP77" s="190"/>
      <c r="AQ77" s="190"/>
      <c r="AR77" s="190"/>
      <c r="AS77" s="190"/>
      <c r="AT77" s="190"/>
      <c r="AU77" s="204">
        <f>SUM(AI77:AT77)</f>
        <v>0</v>
      </c>
      <c r="AV77" s="190"/>
      <c r="AW77" s="190"/>
      <c r="AX77" s="190"/>
      <c r="AY77" s="190"/>
      <c r="AZ77" s="190"/>
      <c r="BA77" s="190"/>
      <c r="BB77" s="190"/>
      <c r="BC77" s="190"/>
      <c r="BD77" s="190"/>
      <c r="BE77" s="190"/>
      <c r="BF77" s="190"/>
      <c r="BG77" s="190"/>
      <c r="BH77" s="204">
        <f>SUM(AV77:BG77)</f>
        <v>0</v>
      </c>
      <c r="BI77" s="190"/>
      <c r="BJ77" s="190"/>
      <c r="BK77" s="190"/>
      <c r="BL77" s="190"/>
      <c r="BM77" s="190"/>
      <c r="BN77" s="190"/>
      <c r="BO77" s="190"/>
      <c r="BP77" s="190"/>
      <c r="BQ77" s="190"/>
      <c r="BR77" s="190"/>
      <c r="BS77" s="190"/>
      <c r="BT77" s="190"/>
      <c r="BU77" s="204">
        <f>SUM(BI77:BT77)</f>
        <v>0</v>
      </c>
      <c r="BV77" s="190"/>
      <c r="BW77" s="190"/>
      <c r="BX77" s="190"/>
      <c r="BY77" s="190"/>
      <c r="BZ77" s="190"/>
      <c r="CA77" s="190"/>
      <c r="CB77" s="190"/>
      <c r="CC77" s="190"/>
      <c r="CD77" s="190"/>
      <c r="CE77" s="190"/>
      <c r="CF77" s="190"/>
      <c r="CG77" s="190"/>
      <c r="CH77" s="204">
        <f>SUM(BV77:CG77)</f>
        <v>0</v>
      </c>
      <c r="CI77" s="190"/>
      <c r="CJ77" s="190"/>
      <c r="CK77" s="190"/>
      <c r="CL77" s="190"/>
      <c r="CM77" s="190"/>
      <c r="CN77" s="190"/>
      <c r="CO77" s="190"/>
      <c r="CP77" s="190"/>
      <c r="CQ77" s="190"/>
      <c r="CR77" s="190"/>
      <c r="CS77" s="190"/>
      <c r="CT77" s="190"/>
      <c r="CU77" s="204">
        <f>SUM(CI77:CT77)</f>
        <v>0</v>
      </c>
      <c r="CV77" s="190"/>
      <c r="CW77" s="190"/>
      <c r="CX77" s="190"/>
      <c r="CY77" s="190"/>
      <c r="CZ77" s="190"/>
      <c r="DA77" s="190"/>
      <c r="DB77" s="190"/>
      <c r="DC77" s="190"/>
      <c r="DD77" s="190"/>
      <c r="DE77" s="190"/>
      <c r="DF77" s="190"/>
      <c r="DG77" s="190"/>
      <c r="DH77" s="204">
        <f>SUM(CV77:DG77)</f>
        <v>0</v>
      </c>
      <c r="DI77" s="190"/>
      <c r="DJ77" s="190"/>
      <c r="DK77" s="190"/>
      <c r="DL77" s="190"/>
      <c r="DM77" s="190"/>
      <c r="DN77" s="190"/>
      <c r="DO77" s="190"/>
      <c r="DP77" s="190"/>
      <c r="DQ77" s="190"/>
      <c r="DR77" s="190"/>
      <c r="DS77" s="190"/>
      <c r="DT77" s="190"/>
      <c r="DU77" s="204">
        <f>SUM(DI77:DT77)</f>
        <v>0</v>
      </c>
      <c r="DV77" s="190"/>
      <c r="DW77" s="190"/>
      <c r="DX77" s="190"/>
      <c r="DY77" s="190"/>
      <c r="DZ77" s="190"/>
      <c r="EA77" s="190"/>
      <c r="EB77" s="190"/>
      <c r="EC77" s="190"/>
      <c r="ED77" s="190"/>
      <c r="EE77" s="190"/>
      <c r="EF77" s="190"/>
      <c r="EG77" s="190"/>
      <c r="EH77" s="204">
        <f>SUM(DV77:EG77)</f>
        <v>0</v>
      </c>
      <c r="EI77" s="295"/>
    </row>
    <row r="78" spans="1:139" s="292" customFormat="1" ht="18" outlineLevel="2" x14ac:dyDescent="0.25">
      <c r="A78" s="187" t="s">
        <v>388</v>
      </c>
      <c r="B78" s="189"/>
      <c r="C78" s="240"/>
      <c r="D78" s="188"/>
      <c r="E78" s="188"/>
      <c r="F78" s="241"/>
      <c r="G78" s="241"/>
      <c r="H78" s="189">
        <f>SUM(H79:H79)</f>
        <v>90000</v>
      </c>
      <c r="I78" s="189">
        <f>SUM(I79:I79)</f>
        <v>0</v>
      </c>
      <c r="J78" s="189">
        <f t="shared" ref="J78:T78" si="777">SUM(J79:J79)</f>
        <v>0</v>
      </c>
      <c r="K78" s="189">
        <f t="shared" si="777"/>
        <v>0</v>
      </c>
      <c r="L78" s="189">
        <f t="shared" si="777"/>
        <v>0</v>
      </c>
      <c r="M78" s="189">
        <f t="shared" si="777"/>
        <v>0</v>
      </c>
      <c r="N78" s="189">
        <f t="shared" si="777"/>
        <v>0</v>
      </c>
      <c r="O78" s="189">
        <f t="shared" si="777"/>
        <v>0</v>
      </c>
      <c r="P78" s="189">
        <f t="shared" si="777"/>
        <v>0</v>
      </c>
      <c r="Q78" s="189">
        <f t="shared" si="777"/>
        <v>0</v>
      </c>
      <c r="R78" s="189">
        <f t="shared" si="777"/>
        <v>0</v>
      </c>
      <c r="S78" s="189">
        <f t="shared" si="777"/>
        <v>0</v>
      </c>
      <c r="T78" s="189">
        <f t="shared" si="777"/>
        <v>0</v>
      </c>
      <c r="U78" s="217">
        <f>SUM(U79)</f>
        <v>90000</v>
      </c>
      <c r="V78" s="189">
        <f t="shared" ref="V78" si="778">SUM(V79:V79)</f>
        <v>0</v>
      </c>
      <c r="W78" s="189">
        <f t="shared" ref="W78" si="779">SUM(W79:W79)</f>
        <v>0</v>
      </c>
      <c r="X78" s="189">
        <f t="shared" ref="X78" si="780">SUM(X79:X79)</f>
        <v>0</v>
      </c>
      <c r="Y78" s="189">
        <f t="shared" ref="Y78" si="781">SUM(Y79:Y79)</f>
        <v>0</v>
      </c>
      <c r="Z78" s="189">
        <f t="shared" ref="Z78" si="782">SUM(Z79:Z79)</f>
        <v>0</v>
      </c>
      <c r="AA78" s="189">
        <f t="shared" ref="AA78" si="783">SUM(AA79:AA79)</f>
        <v>0</v>
      </c>
      <c r="AB78" s="189">
        <f t="shared" ref="AB78" si="784">SUM(AB79:AB79)</f>
        <v>0</v>
      </c>
      <c r="AC78" s="189">
        <f t="shared" ref="AC78" si="785">SUM(AC79:AC79)</f>
        <v>0</v>
      </c>
      <c r="AD78" s="189">
        <f t="shared" ref="AD78" si="786">SUM(AD79:AD79)</f>
        <v>0</v>
      </c>
      <c r="AE78" s="189">
        <f t="shared" ref="AE78" si="787">SUM(AE79:AE79)</f>
        <v>0</v>
      </c>
      <c r="AF78" s="189">
        <f t="shared" ref="AF78" si="788">SUM(AF79:AF79)</f>
        <v>0</v>
      </c>
      <c r="AG78" s="189">
        <f t="shared" ref="AG78" si="789">SUM(AG79:AG79)</f>
        <v>0</v>
      </c>
      <c r="AH78" s="217">
        <f>SUM(AH79)</f>
        <v>0</v>
      </c>
      <c r="AI78" s="189">
        <f t="shared" ref="AI78" si="790">SUM(AI79:AI79)</f>
        <v>0</v>
      </c>
      <c r="AJ78" s="189">
        <f t="shared" ref="AJ78" si="791">SUM(AJ79:AJ79)</f>
        <v>0</v>
      </c>
      <c r="AK78" s="189">
        <f t="shared" ref="AK78" si="792">SUM(AK79:AK79)</f>
        <v>0</v>
      </c>
      <c r="AL78" s="189">
        <f t="shared" ref="AL78" si="793">SUM(AL79:AL79)</f>
        <v>0</v>
      </c>
      <c r="AM78" s="189">
        <f t="shared" ref="AM78" si="794">SUM(AM79:AM79)</f>
        <v>0</v>
      </c>
      <c r="AN78" s="189">
        <f t="shared" ref="AN78" si="795">SUM(AN79:AN79)</f>
        <v>0</v>
      </c>
      <c r="AO78" s="189">
        <f t="shared" ref="AO78" si="796">SUM(AO79:AO79)</f>
        <v>0</v>
      </c>
      <c r="AP78" s="189">
        <f t="shared" ref="AP78" si="797">SUM(AP79:AP79)</f>
        <v>0</v>
      </c>
      <c r="AQ78" s="189">
        <f t="shared" ref="AQ78" si="798">SUM(AQ79:AQ79)</f>
        <v>0</v>
      </c>
      <c r="AR78" s="189">
        <f t="shared" ref="AR78" si="799">SUM(AR79:AR79)</f>
        <v>0</v>
      </c>
      <c r="AS78" s="189">
        <f t="shared" ref="AS78" si="800">SUM(AS79:AS79)</f>
        <v>0</v>
      </c>
      <c r="AT78" s="189">
        <f t="shared" ref="AT78" si="801">SUM(AT79:AT79)</f>
        <v>0</v>
      </c>
      <c r="AU78" s="217">
        <f>SUM(AU79)</f>
        <v>0</v>
      </c>
      <c r="AV78" s="189">
        <f t="shared" ref="AV78" si="802">SUM(AV79:AV79)</f>
        <v>0</v>
      </c>
      <c r="AW78" s="189">
        <f t="shared" ref="AW78" si="803">SUM(AW79:AW79)</f>
        <v>0</v>
      </c>
      <c r="AX78" s="189">
        <f t="shared" ref="AX78" si="804">SUM(AX79:AX79)</f>
        <v>0</v>
      </c>
      <c r="AY78" s="189">
        <f t="shared" ref="AY78" si="805">SUM(AY79:AY79)</f>
        <v>0</v>
      </c>
      <c r="AZ78" s="189">
        <f t="shared" ref="AZ78" si="806">SUM(AZ79:AZ79)</f>
        <v>0</v>
      </c>
      <c r="BA78" s="189">
        <f t="shared" ref="BA78" si="807">SUM(BA79:BA79)</f>
        <v>0</v>
      </c>
      <c r="BB78" s="189">
        <f t="shared" ref="BB78" si="808">SUM(BB79:BB79)</f>
        <v>0</v>
      </c>
      <c r="BC78" s="189">
        <f t="shared" ref="BC78" si="809">SUM(BC79:BC79)</f>
        <v>0</v>
      </c>
      <c r="BD78" s="189">
        <f t="shared" ref="BD78" si="810">SUM(BD79:BD79)</f>
        <v>0</v>
      </c>
      <c r="BE78" s="189">
        <f t="shared" ref="BE78" si="811">SUM(BE79:BE79)</f>
        <v>0</v>
      </c>
      <c r="BF78" s="189">
        <f t="shared" ref="BF78" si="812">SUM(BF79:BF79)</f>
        <v>0</v>
      </c>
      <c r="BG78" s="189">
        <f t="shared" ref="BG78" si="813">SUM(BG79:BG79)</f>
        <v>0</v>
      </c>
      <c r="BH78" s="217">
        <f>SUM(BH79)</f>
        <v>0</v>
      </c>
      <c r="BI78" s="189">
        <f t="shared" ref="BI78" si="814">SUM(BI79:BI79)</f>
        <v>0</v>
      </c>
      <c r="BJ78" s="189">
        <f t="shared" ref="BJ78" si="815">SUM(BJ79:BJ79)</f>
        <v>0</v>
      </c>
      <c r="BK78" s="189">
        <f t="shared" ref="BK78" si="816">SUM(BK79:BK79)</f>
        <v>0</v>
      </c>
      <c r="BL78" s="189">
        <f t="shared" ref="BL78" si="817">SUM(BL79:BL79)</f>
        <v>0</v>
      </c>
      <c r="BM78" s="189">
        <f t="shared" ref="BM78" si="818">SUM(BM79:BM79)</f>
        <v>0</v>
      </c>
      <c r="BN78" s="189">
        <f t="shared" ref="BN78" si="819">SUM(BN79:BN79)</f>
        <v>0</v>
      </c>
      <c r="BO78" s="189">
        <f t="shared" ref="BO78" si="820">SUM(BO79:BO79)</f>
        <v>0</v>
      </c>
      <c r="BP78" s="189">
        <f t="shared" ref="BP78" si="821">SUM(BP79:BP79)</f>
        <v>0</v>
      </c>
      <c r="BQ78" s="189">
        <f t="shared" ref="BQ78" si="822">SUM(BQ79:BQ79)</f>
        <v>0</v>
      </c>
      <c r="BR78" s="189">
        <f t="shared" ref="BR78" si="823">SUM(BR79:BR79)</f>
        <v>0</v>
      </c>
      <c r="BS78" s="189">
        <f t="shared" ref="BS78" si="824">SUM(BS79:BS79)</f>
        <v>0</v>
      </c>
      <c r="BT78" s="189">
        <f t="shared" ref="BT78" si="825">SUM(BT79:BT79)</f>
        <v>0</v>
      </c>
      <c r="BU78" s="217">
        <f>SUM(BU79)</f>
        <v>0</v>
      </c>
      <c r="BV78" s="189">
        <f t="shared" ref="BV78" si="826">SUM(BV79:BV79)</f>
        <v>0</v>
      </c>
      <c r="BW78" s="189">
        <f t="shared" ref="BW78" si="827">SUM(BW79:BW79)</f>
        <v>0</v>
      </c>
      <c r="BX78" s="189">
        <f t="shared" ref="BX78" si="828">SUM(BX79:BX79)</f>
        <v>0</v>
      </c>
      <c r="BY78" s="189">
        <f t="shared" ref="BY78" si="829">SUM(BY79:BY79)</f>
        <v>0</v>
      </c>
      <c r="BZ78" s="189">
        <f t="shared" ref="BZ78" si="830">SUM(BZ79:BZ79)</f>
        <v>0</v>
      </c>
      <c r="CA78" s="189">
        <f t="shared" ref="CA78" si="831">SUM(CA79:CA79)</f>
        <v>0</v>
      </c>
      <c r="CB78" s="189">
        <f t="shared" ref="CB78" si="832">SUM(CB79:CB79)</f>
        <v>0</v>
      </c>
      <c r="CC78" s="189">
        <f t="shared" ref="CC78" si="833">SUM(CC79:CC79)</f>
        <v>0</v>
      </c>
      <c r="CD78" s="189">
        <f t="shared" ref="CD78" si="834">SUM(CD79:CD79)</f>
        <v>0</v>
      </c>
      <c r="CE78" s="189">
        <f t="shared" ref="CE78" si="835">SUM(CE79:CE79)</f>
        <v>0</v>
      </c>
      <c r="CF78" s="189">
        <f t="shared" ref="CF78" si="836">SUM(CF79:CF79)</f>
        <v>0</v>
      </c>
      <c r="CG78" s="189">
        <f t="shared" ref="CG78" si="837">SUM(CG79:CG79)</f>
        <v>0</v>
      </c>
      <c r="CH78" s="217">
        <f>SUM(CH79)</f>
        <v>0</v>
      </c>
      <c r="CI78" s="189">
        <f t="shared" ref="CI78" si="838">SUM(CI79:CI79)</f>
        <v>0</v>
      </c>
      <c r="CJ78" s="189">
        <f t="shared" ref="CJ78" si="839">SUM(CJ79:CJ79)</f>
        <v>0</v>
      </c>
      <c r="CK78" s="189">
        <f t="shared" ref="CK78" si="840">SUM(CK79:CK79)</f>
        <v>0</v>
      </c>
      <c r="CL78" s="189">
        <f t="shared" ref="CL78" si="841">SUM(CL79:CL79)</f>
        <v>0</v>
      </c>
      <c r="CM78" s="189">
        <f t="shared" ref="CM78" si="842">SUM(CM79:CM79)</f>
        <v>0</v>
      </c>
      <c r="CN78" s="189">
        <f t="shared" ref="CN78" si="843">SUM(CN79:CN79)</f>
        <v>0</v>
      </c>
      <c r="CO78" s="189">
        <f t="shared" ref="CO78" si="844">SUM(CO79:CO79)</f>
        <v>0</v>
      </c>
      <c r="CP78" s="189">
        <f t="shared" ref="CP78" si="845">SUM(CP79:CP79)</f>
        <v>0</v>
      </c>
      <c r="CQ78" s="189">
        <f t="shared" ref="CQ78" si="846">SUM(CQ79:CQ79)</f>
        <v>0</v>
      </c>
      <c r="CR78" s="189">
        <f t="shared" ref="CR78" si="847">SUM(CR79:CR79)</f>
        <v>0</v>
      </c>
      <c r="CS78" s="189">
        <f t="shared" ref="CS78" si="848">SUM(CS79:CS79)</f>
        <v>0</v>
      </c>
      <c r="CT78" s="189">
        <f t="shared" ref="CT78" si="849">SUM(CT79:CT79)</f>
        <v>0</v>
      </c>
      <c r="CU78" s="217">
        <f>SUM(CU79)</f>
        <v>0</v>
      </c>
      <c r="CV78" s="189">
        <f t="shared" ref="CV78" si="850">SUM(CV79:CV79)</f>
        <v>0</v>
      </c>
      <c r="CW78" s="189">
        <f t="shared" ref="CW78" si="851">SUM(CW79:CW79)</f>
        <v>0</v>
      </c>
      <c r="CX78" s="189">
        <f t="shared" ref="CX78" si="852">SUM(CX79:CX79)</f>
        <v>0</v>
      </c>
      <c r="CY78" s="189">
        <f t="shared" ref="CY78" si="853">SUM(CY79:CY79)</f>
        <v>0</v>
      </c>
      <c r="CZ78" s="189">
        <f t="shared" ref="CZ78" si="854">SUM(CZ79:CZ79)</f>
        <v>0</v>
      </c>
      <c r="DA78" s="189">
        <f t="shared" ref="DA78" si="855">SUM(DA79:DA79)</f>
        <v>0</v>
      </c>
      <c r="DB78" s="189">
        <f t="shared" ref="DB78" si="856">SUM(DB79:DB79)</f>
        <v>0</v>
      </c>
      <c r="DC78" s="189">
        <f t="shared" ref="DC78" si="857">SUM(DC79:DC79)</f>
        <v>0</v>
      </c>
      <c r="DD78" s="189">
        <f t="shared" ref="DD78" si="858">SUM(DD79:DD79)</f>
        <v>0</v>
      </c>
      <c r="DE78" s="189">
        <f t="shared" ref="DE78" si="859">SUM(DE79:DE79)</f>
        <v>0</v>
      </c>
      <c r="DF78" s="189">
        <f t="shared" ref="DF78" si="860">SUM(DF79:DF79)</f>
        <v>0</v>
      </c>
      <c r="DG78" s="189">
        <f t="shared" ref="DG78" si="861">SUM(DG79:DG79)</f>
        <v>0</v>
      </c>
      <c r="DH78" s="217">
        <f>SUM(DH79)</f>
        <v>0</v>
      </c>
      <c r="DI78" s="189">
        <f t="shared" ref="DI78" si="862">SUM(DI79:DI79)</f>
        <v>0</v>
      </c>
      <c r="DJ78" s="189">
        <f t="shared" ref="DJ78" si="863">SUM(DJ79:DJ79)</f>
        <v>0</v>
      </c>
      <c r="DK78" s="189">
        <f t="shared" ref="DK78" si="864">SUM(DK79:DK79)</f>
        <v>0</v>
      </c>
      <c r="DL78" s="189">
        <f t="shared" ref="DL78" si="865">SUM(DL79:DL79)</f>
        <v>0</v>
      </c>
      <c r="DM78" s="189">
        <f t="shared" ref="DM78" si="866">SUM(DM79:DM79)</f>
        <v>0</v>
      </c>
      <c r="DN78" s="189">
        <f t="shared" ref="DN78" si="867">SUM(DN79:DN79)</f>
        <v>0</v>
      </c>
      <c r="DO78" s="189">
        <f t="shared" ref="DO78" si="868">SUM(DO79:DO79)</f>
        <v>0</v>
      </c>
      <c r="DP78" s="189">
        <f t="shared" ref="DP78" si="869">SUM(DP79:DP79)</f>
        <v>0</v>
      </c>
      <c r="DQ78" s="189">
        <f t="shared" ref="DQ78" si="870">SUM(DQ79:DQ79)</f>
        <v>0</v>
      </c>
      <c r="DR78" s="189">
        <f t="shared" ref="DR78" si="871">SUM(DR79:DR79)</f>
        <v>0</v>
      </c>
      <c r="DS78" s="189">
        <f t="shared" ref="DS78" si="872">SUM(DS79:DS79)</f>
        <v>0</v>
      </c>
      <c r="DT78" s="189">
        <f t="shared" ref="DT78" si="873">SUM(DT79:DT79)</f>
        <v>0</v>
      </c>
      <c r="DU78" s="217">
        <f>SUM(DU79)</f>
        <v>0</v>
      </c>
      <c r="DV78" s="189">
        <f t="shared" ref="DV78" si="874">SUM(DV79:DV79)</f>
        <v>0</v>
      </c>
      <c r="DW78" s="189">
        <f t="shared" ref="DW78" si="875">SUM(DW79:DW79)</f>
        <v>0</v>
      </c>
      <c r="DX78" s="189">
        <f t="shared" ref="DX78" si="876">SUM(DX79:DX79)</f>
        <v>0</v>
      </c>
      <c r="DY78" s="189">
        <f t="shared" ref="DY78" si="877">SUM(DY79:DY79)</f>
        <v>0</v>
      </c>
      <c r="DZ78" s="189">
        <f t="shared" ref="DZ78" si="878">SUM(DZ79:DZ79)</f>
        <v>0</v>
      </c>
      <c r="EA78" s="189">
        <f t="shared" ref="EA78" si="879">SUM(EA79:EA79)</f>
        <v>0</v>
      </c>
      <c r="EB78" s="189">
        <f t="shared" ref="EB78" si="880">SUM(EB79:EB79)</f>
        <v>0</v>
      </c>
      <c r="EC78" s="189">
        <f t="shared" ref="EC78" si="881">SUM(EC79:EC79)</f>
        <v>0</v>
      </c>
      <c r="ED78" s="189">
        <f t="shared" ref="ED78" si="882">SUM(ED79:ED79)</f>
        <v>0</v>
      </c>
      <c r="EE78" s="189">
        <f t="shared" ref="EE78" si="883">SUM(EE79:EE79)</f>
        <v>0</v>
      </c>
      <c r="EF78" s="189">
        <f t="shared" ref="EF78" si="884">SUM(EF79:EF79)</f>
        <v>0</v>
      </c>
      <c r="EG78" s="189">
        <f t="shared" ref="EG78" si="885">SUM(EG79:EG79)</f>
        <v>0</v>
      </c>
      <c r="EH78" s="217">
        <f>SUM(EH79)</f>
        <v>0</v>
      </c>
      <c r="EI78" s="291"/>
    </row>
    <row r="79" spans="1:139" outlineLevel="3" x14ac:dyDescent="0.2">
      <c r="A79" s="193" t="s">
        <v>306</v>
      </c>
      <c r="B79" s="192">
        <v>1</v>
      </c>
      <c r="C79" s="199">
        <v>90000</v>
      </c>
      <c r="D79" s="195">
        <f t="shared" si="541"/>
        <v>90000</v>
      </c>
      <c r="E79" s="195"/>
      <c r="F79" s="203"/>
      <c r="G79" s="203"/>
      <c r="H79" s="190">
        <f>D79</f>
        <v>90000</v>
      </c>
      <c r="I79" s="190"/>
      <c r="J79" s="190"/>
      <c r="K79" s="190"/>
      <c r="L79" s="190"/>
      <c r="M79" s="190"/>
      <c r="N79" s="190"/>
      <c r="O79" s="190"/>
      <c r="P79" s="190"/>
      <c r="Q79" s="190"/>
      <c r="R79" s="190"/>
      <c r="S79" s="190"/>
      <c r="T79" s="190"/>
      <c r="U79" s="204">
        <f>SUM(H79:T79)</f>
        <v>90000</v>
      </c>
      <c r="V79" s="190"/>
      <c r="W79" s="190"/>
      <c r="X79" s="190"/>
      <c r="Y79" s="190"/>
      <c r="Z79" s="190"/>
      <c r="AA79" s="190"/>
      <c r="AB79" s="190"/>
      <c r="AC79" s="190"/>
      <c r="AD79" s="190"/>
      <c r="AE79" s="190"/>
      <c r="AF79" s="190"/>
      <c r="AG79" s="190"/>
      <c r="AH79" s="204">
        <f>SUM(V79:AG79)</f>
        <v>0</v>
      </c>
      <c r="AI79" s="190"/>
      <c r="AJ79" s="190"/>
      <c r="AK79" s="190"/>
      <c r="AL79" s="190"/>
      <c r="AM79" s="190"/>
      <c r="AN79" s="190"/>
      <c r="AO79" s="190"/>
      <c r="AP79" s="190"/>
      <c r="AQ79" s="190"/>
      <c r="AR79" s="190"/>
      <c r="AS79" s="190"/>
      <c r="AT79" s="190"/>
      <c r="AU79" s="204">
        <f>SUM(AI79:AT79)</f>
        <v>0</v>
      </c>
      <c r="AV79" s="190"/>
      <c r="AW79" s="190"/>
      <c r="AX79" s="190"/>
      <c r="AY79" s="190"/>
      <c r="AZ79" s="190"/>
      <c r="BA79" s="190"/>
      <c r="BB79" s="190"/>
      <c r="BC79" s="190"/>
      <c r="BD79" s="190"/>
      <c r="BE79" s="190"/>
      <c r="BF79" s="190"/>
      <c r="BG79" s="190"/>
      <c r="BH79" s="204">
        <f>SUM(AV79:BG79)</f>
        <v>0</v>
      </c>
      <c r="BI79" s="190"/>
      <c r="BJ79" s="190"/>
      <c r="BK79" s="190"/>
      <c r="BL79" s="190"/>
      <c r="BM79" s="190"/>
      <c r="BN79" s="190"/>
      <c r="BO79" s="190"/>
      <c r="BP79" s="190"/>
      <c r="BQ79" s="190"/>
      <c r="BR79" s="190"/>
      <c r="BS79" s="190"/>
      <c r="BT79" s="190"/>
      <c r="BU79" s="204">
        <f>SUM(BI79:BT79)</f>
        <v>0</v>
      </c>
      <c r="BV79" s="190"/>
      <c r="BW79" s="190"/>
      <c r="BX79" s="190"/>
      <c r="BY79" s="190"/>
      <c r="BZ79" s="190"/>
      <c r="CA79" s="190"/>
      <c r="CB79" s="190"/>
      <c r="CC79" s="190"/>
      <c r="CD79" s="190"/>
      <c r="CE79" s="190"/>
      <c r="CF79" s="190"/>
      <c r="CG79" s="190"/>
      <c r="CH79" s="204">
        <f>SUM(BV79:CG79)</f>
        <v>0</v>
      </c>
      <c r="CI79" s="190"/>
      <c r="CJ79" s="190"/>
      <c r="CK79" s="190"/>
      <c r="CL79" s="190"/>
      <c r="CM79" s="190"/>
      <c r="CN79" s="190"/>
      <c r="CO79" s="190"/>
      <c r="CP79" s="190"/>
      <c r="CQ79" s="190"/>
      <c r="CR79" s="190"/>
      <c r="CS79" s="190"/>
      <c r="CT79" s="190"/>
      <c r="CU79" s="204">
        <f>SUM(CI79:CT79)</f>
        <v>0</v>
      </c>
      <c r="CV79" s="190"/>
      <c r="CW79" s="190"/>
      <c r="CX79" s="190"/>
      <c r="CY79" s="190"/>
      <c r="CZ79" s="190"/>
      <c r="DA79" s="190"/>
      <c r="DB79" s="190"/>
      <c r="DC79" s="190"/>
      <c r="DD79" s="190"/>
      <c r="DE79" s="190"/>
      <c r="DF79" s="190"/>
      <c r="DG79" s="190"/>
      <c r="DH79" s="204">
        <f>SUM(CV79:DG79)</f>
        <v>0</v>
      </c>
      <c r="DI79" s="190"/>
      <c r="DJ79" s="190"/>
      <c r="DK79" s="190"/>
      <c r="DL79" s="190"/>
      <c r="DM79" s="190"/>
      <c r="DN79" s="190"/>
      <c r="DO79" s="190"/>
      <c r="DP79" s="190"/>
      <c r="DQ79" s="190"/>
      <c r="DR79" s="190"/>
      <c r="DS79" s="190"/>
      <c r="DT79" s="190"/>
      <c r="DU79" s="204">
        <f>SUM(DI79:DT79)</f>
        <v>0</v>
      </c>
      <c r="DV79" s="190"/>
      <c r="DW79" s="190"/>
      <c r="DX79" s="190"/>
      <c r="DY79" s="190"/>
      <c r="DZ79" s="190"/>
      <c r="EA79" s="190"/>
      <c r="EB79" s="190"/>
      <c r="EC79" s="190"/>
      <c r="ED79" s="190"/>
      <c r="EE79" s="190"/>
      <c r="EF79" s="190"/>
      <c r="EG79" s="190"/>
      <c r="EH79" s="204">
        <f>SUM(DV79:EG79)</f>
        <v>0</v>
      </c>
      <c r="EI79" s="295"/>
    </row>
    <row r="80" spans="1:139" s="292" customFormat="1" ht="18" outlineLevel="2" x14ac:dyDescent="0.25">
      <c r="A80" s="187" t="s">
        <v>31</v>
      </c>
      <c r="B80" s="189"/>
      <c r="C80" s="240"/>
      <c r="D80" s="188"/>
      <c r="E80" s="188"/>
      <c r="F80" s="241"/>
      <c r="G80" s="241"/>
      <c r="H80" s="189">
        <f>SUM(H81:H82)</f>
        <v>107000</v>
      </c>
      <c r="I80" s="189">
        <f>SUM(I81:I82)</f>
        <v>0</v>
      </c>
      <c r="J80" s="189">
        <f t="shared" ref="J80:T80" si="886">SUM(J81:J82)</f>
        <v>0</v>
      </c>
      <c r="K80" s="189">
        <f t="shared" si="886"/>
        <v>0</v>
      </c>
      <c r="L80" s="189">
        <f t="shared" si="886"/>
        <v>0</v>
      </c>
      <c r="M80" s="189">
        <f t="shared" si="886"/>
        <v>0</v>
      </c>
      <c r="N80" s="189">
        <f t="shared" si="886"/>
        <v>0</v>
      </c>
      <c r="O80" s="189">
        <f t="shared" si="886"/>
        <v>0</v>
      </c>
      <c r="P80" s="189">
        <f t="shared" si="886"/>
        <v>0</v>
      </c>
      <c r="Q80" s="189">
        <f t="shared" si="886"/>
        <v>0</v>
      </c>
      <c r="R80" s="189">
        <f t="shared" si="886"/>
        <v>0</v>
      </c>
      <c r="S80" s="189">
        <f t="shared" si="886"/>
        <v>0</v>
      </c>
      <c r="T80" s="189">
        <f t="shared" si="886"/>
        <v>0</v>
      </c>
      <c r="U80" s="217">
        <f>SUM(U81:U82)</f>
        <v>107000</v>
      </c>
      <c r="V80" s="189">
        <f t="shared" ref="V80" si="887">SUM(V81:V82)</f>
        <v>0</v>
      </c>
      <c r="W80" s="189">
        <f t="shared" ref="W80" si="888">SUM(W81:W82)</f>
        <v>0</v>
      </c>
      <c r="X80" s="189">
        <f t="shared" ref="X80" si="889">SUM(X81:X82)</f>
        <v>0</v>
      </c>
      <c r="Y80" s="189">
        <f t="shared" ref="Y80" si="890">SUM(Y81:Y82)</f>
        <v>0</v>
      </c>
      <c r="Z80" s="189">
        <f t="shared" ref="Z80" si="891">SUM(Z81:Z82)</f>
        <v>0</v>
      </c>
      <c r="AA80" s="189">
        <f t="shared" ref="AA80" si="892">SUM(AA81:AA82)</f>
        <v>0</v>
      </c>
      <c r="AB80" s="189">
        <f t="shared" ref="AB80" si="893">SUM(AB81:AB82)</f>
        <v>0</v>
      </c>
      <c r="AC80" s="189">
        <f t="shared" ref="AC80" si="894">SUM(AC81:AC82)</f>
        <v>0</v>
      </c>
      <c r="AD80" s="189">
        <f t="shared" ref="AD80" si="895">SUM(AD81:AD82)</f>
        <v>0</v>
      </c>
      <c r="AE80" s="189">
        <f t="shared" ref="AE80" si="896">SUM(AE81:AE82)</f>
        <v>0</v>
      </c>
      <c r="AF80" s="189">
        <f t="shared" ref="AF80" si="897">SUM(AF81:AF82)</f>
        <v>0</v>
      </c>
      <c r="AG80" s="189">
        <f t="shared" ref="AG80" si="898">SUM(AG81:AG82)</f>
        <v>0</v>
      </c>
      <c r="AH80" s="217">
        <f>SUM(AH81:AH82)</f>
        <v>0</v>
      </c>
      <c r="AI80" s="189">
        <f t="shared" ref="AI80" si="899">SUM(AI81:AI82)</f>
        <v>0</v>
      </c>
      <c r="AJ80" s="189">
        <f t="shared" ref="AJ80" si="900">SUM(AJ81:AJ82)</f>
        <v>0</v>
      </c>
      <c r="AK80" s="189">
        <f t="shared" ref="AK80" si="901">SUM(AK81:AK82)</f>
        <v>0</v>
      </c>
      <c r="AL80" s="189">
        <f t="shared" ref="AL80" si="902">SUM(AL81:AL82)</f>
        <v>0</v>
      </c>
      <c r="AM80" s="189">
        <f t="shared" ref="AM80" si="903">SUM(AM81:AM82)</f>
        <v>0</v>
      </c>
      <c r="AN80" s="189">
        <f t="shared" ref="AN80" si="904">SUM(AN81:AN82)</f>
        <v>0</v>
      </c>
      <c r="AO80" s="189">
        <f t="shared" ref="AO80" si="905">SUM(AO81:AO82)</f>
        <v>0</v>
      </c>
      <c r="AP80" s="189">
        <f t="shared" ref="AP80" si="906">SUM(AP81:AP82)</f>
        <v>0</v>
      </c>
      <c r="AQ80" s="189">
        <f t="shared" ref="AQ80" si="907">SUM(AQ81:AQ82)</f>
        <v>0</v>
      </c>
      <c r="AR80" s="189">
        <f t="shared" ref="AR80" si="908">SUM(AR81:AR82)</f>
        <v>0</v>
      </c>
      <c r="AS80" s="189">
        <f t="shared" ref="AS80" si="909">SUM(AS81:AS82)</f>
        <v>0</v>
      </c>
      <c r="AT80" s="189">
        <f t="shared" ref="AT80" si="910">SUM(AT81:AT82)</f>
        <v>0</v>
      </c>
      <c r="AU80" s="217">
        <f>SUM(AU81:AU82)</f>
        <v>0</v>
      </c>
      <c r="AV80" s="189">
        <f t="shared" ref="AV80" si="911">SUM(AV81:AV82)</f>
        <v>0</v>
      </c>
      <c r="AW80" s="189">
        <f t="shared" ref="AW80" si="912">SUM(AW81:AW82)</f>
        <v>0</v>
      </c>
      <c r="AX80" s="189">
        <f t="shared" ref="AX80" si="913">SUM(AX81:AX82)</f>
        <v>0</v>
      </c>
      <c r="AY80" s="189">
        <f t="shared" ref="AY80" si="914">SUM(AY81:AY82)</f>
        <v>0</v>
      </c>
      <c r="AZ80" s="189">
        <f t="shared" ref="AZ80" si="915">SUM(AZ81:AZ82)</f>
        <v>0</v>
      </c>
      <c r="BA80" s="189">
        <f t="shared" ref="BA80" si="916">SUM(BA81:BA82)</f>
        <v>0</v>
      </c>
      <c r="BB80" s="189">
        <f t="shared" ref="BB80" si="917">SUM(BB81:BB82)</f>
        <v>0</v>
      </c>
      <c r="BC80" s="189">
        <f t="shared" ref="BC80" si="918">SUM(BC81:BC82)</f>
        <v>0</v>
      </c>
      <c r="BD80" s="189">
        <f t="shared" ref="BD80" si="919">SUM(BD81:BD82)</f>
        <v>0</v>
      </c>
      <c r="BE80" s="189">
        <f t="shared" ref="BE80" si="920">SUM(BE81:BE82)</f>
        <v>0</v>
      </c>
      <c r="BF80" s="189">
        <f t="shared" ref="BF80" si="921">SUM(BF81:BF82)</f>
        <v>0</v>
      </c>
      <c r="BG80" s="189">
        <f t="shared" ref="BG80" si="922">SUM(BG81:BG82)</f>
        <v>0</v>
      </c>
      <c r="BH80" s="217">
        <f>SUM(BH81:BH82)</f>
        <v>0</v>
      </c>
      <c r="BI80" s="189">
        <f t="shared" ref="BI80" si="923">SUM(BI81:BI82)</f>
        <v>0</v>
      </c>
      <c r="BJ80" s="189">
        <f t="shared" ref="BJ80" si="924">SUM(BJ81:BJ82)</f>
        <v>0</v>
      </c>
      <c r="BK80" s="189">
        <f t="shared" ref="BK80" si="925">SUM(BK81:BK82)</f>
        <v>0</v>
      </c>
      <c r="BL80" s="189">
        <f t="shared" ref="BL80" si="926">SUM(BL81:BL82)</f>
        <v>0</v>
      </c>
      <c r="BM80" s="189">
        <f t="shared" ref="BM80" si="927">SUM(BM81:BM82)</f>
        <v>0</v>
      </c>
      <c r="BN80" s="189">
        <f t="shared" ref="BN80" si="928">SUM(BN81:BN82)</f>
        <v>0</v>
      </c>
      <c r="BO80" s="189">
        <f t="shared" ref="BO80" si="929">SUM(BO81:BO82)</f>
        <v>0</v>
      </c>
      <c r="BP80" s="189">
        <f t="shared" ref="BP80" si="930">SUM(BP81:BP82)</f>
        <v>0</v>
      </c>
      <c r="BQ80" s="189">
        <f t="shared" ref="BQ80" si="931">SUM(BQ81:BQ82)</f>
        <v>0</v>
      </c>
      <c r="BR80" s="189">
        <f t="shared" ref="BR80" si="932">SUM(BR81:BR82)</f>
        <v>0</v>
      </c>
      <c r="BS80" s="189">
        <f t="shared" ref="BS80" si="933">SUM(BS81:BS82)</f>
        <v>0</v>
      </c>
      <c r="BT80" s="189">
        <f t="shared" ref="BT80" si="934">SUM(BT81:BT82)</f>
        <v>0</v>
      </c>
      <c r="BU80" s="217">
        <f>SUM(BU81:BU82)</f>
        <v>0</v>
      </c>
      <c r="BV80" s="189">
        <f t="shared" ref="BV80" si="935">SUM(BV81:BV82)</f>
        <v>0</v>
      </c>
      <c r="BW80" s="189">
        <f t="shared" ref="BW80" si="936">SUM(BW81:BW82)</f>
        <v>0</v>
      </c>
      <c r="BX80" s="189">
        <f t="shared" ref="BX80" si="937">SUM(BX81:BX82)</f>
        <v>0</v>
      </c>
      <c r="BY80" s="189">
        <f t="shared" ref="BY80" si="938">SUM(BY81:BY82)</f>
        <v>0</v>
      </c>
      <c r="BZ80" s="189">
        <f t="shared" ref="BZ80" si="939">SUM(BZ81:BZ82)</f>
        <v>0</v>
      </c>
      <c r="CA80" s="189">
        <f t="shared" ref="CA80" si="940">SUM(CA81:CA82)</f>
        <v>0</v>
      </c>
      <c r="CB80" s="189">
        <f t="shared" ref="CB80" si="941">SUM(CB81:CB82)</f>
        <v>0</v>
      </c>
      <c r="CC80" s="189">
        <f t="shared" ref="CC80" si="942">SUM(CC81:CC82)</f>
        <v>0</v>
      </c>
      <c r="CD80" s="189">
        <f t="shared" ref="CD80" si="943">SUM(CD81:CD82)</f>
        <v>0</v>
      </c>
      <c r="CE80" s="189">
        <f t="shared" ref="CE80" si="944">SUM(CE81:CE82)</f>
        <v>0</v>
      </c>
      <c r="CF80" s="189">
        <f t="shared" ref="CF80" si="945">SUM(CF81:CF82)</f>
        <v>0</v>
      </c>
      <c r="CG80" s="189">
        <f t="shared" ref="CG80" si="946">SUM(CG81:CG82)</f>
        <v>0</v>
      </c>
      <c r="CH80" s="217">
        <f>SUM(CH81:CH82)</f>
        <v>0</v>
      </c>
      <c r="CI80" s="189">
        <f t="shared" ref="CI80" si="947">SUM(CI81:CI82)</f>
        <v>0</v>
      </c>
      <c r="CJ80" s="189">
        <f t="shared" ref="CJ80" si="948">SUM(CJ81:CJ82)</f>
        <v>0</v>
      </c>
      <c r="CK80" s="189">
        <f t="shared" ref="CK80" si="949">SUM(CK81:CK82)</f>
        <v>0</v>
      </c>
      <c r="CL80" s="189">
        <f t="shared" ref="CL80" si="950">SUM(CL81:CL82)</f>
        <v>0</v>
      </c>
      <c r="CM80" s="189">
        <f t="shared" ref="CM80" si="951">SUM(CM81:CM82)</f>
        <v>0</v>
      </c>
      <c r="CN80" s="189">
        <f t="shared" ref="CN80" si="952">SUM(CN81:CN82)</f>
        <v>0</v>
      </c>
      <c r="CO80" s="189">
        <f t="shared" ref="CO80" si="953">SUM(CO81:CO82)</f>
        <v>0</v>
      </c>
      <c r="CP80" s="189">
        <f t="shared" ref="CP80" si="954">SUM(CP81:CP82)</f>
        <v>0</v>
      </c>
      <c r="CQ80" s="189">
        <f t="shared" ref="CQ80" si="955">SUM(CQ81:CQ82)</f>
        <v>0</v>
      </c>
      <c r="CR80" s="189">
        <f t="shared" ref="CR80" si="956">SUM(CR81:CR82)</f>
        <v>0</v>
      </c>
      <c r="CS80" s="189">
        <f t="shared" ref="CS80" si="957">SUM(CS81:CS82)</f>
        <v>0</v>
      </c>
      <c r="CT80" s="189">
        <f t="shared" ref="CT80" si="958">SUM(CT81:CT82)</f>
        <v>0</v>
      </c>
      <c r="CU80" s="217">
        <f>SUM(CU81:CU82)</f>
        <v>0</v>
      </c>
      <c r="CV80" s="189">
        <f t="shared" ref="CV80" si="959">SUM(CV81:CV82)</f>
        <v>0</v>
      </c>
      <c r="CW80" s="189">
        <f t="shared" ref="CW80" si="960">SUM(CW81:CW82)</f>
        <v>0</v>
      </c>
      <c r="CX80" s="189">
        <f t="shared" ref="CX80" si="961">SUM(CX81:CX82)</f>
        <v>0</v>
      </c>
      <c r="CY80" s="189">
        <f t="shared" ref="CY80" si="962">SUM(CY81:CY82)</f>
        <v>0</v>
      </c>
      <c r="CZ80" s="189">
        <f t="shared" ref="CZ80" si="963">SUM(CZ81:CZ82)</f>
        <v>0</v>
      </c>
      <c r="DA80" s="189">
        <f t="shared" ref="DA80" si="964">SUM(DA81:DA82)</f>
        <v>0</v>
      </c>
      <c r="DB80" s="189">
        <f t="shared" ref="DB80" si="965">SUM(DB81:DB82)</f>
        <v>0</v>
      </c>
      <c r="DC80" s="189">
        <f t="shared" ref="DC80" si="966">SUM(DC81:DC82)</f>
        <v>0</v>
      </c>
      <c r="DD80" s="189">
        <f t="shared" ref="DD80" si="967">SUM(DD81:DD82)</f>
        <v>0</v>
      </c>
      <c r="DE80" s="189">
        <f t="shared" ref="DE80" si="968">SUM(DE81:DE82)</f>
        <v>0</v>
      </c>
      <c r="DF80" s="189">
        <f t="shared" ref="DF80" si="969">SUM(DF81:DF82)</f>
        <v>0</v>
      </c>
      <c r="DG80" s="189">
        <f t="shared" ref="DG80" si="970">SUM(DG81:DG82)</f>
        <v>0</v>
      </c>
      <c r="DH80" s="217">
        <f>SUM(DH81:DH82)</f>
        <v>0</v>
      </c>
      <c r="DI80" s="189">
        <f t="shared" ref="DI80" si="971">SUM(DI81:DI82)</f>
        <v>0</v>
      </c>
      <c r="DJ80" s="189">
        <f t="shared" ref="DJ80" si="972">SUM(DJ81:DJ82)</f>
        <v>0</v>
      </c>
      <c r="DK80" s="189">
        <f t="shared" ref="DK80" si="973">SUM(DK81:DK82)</f>
        <v>0</v>
      </c>
      <c r="DL80" s="189">
        <f t="shared" ref="DL80" si="974">SUM(DL81:DL82)</f>
        <v>0</v>
      </c>
      <c r="DM80" s="189">
        <f t="shared" ref="DM80" si="975">SUM(DM81:DM82)</f>
        <v>0</v>
      </c>
      <c r="DN80" s="189">
        <f t="shared" ref="DN80" si="976">SUM(DN81:DN82)</f>
        <v>0</v>
      </c>
      <c r="DO80" s="189">
        <f t="shared" ref="DO80" si="977">SUM(DO81:DO82)</f>
        <v>0</v>
      </c>
      <c r="DP80" s="189">
        <f t="shared" ref="DP80" si="978">SUM(DP81:DP82)</f>
        <v>0</v>
      </c>
      <c r="DQ80" s="189">
        <f t="shared" ref="DQ80" si="979">SUM(DQ81:DQ82)</f>
        <v>0</v>
      </c>
      <c r="DR80" s="189">
        <f t="shared" ref="DR80" si="980">SUM(DR81:DR82)</f>
        <v>0</v>
      </c>
      <c r="DS80" s="189">
        <f t="shared" ref="DS80" si="981">SUM(DS81:DS82)</f>
        <v>0</v>
      </c>
      <c r="DT80" s="189">
        <f t="shared" ref="DT80" si="982">SUM(DT81:DT82)</f>
        <v>0</v>
      </c>
      <c r="DU80" s="217">
        <f>SUM(DU81:DU82)</f>
        <v>0</v>
      </c>
      <c r="DV80" s="189">
        <f t="shared" ref="DV80" si="983">SUM(DV81:DV82)</f>
        <v>0</v>
      </c>
      <c r="DW80" s="189">
        <f t="shared" ref="DW80" si="984">SUM(DW81:DW82)</f>
        <v>0</v>
      </c>
      <c r="DX80" s="189">
        <f t="shared" ref="DX80" si="985">SUM(DX81:DX82)</f>
        <v>0</v>
      </c>
      <c r="DY80" s="189">
        <f t="shared" ref="DY80" si="986">SUM(DY81:DY82)</f>
        <v>0</v>
      </c>
      <c r="DZ80" s="189">
        <f t="shared" ref="DZ80" si="987">SUM(DZ81:DZ82)</f>
        <v>0</v>
      </c>
      <c r="EA80" s="189">
        <f t="shared" ref="EA80" si="988">SUM(EA81:EA82)</f>
        <v>0</v>
      </c>
      <c r="EB80" s="189">
        <f t="shared" ref="EB80" si="989">SUM(EB81:EB82)</f>
        <v>0</v>
      </c>
      <c r="EC80" s="189">
        <f t="shared" ref="EC80" si="990">SUM(EC81:EC82)</f>
        <v>0</v>
      </c>
      <c r="ED80" s="189">
        <f t="shared" ref="ED80" si="991">SUM(ED81:ED82)</f>
        <v>0</v>
      </c>
      <c r="EE80" s="189">
        <f t="shared" ref="EE80" si="992">SUM(EE81:EE82)</f>
        <v>0</v>
      </c>
      <c r="EF80" s="189">
        <f t="shared" ref="EF80" si="993">SUM(EF81:EF82)</f>
        <v>0</v>
      </c>
      <c r="EG80" s="189">
        <f t="shared" ref="EG80" si="994">SUM(EG81:EG82)</f>
        <v>0</v>
      </c>
      <c r="EH80" s="217">
        <f>SUM(EH81:EH82)</f>
        <v>0</v>
      </c>
      <c r="EI80" s="291"/>
    </row>
    <row r="81" spans="1:139" outlineLevel="3" x14ac:dyDescent="0.2">
      <c r="A81" s="193" t="s">
        <v>318</v>
      </c>
      <c r="B81" s="192">
        <v>1</v>
      </c>
      <c r="C81" s="199">
        <v>100000</v>
      </c>
      <c r="D81" s="195">
        <f t="shared" si="541"/>
        <v>100000</v>
      </c>
      <c r="E81" s="195"/>
      <c r="F81" s="203"/>
      <c r="G81" s="203"/>
      <c r="H81" s="190">
        <f>D81</f>
        <v>100000</v>
      </c>
      <c r="I81" s="190"/>
      <c r="J81" s="190"/>
      <c r="K81" s="190"/>
      <c r="L81" s="190"/>
      <c r="M81" s="190"/>
      <c r="N81" s="190"/>
      <c r="O81" s="190"/>
      <c r="P81" s="190"/>
      <c r="Q81" s="190"/>
      <c r="R81" s="190"/>
      <c r="S81" s="190"/>
      <c r="T81" s="190"/>
      <c r="U81" s="204">
        <f t="shared" ref="U81:U82" si="995">SUM(H81:T81)</f>
        <v>100000</v>
      </c>
      <c r="V81" s="190"/>
      <c r="W81" s="190"/>
      <c r="X81" s="190"/>
      <c r="Y81" s="190"/>
      <c r="Z81" s="190"/>
      <c r="AA81" s="190"/>
      <c r="AB81" s="190"/>
      <c r="AC81" s="190"/>
      <c r="AD81" s="190"/>
      <c r="AE81" s="190"/>
      <c r="AF81" s="190"/>
      <c r="AG81" s="190"/>
      <c r="AH81" s="204">
        <f>SUM(V81:AG81)</f>
        <v>0</v>
      </c>
      <c r="AI81" s="190"/>
      <c r="AJ81" s="190"/>
      <c r="AK81" s="190"/>
      <c r="AL81" s="190"/>
      <c r="AM81" s="190"/>
      <c r="AN81" s="190"/>
      <c r="AO81" s="190"/>
      <c r="AP81" s="190"/>
      <c r="AQ81" s="190"/>
      <c r="AR81" s="190"/>
      <c r="AS81" s="190"/>
      <c r="AT81" s="190"/>
      <c r="AU81" s="204">
        <f>SUM(AI81:AT81)</f>
        <v>0</v>
      </c>
      <c r="AV81" s="190"/>
      <c r="AW81" s="190"/>
      <c r="AX81" s="190"/>
      <c r="AY81" s="190"/>
      <c r="AZ81" s="190"/>
      <c r="BA81" s="190"/>
      <c r="BB81" s="190"/>
      <c r="BC81" s="190"/>
      <c r="BD81" s="190"/>
      <c r="BE81" s="190"/>
      <c r="BF81" s="190"/>
      <c r="BG81" s="190"/>
      <c r="BH81" s="204">
        <f>SUM(AV81:BG81)</f>
        <v>0</v>
      </c>
      <c r="BI81" s="190"/>
      <c r="BJ81" s="190"/>
      <c r="BK81" s="190"/>
      <c r="BL81" s="190"/>
      <c r="BM81" s="190"/>
      <c r="BN81" s="190"/>
      <c r="BO81" s="190"/>
      <c r="BP81" s="190"/>
      <c r="BQ81" s="190"/>
      <c r="BR81" s="190"/>
      <c r="BS81" s="190"/>
      <c r="BT81" s="190"/>
      <c r="BU81" s="204">
        <f>SUM(BI81:BT81)</f>
        <v>0</v>
      </c>
      <c r="BV81" s="190"/>
      <c r="BW81" s="190"/>
      <c r="BX81" s="190"/>
      <c r="BY81" s="190"/>
      <c r="BZ81" s="190"/>
      <c r="CA81" s="190"/>
      <c r="CB81" s="190"/>
      <c r="CC81" s="190"/>
      <c r="CD81" s="190"/>
      <c r="CE81" s="190"/>
      <c r="CF81" s="190"/>
      <c r="CG81" s="190"/>
      <c r="CH81" s="204">
        <f>SUM(BV81:CG81)</f>
        <v>0</v>
      </c>
      <c r="CI81" s="190"/>
      <c r="CJ81" s="190"/>
      <c r="CK81" s="190"/>
      <c r="CL81" s="190"/>
      <c r="CM81" s="190"/>
      <c r="CN81" s="190"/>
      <c r="CO81" s="190"/>
      <c r="CP81" s="190"/>
      <c r="CQ81" s="190"/>
      <c r="CR81" s="190"/>
      <c r="CS81" s="190"/>
      <c r="CT81" s="190"/>
      <c r="CU81" s="204">
        <f>SUM(CI81:CT81)</f>
        <v>0</v>
      </c>
      <c r="CV81" s="190"/>
      <c r="CW81" s="190"/>
      <c r="CX81" s="190"/>
      <c r="CY81" s="190"/>
      <c r="CZ81" s="190"/>
      <c r="DA81" s="190"/>
      <c r="DB81" s="190"/>
      <c r="DC81" s="190"/>
      <c r="DD81" s="190"/>
      <c r="DE81" s="190"/>
      <c r="DF81" s="190"/>
      <c r="DG81" s="190"/>
      <c r="DH81" s="204">
        <f>SUM(CV81:DG81)</f>
        <v>0</v>
      </c>
      <c r="DI81" s="190"/>
      <c r="DJ81" s="190"/>
      <c r="DK81" s="190"/>
      <c r="DL81" s="190"/>
      <c r="DM81" s="190"/>
      <c r="DN81" s="190"/>
      <c r="DO81" s="190"/>
      <c r="DP81" s="190"/>
      <c r="DQ81" s="190"/>
      <c r="DR81" s="190"/>
      <c r="DS81" s="190"/>
      <c r="DT81" s="190"/>
      <c r="DU81" s="204">
        <f>SUM(DI81:DT81)</f>
        <v>0</v>
      </c>
      <c r="DV81" s="190"/>
      <c r="DW81" s="190"/>
      <c r="DX81" s="190"/>
      <c r="DY81" s="190"/>
      <c r="DZ81" s="190"/>
      <c r="EA81" s="190"/>
      <c r="EB81" s="190"/>
      <c r="EC81" s="190"/>
      <c r="ED81" s="190"/>
      <c r="EE81" s="190"/>
      <c r="EF81" s="190"/>
      <c r="EG81" s="190"/>
      <c r="EH81" s="204">
        <f>SUM(DV81:EG81)</f>
        <v>0</v>
      </c>
      <c r="EI81" s="295"/>
    </row>
    <row r="82" spans="1:139" outlineLevel="3" x14ac:dyDescent="0.2">
      <c r="A82" s="193" t="s">
        <v>389</v>
      </c>
      <c r="B82" s="192">
        <v>1</v>
      </c>
      <c r="C82" s="199">
        <v>7000</v>
      </c>
      <c r="D82" s="195">
        <f t="shared" si="541"/>
        <v>7000</v>
      </c>
      <c r="E82" s="195"/>
      <c r="F82" s="203"/>
      <c r="G82" s="203"/>
      <c r="H82" s="190">
        <f>D82</f>
        <v>7000</v>
      </c>
      <c r="I82" s="190"/>
      <c r="J82" s="190"/>
      <c r="K82" s="190"/>
      <c r="L82" s="190"/>
      <c r="M82" s="190"/>
      <c r="N82" s="190"/>
      <c r="O82" s="190"/>
      <c r="P82" s="190"/>
      <c r="Q82" s="190"/>
      <c r="R82" s="190"/>
      <c r="S82" s="190"/>
      <c r="T82" s="190"/>
      <c r="U82" s="204">
        <f t="shared" si="995"/>
        <v>7000</v>
      </c>
      <c r="V82" s="190"/>
      <c r="W82" s="190"/>
      <c r="X82" s="190"/>
      <c r="Y82" s="190"/>
      <c r="Z82" s="190"/>
      <c r="AA82" s="190"/>
      <c r="AB82" s="190"/>
      <c r="AC82" s="190"/>
      <c r="AD82" s="190"/>
      <c r="AE82" s="190"/>
      <c r="AF82" s="190"/>
      <c r="AG82" s="190"/>
      <c r="AH82" s="204">
        <f>SUM(V82:AG82)</f>
        <v>0</v>
      </c>
      <c r="AI82" s="190"/>
      <c r="AJ82" s="190"/>
      <c r="AK82" s="190"/>
      <c r="AL82" s="190"/>
      <c r="AM82" s="190"/>
      <c r="AN82" s="190"/>
      <c r="AO82" s="190"/>
      <c r="AP82" s="190"/>
      <c r="AQ82" s="190"/>
      <c r="AR82" s="190"/>
      <c r="AS82" s="190"/>
      <c r="AT82" s="190"/>
      <c r="AU82" s="204">
        <f>SUM(AI82:AT82)</f>
        <v>0</v>
      </c>
      <c r="AV82" s="190"/>
      <c r="AW82" s="190"/>
      <c r="AX82" s="190"/>
      <c r="AY82" s="190"/>
      <c r="AZ82" s="190"/>
      <c r="BA82" s="190"/>
      <c r="BB82" s="190"/>
      <c r="BC82" s="190"/>
      <c r="BD82" s="190"/>
      <c r="BE82" s="190"/>
      <c r="BF82" s="190"/>
      <c r="BG82" s="190"/>
      <c r="BH82" s="204">
        <f>SUM(AV82:BG82)</f>
        <v>0</v>
      </c>
      <c r="BI82" s="190"/>
      <c r="BJ82" s="190"/>
      <c r="BK82" s="190"/>
      <c r="BL82" s="190"/>
      <c r="BM82" s="190"/>
      <c r="BN82" s="190"/>
      <c r="BO82" s="190"/>
      <c r="BP82" s="190"/>
      <c r="BQ82" s="190"/>
      <c r="BR82" s="190"/>
      <c r="BS82" s="190"/>
      <c r="BT82" s="190"/>
      <c r="BU82" s="204">
        <f>SUM(BI82:BT82)</f>
        <v>0</v>
      </c>
      <c r="BV82" s="190"/>
      <c r="BW82" s="190"/>
      <c r="BX82" s="190"/>
      <c r="BY82" s="190"/>
      <c r="BZ82" s="190"/>
      <c r="CA82" s="190"/>
      <c r="CB82" s="190"/>
      <c r="CC82" s="190"/>
      <c r="CD82" s="190"/>
      <c r="CE82" s="190"/>
      <c r="CF82" s="190"/>
      <c r="CG82" s="190"/>
      <c r="CH82" s="204">
        <f>SUM(BV82:CG82)</f>
        <v>0</v>
      </c>
      <c r="CI82" s="190"/>
      <c r="CJ82" s="190"/>
      <c r="CK82" s="190"/>
      <c r="CL82" s="190"/>
      <c r="CM82" s="190"/>
      <c r="CN82" s="190"/>
      <c r="CO82" s="190"/>
      <c r="CP82" s="190"/>
      <c r="CQ82" s="190"/>
      <c r="CR82" s="190"/>
      <c r="CS82" s="190"/>
      <c r="CT82" s="190"/>
      <c r="CU82" s="204">
        <f>SUM(CI82:CT82)</f>
        <v>0</v>
      </c>
      <c r="CV82" s="190"/>
      <c r="CW82" s="190"/>
      <c r="CX82" s="190"/>
      <c r="CY82" s="190"/>
      <c r="CZ82" s="190"/>
      <c r="DA82" s="190"/>
      <c r="DB82" s="190"/>
      <c r="DC82" s="190"/>
      <c r="DD82" s="190"/>
      <c r="DE82" s="190"/>
      <c r="DF82" s="190"/>
      <c r="DG82" s="190"/>
      <c r="DH82" s="204">
        <f>SUM(CV82:DG82)</f>
        <v>0</v>
      </c>
      <c r="DI82" s="190"/>
      <c r="DJ82" s="190"/>
      <c r="DK82" s="190"/>
      <c r="DL82" s="190"/>
      <c r="DM82" s="190"/>
      <c r="DN82" s="190"/>
      <c r="DO82" s="190"/>
      <c r="DP82" s="190"/>
      <c r="DQ82" s="190"/>
      <c r="DR82" s="190"/>
      <c r="DS82" s="190"/>
      <c r="DT82" s="190"/>
      <c r="DU82" s="204">
        <f>SUM(DI82:DT82)</f>
        <v>0</v>
      </c>
      <c r="DV82" s="190"/>
      <c r="DW82" s="190"/>
      <c r="DX82" s="190"/>
      <c r="DY82" s="190"/>
      <c r="DZ82" s="190"/>
      <c r="EA82" s="190"/>
      <c r="EB82" s="190"/>
      <c r="EC82" s="190"/>
      <c r="ED82" s="190"/>
      <c r="EE82" s="190"/>
      <c r="EF82" s="190"/>
      <c r="EG82" s="190"/>
      <c r="EH82" s="204">
        <f>SUM(DV82:EG82)</f>
        <v>0</v>
      </c>
      <c r="EI82" s="295"/>
    </row>
    <row r="83" spans="1:139" s="292" customFormat="1" ht="18" outlineLevel="2" x14ac:dyDescent="0.25">
      <c r="A83" s="187" t="s">
        <v>32</v>
      </c>
      <c r="B83" s="189"/>
      <c r="C83" s="240"/>
      <c r="D83" s="188"/>
      <c r="E83" s="188"/>
      <c r="F83" s="241"/>
      <c r="G83" s="241"/>
      <c r="H83" s="189">
        <f>SUM(H84:H90)</f>
        <v>350700</v>
      </c>
      <c r="I83" s="189">
        <f>SUM(I84:I90)</f>
        <v>0</v>
      </c>
      <c r="J83" s="189">
        <f t="shared" ref="J83:T83" si="996">SUM(J84:J90)</f>
        <v>0</v>
      </c>
      <c r="K83" s="189">
        <f t="shared" si="996"/>
        <v>0</v>
      </c>
      <c r="L83" s="189">
        <f t="shared" si="996"/>
        <v>0</v>
      </c>
      <c r="M83" s="189">
        <f t="shared" si="996"/>
        <v>0</v>
      </c>
      <c r="N83" s="189">
        <f t="shared" si="996"/>
        <v>0</v>
      </c>
      <c r="O83" s="189">
        <f t="shared" si="996"/>
        <v>0</v>
      </c>
      <c r="P83" s="189">
        <f t="shared" si="996"/>
        <v>0</v>
      </c>
      <c r="Q83" s="189">
        <f t="shared" si="996"/>
        <v>0</v>
      </c>
      <c r="R83" s="189">
        <f t="shared" si="996"/>
        <v>0</v>
      </c>
      <c r="S83" s="189">
        <f t="shared" si="996"/>
        <v>0</v>
      </c>
      <c r="T83" s="189">
        <f t="shared" si="996"/>
        <v>0</v>
      </c>
      <c r="U83" s="217">
        <f>SUM(U84:U90)</f>
        <v>350700</v>
      </c>
      <c r="V83" s="189">
        <f t="shared" ref="V83" si="997">SUM(V84:V90)</f>
        <v>0</v>
      </c>
      <c r="W83" s="189">
        <f t="shared" ref="W83" si="998">SUM(W84:W90)</f>
        <v>0</v>
      </c>
      <c r="X83" s="189">
        <f t="shared" ref="X83" si="999">SUM(X84:X90)</f>
        <v>0</v>
      </c>
      <c r="Y83" s="189">
        <f t="shared" ref="Y83" si="1000">SUM(Y84:Y90)</f>
        <v>0</v>
      </c>
      <c r="Z83" s="189">
        <f t="shared" ref="Z83" si="1001">SUM(Z84:Z90)</f>
        <v>0</v>
      </c>
      <c r="AA83" s="189">
        <f t="shared" ref="AA83" si="1002">SUM(AA84:AA90)</f>
        <v>0</v>
      </c>
      <c r="AB83" s="189">
        <f t="shared" ref="AB83" si="1003">SUM(AB84:AB90)</f>
        <v>0</v>
      </c>
      <c r="AC83" s="189">
        <f t="shared" ref="AC83" si="1004">SUM(AC84:AC90)</f>
        <v>0</v>
      </c>
      <c r="AD83" s="189">
        <f t="shared" ref="AD83" si="1005">SUM(AD84:AD90)</f>
        <v>0</v>
      </c>
      <c r="AE83" s="189">
        <f t="shared" ref="AE83" si="1006">SUM(AE84:AE90)</f>
        <v>0</v>
      </c>
      <c r="AF83" s="189">
        <f t="shared" ref="AF83" si="1007">SUM(AF84:AF90)</f>
        <v>0</v>
      </c>
      <c r="AG83" s="189">
        <f>SUM(AG84:AG90)</f>
        <v>168700</v>
      </c>
      <c r="AH83" s="217">
        <f>SUM(AH84:AH90)</f>
        <v>168700</v>
      </c>
      <c r="AI83" s="189">
        <f t="shared" ref="AI83" si="1008">SUM(AI84:AI90)</f>
        <v>0</v>
      </c>
      <c r="AJ83" s="189">
        <f t="shared" ref="AJ83" si="1009">SUM(AJ84:AJ90)</f>
        <v>0</v>
      </c>
      <c r="AK83" s="189">
        <f t="shared" ref="AK83" si="1010">SUM(AK84:AK90)</f>
        <v>0</v>
      </c>
      <c r="AL83" s="189">
        <f t="shared" ref="AL83" si="1011">SUM(AL84:AL90)</f>
        <v>0</v>
      </c>
      <c r="AM83" s="189">
        <f t="shared" ref="AM83" si="1012">SUM(AM84:AM90)</f>
        <v>0</v>
      </c>
      <c r="AN83" s="189">
        <f t="shared" ref="AN83" si="1013">SUM(AN84:AN90)</f>
        <v>0</v>
      </c>
      <c r="AO83" s="189">
        <f t="shared" ref="AO83" si="1014">SUM(AO84:AO90)</f>
        <v>0</v>
      </c>
      <c r="AP83" s="189">
        <f t="shared" ref="AP83" si="1015">SUM(AP84:AP90)</f>
        <v>0</v>
      </c>
      <c r="AQ83" s="189">
        <f t="shared" ref="AQ83" si="1016">SUM(AQ84:AQ90)</f>
        <v>0</v>
      </c>
      <c r="AR83" s="189">
        <f t="shared" ref="AR83" si="1017">SUM(AR84:AR90)</f>
        <v>0</v>
      </c>
      <c r="AS83" s="189">
        <f t="shared" ref="AS83" si="1018">SUM(AS84:AS90)</f>
        <v>0</v>
      </c>
      <c r="AT83" s="189">
        <f t="shared" ref="AT83" si="1019">SUM(AT84:AT90)</f>
        <v>0</v>
      </c>
      <c r="AU83" s="217">
        <f>SUM(AU84:AU90)</f>
        <v>0</v>
      </c>
      <c r="AV83" s="189">
        <f t="shared" ref="AV83" si="1020">SUM(AV84:AV90)</f>
        <v>0</v>
      </c>
      <c r="AW83" s="189">
        <f t="shared" ref="AW83" si="1021">SUM(AW84:AW90)</f>
        <v>0</v>
      </c>
      <c r="AX83" s="189">
        <f t="shared" ref="AX83" si="1022">SUM(AX84:AX90)</f>
        <v>0</v>
      </c>
      <c r="AY83" s="189">
        <f t="shared" ref="AY83" si="1023">SUM(AY84:AY90)</f>
        <v>0</v>
      </c>
      <c r="AZ83" s="189">
        <f t="shared" ref="AZ83" si="1024">SUM(AZ84:AZ90)</f>
        <v>0</v>
      </c>
      <c r="BA83" s="189">
        <f t="shared" ref="BA83" si="1025">SUM(BA84:BA90)</f>
        <v>0</v>
      </c>
      <c r="BB83" s="189">
        <f t="shared" ref="BB83" si="1026">SUM(BB84:BB90)</f>
        <v>0</v>
      </c>
      <c r="BC83" s="189">
        <f t="shared" ref="BC83" si="1027">SUM(BC84:BC90)</f>
        <v>0</v>
      </c>
      <c r="BD83" s="189">
        <f t="shared" ref="BD83" si="1028">SUM(BD84:BD90)</f>
        <v>0</v>
      </c>
      <c r="BE83" s="189">
        <f t="shared" ref="BE83" si="1029">SUM(BE84:BE90)</f>
        <v>0</v>
      </c>
      <c r="BF83" s="189">
        <f t="shared" ref="BF83" si="1030">SUM(BF84:BF90)</f>
        <v>0</v>
      </c>
      <c r="BG83" s="189">
        <f t="shared" ref="BG83" si="1031">SUM(BG84:BG90)</f>
        <v>168700</v>
      </c>
      <c r="BH83" s="217">
        <f>SUM(BH84:BH90)</f>
        <v>168700</v>
      </c>
      <c r="BI83" s="189">
        <f t="shared" ref="BI83" si="1032">SUM(BI84:BI90)</f>
        <v>0</v>
      </c>
      <c r="BJ83" s="189">
        <f t="shared" ref="BJ83" si="1033">SUM(BJ84:BJ90)</f>
        <v>0</v>
      </c>
      <c r="BK83" s="189">
        <f t="shared" ref="BK83" si="1034">SUM(BK84:BK90)</f>
        <v>0</v>
      </c>
      <c r="BL83" s="189">
        <f t="shared" ref="BL83" si="1035">SUM(BL84:BL90)</f>
        <v>0</v>
      </c>
      <c r="BM83" s="189">
        <f t="shared" ref="BM83" si="1036">SUM(BM84:BM90)</f>
        <v>0</v>
      </c>
      <c r="BN83" s="189">
        <f t="shared" ref="BN83" si="1037">SUM(BN84:BN90)</f>
        <v>0</v>
      </c>
      <c r="BO83" s="189">
        <f t="shared" ref="BO83" si="1038">SUM(BO84:BO90)</f>
        <v>0</v>
      </c>
      <c r="BP83" s="189">
        <f t="shared" ref="BP83" si="1039">SUM(BP84:BP90)</f>
        <v>0</v>
      </c>
      <c r="BQ83" s="189">
        <f t="shared" ref="BQ83" si="1040">SUM(BQ84:BQ90)</f>
        <v>0</v>
      </c>
      <c r="BR83" s="189">
        <f t="shared" ref="BR83" si="1041">SUM(BR84:BR90)</f>
        <v>0</v>
      </c>
      <c r="BS83" s="189">
        <f t="shared" ref="BS83" si="1042">SUM(BS84:BS90)</f>
        <v>0</v>
      </c>
      <c r="BT83" s="189">
        <f t="shared" ref="BT83" si="1043">SUM(BT84:BT90)</f>
        <v>0</v>
      </c>
      <c r="BU83" s="217">
        <f>SUM(BU84:BU90)</f>
        <v>0</v>
      </c>
      <c r="BV83" s="189">
        <f t="shared" ref="BV83" si="1044">SUM(BV84:BV90)</f>
        <v>0</v>
      </c>
      <c r="BW83" s="189">
        <f t="shared" ref="BW83" si="1045">SUM(BW84:BW90)</f>
        <v>0</v>
      </c>
      <c r="BX83" s="189">
        <f t="shared" ref="BX83" si="1046">SUM(BX84:BX90)</f>
        <v>0</v>
      </c>
      <c r="BY83" s="189">
        <f t="shared" ref="BY83" si="1047">SUM(BY84:BY90)</f>
        <v>0</v>
      </c>
      <c r="BZ83" s="189">
        <f t="shared" ref="BZ83" si="1048">SUM(BZ84:BZ90)</f>
        <v>0</v>
      </c>
      <c r="CA83" s="189">
        <f t="shared" ref="CA83" si="1049">SUM(CA84:CA90)</f>
        <v>0</v>
      </c>
      <c r="CB83" s="189">
        <f t="shared" ref="CB83" si="1050">SUM(CB84:CB90)</f>
        <v>0</v>
      </c>
      <c r="CC83" s="189">
        <f t="shared" ref="CC83" si="1051">SUM(CC84:CC90)</f>
        <v>0</v>
      </c>
      <c r="CD83" s="189">
        <f t="shared" ref="CD83" si="1052">SUM(CD84:CD90)</f>
        <v>0</v>
      </c>
      <c r="CE83" s="189">
        <f t="shared" ref="CE83" si="1053">SUM(CE84:CE90)</f>
        <v>0</v>
      </c>
      <c r="CF83" s="189">
        <f t="shared" ref="CF83" si="1054">SUM(CF84:CF90)</f>
        <v>0</v>
      </c>
      <c r="CG83" s="189">
        <f t="shared" ref="CG83" si="1055">SUM(CG84:CG90)</f>
        <v>168700</v>
      </c>
      <c r="CH83" s="217">
        <f>SUM(CH84:CH90)</f>
        <v>168700</v>
      </c>
      <c r="CI83" s="189">
        <f t="shared" ref="CI83" si="1056">SUM(CI84:CI90)</f>
        <v>0</v>
      </c>
      <c r="CJ83" s="189">
        <f t="shared" ref="CJ83" si="1057">SUM(CJ84:CJ90)</f>
        <v>0</v>
      </c>
      <c r="CK83" s="189">
        <f t="shared" ref="CK83" si="1058">SUM(CK84:CK90)</f>
        <v>0</v>
      </c>
      <c r="CL83" s="189">
        <f t="shared" ref="CL83" si="1059">SUM(CL84:CL90)</f>
        <v>0</v>
      </c>
      <c r="CM83" s="189">
        <f t="shared" ref="CM83" si="1060">SUM(CM84:CM90)</f>
        <v>0</v>
      </c>
      <c r="CN83" s="189">
        <f t="shared" ref="CN83" si="1061">SUM(CN84:CN90)</f>
        <v>0</v>
      </c>
      <c r="CO83" s="189">
        <f t="shared" ref="CO83" si="1062">SUM(CO84:CO90)</f>
        <v>0</v>
      </c>
      <c r="CP83" s="189">
        <f t="shared" ref="CP83" si="1063">SUM(CP84:CP90)</f>
        <v>0</v>
      </c>
      <c r="CQ83" s="189">
        <f t="shared" ref="CQ83" si="1064">SUM(CQ84:CQ90)</f>
        <v>0</v>
      </c>
      <c r="CR83" s="189">
        <f t="shared" ref="CR83" si="1065">SUM(CR84:CR90)</f>
        <v>0</v>
      </c>
      <c r="CS83" s="189">
        <f t="shared" ref="CS83" si="1066">SUM(CS84:CS90)</f>
        <v>0</v>
      </c>
      <c r="CT83" s="189">
        <f t="shared" ref="CT83" si="1067">SUM(CT84:CT90)</f>
        <v>0</v>
      </c>
      <c r="CU83" s="217">
        <f>SUM(CU84:CU90)</f>
        <v>0</v>
      </c>
      <c r="CV83" s="189">
        <f t="shared" ref="CV83" si="1068">SUM(CV84:CV90)</f>
        <v>0</v>
      </c>
      <c r="CW83" s="189">
        <f t="shared" ref="CW83" si="1069">SUM(CW84:CW90)</f>
        <v>0</v>
      </c>
      <c r="CX83" s="189">
        <f t="shared" ref="CX83" si="1070">SUM(CX84:CX90)</f>
        <v>0</v>
      </c>
      <c r="CY83" s="189">
        <f t="shared" ref="CY83" si="1071">SUM(CY84:CY90)</f>
        <v>0</v>
      </c>
      <c r="CZ83" s="189">
        <f t="shared" ref="CZ83" si="1072">SUM(CZ84:CZ90)</f>
        <v>0</v>
      </c>
      <c r="DA83" s="189">
        <f t="shared" ref="DA83" si="1073">SUM(DA84:DA90)</f>
        <v>0</v>
      </c>
      <c r="DB83" s="189">
        <f t="shared" ref="DB83" si="1074">SUM(DB84:DB90)</f>
        <v>0</v>
      </c>
      <c r="DC83" s="189">
        <f t="shared" ref="DC83" si="1075">SUM(DC84:DC90)</f>
        <v>0</v>
      </c>
      <c r="DD83" s="189">
        <f t="shared" ref="DD83" si="1076">SUM(DD84:DD90)</f>
        <v>0</v>
      </c>
      <c r="DE83" s="189">
        <f t="shared" ref="DE83" si="1077">SUM(DE84:DE90)</f>
        <v>0</v>
      </c>
      <c r="DF83" s="189">
        <f t="shared" ref="DF83" si="1078">SUM(DF84:DF90)</f>
        <v>0</v>
      </c>
      <c r="DG83" s="189">
        <f>SUM(DG84:DG90)</f>
        <v>168700</v>
      </c>
      <c r="DH83" s="217">
        <f>SUM(DH84:DH90)</f>
        <v>168700</v>
      </c>
      <c r="DI83" s="189">
        <f t="shared" ref="DI83" si="1079">SUM(DI84:DI90)</f>
        <v>0</v>
      </c>
      <c r="DJ83" s="189">
        <f t="shared" ref="DJ83" si="1080">SUM(DJ84:DJ90)</f>
        <v>0</v>
      </c>
      <c r="DK83" s="189">
        <f t="shared" ref="DK83" si="1081">SUM(DK84:DK90)</f>
        <v>0</v>
      </c>
      <c r="DL83" s="189">
        <f t="shared" ref="DL83" si="1082">SUM(DL84:DL90)</f>
        <v>0</v>
      </c>
      <c r="DM83" s="189">
        <f t="shared" ref="DM83" si="1083">SUM(DM84:DM90)</f>
        <v>0</v>
      </c>
      <c r="DN83" s="189">
        <f t="shared" ref="DN83" si="1084">SUM(DN84:DN90)</f>
        <v>0</v>
      </c>
      <c r="DO83" s="189">
        <f t="shared" ref="DO83" si="1085">SUM(DO84:DO90)</f>
        <v>0</v>
      </c>
      <c r="DP83" s="189">
        <f t="shared" ref="DP83" si="1086">SUM(DP84:DP90)</f>
        <v>0</v>
      </c>
      <c r="DQ83" s="189">
        <f t="shared" ref="DQ83" si="1087">SUM(DQ84:DQ90)</f>
        <v>0</v>
      </c>
      <c r="DR83" s="189">
        <f t="shared" ref="DR83" si="1088">SUM(DR84:DR90)</f>
        <v>0</v>
      </c>
      <c r="DS83" s="189">
        <f t="shared" ref="DS83" si="1089">SUM(DS84:DS90)</f>
        <v>0</v>
      </c>
      <c r="DT83" s="189">
        <f t="shared" ref="DT83" si="1090">SUM(DT84:DT90)</f>
        <v>0</v>
      </c>
      <c r="DU83" s="217">
        <f>SUM(DU84:DU90)</f>
        <v>0</v>
      </c>
      <c r="DV83" s="189">
        <f t="shared" ref="DV83" si="1091">SUM(DV84:DV90)</f>
        <v>0</v>
      </c>
      <c r="DW83" s="189">
        <f t="shared" ref="DW83" si="1092">SUM(DW84:DW90)</f>
        <v>0</v>
      </c>
      <c r="DX83" s="189">
        <f t="shared" ref="DX83" si="1093">SUM(DX84:DX90)</f>
        <v>0</v>
      </c>
      <c r="DY83" s="189">
        <f t="shared" ref="DY83" si="1094">SUM(DY84:DY90)</f>
        <v>0</v>
      </c>
      <c r="DZ83" s="189">
        <f t="shared" ref="DZ83" si="1095">SUM(DZ84:DZ90)</f>
        <v>0</v>
      </c>
      <c r="EA83" s="189">
        <f t="shared" ref="EA83" si="1096">SUM(EA84:EA90)</f>
        <v>168700</v>
      </c>
      <c r="EB83" s="189">
        <f t="shared" ref="EB83" si="1097">SUM(EB84:EB90)</f>
        <v>0</v>
      </c>
      <c r="EC83" s="189">
        <f t="shared" ref="EC83" si="1098">SUM(EC84:EC90)</f>
        <v>0</v>
      </c>
      <c r="ED83" s="189">
        <f t="shared" ref="ED83" si="1099">SUM(ED84:ED90)</f>
        <v>0</v>
      </c>
      <c r="EE83" s="189">
        <f t="shared" ref="EE83" si="1100">SUM(EE84:EE90)</f>
        <v>0</v>
      </c>
      <c r="EF83" s="189">
        <f t="shared" ref="EF83" si="1101">SUM(EF84:EF90)</f>
        <v>0</v>
      </c>
      <c r="EG83" s="189">
        <f t="shared" ref="EG83" si="1102">SUM(EG84:EG90)</f>
        <v>0</v>
      </c>
      <c r="EH83" s="217">
        <f>SUM(EH84:EH90)</f>
        <v>168700</v>
      </c>
      <c r="EI83" s="291"/>
    </row>
    <row r="84" spans="1:139" outlineLevel="3" x14ac:dyDescent="0.2">
      <c r="A84" s="193" t="s">
        <v>33</v>
      </c>
      <c r="B84" s="192">
        <f>(840/15)*5</f>
        <v>280</v>
      </c>
      <c r="C84" s="199">
        <v>300</v>
      </c>
      <c r="D84" s="195">
        <f t="shared" si="541"/>
        <v>84000</v>
      </c>
      <c r="E84" s="195"/>
      <c r="F84" s="203"/>
      <c r="G84" s="203"/>
      <c r="H84" s="190">
        <f>D84</f>
        <v>84000</v>
      </c>
      <c r="I84" s="190"/>
      <c r="J84" s="190"/>
      <c r="K84" s="190"/>
      <c r="L84" s="190"/>
      <c r="M84" s="190"/>
      <c r="N84" s="190"/>
      <c r="O84" s="190"/>
      <c r="P84" s="190"/>
      <c r="Q84" s="190"/>
      <c r="R84" s="190"/>
      <c r="S84" s="190"/>
      <c r="T84" s="190"/>
      <c r="U84" s="204">
        <f t="shared" ref="U84:U90" si="1103">SUM(H84:T84)</f>
        <v>84000</v>
      </c>
      <c r="V84" s="190"/>
      <c r="W84" s="190"/>
      <c r="X84" s="190"/>
      <c r="Y84" s="190"/>
      <c r="Z84" s="190"/>
      <c r="AA84" s="190"/>
      <c r="AB84" s="190"/>
      <c r="AC84" s="190"/>
      <c r="AD84" s="190"/>
      <c r="AE84" s="190"/>
      <c r="AF84" s="190"/>
      <c r="AG84" s="190"/>
      <c r="AH84" s="204">
        <f t="shared" ref="AH84:AH85" si="1104">SUM(V84:AG84)</f>
        <v>0</v>
      </c>
      <c r="AI84" s="190"/>
      <c r="AJ84" s="190"/>
      <c r="AK84" s="190"/>
      <c r="AL84" s="190"/>
      <c r="AM84" s="190"/>
      <c r="AN84" s="190"/>
      <c r="AO84" s="190"/>
      <c r="AP84" s="190"/>
      <c r="AQ84" s="190"/>
      <c r="AR84" s="190"/>
      <c r="AS84" s="190"/>
      <c r="AT84" s="190"/>
      <c r="AU84" s="204">
        <f t="shared" ref="AU84:AU90" si="1105">SUM(AI84:AT84)</f>
        <v>0</v>
      </c>
      <c r="AV84" s="190"/>
      <c r="AW84" s="190"/>
      <c r="AX84" s="190"/>
      <c r="AY84" s="190"/>
      <c r="AZ84" s="190"/>
      <c r="BA84" s="190"/>
      <c r="BB84" s="190"/>
      <c r="BC84" s="190"/>
      <c r="BD84" s="190"/>
      <c r="BE84" s="190"/>
      <c r="BF84" s="190"/>
      <c r="BG84" s="190"/>
      <c r="BH84" s="204">
        <f t="shared" ref="BH84:BH85" si="1106">SUM(AV84:BG84)</f>
        <v>0</v>
      </c>
      <c r="BI84" s="190"/>
      <c r="BJ84" s="190"/>
      <c r="BK84" s="190"/>
      <c r="BL84" s="190"/>
      <c r="BM84" s="190"/>
      <c r="BN84" s="190"/>
      <c r="BO84" s="190"/>
      <c r="BP84" s="190"/>
      <c r="BQ84" s="190"/>
      <c r="BR84" s="190"/>
      <c r="BS84" s="190"/>
      <c r="BT84" s="190"/>
      <c r="BU84" s="204">
        <f t="shared" ref="BU84:BU90" si="1107">SUM(BI84:BT84)</f>
        <v>0</v>
      </c>
      <c r="BV84" s="190"/>
      <c r="BW84" s="190"/>
      <c r="BX84" s="190"/>
      <c r="BY84" s="190"/>
      <c r="BZ84" s="190"/>
      <c r="CA84" s="190"/>
      <c r="CB84" s="190"/>
      <c r="CC84" s="190"/>
      <c r="CD84" s="190"/>
      <c r="CE84" s="190"/>
      <c r="CF84" s="190"/>
      <c r="CG84" s="190"/>
      <c r="CH84" s="204">
        <f t="shared" ref="CH84:CH90" si="1108">SUM(BV84:CG84)</f>
        <v>0</v>
      </c>
      <c r="CI84" s="190"/>
      <c r="CJ84" s="190"/>
      <c r="CK84" s="190"/>
      <c r="CL84" s="190"/>
      <c r="CM84" s="190"/>
      <c r="CN84" s="190"/>
      <c r="CO84" s="190"/>
      <c r="CP84" s="190"/>
      <c r="CQ84" s="190"/>
      <c r="CR84" s="190"/>
      <c r="CS84" s="190"/>
      <c r="CT84" s="190"/>
      <c r="CU84" s="204">
        <f t="shared" ref="CU84:CU90" si="1109">SUM(CI84:CT84)</f>
        <v>0</v>
      </c>
      <c r="CV84" s="190"/>
      <c r="CW84" s="190"/>
      <c r="CX84" s="190"/>
      <c r="CY84" s="190"/>
      <c r="CZ84" s="190"/>
      <c r="DA84" s="190"/>
      <c r="DB84" s="190"/>
      <c r="DC84" s="190"/>
      <c r="DD84" s="190"/>
      <c r="DE84" s="190"/>
      <c r="DF84" s="190"/>
      <c r="DG84" s="190"/>
      <c r="DH84" s="204">
        <f t="shared" ref="DH84:DH85" si="1110">SUM(CV84:DG84)</f>
        <v>0</v>
      </c>
      <c r="DI84" s="190"/>
      <c r="DJ84" s="190"/>
      <c r="DK84" s="190"/>
      <c r="DL84" s="190"/>
      <c r="DM84" s="190"/>
      <c r="DN84" s="190"/>
      <c r="DO84" s="190"/>
      <c r="DP84" s="190"/>
      <c r="DQ84" s="190"/>
      <c r="DR84" s="190"/>
      <c r="DS84" s="190"/>
      <c r="DT84" s="190"/>
      <c r="DU84" s="204">
        <f t="shared" ref="DU84:DU90" si="1111">SUM(DI84:DT84)</f>
        <v>0</v>
      </c>
      <c r="DV84" s="190"/>
      <c r="DW84" s="190"/>
      <c r="DX84" s="190"/>
      <c r="DY84" s="190"/>
      <c r="DZ84" s="190"/>
      <c r="EA84" s="190"/>
      <c r="EB84" s="190"/>
      <c r="EC84" s="190"/>
      <c r="ED84" s="190"/>
      <c r="EE84" s="190"/>
      <c r="EF84" s="190"/>
      <c r="EG84" s="190"/>
      <c r="EH84" s="204">
        <f t="shared" ref="EH84:EH90" si="1112">SUM(DV84:EG84)</f>
        <v>0</v>
      </c>
      <c r="EI84" s="295"/>
    </row>
    <row r="85" spans="1:139" outlineLevel="3" x14ac:dyDescent="0.2">
      <c r="A85" s="193" t="s">
        <v>34</v>
      </c>
      <c r="B85" s="192">
        <f t="shared" ref="B85:B86" si="1113">(840/15)*5</f>
        <v>280</v>
      </c>
      <c r="C85" s="199">
        <v>350</v>
      </c>
      <c r="D85" s="195">
        <f t="shared" si="541"/>
        <v>98000</v>
      </c>
      <c r="E85" s="195"/>
      <c r="F85" s="203"/>
      <c r="G85" s="203"/>
      <c r="H85" s="190">
        <f>D85</f>
        <v>98000</v>
      </c>
      <c r="I85" s="190"/>
      <c r="J85" s="190"/>
      <c r="K85" s="190"/>
      <c r="L85" s="190"/>
      <c r="M85" s="190"/>
      <c r="N85" s="190"/>
      <c r="O85" s="190"/>
      <c r="P85" s="190"/>
      <c r="Q85" s="190"/>
      <c r="R85" s="190"/>
      <c r="S85" s="190"/>
      <c r="T85" s="190"/>
      <c r="U85" s="204">
        <f t="shared" si="1103"/>
        <v>98000</v>
      </c>
      <c r="V85" s="190"/>
      <c r="W85" s="190"/>
      <c r="X85" s="190"/>
      <c r="Y85" s="190"/>
      <c r="Z85" s="190"/>
      <c r="AA85" s="190"/>
      <c r="AB85" s="190"/>
      <c r="AC85" s="190"/>
      <c r="AD85" s="190"/>
      <c r="AE85" s="190"/>
      <c r="AF85" s="190"/>
      <c r="AG85" s="190"/>
      <c r="AH85" s="204">
        <f t="shared" si="1104"/>
        <v>0</v>
      </c>
      <c r="AI85" s="190"/>
      <c r="AJ85" s="190"/>
      <c r="AK85" s="190"/>
      <c r="AL85" s="190"/>
      <c r="AM85" s="190"/>
      <c r="AN85" s="190"/>
      <c r="AO85" s="190"/>
      <c r="AP85" s="190"/>
      <c r="AQ85" s="190"/>
      <c r="AR85" s="190"/>
      <c r="AS85" s="190"/>
      <c r="AT85" s="190"/>
      <c r="AU85" s="204">
        <f t="shared" si="1105"/>
        <v>0</v>
      </c>
      <c r="AV85" s="190"/>
      <c r="AW85" s="190"/>
      <c r="AX85" s="190"/>
      <c r="AY85" s="190"/>
      <c r="AZ85" s="190"/>
      <c r="BA85" s="190"/>
      <c r="BB85" s="190"/>
      <c r="BC85" s="190"/>
      <c r="BD85" s="190"/>
      <c r="BE85" s="190"/>
      <c r="BF85" s="190"/>
      <c r="BG85" s="190"/>
      <c r="BH85" s="204">
        <f t="shared" si="1106"/>
        <v>0</v>
      </c>
      <c r="BI85" s="190"/>
      <c r="BJ85" s="190"/>
      <c r="BK85" s="190"/>
      <c r="BL85" s="190"/>
      <c r="BM85" s="190"/>
      <c r="BN85" s="190"/>
      <c r="BO85" s="190"/>
      <c r="BP85" s="190"/>
      <c r="BQ85" s="190"/>
      <c r="BR85" s="190"/>
      <c r="BS85" s="190"/>
      <c r="BT85" s="190"/>
      <c r="BU85" s="204">
        <f t="shared" si="1107"/>
        <v>0</v>
      </c>
      <c r="BV85" s="190"/>
      <c r="BW85" s="190"/>
      <c r="BX85" s="190"/>
      <c r="BY85" s="190"/>
      <c r="BZ85" s="190"/>
      <c r="CA85" s="190"/>
      <c r="CB85" s="190"/>
      <c r="CC85" s="190"/>
      <c r="CD85" s="190"/>
      <c r="CE85" s="190"/>
      <c r="CF85" s="190"/>
      <c r="CG85" s="190"/>
      <c r="CH85" s="204">
        <f t="shared" si="1108"/>
        <v>0</v>
      </c>
      <c r="CI85" s="190"/>
      <c r="CJ85" s="190"/>
      <c r="CK85" s="190"/>
      <c r="CL85" s="190"/>
      <c r="CM85" s="190"/>
      <c r="CN85" s="190"/>
      <c r="CO85" s="190"/>
      <c r="CP85" s="190"/>
      <c r="CQ85" s="190"/>
      <c r="CR85" s="190"/>
      <c r="CS85" s="190"/>
      <c r="CT85" s="190"/>
      <c r="CU85" s="204">
        <f t="shared" si="1109"/>
        <v>0</v>
      </c>
      <c r="CV85" s="190"/>
      <c r="CW85" s="190"/>
      <c r="CX85" s="190"/>
      <c r="CY85" s="190"/>
      <c r="CZ85" s="190"/>
      <c r="DA85" s="190"/>
      <c r="DB85" s="190"/>
      <c r="DC85" s="190"/>
      <c r="DD85" s="190"/>
      <c r="DE85" s="190"/>
      <c r="DF85" s="190"/>
      <c r="DG85" s="190"/>
      <c r="DH85" s="204">
        <f t="shared" si="1110"/>
        <v>0</v>
      </c>
      <c r="DI85" s="190"/>
      <c r="DJ85" s="190"/>
      <c r="DK85" s="190"/>
      <c r="DL85" s="190"/>
      <c r="DM85" s="190"/>
      <c r="DN85" s="190"/>
      <c r="DO85" s="190"/>
      <c r="DP85" s="190"/>
      <c r="DQ85" s="190"/>
      <c r="DR85" s="190"/>
      <c r="DS85" s="190"/>
      <c r="DT85" s="190"/>
      <c r="DU85" s="204">
        <f t="shared" si="1111"/>
        <v>0</v>
      </c>
      <c r="DV85" s="190"/>
      <c r="DW85" s="190"/>
      <c r="DX85" s="190"/>
      <c r="DY85" s="190"/>
      <c r="DZ85" s="190"/>
      <c r="EA85" s="190"/>
      <c r="EB85" s="190"/>
      <c r="EC85" s="190"/>
      <c r="ED85" s="190"/>
      <c r="EE85" s="190"/>
      <c r="EF85" s="190"/>
      <c r="EG85" s="190"/>
      <c r="EH85" s="204">
        <f t="shared" si="1112"/>
        <v>0</v>
      </c>
      <c r="EI85" s="295"/>
    </row>
    <row r="86" spans="1:139" outlineLevel="3" x14ac:dyDescent="0.2">
      <c r="A86" s="193" t="s">
        <v>414</v>
      </c>
      <c r="B86" s="192">
        <f t="shared" si="1113"/>
        <v>280</v>
      </c>
      <c r="C86" s="199">
        <v>100</v>
      </c>
      <c r="D86" s="195">
        <f t="shared" si="541"/>
        <v>28000</v>
      </c>
      <c r="E86" s="195"/>
      <c r="F86" s="203"/>
      <c r="G86" s="203"/>
      <c r="H86" s="190">
        <f>D86</f>
        <v>28000</v>
      </c>
      <c r="I86" s="190"/>
      <c r="J86" s="190"/>
      <c r="K86" s="190"/>
      <c r="L86" s="190"/>
      <c r="M86" s="190"/>
      <c r="N86" s="190"/>
      <c r="O86" s="190"/>
      <c r="P86" s="190"/>
      <c r="Q86" s="190"/>
      <c r="R86" s="190"/>
      <c r="S86" s="190"/>
      <c r="T86" s="190"/>
      <c r="U86" s="204">
        <f t="shared" si="1103"/>
        <v>28000</v>
      </c>
      <c r="V86" s="190"/>
      <c r="W86" s="190"/>
      <c r="X86" s="190"/>
      <c r="Y86" s="190"/>
      <c r="Z86" s="190"/>
      <c r="AA86" s="190"/>
      <c r="AB86" s="190"/>
      <c r="AC86" s="190"/>
      <c r="AD86" s="190"/>
      <c r="AE86" s="190"/>
      <c r="AF86" s="190"/>
      <c r="AG86" s="190">
        <f>$D$86</f>
        <v>28000</v>
      </c>
      <c r="AH86" s="204">
        <f>SUM(V86:AG86)</f>
        <v>28000</v>
      </c>
      <c r="AI86" s="190"/>
      <c r="AJ86" s="190"/>
      <c r="AK86" s="190"/>
      <c r="AL86" s="190"/>
      <c r="AM86" s="190"/>
      <c r="AN86" s="190"/>
      <c r="AO86" s="190"/>
      <c r="AP86" s="190"/>
      <c r="AQ86" s="190"/>
      <c r="AR86" s="190"/>
      <c r="AS86" s="190"/>
      <c r="AT86" s="190"/>
      <c r="AU86" s="204">
        <f t="shared" si="1105"/>
        <v>0</v>
      </c>
      <c r="AW86" s="190"/>
      <c r="AX86" s="190"/>
      <c r="AY86" s="190"/>
      <c r="AZ86" s="190"/>
      <c r="BA86" s="190"/>
      <c r="BB86" s="190"/>
      <c r="BC86" s="190"/>
      <c r="BD86" s="190"/>
      <c r="BE86" s="190"/>
      <c r="BF86" s="190"/>
      <c r="BG86" s="190">
        <f>$D$86</f>
        <v>28000</v>
      </c>
      <c r="BH86" s="204">
        <f>SUM(AV86:BG86)</f>
        <v>28000</v>
      </c>
      <c r="BI86" s="190"/>
      <c r="BJ86" s="190"/>
      <c r="BK86" s="190"/>
      <c r="BL86" s="190"/>
      <c r="BM86" s="190"/>
      <c r="BN86" s="190"/>
      <c r="BO86" s="190"/>
      <c r="BP86" s="190"/>
      <c r="BQ86" s="190"/>
      <c r="BR86" s="190"/>
      <c r="BS86" s="190"/>
      <c r="BT86" s="190"/>
      <c r="BU86" s="204">
        <f t="shared" si="1107"/>
        <v>0</v>
      </c>
      <c r="BV86" s="190"/>
      <c r="BW86" s="190"/>
      <c r="BX86" s="190"/>
      <c r="BY86" s="190"/>
      <c r="BZ86" s="190"/>
      <c r="CA86" s="190"/>
      <c r="CB86" s="190"/>
      <c r="CC86" s="190"/>
      <c r="CD86" s="190"/>
      <c r="CE86" s="190"/>
      <c r="CF86" s="190"/>
      <c r="CG86" s="190">
        <f>$D$86</f>
        <v>28000</v>
      </c>
      <c r="CH86" s="204">
        <f t="shared" si="1108"/>
        <v>28000</v>
      </c>
      <c r="CI86" s="190"/>
      <c r="CJ86" s="190"/>
      <c r="CK86" s="190"/>
      <c r="CL86" s="190"/>
      <c r="CM86" s="190"/>
      <c r="CN86" s="190"/>
      <c r="CO86" s="190"/>
      <c r="CP86" s="190"/>
      <c r="CQ86" s="190"/>
      <c r="CR86" s="190"/>
      <c r="CS86" s="190"/>
      <c r="CT86" s="190"/>
      <c r="CU86" s="204">
        <f t="shared" si="1109"/>
        <v>0</v>
      </c>
      <c r="CW86" s="190"/>
      <c r="CX86" s="190"/>
      <c r="CY86" s="190"/>
      <c r="CZ86" s="190"/>
      <c r="DA86" s="190"/>
      <c r="DB86" s="190"/>
      <c r="DC86" s="190"/>
      <c r="DD86" s="190"/>
      <c r="DE86" s="190"/>
      <c r="DF86" s="190"/>
      <c r="DG86" s="190">
        <f>D86</f>
        <v>28000</v>
      </c>
      <c r="DH86" s="204">
        <f>SUM(CW86:DG86)</f>
        <v>28000</v>
      </c>
      <c r="DI86" s="190"/>
      <c r="DJ86" s="190"/>
      <c r="DK86" s="190"/>
      <c r="DL86" s="190"/>
      <c r="DM86" s="190"/>
      <c r="DN86" s="190"/>
      <c r="DO86" s="190"/>
      <c r="DP86" s="190"/>
      <c r="DQ86" s="190"/>
      <c r="DR86" s="190"/>
      <c r="DS86" s="190"/>
      <c r="DT86" s="190"/>
      <c r="DU86" s="204">
        <f t="shared" si="1111"/>
        <v>0</v>
      </c>
      <c r="DV86" s="190"/>
      <c r="DW86" s="190"/>
      <c r="DX86" s="190"/>
      <c r="DY86" s="190"/>
      <c r="DZ86" s="190"/>
      <c r="EA86" s="190">
        <f>$D$86</f>
        <v>28000</v>
      </c>
      <c r="EB86" s="190"/>
      <c r="EC86" s="190"/>
      <c r="ED86" s="190"/>
      <c r="EE86" s="190"/>
      <c r="EF86" s="190"/>
      <c r="EG86" s="190"/>
      <c r="EH86" s="204">
        <f t="shared" si="1112"/>
        <v>28000</v>
      </c>
      <c r="EI86" s="295"/>
    </row>
    <row r="87" spans="1:139" outlineLevel="3" x14ac:dyDescent="0.2">
      <c r="A87" s="193" t="s">
        <v>413</v>
      </c>
      <c r="B87" s="192">
        <v>840</v>
      </c>
      <c r="C87" s="199">
        <v>80</v>
      </c>
      <c r="D87" s="195">
        <f t="shared" si="541"/>
        <v>67200</v>
      </c>
      <c r="E87" s="195"/>
      <c r="F87" s="203"/>
      <c r="G87" s="203"/>
      <c r="H87" s="190">
        <f t="shared" ref="H87:H90" si="1114">D87</f>
        <v>67200</v>
      </c>
      <c r="I87" s="190"/>
      <c r="J87" s="190"/>
      <c r="K87" s="190"/>
      <c r="L87" s="190"/>
      <c r="M87" s="190"/>
      <c r="N87" s="190"/>
      <c r="O87" s="190"/>
      <c r="P87" s="190"/>
      <c r="Q87" s="190"/>
      <c r="R87" s="190"/>
      <c r="S87" s="190"/>
      <c r="T87" s="190"/>
      <c r="U87" s="204">
        <f t="shared" si="1103"/>
        <v>67200</v>
      </c>
      <c r="V87" s="190"/>
      <c r="W87" s="190"/>
      <c r="X87" s="190"/>
      <c r="Y87" s="190"/>
      <c r="Z87" s="190"/>
      <c r="AA87" s="190"/>
      <c r="AB87" s="190"/>
      <c r="AC87" s="190"/>
      <c r="AD87" s="190"/>
      <c r="AE87" s="190"/>
      <c r="AF87" s="190"/>
      <c r="AG87" s="190">
        <f>$D$87</f>
        <v>67200</v>
      </c>
      <c r="AH87" s="204">
        <f>SUM(V87:AG87)</f>
        <v>67200</v>
      </c>
      <c r="AI87" s="190"/>
      <c r="AJ87" s="190"/>
      <c r="AK87" s="190"/>
      <c r="AL87" s="190"/>
      <c r="AM87" s="190"/>
      <c r="AN87" s="190"/>
      <c r="AO87" s="190"/>
      <c r="AP87" s="190"/>
      <c r="AQ87" s="190"/>
      <c r="AR87" s="190"/>
      <c r="AS87" s="190"/>
      <c r="AT87" s="190"/>
      <c r="AU87" s="204">
        <f t="shared" si="1105"/>
        <v>0</v>
      </c>
      <c r="AW87" s="190"/>
      <c r="AX87" s="190"/>
      <c r="AY87" s="190"/>
      <c r="AZ87" s="190"/>
      <c r="BA87" s="190"/>
      <c r="BB87" s="190"/>
      <c r="BC87" s="190"/>
      <c r="BD87" s="190"/>
      <c r="BE87" s="190"/>
      <c r="BF87" s="190"/>
      <c r="BG87" s="190">
        <f>$D$87</f>
        <v>67200</v>
      </c>
      <c r="BH87" s="204">
        <f t="shared" ref="BH87:BH90" si="1115">SUM(AV87:BG87)</f>
        <v>67200</v>
      </c>
      <c r="BI87" s="190"/>
      <c r="BJ87" s="190"/>
      <c r="BK87" s="190"/>
      <c r="BL87" s="190"/>
      <c r="BM87" s="190"/>
      <c r="BN87" s="190"/>
      <c r="BO87" s="190"/>
      <c r="BP87" s="190"/>
      <c r="BQ87" s="190"/>
      <c r="BR87" s="190"/>
      <c r="BS87" s="190"/>
      <c r="BT87" s="190"/>
      <c r="BU87" s="204">
        <f t="shared" si="1107"/>
        <v>0</v>
      </c>
      <c r="BV87" s="190"/>
      <c r="BW87" s="190"/>
      <c r="BX87" s="190"/>
      <c r="BY87" s="190"/>
      <c r="BZ87" s="190"/>
      <c r="CA87" s="190"/>
      <c r="CB87" s="190"/>
      <c r="CC87" s="190"/>
      <c r="CD87" s="190"/>
      <c r="CE87" s="190"/>
      <c r="CF87" s="190"/>
      <c r="CG87" s="190">
        <f>$D$87</f>
        <v>67200</v>
      </c>
      <c r="CH87" s="204">
        <f t="shared" si="1108"/>
        <v>67200</v>
      </c>
      <c r="CI87" s="190"/>
      <c r="CJ87" s="190"/>
      <c r="CK87" s="190"/>
      <c r="CL87" s="190"/>
      <c r="CM87" s="190"/>
      <c r="CN87" s="190"/>
      <c r="CO87" s="190"/>
      <c r="CP87" s="190"/>
      <c r="CQ87" s="190"/>
      <c r="CR87" s="190"/>
      <c r="CS87" s="190"/>
      <c r="CT87" s="190"/>
      <c r="CU87" s="204">
        <f t="shared" si="1109"/>
        <v>0</v>
      </c>
      <c r="CW87" s="190"/>
      <c r="CX87" s="190"/>
      <c r="CY87" s="190"/>
      <c r="CZ87" s="190"/>
      <c r="DA87" s="190"/>
      <c r="DB87" s="190"/>
      <c r="DC87" s="190"/>
      <c r="DD87" s="190"/>
      <c r="DE87" s="190"/>
      <c r="DF87" s="190"/>
      <c r="DG87" s="190">
        <f>D87</f>
        <v>67200</v>
      </c>
      <c r="DH87" s="204">
        <f>SUM(CW87:DG87)</f>
        <v>67200</v>
      </c>
      <c r="DI87" s="190"/>
      <c r="DJ87" s="190"/>
      <c r="DK87" s="190"/>
      <c r="DL87" s="190"/>
      <c r="DM87" s="190"/>
      <c r="DN87" s="190"/>
      <c r="DO87" s="190"/>
      <c r="DP87" s="190"/>
      <c r="DQ87" s="190"/>
      <c r="DR87" s="190"/>
      <c r="DS87" s="190"/>
      <c r="DT87" s="190"/>
      <c r="DU87" s="204">
        <f t="shared" si="1111"/>
        <v>0</v>
      </c>
      <c r="DV87" s="190"/>
      <c r="DW87" s="190"/>
      <c r="DX87" s="190"/>
      <c r="DY87" s="190"/>
      <c r="DZ87" s="190"/>
      <c r="EA87" s="190">
        <f>$D$87</f>
        <v>67200</v>
      </c>
      <c r="EB87" s="190"/>
      <c r="EC87" s="190"/>
      <c r="ED87" s="190"/>
      <c r="EE87" s="190"/>
      <c r="EF87" s="190"/>
      <c r="EG87" s="190"/>
      <c r="EH87" s="204">
        <f t="shared" si="1112"/>
        <v>67200</v>
      </c>
      <c r="EI87" s="295"/>
    </row>
    <row r="88" spans="1:139" outlineLevel="3" x14ac:dyDescent="0.2">
      <c r="A88" s="193" t="s">
        <v>415</v>
      </c>
      <c r="B88" s="192">
        <v>70</v>
      </c>
      <c r="C88" s="199">
        <v>450</v>
      </c>
      <c r="D88" s="195">
        <f t="shared" si="541"/>
        <v>31500</v>
      </c>
      <c r="E88" s="195"/>
      <c r="F88" s="203"/>
      <c r="G88" s="203"/>
      <c r="H88" s="190">
        <f t="shared" si="1114"/>
        <v>31500</v>
      </c>
      <c r="I88" s="190"/>
      <c r="J88" s="190"/>
      <c r="K88" s="190"/>
      <c r="L88" s="190"/>
      <c r="M88" s="190"/>
      <c r="N88" s="190"/>
      <c r="O88" s="190"/>
      <c r="P88" s="190"/>
      <c r="Q88" s="190"/>
      <c r="R88" s="190"/>
      <c r="S88" s="190"/>
      <c r="T88" s="190"/>
      <c r="U88" s="204">
        <f t="shared" si="1103"/>
        <v>31500</v>
      </c>
      <c r="V88" s="190"/>
      <c r="W88" s="190"/>
      <c r="X88" s="190"/>
      <c r="Y88" s="190"/>
      <c r="Z88" s="190"/>
      <c r="AA88" s="190"/>
      <c r="AB88" s="190"/>
      <c r="AC88" s="190"/>
      <c r="AD88" s="190"/>
      <c r="AE88" s="190"/>
      <c r="AF88" s="190"/>
      <c r="AG88" s="190">
        <f>$D$88</f>
        <v>31500</v>
      </c>
      <c r="AH88" s="204">
        <f>SUM(V88:AG88)</f>
        <v>31500</v>
      </c>
      <c r="AI88" s="190"/>
      <c r="AJ88" s="190"/>
      <c r="AK88" s="190"/>
      <c r="AL88" s="190"/>
      <c r="AM88" s="190"/>
      <c r="AN88" s="190"/>
      <c r="AO88" s="190"/>
      <c r="AP88" s="190"/>
      <c r="AQ88" s="190"/>
      <c r="AR88" s="190"/>
      <c r="AS88" s="190"/>
      <c r="AT88" s="190"/>
      <c r="AU88" s="204">
        <f t="shared" si="1105"/>
        <v>0</v>
      </c>
      <c r="AW88" s="190"/>
      <c r="AX88" s="190"/>
      <c r="AY88" s="190"/>
      <c r="AZ88" s="190"/>
      <c r="BA88" s="190"/>
      <c r="BB88" s="190"/>
      <c r="BC88" s="190"/>
      <c r="BD88" s="190"/>
      <c r="BE88" s="190"/>
      <c r="BF88" s="190"/>
      <c r="BG88" s="190">
        <f>$D$88</f>
        <v>31500</v>
      </c>
      <c r="BH88" s="204">
        <f t="shared" si="1115"/>
        <v>31500</v>
      </c>
      <c r="BI88" s="190"/>
      <c r="BJ88" s="190"/>
      <c r="BK88" s="190"/>
      <c r="BL88" s="190"/>
      <c r="BM88" s="190"/>
      <c r="BN88" s="190"/>
      <c r="BO88" s="190"/>
      <c r="BP88" s="190"/>
      <c r="BQ88" s="190"/>
      <c r="BR88" s="190"/>
      <c r="BS88" s="190"/>
      <c r="BT88" s="190"/>
      <c r="BU88" s="204">
        <f t="shared" si="1107"/>
        <v>0</v>
      </c>
      <c r="BV88" s="190"/>
      <c r="BW88" s="190"/>
      <c r="BX88" s="190"/>
      <c r="BY88" s="190"/>
      <c r="BZ88" s="190"/>
      <c r="CA88" s="190"/>
      <c r="CB88" s="190"/>
      <c r="CC88" s="190"/>
      <c r="CD88" s="190"/>
      <c r="CE88" s="190"/>
      <c r="CF88" s="190"/>
      <c r="CG88" s="190">
        <f>$D$88</f>
        <v>31500</v>
      </c>
      <c r="CH88" s="204">
        <f t="shared" si="1108"/>
        <v>31500</v>
      </c>
      <c r="CI88" s="190"/>
      <c r="CJ88" s="190"/>
      <c r="CK88" s="190"/>
      <c r="CL88" s="190"/>
      <c r="CM88" s="190"/>
      <c r="CN88" s="190"/>
      <c r="CO88" s="190"/>
      <c r="CP88" s="190"/>
      <c r="CQ88" s="190"/>
      <c r="CR88" s="190"/>
      <c r="CS88" s="190"/>
      <c r="CT88" s="190"/>
      <c r="CU88" s="204">
        <f t="shared" si="1109"/>
        <v>0</v>
      </c>
      <c r="CW88" s="190"/>
      <c r="CX88" s="190"/>
      <c r="CY88" s="190"/>
      <c r="CZ88" s="190"/>
      <c r="DA88" s="190"/>
      <c r="DB88" s="190"/>
      <c r="DC88" s="190"/>
      <c r="DD88" s="190"/>
      <c r="DE88" s="190"/>
      <c r="DF88" s="190"/>
      <c r="DG88" s="190">
        <f>D88</f>
        <v>31500</v>
      </c>
      <c r="DH88" s="204">
        <f>SUM(CW88:DG88)</f>
        <v>31500</v>
      </c>
      <c r="DI88" s="190"/>
      <c r="DJ88" s="190"/>
      <c r="DK88" s="190"/>
      <c r="DL88" s="190"/>
      <c r="DM88" s="190"/>
      <c r="DN88" s="190"/>
      <c r="DO88" s="190"/>
      <c r="DP88" s="190"/>
      <c r="DQ88" s="190"/>
      <c r="DR88" s="190"/>
      <c r="DS88" s="190"/>
      <c r="DT88" s="190"/>
      <c r="DU88" s="204">
        <f t="shared" si="1111"/>
        <v>0</v>
      </c>
      <c r="DV88" s="190"/>
      <c r="DW88" s="190"/>
      <c r="DX88" s="190"/>
      <c r="DY88" s="190"/>
      <c r="DZ88" s="190"/>
      <c r="EA88" s="190">
        <f>$D$88</f>
        <v>31500</v>
      </c>
      <c r="EB88" s="190"/>
      <c r="EC88" s="190"/>
      <c r="ED88" s="190"/>
      <c r="EE88" s="190"/>
      <c r="EF88" s="190"/>
      <c r="EG88" s="190"/>
      <c r="EH88" s="204">
        <f t="shared" si="1112"/>
        <v>31500</v>
      </c>
      <c r="EI88" s="295"/>
    </row>
    <row r="89" spans="1:139" outlineLevel="3" x14ac:dyDescent="0.2">
      <c r="A89" s="193" t="s">
        <v>416</v>
      </c>
      <c r="B89" s="192">
        <v>70</v>
      </c>
      <c r="C89" s="199">
        <v>450</v>
      </c>
      <c r="D89" s="195">
        <f t="shared" si="541"/>
        <v>31500</v>
      </c>
      <c r="E89" s="195"/>
      <c r="F89" s="203"/>
      <c r="G89" s="203"/>
      <c r="H89" s="190">
        <f t="shared" si="1114"/>
        <v>31500</v>
      </c>
      <c r="I89" s="190"/>
      <c r="J89" s="190"/>
      <c r="K89" s="190"/>
      <c r="L89" s="190"/>
      <c r="M89" s="190"/>
      <c r="N89" s="190"/>
      <c r="O89" s="190"/>
      <c r="P89" s="190"/>
      <c r="Q89" s="190"/>
      <c r="R89" s="190"/>
      <c r="S89" s="190"/>
      <c r="T89" s="190"/>
      <c r="U89" s="204">
        <f t="shared" si="1103"/>
        <v>31500</v>
      </c>
      <c r="V89" s="190"/>
      <c r="W89" s="190"/>
      <c r="X89" s="190"/>
      <c r="Y89" s="190"/>
      <c r="Z89" s="190"/>
      <c r="AA89" s="190"/>
      <c r="AB89" s="190"/>
      <c r="AC89" s="190"/>
      <c r="AD89" s="190"/>
      <c r="AE89" s="190"/>
      <c r="AF89" s="190"/>
      <c r="AG89" s="190">
        <f>$D$89</f>
        <v>31500</v>
      </c>
      <c r="AH89" s="204">
        <f>SUM(V89:AG89)</f>
        <v>31500</v>
      </c>
      <c r="AI89" s="190"/>
      <c r="AJ89" s="190"/>
      <c r="AK89" s="190"/>
      <c r="AL89" s="190"/>
      <c r="AM89" s="190"/>
      <c r="AN89" s="190"/>
      <c r="AO89" s="190"/>
      <c r="AP89" s="190"/>
      <c r="AQ89" s="190"/>
      <c r="AR89" s="190"/>
      <c r="AS89" s="190"/>
      <c r="AT89" s="190"/>
      <c r="AU89" s="204">
        <f t="shared" si="1105"/>
        <v>0</v>
      </c>
      <c r="AW89" s="190"/>
      <c r="AX89" s="190"/>
      <c r="AY89" s="190"/>
      <c r="AZ89" s="190"/>
      <c r="BA89" s="190"/>
      <c r="BB89" s="190"/>
      <c r="BC89" s="190"/>
      <c r="BD89" s="190"/>
      <c r="BE89" s="190"/>
      <c r="BF89" s="190"/>
      <c r="BG89" s="190">
        <f>$D$89</f>
        <v>31500</v>
      </c>
      <c r="BH89" s="204">
        <f t="shared" si="1115"/>
        <v>31500</v>
      </c>
      <c r="BI89" s="190"/>
      <c r="BJ89" s="190"/>
      <c r="BK89" s="190"/>
      <c r="BL89" s="190"/>
      <c r="BM89" s="190"/>
      <c r="BN89" s="190"/>
      <c r="BO89" s="190"/>
      <c r="BP89" s="190"/>
      <c r="BQ89" s="190"/>
      <c r="BR89" s="190"/>
      <c r="BS89" s="190"/>
      <c r="BT89" s="190"/>
      <c r="BU89" s="204">
        <f t="shared" si="1107"/>
        <v>0</v>
      </c>
      <c r="BV89" s="190"/>
      <c r="BW89" s="190"/>
      <c r="BX89" s="190"/>
      <c r="BY89" s="190"/>
      <c r="BZ89" s="190"/>
      <c r="CA89" s="190"/>
      <c r="CB89" s="190"/>
      <c r="CC89" s="190"/>
      <c r="CD89" s="190"/>
      <c r="CE89" s="190"/>
      <c r="CF89" s="190"/>
      <c r="CG89" s="190">
        <f>$D$89</f>
        <v>31500</v>
      </c>
      <c r="CH89" s="204">
        <f t="shared" si="1108"/>
        <v>31500</v>
      </c>
      <c r="CI89" s="190"/>
      <c r="CJ89" s="190"/>
      <c r="CK89" s="190"/>
      <c r="CL89" s="190"/>
      <c r="CM89" s="190"/>
      <c r="CN89" s="190"/>
      <c r="CO89" s="190"/>
      <c r="CP89" s="190"/>
      <c r="CQ89" s="190"/>
      <c r="CR89" s="190"/>
      <c r="CS89" s="190"/>
      <c r="CT89" s="190"/>
      <c r="CU89" s="204">
        <f t="shared" si="1109"/>
        <v>0</v>
      </c>
      <c r="CW89" s="190"/>
      <c r="CX89" s="190"/>
      <c r="CY89" s="190"/>
      <c r="CZ89" s="190"/>
      <c r="DA89" s="190"/>
      <c r="DB89" s="190"/>
      <c r="DC89" s="190"/>
      <c r="DD89" s="190"/>
      <c r="DE89" s="190"/>
      <c r="DF89" s="190"/>
      <c r="DG89" s="190">
        <f>D89</f>
        <v>31500</v>
      </c>
      <c r="DH89" s="204">
        <f>SUM(CW89:DG89)</f>
        <v>31500</v>
      </c>
      <c r="DI89" s="190"/>
      <c r="DJ89" s="190"/>
      <c r="DK89" s="190"/>
      <c r="DL89" s="190"/>
      <c r="DM89" s="190"/>
      <c r="DN89" s="190"/>
      <c r="DO89" s="190"/>
      <c r="DP89" s="190"/>
      <c r="DQ89" s="190"/>
      <c r="DR89" s="190"/>
      <c r="DS89" s="190"/>
      <c r="DT89" s="190"/>
      <c r="DU89" s="204">
        <f t="shared" si="1111"/>
        <v>0</v>
      </c>
      <c r="DV89" s="190"/>
      <c r="DW89" s="190"/>
      <c r="DX89" s="190"/>
      <c r="DY89" s="190"/>
      <c r="DZ89" s="190"/>
      <c r="EA89" s="190">
        <f>$D$89</f>
        <v>31500</v>
      </c>
      <c r="EB89" s="190"/>
      <c r="EC89" s="190"/>
      <c r="ED89" s="190"/>
      <c r="EE89" s="190"/>
      <c r="EF89" s="190"/>
      <c r="EG89" s="190"/>
      <c r="EH89" s="204">
        <f t="shared" si="1112"/>
        <v>31500</v>
      </c>
      <c r="EI89" s="295"/>
    </row>
    <row r="90" spans="1:139" outlineLevel="3" x14ac:dyDescent="0.2">
      <c r="A90" s="193" t="s">
        <v>315</v>
      </c>
      <c r="B90" s="192">
        <v>30</v>
      </c>
      <c r="C90" s="199">
        <v>350</v>
      </c>
      <c r="D90" s="195">
        <f t="shared" si="541"/>
        <v>10500</v>
      </c>
      <c r="E90" s="195"/>
      <c r="F90" s="203"/>
      <c r="G90" s="203"/>
      <c r="H90" s="190">
        <f t="shared" si="1114"/>
        <v>10500</v>
      </c>
      <c r="I90" s="190"/>
      <c r="J90" s="190"/>
      <c r="K90" s="190"/>
      <c r="L90" s="190"/>
      <c r="M90" s="190"/>
      <c r="N90" s="190"/>
      <c r="O90" s="190"/>
      <c r="P90" s="190"/>
      <c r="Q90" s="190"/>
      <c r="R90" s="190"/>
      <c r="S90" s="190"/>
      <c r="T90" s="190"/>
      <c r="U90" s="204">
        <f t="shared" si="1103"/>
        <v>10500</v>
      </c>
      <c r="V90" s="190"/>
      <c r="W90" s="190"/>
      <c r="X90" s="190"/>
      <c r="Y90" s="190"/>
      <c r="Z90" s="190"/>
      <c r="AA90" s="190"/>
      <c r="AB90" s="190"/>
      <c r="AC90" s="190"/>
      <c r="AD90" s="190"/>
      <c r="AE90" s="190"/>
      <c r="AF90" s="190"/>
      <c r="AG90" s="190">
        <f>$D$90</f>
        <v>10500</v>
      </c>
      <c r="AH90" s="204">
        <f>SUM(V90:AG90)</f>
        <v>10500</v>
      </c>
      <c r="AI90" s="190"/>
      <c r="AJ90" s="190"/>
      <c r="AK90" s="190"/>
      <c r="AL90" s="190"/>
      <c r="AM90" s="190"/>
      <c r="AN90" s="190"/>
      <c r="AO90" s="190"/>
      <c r="AP90" s="190"/>
      <c r="AQ90" s="190"/>
      <c r="AR90" s="190"/>
      <c r="AS90" s="190"/>
      <c r="AT90" s="190"/>
      <c r="AU90" s="204">
        <f t="shared" si="1105"/>
        <v>0</v>
      </c>
      <c r="AW90" s="190"/>
      <c r="AX90" s="190"/>
      <c r="AY90" s="190"/>
      <c r="AZ90" s="190"/>
      <c r="BA90" s="190"/>
      <c r="BB90" s="190"/>
      <c r="BC90" s="190"/>
      <c r="BD90" s="190"/>
      <c r="BE90" s="190"/>
      <c r="BF90" s="190"/>
      <c r="BG90" s="190">
        <f>$D$90</f>
        <v>10500</v>
      </c>
      <c r="BH90" s="204">
        <f t="shared" si="1115"/>
        <v>10500</v>
      </c>
      <c r="BI90" s="190"/>
      <c r="BJ90" s="190"/>
      <c r="BK90" s="190"/>
      <c r="BL90" s="190"/>
      <c r="BM90" s="190"/>
      <c r="BN90" s="190"/>
      <c r="BO90" s="190"/>
      <c r="BP90" s="190"/>
      <c r="BQ90" s="190"/>
      <c r="BR90" s="190"/>
      <c r="BS90" s="190"/>
      <c r="BT90" s="190"/>
      <c r="BU90" s="204">
        <f t="shared" si="1107"/>
        <v>0</v>
      </c>
      <c r="BV90" s="190"/>
      <c r="BW90" s="190"/>
      <c r="BX90" s="190"/>
      <c r="BY90" s="190"/>
      <c r="BZ90" s="190"/>
      <c r="CA90" s="190"/>
      <c r="CB90" s="190"/>
      <c r="CC90" s="190"/>
      <c r="CD90" s="190"/>
      <c r="CE90" s="190"/>
      <c r="CF90" s="190"/>
      <c r="CG90" s="190">
        <f>$D$90</f>
        <v>10500</v>
      </c>
      <c r="CH90" s="204">
        <f t="shared" si="1108"/>
        <v>10500</v>
      </c>
      <c r="CI90" s="190"/>
      <c r="CJ90" s="190"/>
      <c r="CK90" s="190"/>
      <c r="CL90" s="190"/>
      <c r="CM90" s="190"/>
      <c r="CN90" s="190"/>
      <c r="CO90" s="190"/>
      <c r="CP90" s="190"/>
      <c r="CQ90" s="190"/>
      <c r="CR90" s="190"/>
      <c r="CS90" s="190"/>
      <c r="CT90" s="190"/>
      <c r="CU90" s="204">
        <f t="shared" si="1109"/>
        <v>0</v>
      </c>
      <c r="CW90" s="190"/>
      <c r="CX90" s="190"/>
      <c r="CY90" s="190"/>
      <c r="CZ90" s="190"/>
      <c r="DA90" s="190"/>
      <c r="DB90" s="190"/>
      <c r="DC90" s="190"/>
      <c r="DD90" s="190"/>
      <c r="DE90" s="190"/>
      <c r="DF90" s="190"/>
      <c r="DG90" s="190">
        <f>D90</f>
        <v>10500</v>
      </c>
      <c r="DH90" s="204">
        <f>SUM(CW90:DG90)</f>
        <v>10500</v>
      </c>
      <c r="DI90" s="190"/>
      <c r="DJ90" s="190"/>
      <c r="DK90" s="190"/>
      <c r="DL90" s="190"/>
      <c r="DM90" s="190"/>
      <c r="DN90" s="190"/>
      <c r="DO90" s="190"/>
      <c r="DP90" s="190"/>
      <c r="DQ90" s="190"/>
      <c r="DR90" s="190"/>
      <c r="DS90" s="190"/>
      <c r="DT90" s="190"/>
      <c r="DU90" s="204">
        <f t="shared" si="1111"/>
        <v>0</v>
      </c>
      <c r="DV90" s="190"/>
      <c r="DW90" s="190"/>
      <c r="DX90" s="190"/>
      <c r="DY90" s="190"/>
      <c r="DZ90" s="190"/>
      <c r="EA90" s="190">
        <f>$D$90</f>
        <v>10500</v>
      </c>
      <c r="EB90" s="190"/>
      <c r="EC90" s="190"/>
      <c r="ED90" s="190"/>
      <c r="EE90" s="190"/>
      <c r="EF90" s="190"/>
      <c r="EG90" s="190"/>
      <c r="EH90" s="204">
        <f t="shared" si="1112"/>
        <v>10500</v>
      </c>
      <c r="EI90" s="295"/>
    </row>
    <row r="91" spans="1:139" s="292" customFormat="1" ht="18" outlineLevel="2" x14ac:dyDescent="0.25">
      <c r="A91" s="187" t="s">
        <v>39</v>
      </c>
      <c r="B91" s="189"/>
      <c r="C91" s="240"/>
      <c r="D91" s="188"/>
      <c r="E91" s="188"/>
      <c r="F91" s="241"/>
      <c r="G91" s="241"/>
      <c r="H91" s="189">
        <f>SUM(H92:H95)</f>
        <v>195000</v>
      </c>
      <c r="I91" s="189">
        <f>SUM(I92:I95)</f>
        <v>0</v>
      </c>
      <c r="J91" s="189">
        <f t="shared" ref="J91:T91" si="1116">SUM(J92:J95)</f>
        <v>0</v>
      </c>
      <c r="K91" s="189">
        <f t="shared" si="1116"/>
        <v>0</v>
      </c>
      <c r="L91" s="189">
        <f t="shared" si="1116"/>
        <v>0</v>
      </c>
      <c r="M91" s="189">
        <f t="shared" si="1116"/>
        <v>0</v>
      </c>
      <c r="N91" s="189">
        <f t="shared" si="1116"/>
        <v>0</v>
      </c>
      <c r="O91" s="189">
        <f t="shared" si="1116"/>
        <v>0</v>
      </c>
      <c r="P91" s="189">
        <f t="shared" si="1116"/>
        <v>0</v>
      </c>
      <c r="Q91" s="189">
        <f t="shared" si="1116"/>
        <v>0</v>
      </c>
      <c r="R91" s="189">
        <f t="shared" si="1116"/>
        <v>0</v>
      </c>
      <c r="S91" s="189">
        <f t="shared" si="1116"/>
        <v>0</v>
      </c>
      <c r="T91" s="189">
        <f t="shared" si="1116"/>
        <v>0</v>
      </c>
      <c r="U91" s="217">
        <f>SUM(U92:U95)</f>
        <v>195000</v>
      </c>
      <c r="V91" s="189">
        <f t="shared" ref="V91" si="1117">SUM(V92:V95)</f>
        <v>0</v>
      </c>
      <c r="W91" s="189">
        <f t="shared" ref="W91" si="1118">SUM(W92:W95)</f>
        <v>0</v>
      </c>
      <c r="X91" s="189">
        <f t="shared" ref="X91" si="1119">SUM(X92:X95)</f>
        <v>0</v>
      </c>
      <c r="Y91" s="189">
        <f t="shared" ref="Y91" si="1120">SUM(Y92:Y95)</f>
        <v>0</v>
      </c>
      <c r="Z91" s="189">
        <f t="shared" ref="Z91" si="1121">SUM(Z92:Z95)</f>
        <v>0</v>
      </c>
      <c r="AA91" s="189">
        <f t="shared" ref="AA91" si="1122">SUM(AA92:AA95)</f>
        <v>0</v>
      </c>
      <c r="AB91" s="189">
        <f t="shared" ref="AB91" si="1123">SUM(AB92:AB95)</f>
        <v>0</v>
      </c>
      <c r="AC91" s="189">
        <f t="shared" ref="AC91" si="1124">SUM(AC92:AC95)</f>
        <v>0</v>
      </c>
      <c r="AD91" s="189">
        <f t="shared" ref="AD91" si="1125">SUM(AD92:AD95)</f>
        <v>0</v>
      </c>
      <c r="AE91" s="189">
        <f t="shared" ref="AE91" si="1126">SUM(AE92:AE95)</f>
        <v>0</v>
      </c>
      <c r="AF91" s="189">
        <f t="shared" ref="AF91" si="1127">SUM(AF92:AF95)</f>
        <v>0</v>
      </c>
      <c r="AG91" s="189">
        <f t="shared" ref="AG91" si="1128">SUM(AG92:AG95)</f>
        <v>0</v>
      </c>
      <c r="AH91" s="217">
        <f>SUM(AH92:AH95)</f>
        <v>0</v>
      </c>
      <c r="AI91" s="189">
        <f t="shared" ref="AI91" si="1129">SUM(AI92:AI95)</f>
        <v>0</v>
      </c>
      <c r="AJ91" s="189">
        <f t="shared" ref="AJ91" si="1130">SUM(AJ92:AJ95)</f>
        <v>0</v>
      </c>
      <c r="AK91" s="189">
        <f t="shared" ref="AK91" si="1131">SUM(AK92:AK95)</f>
        <v>0</v>
      </c>
      <c r="AL91" s="189">
        <f t="shared" ref="AL91" si="1132">SUM(AL92:AL95)</f>
        <v>0</v>
      </c>
      <c r="AM91" s="189">
        <f t="shared" ref="AM91" si="1133">SUM(AM92:AM95)</f>
        <v>0</v>
      </c>
      <c r="AN91" s="189">
        <f t="shared" ref="AN91" si="1134">SUM(AN92:AN95)</f>
        <v>0</v>
      </c>
      <c r="AO91" s="189">
        <f t="shared" ref="AO91" si="1135">SUM(AO92:AO95)</f>
        <v>0</v>
      </c>
      <c r="AP91" s="189">
        <f t="shared" ref="AP91" si="1136">SUM(AP92:AP95)</f>
        <v>0</v>
      </c>
      <c r="AQ91" s="189">
        <f t="shared" ref="AQ91" si="1137">SUM(AQ92:AQ95)</f>
        <v>0</v>
      </c>
      <c r="AR91" s="189">
        <f t="shared" ref="AR91" si="1138">SUM(AR92:AR95)</f>
        <v>0</v>
      </c>
      <c r="AS91" s="189">
        <f t="shared" ref="AS91" si="1139">SUM(AS92:AS95)</f>
        <v>0</v>
      </c>
      <c r="AT91" s="189">
        <f t="shared" ref="AT91" si="1140">SUM(AT92:AT95)</f>
        <v>0</v>
      </c>
      <c r="AU91" s="217">
        <f>SUM(AU92:AU95)</f>
        <v>0</v>
      </c>
      <c r="AV91" s="189">
        <f t="shared" ref="AV91" si="1141">SUM(AV92:AV95)</f>
        <v>0</v>
      </c>
      <c r="AW91" s="189">
        <f t="shared" ref="AW91" si="1142">SUM(AW92:AW95)</f>
        <v>0</v>
      </c>
      <c r="AX91" s="189">
        <f t="shared" ref="AX91" si="1143">SUM(AX92:AX95)</f>
        <v>0</v>
      </c>
      <c r="AY91" s="189">
        <f t="shared" ref="AY91" si="1144">SUM(AY92:AY95)</f>
        <v>0</v>
      </c>
      <c r="AZ91" s="189">
        <f t="shared" ref="AZ91" si="1145">SUM(AZ92:AZ95)</f>
        <v>0</v>
      </c>
      <c r="BA91" s="189">
        <f t="shared" ref="BA91" si="1146">SUM(BA92:BA95)</f>
        <v>0</v>
      </c>
      <c r="BB91" s="189">
        <f t="shared" ref="BB91" si="1147">SUM(BB92:BB95)</f>
        <v>0</v>
      </c>
      <c r="BC91" s="189">
        <f t="shared" ref="BC91" si="1148">SUM(BC92:BC95)</f>
        <v>0</v>
      </c>
      <c r="BD91" s="189">
        <f t="shared" ref="BD91" si="1149">SUM(BD92:BD95)</f>
        <v>0</v>
      </c>
      <c r="BE91" s="189">
        <f t="shared" ref="BE91" si="1150">SUM(BE92:BE95)</f>
        <v>0</v>
      </c>
      <c r="BF91" s="189">
        <f t="shared" ref="BF91" si="1151">SUM(BF92:BF95)</f>
        <v>0</v>
      </c>
      <c r="BG91" s="189">
        <f t="shared" ref="BG91" si="1152">SUM(BG92:BG95)</f>
        <v>0</v>
      </c>
      <c r="BH91" s="217">
        <f>SUM(BH92:BH95)</f>
        <v>0</v>
      </c>
      <c r="BI91" s="189">
        <f t="shared" ref="BI91" si="1153">SUM(BI92:BI95)</f>
        <v>0</v>
      </c>
      <c r="BJ91" s="189">
        <f t="shared" ref="BJ91" si="1154">SUM(BJ92:BJ95)</f>
        <v>0</v>
      </c>
      <c r="BK91" s="189">
        <f t="shared" ref="BK91" si="1155">SUM(BK92:BK95)</f>
        <v>0</v>
      </c>
      <c r="BL91" s="189">
        <f t="shared" ref="BL91" si="1156">SUM(BL92:BL95)</f>
        <v>0</v>
      </c>
      <c r="BM91" s="189">
        <f t="shared" ref="BM91" si="1157">SUM(BM92:BM95)</f>
        <v>0</v>
      </c>
      <c r="BN91" s="189">
        <f t="shared" ref="BN91" si="1158">SUM(BN92:BN95)</f>
        <v>0</v>
      </c>
      <c r="BO91" s="189">
        <f t="shared" ref="BO91" si="1159">SUM(BO92:BO95)</f>
        <v>0</v>
      </c>
      <c r="BP91" s="189">
        <f t="shared" ref="BP91" si="1160">SUM(BP92:BP95)</f>
        <v>0</v>
      </c>
      <c r="BQ91" s="189">
        <f t="shared" ref="BQ91" si="1161">SUM(BQ92:BQ95)</f>
        <v>0</v>
      </c>
      <c r="BR91" s="189">
        <f t="shared" ref="BR91" si="1162">SUM(BR92:BR95)</f>
        <v>0</v>
      </c>
      <c r="BS91" s="189">
        <f t="shared" ref="BS91" si="1163">SUM(BS92:BS95)</f>
        <v>0</v>
      </c>
      <c r="BT91" s="189">
        <f t="shared" ref="BT91" si="1164">SUM(BT92:BT95)</f>
        <v>0</v>
      </c>
      <c r="BU91" s="217">
        <f>SUM(BU92:BU95)</f>
        <v>0</v>
      </c>
      <c r="BV91" s="189">
        <f t="shared" ref="BV91" si="1165">SUM(BV92:BV95)</f>
        <v>0</v>
      </c>
      <c r="BW91" s="189">
        <f t="shared" ref="BW91" si="1166">SUM(BW92:BW95)</f>
        <v>0</v>
      </c>
      <c r="BX91" s="189">
        <f t="shared" ref="BX91" si="1167">SUM(BX92:BX95)</f>
        <v>0</v>
      </c>
      <c r="BY91" s="189">
        <f t="shared" ref="BY91" si="1168">SUM(BY92:BY95)</f>
        <v>0</v>
      </c>
      <c r="BZ91" s="189">
        <f t="shared" ref="BZ91" si="1169">SUM(BZ92:BZ95)</f>
        <v>0</v>
      </c>
      <c r="CA91" s="189">
        <f t="shared" ref="CA91" si="1170">SUM(CA92:CA95)</f>
        <v>0</v>
      </c>
      <c r="CB91" s="189">
        <f t="shared" ref="CB91" si="1171">SUM(CB92:CB95)</f>
        <v>0</v>
      </c>
      <c r="CC91" s="189">
        <f t="shared" ref="CC91" si="1172">SUM(CC92:CC95)</f>
        <v>0</v>
      </c>
      <c r="CD91" s="189">
        <f t="shared" ref="CD91" si="1173">SUM(CD92:CD95)</f>
        <v>0</v>
      </c>
      <c r="CE91" s="189">
        <f t="shared" ref="CE91" si="1174">SUM(CE92:CE95)</f>
        <v>0</v>
      </c>
      <c r="CF91" s="189">
        <f t="shared" ref="CF91" si="1175">SUM(CF92:CF95)</f>
        <v>0</v>
      </c>
      <c r="CG91" s="189">
        <f t="shared" ref="CG91" si="1176">SUM(CG92:CG95)</f>
        <v>0</v>
      </c>
      <c r="CH91" s="217">
        <f>SUM(CH92:CH95)</f>
        <v>0</v>
      </c>
      <c r="CI91" s="189">
        <f t="shared" ref="CI91" si="1177">SUM(CI92:CI95)</f>
        <v>0</v>
      </c>
      <c r="CJ91" s="189">
        <f t="shared" ref="CJ91" si="1178">SUM(CJ92:CJ95)</f>
        <v>0</v>
      </c>
      <c r="CK91" s="189">
        <f t="shared" ref="CK91" si="1179">SUM(CK92:CK95)</f>
        <v>0</v>
      </c>
      <c r="CL91" s="189">
        <f t="shared" ref="CL91" si="1180">SUM(CL92:CL95)</f>
        <v>0</v>
      </c>
      <c r="CM91" s="189">
        <f t="shared" ref="CM91" si="1181">SUM(CM92:CM95)</f>
        <v>0</v>
      </c>
      <c r="CN91" s="189">
        <f t="shared" ref="CN91" si="1182">SUM(CN92:CN95)</f>
        <v>0</v>
      </c>
      <c r="CO91" s="189">
        <f t="shared" ref="CO91" si="1183">SUM(CO92:CO95)</f>
        <v>0</v>
      </c>
      <c r="CP91" s="189">
        <f t="shared" ref="CP91" si="1184">SUM(CP92:CP95)</f>
        <v>0</v>
      </c>
      <c r="CQ91" s="189">
        <f t="shared" ref="CQ91" si="1185">SUM(CQ92:CQ95)</f>
        <v>0</v>
      </c>
      <c r="CR91" s="189">
        <f t="shared" ref="CR91" si="1186">SUM(CR92:CR95)</f>
        <v>0</v>
      </c>
      <c r="CS91" s="189">
        <f t="shared" ref="CS91" si="1187">SUM(CS92:CS95)</f>
        <v>0</v>
      </c>
      <c r="CT91" s="189">
        <f t="shared" ref="CT91" si="1188">SUM(CT92:CT95)</f>
        <v>0</v>
      </c>
      <c r="CU91" s="217">
        <f>SUM(CU92:CU95)</f>
        <v>0</v>
      </c>
      <c r="CV91" s="189">
        <f t="shared" ref="CV91" si="1189">SUM(CV92:CV95)</f>
        <v>0</v>
      </c>
      <c r="CW91" s="189">
        <f t="shared" ref="CW91" si="1190">SUM(CW92:CW95)</f>
        <v>0</v>
      </c>
      <c r="CX91" s="189">
        <f t="shared" ref="CX91" si="1191">SUM(CX92:CX95)</f>
        <v>0</v>
      </c>
      <c r="CY91" s="189">
        <f t="shared" ref="CY91" si="1192">SUM(CY92:CY95)</f>
        <v>0</v>
      </c>
      <c r="CZ91" s="189">
        <f t="shared" ref="CZ91" si="1193">SUM(CZ92:CZ95)</f>
        <v>0</v>
      </c>
      <c r="DA91" s="189">
        <f t="shared" ref="DA91" si="1194">SUM(DA92:DA95)</f>
        <v>0</v>
      </c>
      <c r="DB91" s="189">
        <f t="shared" ref="DB91" si="1195">SUM(DB92:DB95)</f>
        <v>0</v>
      </c>
      <c r="DC91" s="189">
        <f t="shared" ref="DC91" si="1196">SUM(DC92:DC95)</f>
        <v>0</v>
      </c>
      <c r="DD91" s="189">
        <f t="shared" ref="DD91" si="1197">SUM(DD92:DD95)</f>
        <v>0</v>
      </c>
      <c r="DE91" s="189">
        <f t="shared" ref="DE91" si="1198">SUM(DE92:DE95)</f>
        <v>0</v>
      </c>
      <c r="DF91" s="189">
        <f t="shared" ref="DF91" si="1199">SUM(DF92:DF95)</f>
        <v>0</v>
      </c>
      <c r="DG91" s="189">
        <f t="shared" ref="DG91" si="1200">SUM(DG92:DG95)</f>
        <v>0</v>
      </c>
      <c r="DH91" s="217">
        <f>SUM(DH92:DH95)</f>
        <v>0</v>
      </c>
      <c r="DI91" s="189">
        <f t="shared" ref="DI91" si="1201">SUM(DI92:DI95)</f>
        <v>0</v>
      </c>
      <c r="DJ91" s="189">
        <f t="shared" ref="DJ91" si="1202">SUM(DJ92:DJ95)</f>
        <v>0</v>
      </c>
      <c r="DK91" s="189">
        <f t="shared" ref="DK91" si="1203">SUM(DK92:DK95)</f>
        <v>0</v>
      </c>
      <c r="DL91" s="189">
        <f t="shared" ref="DL91" si="1204">SUM(DL92:DL95)</f>
        <v>0</v>
      </c>
      <c r="DM91" s="189">
        <f t="shared" ref="DM91" si="1205">SUM(DM92:DM95)</f>
        <v>0</v>
      </c>
      <c r="DN91" s="189">
        <f t="shared" ref="DN91" si="1206">SUM(DN92:DN95)</f>
        <v>0</v>
      </c>
      <c r="DO91" s="189">
        <f t="shared" ref="DO91" si="1207">SUM(DO92:DO95)</f>
        <v>0</v>
      </c>
      <c r="DP91" s="189">
        <f t="shared" ref="DP91" si="1208">SUM(DP92:DP95)</f>
        <v>0</v>
      </c>
      <c r="DQ91" s="189">
        <f t="shared" ref="DQ91" si="1209">SUM(DQ92:DQ95)</f>
        <v>0</v>
      </c>
      <c r="DR91" s="189">
        <f t="shared" ref="DR91" si="1210">SUM(DR92:DR95)</f>
        <v>0</v>
      </c>
      <c r="DS91" s="189">
        <f t="shared" ref="DS91" si="1211">SUM(DS92:DS95)</f>
        <v>0</v>
      </c>
      <c r="DT91" s="189">
        <f t="shared" ref="DT91" si="1212">SUM(DT92:DT95)</f>
        <v>0</v>
      </c>
      <c r="DU91" s="217">
        <f>SUM(DU92:DU95)</f>
        <v>0</v>
      </c>
      <c r="DV91" s="189">
        <f t="shared" ref="DV91" si="1213">SUM(DV92:DV95)</f>
        <v>0</v>
      </c>
      <c r="DW91" s="189">
        <f t="shared" ref="DW91" si="1214">SUM(DW92:DW95)</f>
        <v>0</v>
      </c>
      <c r="DX91" s="189">
        <f t="shared" ref="DX91" si="1215">SUM(DX92:DX95)</f>
        <v>0</v>
      </c>
      <c r="DY91" s="189">
        <f t="shared" ref="DY91" si="1216">SUM(DY92:DY95)</f>
        <v>0</v>
      </c>
      <c r="DZ91" s="189">
        <f t="shared" ref="DZ91" si="1217">SUM(DZ92:DZ95)</f>
        <v>0</v>
      </c>
      <c r="EA91" s="189">
        <f t="shared" ref="EA91" si="1218">SUM(EA92:EA95)</f>
        <v>0</v>
      </c>
      <c r="EB91" s="189">
        <f t="shared" ref="EB91" si="1219">SUM(EB92:EB95)</f>
        <v>0</v>
      </c>
      <c r="EC91" s="189">
        <f t="shared" ref="EC91" si="1220">SUM(EC92:EC95)</f>
        <v>0</v>
      </c>
      <c r="ED91" s="189">
        <f t="shared" ref="ED91" si="1221">SUM(ED92:ED95)</f>
        <v>0</v>
      </c>
      <c r="EE91" s="189">
        <f t="shared" ref="EE91" si="1222">SUM(EE92:EE95)</f>
        <v>0</v>
      </c>
      <c r="EF91" s="189">
        <f t="shared" ref="EF91" si="1223">SUM(EF92:EF95)</f>
        <v>0</v>
      </c>
      <c r="EG91" s="189">
        <f t="shared" ref="EG91" si="1224">SUM(EG92:EG95)</f>
        <v>0</v>
      </c>
      <c r="EH91" s="217">
        <f>SUM(EH92:EH95)</f>
        <v>0</v>
      </c>
      <c r="EI91" s="291"/>
    </row>
    <row r="92" spans="1:139" outlineLevel="3" x14ac:dyDescent="0.2">
      <c r="A92" s="193" t="s">
        <v>417</v>
      </c>
      <c r="B92" s="192">
        <v>1</v>
      </c>
      <c r="C92" s="199">
        <v>40000</v>
      </c>
      <c r="D92" s="195">
        <f t="shared" si="541"/>
        <v>40000</v>
      </c>
      <c r="E92" s="195"/>
      <c r="F92" s="203"/>
      <c r="G92" s="203"/>
      <c r="H92" s="190">
        <f>D92</f>
        <v>40000</v>
      </c>
      <c r="I92" s="190"/>
      <c r="J92" s="190"/>
      <c r="K92" s="190"/>
      <c r="L92" s="190"/>
      <c r="M92" s="190"/>
      <c r="N92" s="190"/>
      <c r="O92" s="190"/>
      <c r="P92" s="190"/>
      <c r="Q92" s="190"/>
      <c r="R92" s="190"/>
      <c r="S92" s="190"/>
      <c r="T92" s="190"/>
      <c r="U92" s="204">
        <f>SUM(H92:T92)</f>
        <v>40000</v>
      </c>
      <c r="V92" s="190"/>
      <c r="W92" s="190"/>
      <c r="X92" s="190"/>
      <c r="Y92" s="190"/>
      <c r="Z92" s="190"/>
      <c r="AA92" s="190"/>
      <c r="AB92" s="190"/>
      <c r="AC92" s="190"/>
      <c r="AD92" s="190"/>
      <c r="AE92" s="190"/>
      <c r="AF92" s="190"/>
      <c r="AG92" s="190"/>
      <c r="AH92" s="204">
        <f>SUM(V92:AG92)</f>
        <v>0</v>
      </c>
      <c r="AI92" s="190"/>
      <c r="AJ92" s="190"/>
      <c r="AK92" s="190"/>
      <c r="AL92" s="190"/>
      <c r="AM92" s="190"/>
      <c r="AN92" s="190"/>
      <c r="AO92" s="190"/>
      <c r="AP92" s="190"/>
      <c r="AQ92" s="190"/>
      <c r="AR92" s="190"/>
      <c r="AS92" s="190"/>
      <c r="AT92" s="190"/>
      <c r="AU92" s="204">
        <f>SUM(AI92:AT92)</f>
        <v>0</v>
      </c>
      <c r="AV92" s="190"/>
      <c r="AW92" s="190"/>
      <c r="AX92" s="190"/>
      <c r="AY92" s="190"/>
      <c r="AZ92" s="190"/>
      <c r="BA92" s="190"/>
      <c r="BB92" s="190"/>
      <c r="BC92" s="190"/>
      <c r="BD92" s="190"/>
      <c r="BE92" s="190"/>
      <c r="BF92" s="190"/>
      <c r="BG92" s="190"/>
      <c r="BH92" s="204">
        <f>SUM(AV92:BG92)</f>
        <v>0</v>
      </c>
      <c r="BI92" s="190"/>
      <c r="BJ92" s="190"/>
      <c r="BK92" s="190"/>
      <c r="BL92" s="190"/>
      <c r="BM92" s="190"/>
      <c r="BN92" s="190"/>
      <c r="BO92" s="190"/>
      <c r="BP92" s="190"/>
      <c r="BQ92" s="190"/>
      <c r="BR92" s="190"/>
      <c r="BS92" s="190"/>
      <c r="BT92" s="190"/>
      <c r="BU92" s="204">
        <f>SUM(BI92:BT92)</f>
        <v>0</v>
      </c>
      <c r="BV92" s="190"/>
      <c r="BW92" s="190"/>
      <c r="BX92" s="190"/>
      <c r="BY92" s="190"/>
      <c r="BZ92" s="190"/>
      <c r="CA92" s="190"/>
      <c r="CB92" s="190"/>
      <c r="CC92" s="190"/>
      <c r="CD92" s="190"/>
      <c r="CE92" s="190"/>
      <c r="CF92" s="190"/>
      <c r="CG92" s="190"/>
      <c r="CH92" s="204">
        <f>SUM(BV92:CG92)</f>
        <v>0</v>
      </c>
      <c r="CI92" s="190"/>
      <c r="CJ92" s="190"/>
      <c r="CK92" s="190"/>
      <c r="CL92" s="190"/>
      <c r="CM92" s="190"/>
      <c r="CN92" s="190"/>
      <c r="CO92" s="190"/>
      <c r="CP92" s="190"/>
      <c r="CQ92" s="190"/>
      <c r="CR92" s="190"/>
      <c r="CS92" s="190"/>
      <c r="CT92" s="190"/>
      <c r="CU92" s="204">
        <f>SUM(CI92:CT92)</f>
        <v>0</v>
      </c>
      <c r="CV92" s="190"/>
      <c r="CW92" s="190"/>
      <c r="CX92" s="190"/>
      <c r="CY92" s="190"/>
      <c r="CZ92" s="190"/>
      <c r="DA92" s="190"/>
      <c r="DB92" s="190"/>
      <c r="DC92" s="190"/>
      <c r="DD92" s="190"/>
      <c r="DE92" s="190"/>
      <c r="DF92" s="190"/>
      <c r="DG92" s="190"/>
      <c r="DH92" s="204">
        <f>SUM(CV92:DG92)</f>
        <v>0</v>
      </c>
      <c r="DI92" s="190"/>
      <c r="DJ92" s="190"/>
      <c r="DK92" s="190"/>
      <c r="DL92" s="190"/>
      <c r="DM92" s="190"/>
      <c r="DN92" s="190"/>
      <c r="DO92" s="190"/>
      <c r="DP92" s="190"/>
      <c r="DQ92" s="190"/>
      <c r="DR92" s="190"/>
      <c r="DS92" s="190"/>
      <c r="DT92" s="190"/>
      <c r="DU92" s="204">
        <f>SUM(DI92:DT92)</f>
        <v>0</v>
      </c>
      <c r="DV92" s="190"/>
      <c r="DW92" s="190"/>
      <c r="DX92" s="190"/>
      <c r="DY92" s="190"/>
      <c r="DZ92" s="190"/>
      <c r="EA92" s="190"/>
      <c r="EB92" s="190"/>
      <c r="EC92" s="190"/>
      <c r="ED92" s="190"/>
      <c r="EE92" s="190"/>
      <c r="EF92" s="190"/>
      <c r="EG92" s="190"/>
      <c r="EH92" s="204">
        <f>SUM(DV92:EG92)</f>
        <v>0</v>
      </c>
      <c r="EI92" s="295"/>
    </row>
    <row r="93" spans="1:139" outlineLevel="3" x14ac:dyDescent="0.2">
      <c r="A93" s="193" t="s">
        <v>418</v>
      </c>
      <c r="B93" s="192">
        <v>1</v>
      </c>
      <c r="C93" s="199">
        <v>35000</v>
      </c>
      <c r="D93" s="195">
        <f t="shared" si="541"/>
        <v>35000</v>
      </c>
      <c r="E93" s="195"/>
      <c r="F93" s="203"/>
      <c r="G93" s="203"/>
      <c r="H93" s="190">
        <f t="shared" ref="H93:H95" si="1225">D93</f>
        <v>35000</v>
      </c>
      <c r="I93" s="190"/>
      <c r="J93" s="190"/>
      <c r="K93" s="190"/>
      <c r="L93" s="190"/>
      <c r="M93" s="190"/>
      <c r="N93" s="190"/>
      <c r="O93" s="190"/>
      <c r="P93" s="190"/>
      <c r="Q93" s="190"/>
      <c r="R93" s="190"/>
      <c r="S93" s="190"/>
      <c r="T93" s="190"/>
      <c r="U93" s="204">
        <f t="shared" ref="U93:U95" si="1226">SUM(H93:T93)</f>
        <v>35000</v>
      </c>
      <c r="V93" s="190"/>
      <c r="W93" s="190"/>
      <c r="X93" s="190"/>
      <c r="Y93" s="190"/>
      <c r="Z93" s="190"/>
      <c r="AA93" s="190"/>
      <c r="AB93" s="190"/>
      <c r="AC93" s="190"/>
      <c r="AD93" s="190"/>
      <c r="AE93" s="190"/>
      <c r="AF93" s="190"/>
      <c r="AG93" s="190"/>
      <c r="AH93" s="204">
        <f>SUM(V93:AG93)</f>
        <v>0</v>
      </c>
      <c r="AI93" s="190"/>
      <c r="AJ93" s="190"/>
      <c r="AK93" s="190"/>
      <c r="AL93" s="190"/>
      <c r="AM93" s="190"/>
      <c r="AN93" s="190"/>
      <c r="AO93" s="190"/>
      <c r="AP93" s="190"/>
      <c r="AQ93" s="190"/>
      <c r="AR93" s="190"/>
      <c r="AS93" s="190"/>
      <c r="AT93" s="190"/>
      <c r="AU93" s="204">
        <f>SUM(AI93:AT93)</f>
        <v>0</v>
      </c>
      <c r="AV93" s="190"/>
      <c r="AW93" s="190"/>
      <c r="AX93" s="190"/>
      <c r="AY93" s="190"/>
      <c r="AZ93" s="190"/>
      <c r="BA93" s="190"/>
      <c r="BB93" s="190"/>
      <c r="BC93" s="190"/>
      <c r="BD93" s="190"/>
      <c r="BE93" s="190"/>
      <c r="BF93" s="190"/>
      <c r="BG93" s="190"/>
      <c r="BH93" s="204">
        <f>SUM(AV93:BG93)</f>
        <v>0</v>
      </c>
      <c r="BI93" s="190"/>
      <c r="BJ93" s="190"/>
      <c r="BK93" s="190"/>
      <c r="BL93" s="190"/>
      <c r="BM93" s="190"/>
      <c r="BN93" s="190"/>
      <c r="BO93" s="190"/>
      <c r="BP93" s="190"/>
      <c r="BQ93" s="190"/>
      <c r="BR93" s="190"/>
      <c r="BS93" s="190"/>
      <c r="BT93" s="190"/>
      <c r="BU93" s="204">
        <f>SUM(BI93:BT93)</f>
        <v>0</v>
      </c>
      <c r="BV93" s="190"/>
      <c r="BW93" s="190"/>
      <c r="BX93" s="190"/>
      <c r="BY93" s="190"/>
      <c r="BZ93" s="190"/>
      <c r="CA93" s="190"/>
      <c r="CB93" s="190"/>
      <c r="CC93" s="190"/>
      <c r="CD93" s="190"/>
      <c r="CE93" s="190"/>
      <c r="CF93" s="190"/>
      <c r="CG93" s="190"/>
      <c r="CH93" s="204">
        <f>SUM(BV93:CG93)</f>
        <v>0</v>
      </c>
      <c r="CI93" s="190"/>
      <c r="CJ93" s="190"/>
      <c r="CK93" s="190"/>
      <c r="CL93" s="190"/>
      <c r="CM93" s="190"/>
      <c r="CN93" s="190"/>
      <c r="CO93" s="190"/>
      <c r="CP93" s="190"/>
      <c r="CQ93" s="190"/>
      <c r="CR93" s="190"/>
      <c r="CS93" s="190"/>
      <c r="CT93" s="190"/>
      <c r="CU93" s="204">
        <f>SUM(CI93:CT93)</f>
        <v>0</v>
      </c>
      <c r="CV93" s="190"/>
      <c r="CW93" s="190"/>
      <c r="CX93" s="190"/>
      <c r="CY93" s="190"/>
      <c r="CZ93" s="190"/>
      <c r="DA93" s="190"/>
      <c r="DB93" s="190"/>
      <c r="DC93" s="190"/>
      <c r="DD93" s="190"/>
      <c r="DE93" s="190"/>
      <c r="DF93" s="190"/>
      <c r="DG93" s="190"/>
      <c r="DH93" s="204">
        <f>SUM(CV93:DG93)</f>
        <v>0</v>
      </c>
      <c r="DI93" s="190"/>
      <c r="DJ93" s="190"/>
      <c r="DK93" s="190"/>
      <c r="DL93" s="190"/>
      <c r="DM93" s="190"/>
      <c r="DN93" s="190"/>
      <c r="DO93" s="190"/>
      <c r="DP93" s="190"/>
      <c r="DQ93" s="190"/>
      <c r="DR93" s="190"/>
      <c r="DS93" s="190"/>
      <c r="DT93" s="190"/>
      <c r="DU93" s="204">
        <f>SUM(DI93:DT93)</f>
        <v>0</v>
      </c>
      <c r="DV93" s="190"/>
      <c r="DW93" s="190"/>
      <c r="DX93" s="190"/>
      <c r="DY93" s="190"/>
      <c r="DZ93" s="190"/>
      <c r="EA93" s="190"/>
      <c r="EB93" s="190"/>
      <c r="EC93" s="190"/>
      <c r="ED93" s="190"/>
      <c r="EE93" s="190"/>
      <c r="EF93" s="190"/>
      <c r="EG93" s="190"/>
      <c r="EH93" s="204">
        <f>SUM(DV93:EG93)</f>
        <v>0</v>
      </c>
      <c r="EI93" s="295"/>
    </row>
    <row r="94" spans="1:139" outlineLevel="3" x14ac:dyDescent="0.2">
      <c r="A94" s="193" t="s">
        <v>419</v>
      </c>
      <c r="B94" s="192">
        <v>1</v>
      </c>
      <c r="C94" s="199">
        <v>20000</v>
      </c>
      <c r="D94" s="195">
        <f t="shared" si="541"/>
        <v>20000</v>
      </c>
      <c r="E94" s="195"/>
      <c r="F94" s="203"/>
      <c r="G94" s="203"/>
      <c r="H94" s="190">
        <f t="shared" si="1225"/>
        <v>20000</v>
      </c>
      <c r="I94" s="190"/>
      <c r="J94" s="190"/>
      <c r="K94" s="190"/>
      <c r="L94" s="190"/>
      <c r="M94" s="190"/>
      <c r="N94" s="190"/>
      <c r="O94" s="190"/>
      <c r="P94" s="190"/>
      <c r="Q94" s="190"/>
      <c r="R94" s="190"/>
      <c r="S94" s="190"/>
      <c r="T94" s="190"/>
      <c r="U94" s="204">
        <f t="shared" si="1226"/>
        <v>20000</v>
      </c>
      <c r="V94" s="190"/>
      <c r="W94" s="190"/>
      <c r="X94" s="190"/>
      <c r="Y94" s="190"/>
      <c r="Z94" s="190"/>
      <c r="AA94" s="190"/>
      <c r="AB94" s="190"/>
      <c r="AC94" s="190"/>
      <c r="AD94" s="190"/>
      <c r="AE94" s="190"/>
      <c r="AF94" s="190"/>
      <c r="AG94" s="190"/>
      <c r="AH94" s="204">
        <f>SUM(V94:AG94)</f>
        <v>0</v>
      </c>
      <c r="AI94" s="190"/>
      <c r="AJ94" s="190"/>
      <c r="AK94" s="190"/>
      <c r="AL94" s="190"/>
      <c r="AM94" s="190"/>
      <c r="AN94" s="190"/>
      <c r="AO94" s="190"/>
      <c r="AP94" s="190"/>
      <c r="AQ94" s="190"/>
      <c r="AR94" s="190"/>
      <c r="AS94" s="190"/>
      <c r="AT94" s="190"/>
      <c r="AU94" s="204">
        <f>SUM(AI94:AT94)</f>
        <v>0</v>
      </c>
      <c r="AV94" s="190"/>
      <c r="AW94" s="190"/>
      <c r="AX94" s="190"/>
      <c r="AY94" s="190"/>
      <c r="AZ94" s="190"/>
      <c r="BA94" s="190"/>
      <c r="BB94" s="190"/>
      <c r="BC94" s="190"/>
      <c r="BD94" s="190"/>
      <c r="BE94" s="190"/>
      <c r="BF94" s="190"/>
      <c r="BG94" s="190"/>
      <c r="BH94" s="204">
        <f>SUM(AV94:BG94)</f>
        <v>0</v>
      </c>
      <c r="BI94" s="190"/>
      <c r="BJ94" s="190"/>
      <c r="BK94" s="190"/>
      <c r="BL94" s="190"/>
      <c r="BM94" s="190"/>
      <c r="BN94" s="190"/>
      <c r="BO94" s="190"/>
      <c r="BP94" s="190"/>
      <c r="BQ94" s="190"/>
      <c r="BR94" s="190"/>
      <c r="BS94" s="190"/>
      <c r="BT94" s="190"/>
      <c r="BU94" s="204">
        <f>SUM(BI94:BT94)</f>
        <v>0</v>
      </c>
      <c r="BV94" s="190"/>
      <c r="BW94" s="190"/>
      <c r="BX94" s="190"/>
      <c r="BY94" s="190"/>
      <c r="BZ94" s="190"/>
      <c r="CA94" s="190"/>
      <c r="CB94" s="190"/>
      <c r="CC94" s="190"/>
      <c r="CD94" s="190"/>
      <c r="CE94" s="190"/>
      <c r="CF94" s="190"/>
      <c r="CG94" s="190"/>
      <c r="CH94" s="204">
        <f>SUM(BV94:CG94)</f>
        <v>0</v>
      </c>
      <c r="CI94" s="190"/>
      <c r="CJ94" s="190"/>
      <c r="CK94" s="190"/>
      <c r="CL94" s="190"/>
      <c r="CM94" s="190"/>
      <c r="CN94" s="190"/>
      <c r="CO94" s="190"/>
      <c r="CP94" s="190"/>
      <c r="CQ94" s="190"/>
      <c r="CR94" s="190"/>
      <c r="CS94" s="190"/>
      <c r="CT94" s="190"/>
      <c r="CU94" s="204">
        <f>SUM(CI94:CT94)</f>
        <v>0</v>
      </c>
      <c r="CV94" s="190"/>
      <c r="CW94" s="190"/>
      <c r="CX94" s="190"/>
      <c r="CY94" s="190"/>
      <c r="CZ94" s="190"/>
      <c r="DA94" s="190"/>
      <c r="DB94" s="190"/>
      <c r="DC94" s="190"/>
      <c r="DD94" s="190"/>
      <c r="DE94" s="190"/>
      <c r="DF94" s="190"/>
      <c r="DG94" s="190"/>
      <c r="DH94" s="204">
        <f>SUM(CV94:DG94)</f>
        <v>0</v>
      </c>
      <c r="DI94" s="190"/>
      <c r="DJ94" s="190"/>
      <c r="DK94" s="190"/>
      <c r="DL94" s="190"/>
      <c r="DM94" s="190"/>
      <c r="DN94" s="190"/>
      <c r="DO94" s="190"/>
      <c r="DP94" s="190"/>
      <c r="DQ94" s="190"/>
      <c r="DR94" s="190"/>
      <c r="DS94" s="190"/>
      <c r="DT94" s="190"/>
      <c r="DU94" s="204">
        <f>SUM(DI94:DT94)</f>
        <v>0</v>
      </c>
      <c r="DV94" s="190"/>
      <c r="DW94" s="190"/>
      <c r="DX94" s="190"/>
      <c r="DY94" s="190"/>
      <c r="DZ94" s="190"/>
      <c r="EA94" s="190"/>
      <c r="EB94" s="190"/>
      <c r="EC94" s="190"/>
      <c r="ED94" s="190"/>
      <c r="EE94" s="190"/>
      <c r="EF94" s="190"/>
      <c r="EG94" s="190"/>
      <c r="EH94" s="204">
        <f>SUM(DV94:EG94)</f>
        <v>0</v>
      </c>
      <c r="EI94" s="295"/>
    </row>
    <row r="95" spans="1:139" outlineLevel="3" x14ac:dyDescent="0.2">
      <c r="A95" s="193" t="s">
        <v>301</v>
      </c>
      <c r="B95" s="192">
        <v>1</v>
      </c>
      <c r="C95" s="199">
        <v>100000</v>
      </c>
      <c r="D95" s="195">
        <f t="shared" si="541"/>
        <v>100000</v>
      </c>
      <c r="E95" s="195"/>
      <c r="F95" s="203"/>
      <c r="G95" s="203"/>
      <c r="H95" s="190">
        <f t="shared" si="1225"/>
        <v>100000</v>
      </c>
      <c r="I95" s="190"/>
      <c r="J95" s="190"/>
      <c r="K95" s="190"/>
      <c r="L95" s="190"/>
      <c r="M95" s="190"/>
      <c r="N95" s="190"/>
      <c r="O95" s="190"/>
      <c r="P95" s="190"/>
      <c r="Q95" s="190"/>
      <c r="R95" s="190"/>
      <c r="S95" s="190"/>
      <c r="T95" s="190"/>
      <c r="U95" s="204">
        <f t="shared" si="1226"/>
        <v>100000</v>
      </c>
      <c r="V95" s="190"/>
      <c r="W95" s="190"/>
      <c r="X95" s="190"/>
      <c r="Y95" s="190"/>
      <c r="Z95" s="190"/>
      <c r="AA95" s="190"/>
      <c r="AB95" s="190"/>
      <c r="AC95" s="190"/>
      <c r="AD95" s="190"/>
      <c r="AE95" s="190"/>
      <c r="AF95" s="190"/>
      <c r="AG95" s="190"/>
      <c r="AH95" s="204">
        <f>SUM(V95:AG95)</f>
        <v>0</v>
      </c>
      <c r="AI95" s="190"/>
      <c r="AJ95" s="190"/>
      <c r="AK95" s="190"/>
      <c r="AL95" s="190"/>
      <c r="AM95" s="190"/>
      <c r="AN95" s="190"/>
      <c r="AO95" s="190"/>
      <c r="AP95" s="190"/>
      <c r="AQ95" s="190"/>
      <c r="AR95" s="190"/>
      <c r="AS95" s="190"/>
      <c r="AT95" s="190"/>
      <c r="AU95" s="204">
        <f>SUM(AI95:AT95)</f>
        <v>0</v>
      </c>
      <c r="AV95" s="190"/>
      <c r="AW95" s="190"/>
      <c r="AX95" s="190"/>
      <c r="AY95" s="190"/>
      <c r="AZ95" s="190"/>
      <c r="BA95" s="190"/>
      <c r="BB95" s="190"/>
      <c r="BC95" s="190"/>
      <c r="BD95" s="190"/>
      <c r="BE95" s="190"/>
      <c r="BF95" s="190"/>
      <c r="BG95" s="190"/>
      <c r="BH95" s="204">
        <f>SUM(AV95:BG95)</f>
        <v>0</v>
      </c>
      <c r="BI95" s="190"/>
      <c r="BJ95" s="190"/>
      <c r="BK95" s="190"/>
      <c r="BL95" s="190"/>
      <c r="BM95" s="190"/>
      <c r="BN95" s="190"/>
      <c r="BO95" s="190"/>
      <c r="BP95" s="190"/>
      <c r="BQ95" s="190"/>
      <c r="BR95" s="190"/>
      <c r="BS95" s="190"/>
      <c r="BT95" s="190"/>
      <c r="BU95" s="204">
        <f>SUM(BI95:BT95)</f>
        <v>0</v>
      </c>
      <c r="BV95" s="190"/>
      <c r="BW95" s="190"/>
      <c r="BX95" s="190"/>
      <c r="BY95" s="190"/>
      <c r="BZ95" s="190"/>
      <c r="CA95" s="190"/>
      <c r="CB95" s="190"/>
      <c r="CC95" s="190"/>
      <c r="CD95" s="190"/>
      <c r="CE95" s="190"/>
      <c r="CF95" s="190"/>
      <c r="CG95" s="190"/>
      <c r="CH95" s="204">
        <f>SUM(BV95:CG95)</f>
        <v>0</v>
      </c>
      <c r="CI95" s="190"/>
      <c r="CJ95" s="190"/>
      <c r="CK95" s="190"/>
      <c r="CL95" s="190"/>
      <c r="CM95" s="190"/>
      <c r="CN95" s="190"/>
      <c r="CO95" s="190"/>
      <c r="CP95" s="190"/>
      <c r="CQ95" s="190"/>
      <c r="CR95" s="190"/>
      <c r="CS95" s="190"/>
      <c r="CT95" s="190"/>
      <c r="CU95" s="204">
        <f>SUM(CI95:CT95)</f>
        <v>0</v>
      </c>
      <c r="CV95" s="190"/>
      <c r="CW95" s="190"/>
      <c r="CX95" s="190"/>
      <c r="CY95" s="190"/>
      <c r="CZ95" s="190"/>
      <c r="DA95" s="190"/>
      <c r="DB95" s="190"/>
      <c r="DC95" s="190"/>
      <c r="DD95" s="190"/>
      <c r="DE95" s="190"/>
      <c r="DF95" s="190"/>
      <c r="DG95" s="190"/>
      <c r="DH95" s="204">
        <f>SUM(CV95:DG95)</f>
        <v>0</v>
      </c>
      <c r="DI95" s="190"/>
      <c r="DJ95" s="190"/>
      <c r="DK95" s="190"/>
      <c r="DL95" s="190"/>
      <c r="DM95" s="190"/>
      <c r="DN95" s="190"/>
      <c r="DO95" s="190"/>
      <c r="DP95" s="190"/>
      <c r="DQ95" s="190"/>
      <c r="DR95" s="190"/>
      <c r="DS95" s="190"/>
      <c r="DT95" s="190"/>
      <c r="DU95" s="204">
        <f>SUM(DI95:DT95)</f>
        <v>0</v>
      </c>
      <c r="DV95" s="190"/>
      <c r="DW95" s="190"/>
      <c r="DX95" s="190"/>
      <c r="DY95" s="190"/>
      <c r="DZ95" s="190"/>
      <c r="EA95" s="190"/>
      <c r="EB95" s="190"/>
      <c r="EC95" s="190"/>
      <c r="ED95" s="190"/>
      <c r="EE95" s="190"/>
      <c r="EF95" s="190"/>
      <c r="EG95" s="190"/>
      <c r="EH95" s="204">
        <f>SUM(DV95:EG95)</f>
        <v>0</v>
      </c>
      <c r="EI95" s="295"/>
    </row>
    <row r="96" spans="1:139" outlineLevel="2" x14ac:dyDescent="0.2">
      <c r="A96" s="301"/>
      <c r="B96" s="301"/>
      <c r="C96" s="301"/>
      <c r="D96" s="302"/>
      <c r="E96" s="302"/>
      <c r="F96" s="302"/>
      <c r="G96" s="302"/>
      <c r="H96" s="303"/>
      <c r="I96" s="303"/>
      <c r="J96" s="303"/>
      <c r="K96" s="303"/>
      <c r="L96" s="303"/>
      <c r="M96" s="303"/>
      <c r="N96" s="303"/>
      <c r="O96" s="303"/>
      <c r="P96" s="303"/>
      <c r="Q96" s="303"/>
      <c r="R96" s="303"/>
      <c r="S96" s="303"/>
      <c r="T96" s="303"/>
      <c r="U96" s="304"/>
      <c r="V96" s="303"/>
      <c r="W96" s="303"/>
      <c r="X96" s="303"/>
      <c r="Y96" s="303"/>
      <c r="Z96" s="303"/>
      <c r="AA96" s="303"/>
      <c r="AB96" s="303"/>
      <c r="AC96" s="303"/>
      <c r="AD96" s="303"/>
      <c r="AE96" s="303"/>
      <c r="AF96" s="303"/>
      <c r="AG96" s="303"/>
      <c r="AH96" s="303"/>
      <c r="AI96" s="303"/>
      <c r="AJ96" s="303"/>
      <c r="AK96" s="303"/>
      <c r="AL96" s="303"/>
      <c r="AM96" s="303"/>
      <c r="AN96" s="303"/>
      <c r="AO96" s="303"/>
      <c r="AP96" s="303"/>
      <c r="AQ96" s="303"/>
      <c r="AR96" s="303"/>
      <c r="AS96" s="303"/>
      <c r="AT96" s="303"/>
      <c r="AU96" s="303"/>
      <c r="AV96" s="303"/>
      <c r="AW96" s="303"/>
      <c r="AX96" s="303"/>
      <c r="AY96" s="303"/>
      <c r="AZ96" s="303"/>
      <c r="BA96" s="303"/>
      <c r="BB96" s="303"/>
      <c r="BC96" s="303"/>
      <c r="BD96" s="303"/>
      <c r="BE96" s="303"/>
      <c r="BF96" s="303"/>
      <c r="BG96" s="303"/>
      <c r="BH96" s="303"/>
      <c r="BI96" s="303"/>
      <c r="BJ96" s="303"/>
      <c r="BK96" s="303"/>
      <c r="BL96" s="303"/>
      <c r="BM96" s="303"/>
      <c r="BN96" s="303"/>
      <c r="BO96" s="303"/>
      <c r="BP96" s="303"/>
      <c r="BQ96" s="303"/>
      <c r="BR96" s="303"/>
      <c r="BS96" s="303"/>
      <c r="BT96" s="303"/>
      <c r="BU96" s="303"/>
      <c r="BV96" s="303"/>
      <c r="BW96" s="303"/>
      <c r="BX96" s="303"/>
      <c r="BY96" s="303"/>
      <c r="BZ96" s="303"/>
      <c r="CA96" s="303"/>
      <c r="CB96" s="303"/>
      <c r="CC96" s="303"/>
      <c r="CD96" s="303"/>
      <c r="CE96" s="303"/>
      <c r="CF96" s="303"/>
      <c r="CG96" s="303"/>
      <c r="CH96" s="303"/>
      <c r="CI96" s="303"/>
      <c r="CJ96" s="303"/>
      <c r="CK96" s="303"/>
      <c r="CL96" s="303"/>
      <c r="CM96" s="303"/>
      <c r="CN96" s="303"/>
      <c r="CO96" s="303"/>
      <c r="CP96" s="303"/>
      <c r="CQ96" s="303"/>
      <c r="CR96" s="303"/>
      <c r="CS96" s="303"/>
      <c r="CT96" s="303"/>
      <c r="CU96" s="303"/>
      <c r="CV96" s="303"/>
      <c r="CW96" s="303"/>
      <c r="CX96" s="303"/>
      <c r="CY96" s="303"/>
      <c r="CZ96" s="303"/>
      <c r="DA96" s="303"/>
      <c r="DB96" s="303"/>
      <c r="DC96" s="303"/>
      <c r="DD96" s="303"/>
      <c r="DE96" s="303"/>
      <c r="DF96" s="303"/>
      <c r="DG96" s="303"/>
      <c r="DH96" s="303"/>
      <c r="DI96" s="303"/>
      <c r="DJ96" s="303"/>
      <c r="DK96" s="303"/>
      <c r="DL96" s="303"/>
      <c r="DM96" s="303"/>
      <c r="DN96" s="303"/>
      <c r="DO96" s="303"/>
      <c r="DP96" s="303"/>
      <c r="DQ96" s="303"/>
      <c r="DR96" s="303"/>
      <c r="DS96" s="303"/>
      <c r="DT96" s="303"/>
      <c r="DU96" s="303"/>
      <c r="DV96" s="303"/>
      <c r="DW96" s="303"/>
      <c r="DX96" s="303"/>
      <c r="DY96" s="303"/>
      <c r="DZ96" s="303"/>
      <c r="EA96" s="303"/>
      <c r="EB96" s="303"/>
      <c r="EC96" s="303"/>
      <c r="ED96" s="303"/>
      <c r="EE96" s="303"/>
      <c r="EF96" s="303"/>
      <c r="EG96" s="303"/>
      <c r="EH96" s="303"/>
    </row>
    <row r="97" spans="1:139" ht="23.25" x14ac:dyDescent="0.35">
      <c r="A97" s="210"/>
      <c r="B97" s="211"/>
      <c r="C97" s="212"/>
      <c r="D97" s="213"/>
      <c r="E97" s="213"/>
      <c r="F97" s="213"/>
      <c r="G97" s="213"/>
      <c r="H97" s="214" t="s">
        <v>366</v>
      </c>
      <c r="I97" s="214" t="s">
        <v>45</v>
      </c>
      <c r="J97" s="214" t="s">
        <v>46</v>
      </c>
      <c r="K97" s="214" t="s">
        <v>47</v>
      </c>
      <c r="L97" s="214" t="s">
        <v>48</v>
      </c>
      <c r="M97" s="214" t="s">
        <v>49</v>
      </c>
      <c r="N97" s="214" t="s">
        <v>50</v>
      </c>
      <c r="O97" s="214" t="s">
        <v>51</v>
      </c>
      <c r="P97" s="214" t="s">
        <v>52</v>
      </c>
      <c r="Q97" s="214" t="s">
        <v>53</v>
      </c>
      <c r="R97" s="214" t="s">
        <v>54</v>
      </c>
      <c r="S97" s="214" t="s">
        <v>55</v>
      </c>
      <c r="T97" s="214" t="s">
        <v>56</v>
      </c>
      <c r="U97" s="215" t="s">
        <v>329</v>
      </c>
      <c r="V97" s="214" t="s">
        <v>57</v>
      </c>
      <c r="W97" s="214" t="s">
        <v>58</v>
      </c>
      <c r="X97" s="214" t="s">
        <v>59</v>
      </c>
      <c r="Y97" s="214" t="s">
        <v>60</v>
      </c>
      <c r="Z97" s="214" t="s">
        <v>61</v>
      </c>
      <c r="AA97" s="214" t="s">
        <v>62</v>
      </c>
      <c r="AB97" s="214" t="s">
        <v>63</v>
      </c>
      <c r="AC97" s="214" t="s">
        <v>64</v>
      </c>
      <c r="AD97" s="214" t="s">
        <v>65</v>
      </c>
      <c r="AE97" s="214" t="s">
        <v>66</v>
      </c>
      <c r="AF97" s="214" t="s">
        <v>67</v>
      </c>
      <c r="AG97" s="214" t="s">
        <v>68</v>
      </c>
      <c r="AH97" s="215" t="s">
        <v>330</v>
      </c>
      <c r="AI97" s="214" t="s">
        <v>69</v>
      </c>
      <c r="AJ97" s="214" t="s">
        <v>70</v>
      </c>
      <c r="AK97" s="214" t="s">
        <v>71</v>
      </c>
      <c r="AL97" s="214" t="s">
        <v>72</v>
      </c>
      <c r="AM97" s="214" t="s">
        <v>73</v>
      </c>
      <c r="AN97" s="214" t="s">
        <v>74</v>
      </c>
      <c r="AO97" s="214" t="s">
        <v>75</v>
      </c>
      <c r="AP97" s="214" t="s">
        <v>76</v>
      </c>
      <c r="AQ97" s="214" t="s">
        <v>77</v>
      </c>
      <c r="AR97" s="214" t="s">
        <v>78</v>
      </c>
      <c r="AS97" s="214" t="s">
        <v>79</v>
      </c>
      <c r="AT97" s="214" t="s">
        <v>80</v>
      </c>
      <c r="AU97" s="215" t="s">
        <v>331</v>
      </c>
      <c r="AV97" s="214" t="s">
        <v>81</v>
      </c>
      <c r="AW97" s="214" t="s">
        <v>82</v>
      </c>
      <c r="AX97" s="214" t="s">
        <v>83</v>
      </c>
      <c r="AY97" s="214" t="s">
        <v>84</v>
      </c>
      <c r="AZ97" s="214" t="s">
        <v>85</v>
      </c>
      <c r="BA97" s="214" t="s">
        <v>86</v>
      </c>
      <c r="BB97" s="214" t="s">
        <v>87</v>
      </c>
      <c r="BC97" s="214" t="s">
        <v>88</v>
      </c>
      <c r="BD97" s="214" t="s">
        <v>89</v>
      </c>
      <c r="BE97" s="214" t="s">
        <v>90</v>
      </c>
      <c r="BF97" s="214" t="s">
        <v>91</v>
      </c>
      <c r="BG97" s="214" t="s">
        <v>92</v>
      </c>
      <c r="BH97" s="215" t="s">
        <v>332</v>
      </c>
      <c r="BI97" s="214" t="s">
        <v>93</v>
      </c>
      <c r="BJ97" s="214" t="s">
        <v>94</v>
      </c>
      <c r="BK97" s="214" t="s">
        <v>95</v>
      </c>
      <c r="BL97" s="214" t="s">
        <v>96</v>
      </c>
      <c r="BM97" s="214" t="s">
        <v>97</v>
      </c>
      <c r="BN97" s="214" t="s">
        <v>98</v>
      </c>
      <c r="BO97" s="214" t="s">
        <v>99</v>
      </c>
      <c r="BP97" s="214" t="s">
        <v>100</v>
      </c>
      <c r="BQ97" s="214" t="s">
        <v>101</v>
      </c>
      <c r="BR97" s="214" t="s">
        <v>102</v>
      </c>
      <c r="BS97" s="214" t="s">
        <v>103</v>
      </c>
      <c r="BT97" s="214" t="s">
        <v>104</v>
      </c>
      <c r="BU97" s="215" t="s">
        <v>333</v>
      </c>
      <c r="BV97" s="214" t="s">
        <v>105</v>
      </c>
      <c r="BW97" s="214" t="s">
        <v>106</v>
      </c>
      <c r="BX97" s="214" t="s">
        <v>107</v>
      </c>
      <c r="BY97" s="214" t="s">
        <v>108</v>
      </c>
      <c r="BZ97" s="214" t="s">
        <v>109</v>
      </c>
      <c r="CA97" s="214" t="s">
        <v>110</v>
      </c>
      <c r="CB97" s="214" t="s">
        <v>111</v>
      </c>
      <c r="CC97" s="214" t="s">
        <v>112</v>
      </c>
      <c r="CD97" s="214" t="s">
        <v>113</v>
      </c>
      <c r="CE97" s="214" t="s">
        <v>114</v>
      </c>
      <c r="CF97" s="214" t="s">
        <v>115</v>
      </c>
      <c r="CG97" s="214" t="s">
        <v>116</v>
      </c>
      <c r="CH97" s="215" t="s">
        <v>334</v>
      </c>
      <c r="CI97" s="214" t="s">
        <v>117</v>
      </c>
      <c r="CJ97" s="214" t="s">
        <v>118</v>
      </c>
      <c r="CK97" s="214" t="s">
        <v>119</v>
      </c>
      <c r="CL97" s="214" t="s">
        <v>120</v>
      </c>
      <c r="CM97" s="214" t="s">
        <v>121</v>
      </c>
      <c r="CN97" s="214" t="s">
        <v>122</v>
      </c>
      <c r="CO97" s="214" t="s">
        <v>123</v>
      </c>
      <c r="CP97" s="214" t="s">
        <v>124</v>
      </c>
      <c r="CQ97" s="214" t="s">
        <v>125</v>
      </c>
      <c r="CR97" s="214" t="s">
        <v>126</v>
      </c>
      <c r="CS97" s="214" t="s">
        <v>127</v>
      </c>
      <c r="CT97" s="214" t="s">
        <v>128</v>
      </c>
      <c r="CU97" s="215" t="s">
        <v>335</v>
      </c>
      <c r="CV97" s="214" t="s">
        <v>129</v>
      </c>
      <c r="CW97" s="214" t="s">
        <v>130</v>
      </c>
      <c r="CX97" s="214" t="s">
        <v>131</v>
      </c>
      <c r="CY97" s="214" t="s">
        <v>132</v>
      </c>
      <c r="CZ97" s="214" t="s">
        <v>133</v>
      </c>
      <c r="DA97" s="214" t="s">
        <v>134</v>
      </c>
      <c r="DB97" s="214" t="s">
        <v>135</v>
      </c>
      <c r="DC97" s="214" t="s">
        <v>136</v>
      </c>
      <c r="DD97" s="214" t="s">
        <v>137</v>
      </c>
      <c r="DE97" s="214" t="s">
        <v>138</v>
      </c>
      <c r="DF97" s="214" t="s">
        <v>139</v>
      </c>
      <c r="DG97" s="214" t="s">
        <v>140</v>
      </c>
      <c r="DH97" s="215" t="s">
        <v>336</v>
      </c>
      <c r="DI97" s="214" t="s">
        <v>141</v>
      </c>
      <c r="DJ97" s="214" t="s">
        <v>142</v>
      </c>
      <c r="DK97" s="214" t="s">
        <v>143</v>
      </c>
      <c r="DL97" s="214" t="s">
        <v>144</v>
      </c>
      <c r="DM97" s="214" t="s">
        <v>145</v>
      </c>
      <c r="DN97" s="214" t="s">
        <v>146</v>
      </c>
      <c r="DO97" s="214" t="s">
        <v>147</v>
      </c>
      <c r="DP97" s="214" t="s">
        <v>148</v>
      </c>
      <c r="DQ97" s="214" t="s">
        <v>149</v>
      </c>
      <c r="DR97" s="214" t="s">
        <v>150</v>
      </c>
      <c r="DS97" s="214" t="s">
        <v>151</v>
      </c>
      <c r="DT97" s="214" t="s">
        <v>152</v>
      </c>
      <c r="DU97" s="215" t="s">
        <v>337</v>
      </c>
      <c r="DV97" s="214" t="s">
        <v>153</v>
      </c>
      <c r="DW97" s="214" t="s">
        <v>154</v>
      </c>
      <c r="DX97" s="214" t="s">
        <v>155</v>
      </c>
      <c r="DY97" s="214" t="s">
        <v>156</v>
      </c>
      <c r="DZ97" s="214" t="s">
        <v>157</v>
      </c>
      <c r="EA97" s="214" t="s">
        <v>158</v>
      </c>
      <c r="EB97" s="214" t="s">
        <v>159</v>
      </c>
      <c r="EC97" s="214" t="s">
        <v>160</v>
      </c>
      <c r="ED97" s="214" t="s">
        <v>161</v>
      </c>
      <c r="EE97" s="214" t="s">
        <v>162</v>
      </c>
      <c r="EF97" s="214" t="s">
        <v>163</v>
      </c>
      <c r="EG97" s="214" t="s">
        <v>164</v>
      </c>
      <c r="EH97" s="215" t="s">
        <v>338</v>
      </c>
      <c r="EI97" s="295"/>
    </row>
    <row r="98" spans="1:139" ht="26.25" x14ac:dyDescent="0.4">
      <c r="A98" s="273" t="s">
        <v>349</v>
      </c>
      <c r="B98" s="274"/>
      <c r="C98" s="273"/>
      <c r="D98" s="275"/>
      <c r="E98" s="275"/>
      <c r="F98" s="275"/>
      <c r="G98" s="275"/>
      <c r="H98" s="276">
        <f>-H23</f>
        <v>-1468881</v>
      </c>
      <c r="I98" s="276"/>
      <c r="J98" s="276"/>
      <c r="K98" s="276"/>
      <c r="L98" s="276"/>
      <c r="M98" s="276"/>
      <c r="N98" s="276"/>
      <c r="O98" s="276"/>
      <c r="P98" s="276"/>
      <c r="Q98" s="276"/>
      <c r="R98" s="276"/>
      <c r="S98" s="276"/>
      <c r="T98" s="276"/>
      <c r="U98" s="246">
        <f>SUM(I103:T103)</f>
        <v>412194.50399999996</v>
      </c>
      <c r="V98" s="276"/>
      <c r="W98" s="276"/>
      <c r="X98" s="276"/>
      <c r="Y98" s="276"/>
      <c r="Z98" s="276"/>
      <c r="AA98" s="276"/>
      <c r="AB98" s="276"/>
      <c r="AC98" s="276"/>
      <c r="AD98" s="276"/>
      <c r="AE98" s="276"/>
      <c r="AF98" s="276"/>
      <c r="AG98" s="276"/>
      <c r="AH98" s="246">
        <f>SUM(V103:AG103)</f>
        <v>450854.50399999996</v>
      </c>
      <c r="AI98" s="276"/>
      <c r="AJ98" s="276"/>
      <c r="AK98" s="276"/>
      <c r="AL98" s="276"/>
      <c r="AM98" s="276"/>
      <c r="AN98" s="276"/>
      <c r="AO98" s="276"/>
      <c r="AP98" s="276"/>
      <c r="AQ98" s="276"/>
      <c r="AR98" s="276"/>
      <c r="AS98" s="276"/>
      <c r="AT98" s="276"/>
      <c r="AU98" s="246">
        <f>SUM(AI103:AT103)</f>
        <v>619554.50399999996</v>
      </c>
      <c r="AV98" s="276"/>
      <c r="AW98" s="276"/>
      <c r="AX98" s="276"/>
      <c r="AY98" s="276"/>
      <c r="AZ98" s="276"/>
      <c r="BA98" s="276"/>
      <c r="BB98" s="276"/>
      <c r="BC98" s="276"/>
      <c r="BD98" s="276"/>
      <c r="BE98" s="276"/>
      <c r="BF98" s="276"/>
      <c r="BG98" s="276"/>
      <c r="BH98" s="246">
        <f>SUM(AV103:BG103)</f>
        <v>450854.50399999996</v>
      </c>
      <c r="BI98" s="276"/>
      <c r="BJ98" s="276"/>
      <c r="BK98" s="276"/>
      <c r="BL98" s="276"/>
      <c r="BM98" s="276"/>
      <c r="BN98" s="276"/>
      <c r="BO98" s="276"/>
      <c r="BP98" s="276"/>
      <c r="BQ98" s="276"/>
      <c r="BR98" s="276"/>
      <c r="BS98" s="276"/>
      <c r="BT98" s="276"/>
      <c r="BU98" s="246">
        <f>SUM(BI103:BT103)</f>
        <v>570864.00399999996</v>
      </c>
      <c r="BV98" s="276"/>
      <c r="BW98" s="276"/>
      <c r="BX98" s="276"/>
      <c r="BY98" s="276"/>
      <c r="BZ98" s="276"/>
      <c r="CA98" s="276"/>
      <c r="CB98" s="276"/>
      <c r="CC98" s="276"/>
      <c r="CD98" s="276"/>
      <c r="CE98" s="276"/>
      <c r="CF98" s="276"/>
      <c r="CG98" s="276"/>
      <c r="CH98" s="246">
        <f>SUM(BV103:CG103)</f>
        <v>450854.50399999996</v>
      </c>
      <c r="CI98" s="276"/>
      <c r="CJ98" s="276"/>
      <c r="CK98" s="276"/>
      <c r="CL98" s="276"/>
      <c r="CM98" s="276"/>
      <c r="CN98" s="276"/>
      <c r="CO98" s="276"/>
      <c r="CP98" s="276"/>
      <c r="CQ98" s="276"/>
      <c r="CR98" s="276"/>
      <c r="CS98" s="276"/>
      <c r="CT98" s="276"/>
      <c r="CU98" s="246">
        <f>SUM(CI103:CT103)</f>
        <v>619554.50399999996</v>
      </c>
      <c r="CV98" s="276"/>
      <c r="CW98" s="276"/>
      <c r="CX98" s="276"/>
      <c r="CY98" s="276"/>
      <c r="CZ98" s="276"/>
      <c r="DA98" s="276"/>
      <c r="DB98" s="276"/>
      <c r="DC98" s="276"/>
      <c r="DD98" s="276"/>
      <c r="DE98" s="276"/>
      <c r="DF98" s="276"/>
      <c r="DG98" s="276"/>
      <c r="DH98" s="246">
        <f>SUM(CV103:DG103)</f>
        <v>450854.50399999996</v>
      </c>
      <c r="DI98" s="276"/>
      <c r="DJ98" s="276"/>
      <c r="DK98" s="276"/>
      <c r="DL98" s="276"/>
      <c r="DM98" s="276"/>
      <c r="DN98" s="276"/>
      <c r="DO98" s="276"/>
      <c r="DP98" s="276"/>
      <c r="DQ98" s="276"/>
      <c r="DR98" s="276"/>
      <c r="DS98" s="276"/>
      <c r="DT98" s="276"/>
      <c r="DU98" s="246">
        <f>SUM(DI103:DT103)</f>
        <v>619554.50399999996</v>
      </c>
      <c r="DV98" s="276"/>
      <c r="DW98" s="276"/>
      <c r="DX98" s="276"/>
      <c r="DY98" s="276"/>
      <c r="DZ98" s="276"/>
      <c r="EA98" s="276"/>
      <c r="EB98" s="276"/>
      <c r="EC98" s="276"/>
      <c r="ED98" s="276"/>
      <c r="EE98" s="276"/>
      <c r="EF98" s="276"/>
      <c r="EG98" s="276"/>
      <c r="EH98" s="246">
        <f>SUM(DV103:EG103)</f>
        <v>450854.50399999996</v>
      </c>
      <c r="EI98" s="295"/>
    </row>
    <row r="99" spans="1:139" ht="26.25" x14ac:dyDescent="0.4">
      <c r="A99" s="273" t="s">
        <v>350</v>
      </c>
      <c r="B99" s="274"/>
      <c r="C99" s="273"/>
      <c r="D99" s="275"/>
      <c r="E99" s="275"/>
      <c r="F99" s="275"/>
      <c r="G99" s="275"/>
      <c r="H99" s="276">
        <f>-H23</f>
        <v>-1468881</v>
      </c>
      <c r="I99" s="276"/>
      <c r="J99" s="276"/>
      <c r="K99" s="276"/>
      <c r="L99" s="276"/>
      <c r="M99" s="276"/>
      <c r="N99" s="276"/>
      <c r="O99" s="276"/>
      <c r="P99" s="276"/>
      <c r="Q99" s="276"/>
      <c r="R99" s="276"/>
      <c r="S99" s="276"/>
      <c r="T99" s="276"/>
      <c r="U99" s="246">
        <f>T104</f>
        <v>-1056686.4960000012</v>
      </c>
      <c r="V99" s="276"/>
      <c r="W99" s="276"/>
      <c r="X99" s="276"/>
      <c r="Y99" s="276"/>
      <c r="Z99" s="276"/>
      <c r="AA99" s="276"/>
      <c r="AB99" s="276"/>
      <c r="AC99" s="276"/>
      <c r="AD99" s="276"/>
      <c r="AE99" s="276"/>
      <c r="AF99" s="276"/>
      <c r="AG99" s="276"/>
      <c r="AH99" s="246">
        <f>AG104</f>
        <v>-605831.99200000102</v>
      </c>
      <c r="AI99" s="276"/>
      <c r="AJ99" s="276"/>
      <c r="AK99" s="276"/>
      <c r="AL99" s="276"/>
      <c r="AM99" s="276"/>
      <c r="AN99" s="276"/>
      <c r="AO99" s="276"/>
      <c r="AP99" s="276"/>
      <c r="AQ99" s="276"/>
      <c r="AR99" s="276"/>
      <c r="AS99" s="276"/>
      <c r="AT99" s="276"/>
      <c r="AU99" s="246">
        <f>AT104</f>
        <v>13722.511999998998</v>
      </c>
      <c r="AV99" s="276"/>
      <c r="AW99" s="276"/>
      <c r="AX99" s="276"/>
      <c r="AY99" s="276"/>
      <c r="AZ99" s="276"/>
      <c r="BA99" s="276"/>
      <c r="BB99" s="276"/>
      <c r="BC99" s="276"/>
      <c r="BD99" s="276"/>
      <c r="BE99" s="276"/>
      <c r="BF99" s="276"/>
      <c r="BG99" s="276"/>
      <c r="BH99" s="246">
        <f>BG104</f>
        <v>464577.01599999901</v>
      </c>
      <c r="BI99" s="276"/>
      <c r="BJ99" s="276"/>
      <c r="BK99" s="276"/>
      <c r="BL99" s="276"/>
      <c r="BM99" s="276"/>
      <c r="BN99" s="276"/>
      <c r="BO99" s="276"/>
      <c r="BP99" s="276"/>
      <c r="BQ99" s="276"/>
      <c r="BR99" s="276"/>
      <c r="BS99" s="276"/>
      <c r="BT99" s="276"/>
      <c r="BU99" s="246">
        <f>BT104</f>
        <v>1035441.0199999996</v>
      </c>
      <c r="BV99" s="276"/>
      <c r="BW99" s="276"/>
      <c r="BX99" s="276"/>
      <c r="BY99" s="276"/>
      <c r="BZ99" s="276"/>
      <c r="CA99" s="276"/>
      <c r="CB99" s="276"/>
      <c r="CC99" s="276"/>
      <c r="CD99" s="276"/>
      <c r="CE99" s="276"/>
      <c r="CF99" s="276"/>
      <c r="CG99" s="276"/>
      <c r="CH99" s="246">
        <f>CG104</f>
        <v>1486295.5239999983</v>
      </c>
      <c r="CI99" s="276"/>
      <c r="CJ99" s="276"/>
      <c r="CK99" s="276"/>
      <c r="CL99" s="276"/>
      <c r="CM99" s="276"/>
      <c r="CN99" s="276"/>
      <c r="CO99" s="276"/>
      <c r="CP99" s="276"/>
      <c r="CQ99" s="276"/>
      <c r="CR99" s="276"/>
      <c r="CS99" s="276"/>
      <c r="CT99" s="276"/>
      <c r="CU99" s="246">
        <f>CT104</f>
        <v>2105850.0279999971</v>
      </c>
      <c r="CV99" s="276"/>
      <c r="CW99" s="276"/>
      <c r="CX99" s="276"/>
      <c r="CY99" s="276"/>
      <c r="CZ99" s="276"/>
      <c r="DA99" s="276"/>
      <c r="DB99" s="276"/>
      <c r="DC99" s="276"/>
      <c r="DD99" s="276"/>
      <c r="DE99" s="276"/>
      <c r="DF99" s="276"/>
      <c r="DG99" s="276"/>
      <c r="DH99" s="246">
        <f>DG104</f>
        <v>2556704.5319999959</v>
      </c>
      <c r="DI99" s="276"/>
      <c r="DJ99" s="276"/>
      <c r="DK99" s="276"/>
      <c r="DL99" s="276"/>
      <c r="DM99" s="276"/>
      <c r="DN99" s="276"/>
      <c r="DO99" s="276"/>
      <c r="DP99" s="276"/>
      <c r="DQ99" s="276"/>
      <c r="DR99" s="276"/>
      <c r="DS99" s="276"/>
      <c r="DT99" s="276"/>
      <c r="DU99" s="246">
        <f>DT104</f>
        <v>3176259.0359999947</v>
      </c>
      <c r="DV99" s="276"/>
      <c r="DW99" s="276"/>
      <c r="DX99" s="276"/>
      <c r="DY99" s="276"/>
      <c r="DZ99" s="276"/>
      <c r="EA99" s="276"/>
      <c r="EB99" s="276"/>
      <c r="EC99" s="276"/>
      <c r="ED99" s="276"/>
      <c r="EE99" s="276"/>
      <c r="EF99" s="276"/>
      <c r="EG99" s="276"/>
      <c r="EH99" s="246">
        <f>EG104</f>
        <v>3627113.5399999935</v>
      </c>
      <c r="EI99" s="295"/>
    </row>
    <row r="100" spans="1:139" ht="26.25" x14ac:dyDescent="0.4">
      <c r="A100" s="273" t="s">
        <v>355</v>
      </c>
      <c r="B100" s="274"/>
      <c r="C100" s="273"/>
      <c r="D100" s="275"/>
      <c r="E100" s="275"/>
      <c r="F100" s="275"/>
      <c r="G100" s="275"/>
      <c r="H100" s="276">
        <f>H99</f>
        <v>-1468881</v>
      </c>
      <c r="I100" s="276"/>
      <c r="J100" s="276"/>
      <c r="K100" s="276"/>
      <c r="L100" s="276"/>
      <c r="M100" s="276"/>
      <c r="N100" s="276"/>
      <c r="O100" s="276"/>
      <c r="P100" s="276"/>
      <c r="Q100" s="276"/>
      <c r="R100" s="276"/>
      <c r="S100" s="276"/>
      <c r="T100" s="276"/>
      <c r="U100" s="335">
        <f>SUM(I106:T106)</f>
        <v>383570.79103458434</v>
      </c>
      <c r="V100" s="336"/>
      <c r="W100" s="336"/>
      <c r="X100" s="336"/>
      <c r="Y100" s="336"/>
      <c r="Z100" s="336"/>
      <c r="AA100" s="336"/>
      <c r="AB100" s="336"/>
      <c r="AC100" s="336"/>
      <c r="AD100" s="336"/>
      <c r="AE100" s="336"/>
      <c r="AF100" s="336"/>
      <c r="AG100" s="336"/>
      <c r="AH100" s="335">
        <f>SUM(V106:AG106)</f>
        <v>375127.93740211963</v>
      </c>
      <c r="AI100" s="336"/>
      <c r="AJ100" s="336"/>
      <c r="AK100" s="336"/>
      <c r="AL100" s="336"/>
      <c r="AM100" s="336"/>
      <c r="AN100" s="336"/>
      <c r="AO100" s="336"/>
      <c r="AP100" s="336"/>
      <c r="AQ100" s="336"/>
      <c r="AR100" s="336"/>
      <c r="AS100" s="336"/>
      <c r="AT100" s="336"/>
      <c r="AU100" s="335">
        <f>SUM(AI106:AT106)</f>
        <v>440776.08079626149</v>
      </c>
      <c r="AV100" s="336"/>
      <c r="AW100" s="336"/>
      <c r="AX100" s="336"/>
      <c r="AY100" s="336"/>
      <c r="AZ100" s="336"/>
      <c r="BA100" s="336"/>
      <c r="BB100" s="336"/>
      <c r="BC100" s="336"/>
      <c r="BD100" s="336"/>
      <c r="BE100" s="336"/>
      <c r="BF100" s="336"/>
      <c r="BG100" s="336"/>
      <c r="BH100" s="335">
        <f>SUM(AV106:BG106)</f>
        <v>286796.98290655029</v>
      </c>
      <c r="BI100" s="336"/>
      <c r="BJ100" s="336"/>
      <c r="BK100" s="336"/>
      <c r="BL100" s="336"/>
      <c r="BM100" s="336"/>
      <c r="BN100" s="336"/>
      <c r="BO100" s="336"/>
      <c r="BP100" s="336"/>
      <c r="BQ100" s="336"/>
      <c r="BR100" s="336"/>
      <c r="BS100" s="336"/>
      <c r="BT100" s="336"/>
      <c r="BU100" s="335">
        <f>SUM(BI106:BT106)</f>
        <v>310503.37772561755</v>
      </c>
      <c r="BV100" s="336"/>
      <c r="BW100" s="336"/>
      <c r="BX100" s="336"/>
      <c r="BY100" s="336"/>
      <c r="BZ100" s="336"/>
      <c r="CA100" s="336"/>
      <c r="CB100" s="336"/>
      <c r="CC100" s="336"/>
      <c r="CD100" s="336"/>
      <c r="CE100" s="336"/>
      <c r="CF100" s="336"/>
      <c r="CG100" s="336"/>
      <c r="CH100" s="335">
        <f>SUM(BV106:CG106)</f>
        <v>219265.21915143111</v>
      </c>
      <c r="CI100" s="336"/>
      <c r="CJ100" s="336"/>
      <c r="CK100" s="336"/>
      <c r="CL100" s="336"/>
      <c r="CM100" s="336"/>
      <c r="CN100" s="336"/>
      <c r="CO100" s="336"/>
      <c r="CP100" s="336"/>
      <c r="CQ100" s="336"/>
      <c r="CR100" s="336"/>
      <c r="CS100" s="336"/>
      <c r="CT100" s="336"/>
      <c r="CU100" s="335">
        <f>SUM(CI106:CT106)</f>
        <v>257637.07342569972</v>
      </c>
      <c r="CV100" s="336"/>
      <c r="CW100" s="336"/>
      <c r="CX100" s="336"/>
      <c r="CY100" s="336"/>
      <c r="CZ100" s="336"/>
      <c r="DA100" s="336"/>
      <c r="DB100" s="336"/>
      <c r="DC100" s="336"/>
      <c r="DD100" s="336"/>
      <c r="DE100" s="336"/>
      <c r="DF100" s="336"/>
      <c r="DG100" s="336"/>
      <c r="DH100" s="335">
        <f>SUM(CV106:DG106)</f>
        <v>167635.08403151704</v>
      </c>
      <c r="DI100" s="336"/>
      <c r="DJ100" s="336"/>
      <c r="DK100" s="336"/>
      <c r="DL100" s="336"/>
      <c r="DM100" s="336"/>
      <c r="DN100" s="336"/>
      <c r="DO100" s="336"/>
      <c r="DP100" s="336"/>
      <c r="DQ100" s="336"/>
      <c r="DR100" s="336"/>
      <c r="DS100" s="336"/>
      <c r="DT100" s="336"/>
      <c r="DU100" s="335">
        <f>SUM(DI106:DT106)</f>
        <v>196971.56083621123</v>
      </c>
      <c r="DV100" s="336"/>
      <c r="DW100" s="336"/>
      <c r="DX100" s="336"/>
      <c r="DY100" s="336"/>
      <c r="DZ100" s="336"/>
      <c r="EA100" s="336"/>
      <c r="EB100" s="336"/>
      <c r="EC100" s="336"/>
      <c r="ED100" s="336"/>
      <c r="EE100" s="336"/>
      <c r="EF100" s="336"/>
      <c r="EG100" s="336"/>
      <c r="EH100" s="335">
        <f>SUM(DV106:EG106)</f>
        <v>125102.95134180813</v>
      </c>
      <c r="EI100" s="295"/>
    </row>
    <row r="101" spans="1:139" ht="26.25" x14ac:dyDescent="0.4">
      <c r="A101" s="273" t="s">
        <v>372</v>
      </c>
      <c r="B101" s="274"/>
      <c r="C101" s="273"/>
      <c r="D101" s="275"/>
      <c r="E101" s="275"/>
      <c r="F101" s="275"/>
      <c r="G101" s="275"/>
      <c r="H101" s="276">
        <f>H100</f>
        <v>-1468881</v>
      </c>
      <c r="I101" s="276"/>
      <c r="J101" s="276"/>
      <c r="K101" s="276"/>
      <c r="L101" s="276"/>
      <c r="M101" s="276"/>
      <c r="N101" s="276"/>
      <c r="O101" s="276"/>
      <c r="P101" s="276"/>
      <c r="Q101" s="276"/>
      <c r="R101" s="276"/>
      <c r="S101" s="276"/>
      <c r="T101" s="276"/>
      <c r="U101" s="246">
        <f>H101+U100</f>
        <v>-1085310.2089654156</v>
      </c>
      <c r="V101" s="276"/>
      <c r="W101" s="276"/>
      <c r="X101" s="276"/>
      <c r="Y101" s="276"/>
      <c r="Z101" s="276"/>
      <c r="AA101" s="276"/>
      <c r="AB101" s="276"/>
      <c r="AC101" s="276"/>
      <c r="AD101" s="276"/>
      <c r="AE101" s="276"/>
      <c r="AF101" s="276"/>
      <c r="AG101" s="276"/>
      <c r="AH101" s="246">
        <f>U101+AH100</f>
        <v>-710182.27156329597</v>
      </c>
      <c r="AI101" s="276"/>
      <c r="AJ101" s="276"/>
      <c r="AK101" s="276"/>
      <c r="AL101" s="276"/>
      <c r="AM101" s="276"/>
      <c r="AN101" s="276"/>
      <c r="AO101" s="276"/>
      <c r="AP101" s="276"/>
      <c r="AQ101" s="276"/>
      <c r="AR101" s="276"/>
      <c r="AS101" s="276"/>
      <c r="AT101" s="276"/>
      <c r="AU101" s="246">
        <f>AH101+AU100</f>
        <v>-269406.19076703448</v>
      </c>
      <c r="AV101" s="276"/>
      <c r="AW101" s="276"/>
      <c r="AX101" s="276"/>
      <c r="AY101" s="276"/>
      <c r="AZ101" s="276"/>
      <c r="BA101" s="276"/>
      <c r="BB101" s="276"/>
      <c r="BC101" s="276"/>
      <c r="BD101" s="276"/>
      <c r="BE101" s="276"/>
      <c r="BF101" s="276"/>
      <c r="BG101" s="276"/>
      <c r="BH101" s="246">
        <f>AU101+BH100</f>
        <v>17390.792139515805</v>
      </c>
      <c r="BI101" s="276"/>
      <c r="BJ101" s="276"/>
      <c r="BK101" s="276"/>
      <c r="BL101" s="276"/>
      <c r="BM101" s="276"/>
      <c r="BN101" s="276"/>
      <c r="BO101" s="276"/>
      <c r="BP101" s="276"/>
      <c r="BQ101" s="276"/>
      <c r="BR101" s="276"/>
      <c r="BS101" s="276"/>
      <c r="BT101" s="276"/>
      <c r="BU101" s="246">
        <f>BH101+BU100</f>
        <v>327894.16986513336</v>
      </c>
      <c r="BV101" s="276"/>
      <c r="BW101" s="276"/>
      <c r="BX101" s="276"/>
      <c r="BY101" s="276"/>
      <c r="BZ101" s="276"/>
      <c r="CA101" s="276"/>
      <c r="CB101" s="276"/>
      <c r="CC101" s="276"/>
      <c r="CD101" s="276"/>
      <c r="CE101" s="276"/>
      <c r="CF101" s="276"/>
      <c r="CG101" s="276"/>
      <c r="CH101" s="246">
        <f>BU101+CH100</f>
        <v>547159.38901656447</v>
      </c>
      <c r="CI101" s="276"/>
      <c r="CJ101" s="276"/>
      <c r="CK101" s="276"/>
      <c r="CL101" s="276"/>
      <c r="CM101" s="276"/>
      <c r="CN101" s="276"/>
      <c r="CO101" s="276"/>
      <c r="CP101" s="276"/>
      <c r="CQ101" s="276"/>
      <c r="CR101" s="276"/>
      <c r="CS101" s="276"/>
      <c r="CT101" s="276"/>
      <c r="CU101" s="246">
        <f>CH101+CU100</f>
        <v>804796.46244226419</v>
      </c>
      <c r="CV101" s="276"/>
      <c r="CW101" s="276"/>
      <c r="CX101" s="276"/>
      <c r="CY101" s="276"/>
      <c r="CZ101" s="276"/>
      <c r="DA101" s="276"/>
      <c r="DB101" s="276"/>
      <c r="DC101" s="276"/>
      <c r="DD101" s="276"/>
      <c r="DE101" s="276"/>
      <c r="DF101" s="276"/>
      <c r="DG101" s="276"/>
      <c r="DH101" s="246">
        <f>CU101+DH100</f>
        <v>972431.54647378123</v>
      </c>
      <c r="DI101" s="276"/>
      <c r="DJ101" s="276"/>
      <c r="DK101" s="276"/>
      <c r="DL101" s="276"/>
      <c r="DM101" s="276"/>
      <c r="DN101" s="276"/>
      <c r="DO101" s="276"/>
      <c r="DP101" s="276"/>
      <c r="DQ101" s="276"/>
      <c r="DR101" s="276"/>
      <c r="DS101" s="276"/>
      <c r="DT101" s="276"/>
      <c r="DU101" s="246">
        <f>DH101+DU100</f>
        <v>1169403.1073099924</v>
      </c>
      <c r="DV101" s="276"/>
      <c r="DW101" s="276"/>
      <c r="DX101" s="276"/>
      <c r="DY101" s="276"/>
      <c r="DZ101" s="276"/>
      <c r="EA101" s="276"/>
      <c r="EB101" s="276"/>
      <c r="EC101" s="276"/>
      <c r="ED101" s="276"/>
      <c r="EE101" s="276"/>
      <c r="EF101" s="276"/>
      <c r="EG101" s="276"/>
      <c r="EH101" s="246">
        <f>DU101+EH100</f>
        <v>1294506.0586518005</v>
      </c>
      <c r="EI101" s="295"/>
    </row>
    <row r="102" spans="1:139" s="323" customFormat="1" ht="26.25" hidden="1" outlineLevel="1" x14ac:dyDescent="0.25">
      <c r="A102" s="324" t="s">
        <v>236</v>
      </c>
      <c r="B102" s="325"/>
      <c r="C102" s="326"/>
      <c r="D102" s="326"/>
      <c r="E102" s="326"/>
      <c r="F102" s="326"/>
      <c r="G102" s="326"/>
      <c r="H102" s="327"/>
      <c r="I102" s="327"/>
      <c r="J102" s="327"/>
      <c r="K102" s="327"/>
      <c r="L102" s="327"/>
      <c r="M102" s="327"/>
      <c r="N102" s="327"/>
      <c r="O102" s="327"/>
      <c r="P102" s="327"/>
      <c r="Q102" s="327"/>
      <c r="R102" s="327"/>
      <c r="S102" s="327"/>
      <c r="T102" s="327"/>
      <c r="U102" s="328">
        <v>1</v>
      </c>
      <c r="V102" s="327"/>
      <c r="W102" s="327"/>
      <c r="X102" s="327"/>
      <c r="Y102" s="327"/>
      <c r="Z102" s="327"/>
      <c r="AA102" s="327"/>
      <c r="AB102" s="327"/>
      <c r="AC102" s="327"/>
      <c r="AD102" s="327"/>
      <c r="AE102" s="327"/>
      <c r="AF102" s="327"/>
      <c r="AG102" s="327"/>
      <c r="AH102" s="328">
        <v>2</v>
      </c>
      <c r="AI102" s="327"/>
      <c r="AJ102" s="327"/>
      <c r="AK102" s="327"/>
      <c r="AL102" s="327"/>
      <c r="AM102" s="327"/>
      <c r="AN102" s="327"/>
      <c r="AO102" s="327"/>
      <c r="AP102" s="327"/>
      <c r="AQ102" s="327"/>
      <c r="AR102" s="327"/>
      <c r="AS102" s="327"/>
      <c r="AT102" s="327"/>
      <c r="AU102" s="328">
        <v>3</v>
      </c>
      <c r="AV102" s="327"/>
      <c r="AW102" s="327"/>
      <c r="AX102" s="327"/>
      <c r="AY102" s="327"/>
      <c r="AZ102" s="327"/>
      <c r="BA102" s="327"/>
      <c r="BB102" s="327"/>
      <c r="BC102" s="327"/>
      <c r="BD102" s="327"/>
      <c r="BE102" s="327"/>
      <c r="BF102" s="327"/>
      <c r="BG102" s="327"/>
      <c r="BH102" s="328">
        <v>4</v>
      </c>
      <c r="BI102" s="327"/>
      <c r="BJ102" s="327"/>
      <c r="BK102" s="327"/>
      <c r="BL102" s="327"/>
      <c r="BM102" s="327"/>
      <c r="BN102" s="327"/>
      <c r="BO102" s="327"/>
      <c r="BP102" s="327"/>
      <c r="BQ102" s="327"/>
      <c r="BR102" s="327"/>
      <c r="BS102" s="327"/>
      <c r="BT102" s="327"/>
      <c r="BU102" s="328">
        <v>5</v>
      </c>
      <c r="BV102" s="327"/>
      <c r="BW102" s="327"/>
      <c r="BX102" s="327"/>
      <c r="BY102" s="327"/>
      <c r="BZ102" s="327"/>
      <c r="CA102" s="327"/>
      <c r="CB102" s="327"/>
      <c r="CC102" s="327"/>
      <c r="CD102" s="327"/>
      <c r="CE102" s="327"/>
      <c r="CF102" s="327"/>
      <c r="CG102" s="327"/>
      <c r="CH102" s="328">
        <v>6</v>
      </c>
      <c r="CI102" s="327"/>
      <c r="CJ102" s="327"/>
      <c r="CK102" s="327"/>
      <c r="CL102" s="327"/>
      <c r="CM102" s="327"/>
      <c r="CN102" s="327"/>
      <c r="CO102" s="327"/>
      <c r="CP102" s="327"/>
      <c r="CQ102" s="327"/>
      <c r="CR102" s="327"/>
      <c r="CS102" s="327"/>
      <c r="CT102" s="327"/>
      <c r="CU102" s="328">
        <v>7</v>
      </c>
      <c r="CV102" s="327"/>
      <c r="CW102" s="327"/>
      <c r="CX102" s="327"/>
      <c r="CY102" s="327"/>
      <c r="CZ102" s="327"/>
      <c r="DA102" s="327"/>
      <c r="DB102" s="327"/>
      <c r="DC102" s="327"/>
      <c r="DD102" s="327"/>
      <c r="DE102" s="327"/>
      <c r="DF102" s="327"/>
      <c r="DG102" s="327"/>
      <c r="DH102" s="328">
        <v>8</v>
      </c>
      <c r="DI102" s="327"/>
      <c r="DJ102" s="327"/>
      <c r="DK102" s="327"/>
      <c r="DL102" s="327"/>
      <c r="DM102" s="327"/>
      <c r="DN102" s="327"/>
      <c r="DO102" s="327"/>
      <c r="DP102" s="327"/>
      <c r="DQ102" s="327"/>
      <c r="DR102" s="327"/>
      <c r="DS102" s="327"/>
      <c r="DT102" s="327"/>
      <c r="DU102" s="328">
        <v>9</v>
      </c>
      <c r="DV102" s="327"/>
      <c r="DW102" s="327"/>
      <c r="DX102" s="327"/>
      <c r="DY102" s="327"/>
      <c r="DZ102" s="327"/>
      <c r="EA102" s="327"/>
      <c r="EB102" s="327"/>
      <c r="EC102" s="327"/>
      <c r="ED102" s="327"/>
      <c r="EE102" s="327"/>
      <c r="EF102" s="327"/>
      <c r="EG102" s="327"/>
      <c r="EH102" s="328">
        <v>10</v>
      </c>
      <c r="EI102" s="322"/>
    </row>
    <row r="103" spans="1:139" s="297" customFormat="1" ht="26.25" hidden="1" outlineLevel="1" x14ac:dyDescent="0.4">
      <c r="A103" s="273" t="s">
        <v>347</v>
      </c>
      <c r="B103" s="274"/>
      <c r="C103" s="273"/>
      <c r="D103" s="275"/>
      <c r="E103" s="275"/>
      <c r="F103" s="275"/>
      <c r="G103" s="275"/>
      <c r="H103" s="276">
        <f>-H23</f>
        <v>-1468881</v>
      </c>
      <c r="I103" s="276">
        <f t="shared" ref="I103:T103" si="1227">I3-I23</f>
        <v>34349.541999999987</v>
      </c>
      <c r="J103" s="276">
        <f t="shared" si="1227"/>
        <v>34349.541999999987</v>
      </c>
      <c r="K103" s="276">
        <f t="shared" si="1227"/>
        <v>34349.541999999987</v>
      </c>
      <c r="L103" s="276">
        <f t="shared" si="1227"/>
        <v>34349.541999999987</v>
      </c>
      <c r="M103" s="276">
        <f t="shared" si="1227"/>
        <v>34349.541999999987</v>
      </c>
      <c r="N103" s="276">
        <f t="shared" si="1227"/>
        <v>34349.541999999987</v>
      </c>
      <c r="O103" s="276">
        <f t="shared" si="1227"/>
        <v>34349.541999999987</v>
      </c>
      <c r="P103" s="276">
        <f t="shared" si="1227"/>
        <v>34349.541999999987</v>
      </c>
      <c r="Q103" s="276">
        <f t="shared" si="1227"/>
        <v>34349.541999999987</v>
      </c>
      <c r="R103" s="276">
        <f t="shared" si="1227"/>
        <v>34349.541999999987</v>
      </c>
      <c r="S103" s="276">
        <f t="shared" si="1227"/>
        <v>34349.541999999987</v>
      </c>
      <c r="T103" s="276">
        <f t="shared" si="1227"/>
        <v>34349.541999999987</v>
      </c>
      <c r="U103" s="246"/>
      <c r="V103" s="276">
        <f t="shared" ref="V103:AG103" si="1228">V3-V23</f>
        <v>51629.541999999987</v>
      </c>
      <c r="W103" s="276">
        <f t="shared" si="1228"/>
        <v>51629.541999999987</v>
      </c>
      <c r="X103" s="276">
        <f t="shared" si="1228"/>
        <v>51629.541999999987</v>
      </c>
      <c r="Y103" s="276">
        <f t="shared" si="1228"/>
        <v>51629.541999999987</v>
      </c>
      <c r="Z103" s="276">
        <f t="shared" si="1228"/>
        <v>51629.541999999987</v>
      </c>
      <c r="AA103" s="276">
        <f t="shared" si="1228"/>
        <v>51629.541999999987</v>
      </c>
      <c r="AB103" s="276">
        <f t="shared" si="1228"/>
        <v>51629.541999999987</v>
      </c>
      <c r="AC103" s="276">
        <f t="shared" si="1228"/>
        <v>51629.541999999987</v>
      </c>
      <c r="AD103" s="276">
        <f t="shared" si="1228"/>
        <v>51629.541999999987</v>
      </c>
      <c r="AE103" s="276">
        <f t="shared" si="1228"/>
        <v>51629.541999999987</v>
      </c>
      <c r="AF103" s="276">
        <f t="shared" si="1228"/>
        <v>51629.541999999987</v>
      </c>
      <c r="AG103" s="276">
        <f t="shared" si="1228"/>
        <v>-117070.45800000001</v>
      </c>
      <c r="AH103" s="246"/>
      <c r="AI103" s="276">
        <f t="shared" ref="AI103:AT103" si="1229">AI3-AI23</f>
        <v>51629.541999999987</v>
      </c>
      <c r="AJ103" s="276">
        <f t="shared" si="1229"/>
        <v>51629.541999999987</v>
      </c>
      <c r="AK103" s="276">
        <f t="shared" si="1229"/>
        <v>51629.541999999987</v>
      </c>
      <c r="AL103" s="276">
        <f t="shared" si="1229"/>
        <v>51629.541999999987</v>
      </c>
      <c r="AM103" s="276">
        <f t="shared" si="1229"/>
        <v>51629.541999999987</v>
      </c>
      <c r="AN103" s="276">
        <f t="shared" si="1229"/>
        <v>51629.541999999987</v>
      </c>
      <c r="AO103" s="276">
        <f t="shared" si="1229"/>
        <v>51629.541999999987</v>
      </c>
      <c r="AP103" s="276">
        <f t="shared" si="1229"/>
        <v>51629.541999999987</v>
      </c>
      <c r="AQ103" s="276">
        <f t="shared" si="1229"/>
        <v>51629.541999999987</v>
      </c>
      <c r="AR103" s="276">
        <f t="shared" si="1229"/>
        <v>51629.541999999987</v>
      </c>
      <c r="AS103" s="276">
        <f t="shared" si="1229"/>
        <v>51629.541999999987</v>
      </c>
      <c r="AT103" s="276">
        <f t="shared" si="1229"/>
        <v>51629.541999999987</v>
      </c>
      <c r="AU103" s="246"/>
      <c r="AV103" s="276">
        <f t="shared" ref="AV103:BG103" si="1230">AV3-AV23</f>
        <v>51629.541999999987</v>
      </c>
      <c r="AW103" s="276">
        <f t="shared" si="1230"/>
        <v>51629.541999999987</v>
      </c>
      <c r="AX103" s="276">
        <f t="shared" si="1230"/>
        <v>51629.541999999987</v>
      </c>
      <c r="AY103" s="276">
        <f t="shared" si="1230"/>
        <v>51629.541999999987</v>
      </c>
      <c r="AZ103" s="276">
        <f t="shared" si="1230"/>
        <v>51629.541999999987</v>
      </c>
      <c r="BA103" s="276">
        <f t="shared" si="1230"/>
        <v>51629.541999999987</v>
      </c>
      <c r="BB103" s="276">
        <f t="shared" si="1230"/>
        <v>51629.541999999987</v>
      </c>
      <c r="BC103" s="276">
        <f t="shared" si="1230"/>
        <v>51629.541999999987</v>
      </c>
      <c r="BD103" s="276">
        <f t="shared" si="1230"/>
        <v>51629.541999999987</v>
      </c>
      <c r="BE103" s="276">
        <f t="shared" si="1230"/>
        <v>51629.541999999987</v>
      </c>
      <c r="BF103" s="276">
        <f t="shared" si="1230"/>
        <v>51629.541999999987</v>
      </c>
      <c r="BG103" s="276">
        <f t="shared" si="1230"/>
        <v>-117070.45800000001</v>
      </c>
      <c r="BH103" s="246"/>
      <c r="BI103" s="276">
        <f t="shared" ref="BI103:BT103" si="1231">BI3-BI23</f>
        <v>47572.00033333333</v>
      </c>
      <c r="BJ103" s="276">
        <f t="shared" si="1231"/>
        <v>47572.00033333333</v>
      </c>
      <c r="BK103" s="276">
        <f t="shared" si="1231"/>
        <v>47572.00033333333</v>
      </c>
      <c r="BL103" s="276">
        <f t="shared" si="1231"/>
        <v>47572.00033333333</v>
      </c>
      <c r="BM103" s="276">
        <f t="shared" si="1231"/>
        <v>47572.00033333333</v>
      </c>
      <c r="BN103" s="276">
        <f t="shared" si="1231"/>
        <v>47572.00033333333</v>
      </c>
      <c r="BO103" s="276">
        <f t="shared" si="1231"/>
        <v>47572.00033333333</v>
      </c>
      <c r="BP103" s="276">
        <f t="shared" si="1231"/>
        <v>47572.00033333333</v>
      </c>
      <c r="BQ103" s="276">
        <f t="shared" si="1231"/>
        <v>47572.00033333333</v>
      </c>
      <c r="BR103" s="276">
        <f t="shared" si="1231"/>
        <v>47572.00033333333</v>
      </c>
      <c r="BS103" s="276">
        <f t="shared" si="1231"/>
        <v>47572.00033333333</v>
      </c>
      <c r="BT103" s="276">
        <f t="shared" si="1231"/>
        <v>47572.00033333333</v>
      </c>
      <c r="BU103" s="246"/>
      <c r="BV103" s="276">
        <f t="shared" ref="BV103:CG103" si="1232">BV3-BV23</f>
        <v>51629.541999999987</v>
      </c>
      <c r="BW103" s="276">
        <f t="shared" si="1232"/>
        <v>51629.541999999987</v>
      </c>
      <c r="BX103" s="276">
        <f t="shared" si="1232"/>
        <v>51629.541999999987</v>
      </c>
      <c r="BY103" s="276">
        <f t="shared" si="1232"/>
        <v>51629.541999999987</v>
      </c>
      <c r="BZ103" s="276">
        <f t="shared" si="1232"/>
        <v>51629.541999999987</v>
      </c>
      <c r="CA103" s="276">
        <f t="shared" si="1232"/>
        <v>51629.541999999987</v>
      </c>
      <c r="CB103" s="276">
        <f t="shared" si="1232"/>
        <v>51629.541999999987</v>
      </c>
      <c r="CC103" s="276">
        <f t="shared" si="1232"/>
        <v>51629.541999999987</v>
      </c>
      <c r="CD103" s="276">
        <f t="shared" si="1232"/>
        <v>51629.541999999987</v>
      </c>
      <c r="CE103" s="276">
        <f t="shared" si="1232"/>
        <v>51629.541999999987</v>
      </c>
      <c r="CF103" s="276">
        <f t="shared" si="1232"/>
        <v>51629.541999999987</v>
      </c>
      <c r="CG103" s="276">
        <f t="shared" si="1232"/>
        <v>-117070.45800000001</v>
      </c>
      <c r="CH103" s="246"/>
      <c r="CI103" s="276">
        <f t="shared" ref="CI103:CT103" si="1233">CI3-CI23</f>
        <v>51629.541999999987</v>
      </c>
      <c r="CJ103" s="276">
        <f t="shared" si="1233"/>
        <v>51629.541999999987</v>
      </c>
      <c r="CK103" s="276">
        <f t="shared" si="1233"/>
        <v>51629.541999999987</v>
      </c>
      <c r="CL103" s="276">
        <f t="shared" si="1233"/>
        <v>51629.541999999987</v>
      </c>
      <c r="CM103" s="276">
        <f t="shared" si="1233"/>
        <v>51629.541999999987</v>
      </c>
      <c r="CN103" s="276">
        <f t="shared" si="1233"/>
        <v>51629.541999999987</v>
      </c>
      <c r="CO103" s="276">
        <f t="shared" si="1233"/>
        <v>51629.541999999987</v>
      </c>
      <c r="CP103" s="276">
        <f t="shared" si="1233"/>
        <v>51629.541999999987</v>
      </c>
      <c r="CQ103" s="276">
        <f t="shared" si="1233"/>
        <v>51629.541999999987</v>
      </c>
      <c r="CR103" s="276">
        <f t="shared" si="1233"/>
        <v>51629.541999999987</v>
      </c>
      <c r="CS103" s="276">
        <f t="shared" si="1233"/>
        <v>51629.541999999987</v>
      </c>
      <c r="CT103" s="276">
        <f t="shared" si="1233"/>
        <v>51629.541999999987</v>
      </c>
      <c r="CU103" s="246"/>
      <c r="CV103" s="276">
        <f t="shared" ref="CV103:DG103" si="1234">CV3-CV23</f>
        <v>51629.541999999987</v>
      </c>
      <c r="CW103" s="276">
        <f t="shared" si="1234"/>
        <v>51629.541999999987</v>
      </c>
      <c r="CX103" s="276">
        <f t="shared" si="1234"/>
        <v>51629.541999999987</v>
      </c>
      <c r="CY103" s="276">
        <f t="shared" si="1234"/>
        <v>51629.541999999987</v>
      </c>
      <c r="CZ103" s="276">
        <f t="shared" si="1234"/>
        <v>51629.541999999987</v>
      </c>
      <c r="DA103" s="276">
        <f t="shared" si="1234"/>
        <v>51629.541999999987</v>
      </c>
      <c r="DB103" s="276">
        <f t="shared" si="1234"/>
        <v>51629.541999999987</v>
      </c>
      <c r="DC103" s="276">
        <f t="shared" si="1234"/>
        <v>51629.541999999987</v>
      </c>
      <c r="DD103" s="276">
        <f t="shared" si="1234"/>
        <v>51629.541999999987</v>
      </c>
      <c r="DE103" s="276">
        <f t="shared" si="1234"/>
        <v>51629.541999999987</v>
      </c>
      <c r="DF103" s="276">
        <f t="shared" si="1234"/>
        <v>51629.541999999987</v>
      </c>
      <c r="DG103" s="276">
        <f t="shared" si="1234"/>
        <v>-117070.45800000001</v>
      </c>
      <c r="DH103" s="246"/>
      <c r="DI103" s="276">
        <f t="shared" ref="DI103:DT103" si="1235">DI3-DI23</f>
        <v>51629.541999999987</v>
      </c>
      <c r="DJ103" s="276">
        <f t="shared" si="1235"/>
        <v>51629.541999999987</v>
      </c>
      <c r="DK103" s="276">
        <f t="shared" si="1235"/>
        <v>51629.541999999987</v>
      </c>
      <c r="DL103" s="276">
        <f t="shared" si="1235"/>
        <v>51629.541999999987</v>
      </c>
      <c r="DM103" s="276">
        <f t="shared" si="1235"/>
        <v>51629.541999999987</v>
      </c>
      <c r="DN103" s="276">
        <f t="shared" si="1235"/>
        <v>51629.541999999987</v>
      </c>
      <c r="DO103" s="276">
        <f t="shared" si="1235"/>
        <v>51629.541999999987</v>
      </c>
      <c r="DP103" s="276">
        <f t="shared" si="1235"/>
        <v>51629.541999999987</v>
      </c>
      <c r="DQ103" s="276">
        <f t="shared" si="1235"/>
        <v>51629.541999999987</v>
      </c>
      <c r="DR103" s="276">
        <f t="shared" si="1235"/>
        <v>51629.541999999987</v>
      </c>
      <c r="DS103" s="276">
        <f t="shared" si="1235"/>
        <v>51629.541999999987</v>
      </c>
      <c r="DT103" s="276">
        <f t="shared" si="1235"/>
        <v>51629.541999999987</v>
      </c>
      <c r="DU103" s="246"/>
      <c r="DV103" s="276">
        <f t="shared" ref="DV103:EG103" si="1236">DV3-DV23</f>
        <v>51629.541999999987</v>
      </c>
      <c r="DW103" s="276">
        <f t="shared" si="1236"/>
        <v>51629.541999999987</v>
      </c>
      <c r="DX103" s="276">
        <f t="shared" si="1236"/>
        <v>51629.541999999987</v>
      </c>
      <c r="DY103" s="276">
        <f t="shared" si="1236"/>
        <v>51629.541999999987</v>
      </c>
      <c r="DZ103" s="276">
        <f t="shared" si="1236"/>
        <v>51629.541999999987</v>
      </c>
      <c r="EA103" s="276">
        <f t="shared" si="1236"/>
        <v>-117070.45800000001</v>
      </c>
      <c r="EB103" s="276">
        <f t="shared" si="1236"/>
        <v>51629.541999999987</v>
      </c>
      <c r="EC103" s="276">
        <f t="shared" si="1236"/>
        <v>51629.541999999987</v>
      </c>
      <c r="ED103" s="276">
        <f t="shared" si="1236"/>
        <v>51629.541999999987</v>
      </c>
      <c r="EE103" s="276">
        <f t="shared" si="1236"/>
        <v>51629.541999999987</v>
      </c>
      <c r="EF103" s="276">
        <f t="shared" si="1236"/>
        <v>51629.541999999987</v>
      </c>
      <c r="EG103" s="276">
        <f t="shared" si="1236"/>
        <v>51629.541999999987</v>
      </c>
      <c r="EH103" s="246"/>
      <c r="EI103" s="296"/>
    </row>
    <row r="104" spans="1:139" s="297" customFormat="1" ht="26.25" hidden="1" outlineLevel="1" x14ac:dyDescent="0.4">
      <c r="A104" s="273" t="s">
        <v>348</v>
      </c>
      <c r="B104" s="274"/>
      <c r="C104" s="273"/>
      <c r="D104" s="275"/>
      <c r="E104" s="275"/>
      <c r="F104" s="275"/>
      <c r="G104" s="275"/>
      <c r="H104" s="276">
        <f>H103</f>
        <v>-1468881</v>
      </c>
      <c r="I104" s="276">
        <f>H104+I103</f>
        <v>-1434531.4580000001</v>
      </c>
      <c r="J104" s="276">
        <f>I104+J103</f>
        <v>-1400181.9160000002</v>
      </c>
      <c r="K104" s="276">
        <f t="shared" ref="K104" si="1237">J104+K103</f>
        <v>-1365832.3740000003</v>
      </c>
      <c r="L104" s="276">
        <f t="shared" ref="L104" si="1238">K104+L103</f>
        <v>-1331482.8320000004</v>
      </c>
      <c r="M104" s="276">
        <f t="shared" ref="M104" si="1239">L104+M103</f>
        <v>-1297133.2900000005</v>
      </c>
      <c r="N104" s="276">
        <f t="shared" ref="N104" si="1240">M104+N103</f>
        <v>-1262783.7480000006</v>
      </c>
      <c r="O104" s="276">
        <f t="shared" ref="O104" si="1241">N104+O103</f>
        <v>-1228434.2060000007</v>
      </c>
      <c r="P104" s="276">
        <f t="shared" ref="P104" si="1242">O104+P103</f>
        <v>-1194084.6640000008</v>
      </c>
      <c r="Q104" s="276">
        <f t="shared" ref="Q104" si="1243">P104+Q103</f>
        <v>-1159735.1220000009</v>
      </c>
      <c r="R104" s="276">
        <f t="shared" ref="R104" si="1244">Q104+R103</f>
        <v>-1125385.580000001</v>
      </c>
      <c r="S104" s="276">
        <f t="shared" ref="S104" si="1245">R104+S103</f>
        <v>-1091036.0380000011</v>
      </c>
      <c r="T104" s="276">
        <f>S104+T103</f>
        <v>-1056686.4960000012</v>
      </c>
      <c r="U104" s="246"/>
      <c r="V104" s="276">
        <f>T104+V103</f>
        <v>-1005056.9540000012</v>
      </c>
      <c r="W104" s="276">
        <f t="shared" ref="W104" si="1246">V104+W103</f>
        <v>-953427.41200000118</v>
      </c>
      <c r="X104" s="276">
        <f t="shared" ref="X104" si="1247">W104+X103</f>
        <v>-901797.87000000116</v>
      </c>
      <c r="Y104" s="276">
        <f t="shared" ref="Y104" si="1248">X104+Y103</f>
        <v>-850168.32800000114</v>
      </c>
      <c r="Z104" s="276">
        <f t="shared" ref="Z104" si="1249">Y104+Z103</f>
        <v>-798538.78600000113</v>
      </c>
      <c r="AA104" s="276">
        <f t="shared" ref="AA104" si="1250">Z104+AA103</f>
        <v>-746909.24400000111</v>
      </c>
      <c r="AB104" s="276">
        <f t="shared" ref="AB104" si="1251">AA104+AB103</f>
        <v>-695279.7020000011</v>
      </c>
      <c r="AC104" s="276">
        <f t="shared" ref="AC104" si="1252">AB104+AC103</f>
        <v>-643650.16000000108</v>
      </c>
      <c r="AD104" s="276">
        <f t="shared" ref="AD104" si="1253">AC104+AD103</f>
        <v>-592020.61800000106</v>
      </c>
      <c r="AE104" s="276">
        <f t="shared" ref="AE104" si="1254">AD104+AE103</f>
        <v>-540391.07600000105</v>
      </c>
      <c r="AF104" s="276">
        <f t="shared" ref="AF104" si="1255">AE104+AF103</f>
        <v>-488761.53400000103</v>
      </c>
      <c r="AG104" s="276">
        <f t="shared" ref="AG104" si="1256">AF104+AG103</f>
        <v>-605831.99200000102</v>
      </c>
      <c r="AH104" s="246"/>
      <c r="AI104" s="276">
        <f t="shared" ref="AI104" si="1257">AG104+AI103</f>
        <v>-554202.450000001</v>
      </c>
      <c r="AJ104" s="276">
        <f t="shared" ref="AJ104" si="1258">AI104+AJ103</f>
        <v>-502572.90800000099</v>
      </c>
      <c r="AK104" s="276">
        <f t="shared" ref="AK104" si="1259">AJ104+AK103</f>
        <v>-450943.36600000097</v>
      </c>
      <c r="AL104" s="276">
        <f t="shared" ref="AL104" si="1260">AK104+AL103</f>
        <v>-399313.82400000095</v>
      </c>
      <c r="AM104" s="276">
        <f t="shared" ref="AM104" si="1261">AL104+AM103</f>
        <v>-347684.28200000094</v>
      </c>
      <c r="AN104" s="276">
        <f t="shared" ref="AN104" si="1262">AM104+AN103</f>
        <v>-296054.74000000092</v>
      </c>
      <c r="AO104" s="276">
        <f t="shared" ref="AO104" si="1263">AN104+AO103</f>
        <v>-244425.19800000094</v>
      </c>
      <c r="AP104" s="276">
        <f t="shared" ref="AP104" si="1264">AO104+AP103</f>
        <v>-192795.65600000095</v>
      </c>
      <c r="AQ104" s="276">
        <f t="shared" ref="AQ104" si="1265">AP104+AQ103</f>
        <v>-141166.11400000096</v>
      </c>
      <c r="AR104" s="276">
        <f t="shared" ref="AR104" si="1266">AQ104+AR103</f>
        <v>-89536.572000000975</v>
      </c>
      <c r="AS104" s="276">
        <f t="shared" ref="AS104" si="1267">AR104+AS103</f>
        <v>-37907.030000000988</v>
      </c>
      <c r="AT104" s="276">
        <f t="shared" ref="AT104" si="1268">AS104+AT103</f>
        <v>13722.511999998998</v>
      </c>
      <c r="AU104" s="246"/>
      <c r="AV104" s="276">
        <f t="shared" ref="AV104" si="1269">AT104+AV103</f>
        <v>65352.053999998985</v>
      </c>
      <c r="AW104" s="276">
        <f t="shared" ref="AW104" si="1270">AV104+AW103</f>
        <v>116981.59599999897</v>
      </c>
      <c r="AX104" s="276">
        <f t="shared" ref="AX104" si="1271">AW104+AX103</f>
        <v>168611.13799999896</v>
      </c>
      <c r="AY104" s="276">
        <f t="shared" ref="AY104" si="1272">AX104+AY103</f>
        <v>220240.67999999895</v>
      </c>
      <c r="AZ104" s="276">
        <f t="shared" ref="AZ104" si="1273">AY104+AZ103</f>
        <v>271870.2219999989</v>
      </c>
      <c r="BA104" s="276">
        <f t="shared" ref="BA104" si="1274">AZ104+BA103</f>
        <v>323499.76399999892</v>
      </c>
      <c r="BB104" s="276">
        <f t="shared" ref="BB104" si="1275">BA104+BB103</f>
        <v>375129.30599999893</v>
      </c>
      <c r="BC104" s="276">
        <f t="shared" ref="BC104" si="1276">BB104+BC103</f>
        <v>426758.84799999895</v>
      </c>
      <c r="BD104" s="276">
        <f t="shared" ref="BD104" si="1277">BC104+BD103</f>
        <v>478388.38999999897</v>
      </c>
      <c r="BE104" s="276">
        <f t="shared" ref="BE104" si="1278">BD104+BE103</f>
        <v>530017.93199999898</v>
      </c>
      <c r="BF104" s="276">
        <f t="shared" ref="BF104" si="1279">BE104+BF103</f>
        <v>581647.473999999</v>
      </c>
      <c r="BG104" s="276">
        <f t="shared" ref="BG104" si="1280">BF104+BG103</f>
        <v>464577.01599999901</v>
      </c>
      <c r="BH104" s="246"/>
      <c r="BI104" s="276">
        <f t="shared" ref="BI104" si="1281">BG104+BI103</f>
        <v>512149.01633333234</v>
      </c>
      <c r="BJ104" s="276">
        <f t="shared" ref="BJ104" si="1282">BI104+BJ103</f>
        <v>559721.01666666567</v>
      </c>
      <c r="BK104" s="276">
        <f t="shared" ref="BK104" si="1283">BJ104+BK103</f>
        <v>607293.01699999906</v>
      </c>
      <c r="BL104" s="276">
        <f t="shared" ref="BL104" si="1284">BK104+BL103</f>
        <v>654865.01733333245</v>
      </c>
      <c r="BM104" s="276">
        <f t="shared" ref="BM104" si="1285">BL104+BM103</f>
        <v>702437.01766666584</v>
      </c>
      <c r="BN104" s="276">
        <f t="shared" ref="BN104" si="1286">BM104+BN103</f>
        <v>750009.01799999923</v>
      </c>
      <c r="BO104" s="276">
        <f t="shared" ref="BO104" si="1287">BN104+BO103</f>
        <v>797581.01833333261</v>
      </c>
      <c r="BP104" s="276">
        <f t="shared" ref="BP104" si="1288">BO104+BP103</f>
        <v>845153.018666666</v>
      </c>
      <c r="BQ104" s="276">
        <f t="shared" ref="BQ104" si="1289">BP104+BQ103</f>
        <v>892725.01899999939</v>
      </c>
      <c r="BR104" s="276">
        <f t="shared" ref="BR104" si="1290">BQ104+BR103</f>
        <v>940297.01933333278</v>
      </c>
      <c r="BS104" s="276">
        <f t="shared" ref="BS104" si="1291">BR104+BS103</f>
        <v>987869.01966666616</v>
      </c>
      <c r="BT104" s="276">
        <f t="shared" ref="BT104" si="1292">BS104+BT103</f>
        <v>1035441.0199999996</v>
      </c>
      <c r="BU104" s="246"/>
      <c r="BV104" s="276">
        <f t="shared" ref="BV104" si="1293">BT104+BV103</f>
        <v>1087070.5619999995</v>
      </c>
      <c r="BW104" s="276">
        <f t="shared" ref="BW104" si="1294">BV104+BW103</f>
        <v>1138700.1039999994</v>
      </c>
      <c r="BX104" s="276">
        <f t="shared" ref="BX104" si="1295">BW104+BX103</f>
        <v>1190329.6459999993</v>
      </c>
      <c r="BY104" s="276">
        <f t="shared" ref="BY104" si="1296">BX104+BY103</f>
        <v>1241959.1879999992</v>
      </c>
      <c r="BZ104" s="276">
        <f t="shared" ref="BZ104" si="1297">BY104+BZ103</f>
        <v>1293588.7299999991</v>
      </c>
      <c r="CA104" s="276">
        <f t="shared" ref="CA104" si="1298">BZ104+CA103</f>
        <v>1345218.2719999989</v>
      </c>
      <c r="CB104" s="276">
        <f t="shared" ref="CB104" si="1299">CA104+CB103</f>
        <v>1396847.8139999988</v>
      </c>
      <c r="CC104" s="276">
        <f t="shared" ref="CC104" si="1300">CB104+CC103</f>
        <v>1448477.3559999987</v>
      </c>
      <c r="CD104" s="276">
        <f t="shared" ref="CD104" si="1301">CC104+CD103</f>
        <v>1500106.8979999986</v>
      </c>
      <c r="CE104" s="276">
        <f t="shared" ref="CE104" si="1302">CD104+CE103</f>
        <v>1551736.4399999985</v>
      </c>
      <c r="CF104" s="276">
        <f t="shared" ref="CF104" si="1303">CE104+CF103</f>
        <v>1603365.9819999984</v>
      </c>
      <c r="CG104" s="276">
        <f t="shared" ref="CG104" si="1304">CF104+CG103</f>
        <v>1486295.5239999983</v>
      </c>
      <c r="CH104" s="246"/>
      <c r="CI104" s="276">
        <f t="shared" ref="CI104" si="1305">CG104+CI103</f>
        <v>1537925.0659999982</v>
      </c>
      <c r="CJ104" s="276">
        <f t="shared" ref="CJ104" si="1306">CI104+CJ103</f>
        <v>1589554.6079999981</v>
      </c>
      <c r="CK104" s="276">
        <f t="shared" ref="CK104" si="1307">CJ104+CK103</f>
        <v>1641184.149999998</v>
      </c>
      <c r="CL104" s="276">
        <f t="shared" ref="CL104" si="1308">CK104+CL103</f>
        <v>1692813.6919999979</v>
      </c>
      <c r="CM104" s="276">
        <f t="shared" ref="CM104" si="1309">CL104+CM103</f>
        <v>1744443.2339999978</v>
      </c>
      <c r="CN104" s="276">
        <f t="shared" ref="CN104" si="1310">CM104+CN103</f>
        <v>1796072.7759999977</v>
      </c>
      <c r="CO104" s="276">
        <f t="shared" ref="CO104" si="1311">CN104+CO103</f>
        <v>1847702.3179999976</v>
      </c>
      <c r="CP104" s="276">
        <f t="shared" ref="CP104" si="1312">CO104+CP103</f>
        <v>1899331.8599999975</v>
      </c>
      <c r="CQ104" s="276">
        <f t="shared" ref="CQ104" si="1313">CP104+CQ103</f>
        <v>1950961.4019999974</v>
      </c>
      <c r="CR104" s="276">
        <f t="shared" ref="CR104" si="1314">CQ104+CR103</f>
        <v>2002590.9439999973</v>
      </c>
      <c r="CS104" s="276">
        <f t="shared" ref="CS104" si="1315">CR104+CS103</f>
        <v>2054220.4859999972</v>
      </c>
      <c r="CT104" s="276">
        <f t="shared" ref="CT104" si="1316">CS104+CT103</f>
        <v>2105850.0279999971</v>
      </c>
      <c r="CU104" s="246"/>
      <c r="CV104" s="276">
        <f t="shared" ref="CV104" si="1317">CT104+CV103</f>
        <v>2157479.569999997</v>
      </c>
      <c r="CW104" s="276">
        <f t="shared" ref="CW104" si="1318">CV104+CW103</f>
        <v>2209109.1119999969</v>
      </c>
      <c r="CX104" s="276">
        <f t="shared" ref="CX104" si="1319">CW104+CX103</f>
        <v>2260738.6539999968</v>
      </c>
      <c r="CY104" s="276">
        <f t="shared" ref="CY104" si="1320">CX104+CY103</f>
        <v>2312368.1959999967</v>
      </c>
      <c r="CZ104" s="276">
        <f t="shared" ref="CZ104" si="1321">CY104+CZ103</f>
        <v>2363997.7379999966</v>
      </c>
      <c r="DA104" s="276">
        <f t="shared" ref="DA104" si="1322">CZ104+DA103</f>
        <v>2415627.2799999965</v>
      </c>
      <c r="DB104" s="276">
        <f t="shared" ref="DB104" si="1323">DA104+DB103</f>
        <v>2467256.8219999964</v>
      </c>
      <c r="DC104" s="276">
        <f t="shared" ref="DC104" si="1324">DB104+DC103</f>
        <v>2518886.3639999963</v>
      </c>
      <c r="DD104" s="276">
        <f t="shared" ref="DD104" si="1325">DC104+DD103</f>
        <v>2570515.9059999962</v>
      </c>
      <c r="DE104" s="276">
        <f t="shared" ref="DE104" si="1326">DD104+DE103</f>
        <v>2622145.4479999961</v>
      </c>
      <c r="DF104" s="276">
        <f t="shared" ref="DF104" si="1327">DE104+DF103</f>
        <v>2673774.989999996</v>
      </c>
      <c r="DG104" s="276">
        <f t="shared" ref="DG104" si="1328">DF104+DG103</f>
        <v>2556704.5319999959</v>
      </c>
      <c r="DH104" s="246"/>
      <c r="DI104" s="276">
        <f t="shared" ref="DI104" si="1329">DG104+DI103</f>
        <v>2608334.0739999958</v>
      </c>
      <c r="DJ104" s="276">
        <f t="shared" ref="DJ104" si="1330">DI104+DJ103</f>
        <v>2659963.6159999957</v>
      </c>
      <c r="DK104" s="276">
        <f t="shared" ref="DK104" si="1331">DJ104+DK103</f>
        <v>2711593.1579999956</v>
      </c>
      <c r="DL104" s="276">
        <f t="shared" ref="DL104" si="1332">DK104+DL103</f>
        <v>2763222.6999999955</v>
      </c>
      <c r="DM104" s="276">
        <f t="shared" ref="DM104" si="1333">DL104+DM103</f>
        <v>2814852.2419999954</v>
      </c>
      <c r="DN104" s="276">
        <f t="shared" ref="DN104" si="1334">DM104+DN103</f>
        <v>2866481.7839999953</v>
      </c>
      <c r="DO104" s="276">
        <f t="shared" ref="DO104" si="1335">DN104+DO103</f>
        <v>2918111.3259999952</v>
      </c>
      <c r="DP104" s="276">
        <f t="shared" ref="DP104" si="1336">DO104+DP103</f>
        <v>2969740.8679999951</v>
      </c>
      <c r="DQ104" s="276">
        <f t="shared" ref="DQ104" si="1337">DP104+DQ103</f>
        <v>3021370.409999995</v>
      </c>
      <c r="DR104" s="276">
        <f t="shared" ref="DR104" si="1338">DQ104+DR103</f>
        <v>3072999.9519999949</v>
      </c>
      <c r="DS104" s="276">
        <f t="shared" ref="DS104" si="1339">DR104+DS103</f>
        <v>3124629.4939999948</v>
      </c>
      <c r="DT104" s="276">
        <f t="shared" ref="DT104" si="1340">DS104+DT103</f>
        <v>3176259.0359999947</v>
      </c>
      <c r="DU104" s="246"/>
      <c r="DV104" s="276">
        <f t="shared" ref="DV104" si="1341">DT104+DV103</f>
        <v>3227888.5779999946</v>
      </c>
      <c r="DW104" s="276">
        <f t="shared" ref="DW104" si="1342">DV104+DW103</f>
        <v>3279518.1199999945</v>
      </c>
      <c r="DX104" s="276">
        <f t="shared" ref="DX104" si="1343">DW104+DX103</f>
        <v>3331147.6619999944</v>
      </c>
      <c r="DY104" s="276">
        <f t="shared" ref="DY104" si="1344">DX104+DY103</f>
        <v>3382777.2039999943</v>
      </c>
      <c r="DZ104" s="276">
        <f t="shared" ref="DZ104" si="1345">DY104+DZ103</f>
        <v>3434406.7459999942</v>
      </c>
      <c r="EA104" s="276">
        <f t="shared" ref="EA104" si="1346">DZ104+EA103</f>
        <v>3317336.2879999941</v>
      </c>
      <c r="EB104" s="276">
        <f t="shared" ref="EB104" si="1347">EA104+EB103</f>
        <v>3368965.829999994</v>
      </c>
      <c r="EC104" s="276">
        <f t="shared" ref="EC104" si="1348">EB104+EC103</f>
        <v>3420595.3719999939</v>
      </c>
      <c r="ED104" s="276">
        <f t="shared" ref="ED104" si="1349">EC104+ED103</f>
        <v>3472224.9139999938</v>
      </c>
      <c r="EE104" s="276">
        <f t="shared" ref="EE104" si="1350">ED104+EE103</f>
        <v>3523854.4559999937</v>
      </c>
      <c r="EF104" s="276">
        <f t="shared" ref="EF104" si="1351">EE104+EF103</f>
        <v>3575483.9979999936</v>
      </c>
      <c r="EG104" s="276">
        <f>EF104+EG103</f>
        <v>3627113.5399999935</v>
      </c>
      <c r="EH104" s="246"/>
      <c r="EI104" s="296"/>
    </row>
    <row r="105" spans="1:139" s="321" customFormat="1" ht="26.25" hidden="1" outlineLevel="1" x14ac:dyDescent="0.25">
      <c r="A105" s="324" t="s">
        <v>230</v>
      </c>
      <c r="B105" s="325"/>
      <c r="C105" s="326"/>
      <c r="D105" s="326"/>
      <c r="E105" s="326"/>
      <c r="F105" s="326"/>
      <c r="G105" s="326"/>
      <c r="H105" s="327">
        <v>1</v>
      </c>
      <c r="I105" s="327">
        <v>1</v>
      </c>
      <c r="J105" s="327">
        <v>2</v>
      </c>
      <c r="K105" s="327">
        <v>3</v>
      </c>
      <c r="L105" s="327">
        <v>4</v>
      </c>
      <c r="M105" s="327">
        <v>5</v>
      </c>
      <c r="N105" s="327">
        <v>6</v>
      </c>
      <c r="O105" s="327">
        <v>7</v>
      </c>
      <c r="P105" s="327">
        <v>8</v>
      </c>
      <c r="Q105" s="327">
        <v>9</v>
      </c>
      <c r="R105" s="327">
        <v>10</v>
      </c>
      <c r="S105" s="327">
        <v>11</v>
      </c>
      <c r="T105" s="327">
        <v>12</v>
      </c>
      <c r="U105" s="328"/>
      <c r="V105" s="327">
        <v>13</v>
      </c>
      <c r="W105" s="327">
        <v>14</v>
      </c>
      <c r="X105" s="327">
        <v>15</v>
      </c>
      <c r="Y105" s="327">
        <v>16</v>
      </c>
      <c r="Z105" s="327">
        <v>17</v>
      </c>
      <c r="AA105" s="327">
        <v>18</v>
      </c>
      <c r="AB105" s="327">
        <v>19</v>
      </c>
      <c r="AC105" s="327">
        <v>20</v>
      </c>
      <c r="AD105" s="327">
        <v>21</v>
      </c>
      <c r="AE105" s="327">
        <v>22</v>
      </c>
      <c r="AF105" s="327">
        <v>23</v>
      </c>
      <c r="AG105" s="327">
        <v>24</v>
      </c>
      <c r="AH105" s="328"/>
      <c r="AI105" s="327">
        <v>25</v>
      </c>
      <c r="AJ105" s="327">
        <v>26</v>
      </c>
      <c r="AK105" s="327">
        <v>27</v>
      </c>
      <c r="AL105" s="327">
        <v>28</v>
      </c>
      <c r="AM105" s="327">
        <v>29</v>
      </c>
      <c r="AN105" s="327">
        <v>30</v>
      </c>
      <c r="AO105" s="327">
        <v>31</v>
      </c>
      <c r="AP105" s="327">
        <v>32</v>
      </c>
      <c r="AQ105" s="327">
        <v>33</v>
      </c>
      <c r="AR105" s="327">
        <v>34</v>
      </c>
      <c r="AS105" s="327">
        <v>35</v>
      </c>
      <c r="AT105" s="327">
        <v>36</v>
      </c>
      <c r="AU105" s="328"/>
      <c r="AV105" s="327">
        <v>37</v>
      </c>
      <c r="AW105" s="327">
        <v>38</v>
      </c>
      <c r="AX105" s="327">
        <v>39</v>
      </c>
      <c r="AY105" s="327">
        <v>40</v>
      </c>
      <c r="AZ105" s="327">
        <v>41</v>
      </c>
      <c r="BA105" s="327">
        <v>42</v>
      </c>
      <c r="BB105" s="327">
        <v>43</v>
      </c>
      <c r="BC105" s="327">
        <v>44</v>
      </c>
      <c r="BD105" s="327">
        <v>45</v>
      </c>
      <c r="BE105" s="327">
        <v>46</v>
      </c>
      <c r="BF105" s="327">
        <v>47</v>
      </c>
      <c r="BG105" s="327">
        <v>48</v>
      </c>
      <c r="BH105" s="328"/>
      <c r="BI105" s="327">
        <v>49</v>
      </c>
      <c r="BJ105" s="327">
        <v>50</v>
      </c>
      <c r="BK105" s="327">
        <v>51</v>
      </c>
      <c r="BL105" s="327">
        <v>52</v>
      </c>
      <c r="BM105" s="327">
        <v>53</v>
      </c>
      <c r="BN105" s="327">
        <v>54</v>
      </c>
      <c r="BO105" s="327">
        <v>55</v>
      </c>
      <c r="BP105" s="327">
        <v>56</v>
      </c>
      <c r="BQ105" s="327">
        <v>57</v>
      </c>
      <c r="BR105" s="327">
        <v>58</v>
      </c>
      <c r="BS105" s="327">
        <v>59</v>
      </c>
      <c r="BT105" s="327">
        <v>60</v>
      </c>
      <c r="BU105" s="328"/>
      <c r="BV105" s="327">
        <v>61</v>
      </c>
      <c r="BW105" s="327">
        <v>62</v>
      </c>
      <c r="BX105" s="327">
        <v>63</v>
      </c>
      <c r="BY105" s="327">
        <v>64</v>
      </c>
      <c r="BZ105" s="327">
        <v>65</v>
      </c>
      <c r="CA105" s="327">
        <v>66</v>
      </c>
      <c r="CB105" s="327">
        <v>67</v>
      </c>
      <c r="CC105" s="327">
        <v>68</v>
      </c>
      <c r="CD105" s="327">
        <v>69</v>
      </c>
      <c r="CE105" s="327">
        <v>70</v>
      </c>
      <c r="CF105" s="327">
        <v>71</v>
      </c>
      <c r="CG105" s="327">
        <v>72</v>
      </c>
      <c r="CH105" s="328"/>
      <c r="CI105" s="327">
        <v>73</v>
      </c>
      <c r="CJ105" s="327">
        <v>74</v>
      </c>
      <c r="CK105" s="327">
        <v>75</v>
      </c>
      <c r="CL105" s="327">
        <v>76</v>
      </c>
      <c r="CM105" s="327">
        <v>77</v>
      </c>
      <c r="CN105" s="327">
        <v>78</v>
      </c>
      <c r="CO105" s="327">
        <v>79</v>
      </c>
      <c r="CP105" s="327">
        <v>80</v>
      </c>
      <c r="CQ105" s="327">
        <v>81</v>
      </c>
      <c r="CR105" s="327">
        <v>82</v>
      </c>
      <c r="CS105" s="327">
        <v>83</v>
      </c>
      <c r="CT105" s="327">
        <v>84</v>
      </c>
      <c r="CU105" s="328"/>
      <c r="CV105" s="327">
        <v>85</v>
      </c>
      <c r="CW105" s="327">
        <v>86</v>
      </c>
      <c r="CX105" s="327">
        <v>87</v>
      </c>
      <c r="CY105" s="327">
        <v>88</v>
      </c>
      <c r="CZ105" s="327">
        <v>89</v>
      </c>
      <c r="DA105" s="327">
        <v>90</v>
      </c>
      <c r="DB105" s="327">
        <v>91</v>
      </c>
      <c r="DC105" s="327">
        <v>92</v>
      </c>
      <c r="DD105" s="327">
        <v>93</v>
      </c>
      <c r="DE105" s="327">
        <v>94</v>
      </c>
      <c r="DF105" s="327">
        <v>95</v>
      </c>
      <c r="DG105" s="327">
        <v>96</v>
      </c>
      <c r="DH105" s="328"/>
      <c r="DI105" s="327">
        <v>97</v>
      </c>
      <c r="DJ105" s="327">
        <v>98</v>
      </c>
      <c r="DK105" s="327">
        <v>99</v>
      </c>
      <c r="DL105" s="327">
        <v>100</v>
      </c>
      <c r="DM105" s="327">
        <v>101</v>
      </c>
      <c r="DN105" s="327">
        <v>102</v>
      </c>
      <c r="DO105" s="327">
        <v>103</v>
      </c>
      <c r="DP105" s="327">
        <v>104</v>
      </c>
      <c r="DQ105" s="327">
        <v>105</v>
      </c>
      <c r="DR105" s="327">
        <v>106</v>
      </c>
      <c r="DS105" s="327">
        <v>107</v>
      </c>
      <c r="DT105" s="327">
        <v>108</v>
      </c>
      <c r="DU105" s="328"/>
      <c r="DV105" s="327">
        <v>109</v>
      </c>
      <c r="DW105" s="327">
        <v>110</v>
      </c>
      <c r="DX105" s="327">
        <v>111</v>
      </c>
      <c r="DY105" s="327">
        <v>112</v>
      </c>
      <c r="DZ105" s="327">
        <v>113</v>
      </c>
      <c r="EA105" s="327">
        <v>114</v>
      </c>
      <c r="EB105" s="327">
        <v>115</v>
      </c>
      <c r="EC105" s="327">
        <v>116</v>
      </c>
      <c r="ED105" s="327">
        <v>117</v>
      </c>
      <c r="EE105" s="327">
        <v>118</v>
      </c>
      <c r="EF105" s="327">
        <v>119</v>
      </c>
      <c r="EG105" s="327">
        <v>120</v>
      </c>
      <c r="EH105" s="328"/>
      <c r="EI105" s="320"/>
    </row>
    <row r="106" spans="1:139" s="297" customFormat="1" ht="26.25" hidden="1" outlineLevel="1" x14ac:dyDescent="0.4">
      <c r="A106" s="273" t="s">
        <v>356</v>
      </c>
      <c r="B106" s="274"/>
      <c r="C106" s="273"/>
      <c r="D106" s="275"/>
      <c r="E106" s="275"/>
      <c r="F106" s="275"/>
      <c r="G106" s="275"/>
      <c r="H106" s="276">
        <f>H104</f>
        <v>-1468881</v>
      </c>
      <c r="I106" s="336">
        <f>PV($C$116,I105,,-(I3-I23))</f>
        <v>33967.408652657592</v>
      </c>
      <c r="J106" s="336">
        <f t="shared" ref="J106:T106" si="1352">IFERROR(PV($C$116,J105,,-(J3-J23)),"0")</f>
        <v>33589.526479760287</v>
      </c>
      <c r="K106" s="336">
        <f t="shared" si="1352"/>
        <v>33215.848187649237</v>
      </c>
      <c r="L106" s="336">
        <f t="shared" si="1352"/>
        <v>32846.327008800232</v>
      </c>
      <c r="M106" s="336">
        <f t="shared" si="1352"/>
        <v>32480.916695970565</v>
      </c>
      <c r="N106" s="336">
        <f t="shared" si="1352"/>
        <v>32119.571516410942</v>
      </c>
      <c r="O106" s="336">
        <f t="shared" si="1352"/>
        <v>31762.246246141851</v>
      </c>
      <c r="P106" s="336">
        <f t="shared" si="1352"/>
        <v>31408.896164293546</v>
      </c>
      <c r="Q106" s="336">
        <f t="shared" si="1352"/>
        <v>31059.477047509066</v>
      </c>
      <c r="R106" s="336">
        <f t="shared" si="1352"/>
        <v>30713.945164409466</v>
      </c>
      <c r="S106" s="336">
        <f t="shared" si="1352"/>
        <v>30372.257270120608</v>
      </c>
      <c r="T106" s="336">
        <f t="shared" si="1352"/>
        <v>30034.370600860922</v>
      </c>
      <c r="U106" s="335"/>
      <c r="V106" s="336">
        <f t="shared" ref="V106:AG106" si="1353">IFERROR(PV($C$116,V105,,-(V3-V23)),"0")</f>
        <v>44641.350286243462</v>
      </c>
      <c r="W106" s="336">
        <f t="shared" si="1353"/>
        <v>44144.722161921833</v>
      </c>
      <c r="X106" s="336">
        <f t="shared" si="1353"/>
        <v>43653.61894874843</v>
      </c>
      <c r="Y106" s="336">
        <f t="shared" si="1353"/>
        <v>43167.97918294034</v>
      </c>
      <c r="Z106" s="336">
        <f t="shared" si="1353"/>
        <v>42687.742084489837</v>
      </c>
      <c r="AA106" s="336">
        <f t="shared" si="1353"/>
        <v>42212.847549557308</v>
      </c>
      <c r="AB106" s="336">
        <f t="shared" si="1353"/>
        <v>41743.236142949143</v>
      </c>
      <c r="AC106" s="336">
        <f t="shared" si="1353"/>
        <v>41278.849090678996</v>
      </c>
      <c r="AD106" s="336">
        <f t="shared" si="1353"/>
        <v>40819.628272612114</v>
      </c>
      <c r="AE106" s="336">
        <f t="shared" si="1353"/>
        <v>40365.516215191208</v>
      </c>
      <c r="AF106" s="336">
        <f t="shared" si="1353"/>
        <v>39916.45608424348</v>
      </c>
      <c r="AG106" s="336">
        <f t="shared" si="1353"/>
        <v>-89504.008617456537</v>
      </c>
      <c r="AH106" s="335"/>
      <c r="AI106" s="336">
        <f t="shared" ref="AI106:AT106" si="1354">IFERROR(PV($C$116,AI105,,-(AI3-AI23)),"0")</f>
        <v>39033.267419399228</v>
      </c>
      <c r="AJ106" s="336">
        <f t="shared" si="1354"/>
        <v>38599.028350456596</v>
      </c>
      <c r="AK106" s="336">
        <f t="shared" si="1354"/>
        <v>38169.620124060908</v>
      </c>
      <c r="AL106" s="336">
        <f t="shared" si="1354"/>
        <v>37744.988997835258</v>
      </c>
      <c r="AM106" s="336">
        <f t="shared" si="1354"/>
        <v>37325.081827278387</v>
      </c>
      <c r="AN106" s="336">
        <f t="shared" si="1354"/>
        <v>36909.846059113355</v>
      </c>
      <c r="AO106" s="336">
        <f t="shared" si="1354"/>
        <v>36499.229724710378</v>
      </c>
      <c r="AP106" s="336">
        <f t="shared" si="1354"/>
        <v>36093.181433582569</v>
      </c>
      <c r="AQ106" s="336">
        <f t="shared" si="1354"/>
        <v>35691.650366954331</v>
      </c>
      <c r="AR106" s="336">
        <f t="shared" si="1354"/>
        <v>35294.586271401073</v>
      </c>
      <c r="AS106" s="336">
        <f t="shared" si="1354"/>
        <v>34901.939452559775</v>
      </c>
      <c r="AT106" s="336">
        <f t="shared" si="1354"/>
        <v>34513.66076890954</v>
      </c>
      <c r="AU106" s="335"/>
      <c r="AV106" s="336">
        <f t="shared" ref="AV106:BG106" si="1355">IFERROR(PV($C$116,AV105,,-(AV3-AV23)),"0")</f>
        <v>34129.701625621303</v>
      </c>
      <c r="AW106" s="336">
        <f t="shared" si="1355"/>
        <v>33750.013968475949</v>
      </c>
      <c r="AX106" s="336">
        <f t="shared" si="1355"/>
        <v>33374.55027785014</v>
      </c>
      <c r="AY106" s="336">
        <f t="shared" si="1355"/>
        <v>33003.263562768989</v>
      </c>
      <c r="AZ106" s="336">
        <f t="shared" si="1355"/>
        <v>32636.107355024953</v>
      </c>
      <c r="BA106" s="336">
        <f t="shared" si="1355"/>
        <v>32273.035703362133</v>
      </c>
      <c r="BB106" s="336">
        <f t="shared" si="1355"/>
        <v>31914.003167725226</v>
      </c>
      <c r="BC106" s="336">
        <f t="shared" si="1355"/>
        <v>31558.964813572537</v>
      </c>
      <c r="BD106" s="336">
        <f t="shared" si="1355"/>
        <v>31207.8762062522</v>
      </c>
      <c r="BE106" s="336">
        <f t="shared" si="1355"/>
        <v>30860.693405440987</v>
      </c>
      <c r="BF106" s="336">
        <f t="shared" si="1355"/>
        <v>30517.372959644992</v>
      </c>
      <c r="BG106" s="336">
        <f t="shared" si="1355"/>
        <v>-68428.600139189133</v>
      </c>
      <c r="BH106" s="335"/>
      <c r="BI106" s="336">
        <f t="shared" ref="BI106:BT106" si="1356">IFERROR(PV($C$116,BI105,,-(BI3-BI23)),"0")</f>
        <v>27496.867242650889</v>
      </c>
      <c r="BJ106" s="336">
        <f t="shared" si="1356"/>
        <v>27190.968843165279</v>
      </c>
      <c r="BK106" s="336">
        <f t="shared" si="1356"/>
        <v>26888.473516109058</v>
      </c>
      <c r="BL106" s="336">
        <f t="shared" si="1356"/>
        <v>26589.34340282725</v>
      </c>
      <c r="BM106" s="336">
        <f t="shared" si="1356"/>
        <v>26293.541065836591</v>
      </c>
      <c r="BN106" s="336">
        <f t="shared" si="1356"/>
        <v>26001.029484140014</v>
      </c>
      <c r="BO106" s="336">
        <f t="shared" si="1356"/>
        <v>25711.772048593346</v>
      </c>
      <c r="BP106" s="336">
        <f t="shared" si="1356"/>
        <v>25425.732557323452</v>
      </c>
      <c r="BQ106" s="336">
        <f t="shared" si="1356"/>
        <v>25142.875211197479</v>
      </c>
      <c r="BR106" s="336">
        <f t="shared" si="1356"/>
        <v>24863.164609342381</v>
      </c>
      <c r="BS106" s="336">
        <f t="shared" si="1356"/>
        <v>24586.565744714342</v>
      </c>
      <c r="BT106" s="336">
        <f t="shared" si="1356"/>
        <v>24313.043999717524</v>
      </c>
      <c r="BU106" s="335"/>
      <c r="BV106" s="336">
        <f t="shared" ref="BV106:CG106" si="1357">IFERROR(PV($C$116,BV105,,-(BV3-BV23)),"0")</f>
        <v>26093.219080178453</v>
      </c>
      <c r="BW106" s="336">
        <f t="shared" si="1357"/>
        <v>25802.936049620217</v>
      </c>
      <c r="BX106" s="336">
        <f t="shared" si="1357"/>
        <v>25515.882372924822</v>
      </c>
      <c r="BY106" s="336">
        <f t="shared" si="1357"/>
        <v>25232.022124029489</v>
      </c>
      <c r="BZ106" s="336">
        <f t="shared" si="1357"/>
        <v>24951.31977654338</v>
      </c>
      <c r="CA106" s="336">
        <f t="shared" si="1357"/>
        <v>24673.740199301239</v>
      </c>
      <c r="CB106" s="336">
        <f t="shared" si="1357"/>
        <v>24399.248651966613</v>
      </c>
      <c r="CC106" s="336">
        <f t="shared" si="1357"/>
        <v>24127.810780683922</v>
      </c>
      <c r="CD106" s="336">
        <f t="shared" si="1357"/>
        <v>23859.392613778909</v>
      </c>
      <c r="CE106" s="336">
        <f t="shared" si="1357"/>
        <v>23593.960557506958</v>
      </c>
      <c r="CF106" s="336">
        <f t="shared" si="1357"/>
        <v>23331.481391848665</v>
      </c>
      <c r="CG106" s="336">
        <f t="shared" si="1357"/>
        <v>-52315.794446951535</v>
      </c>
      <c r="CH106" s="335"/>
      <c r="CI106" s="336">
        <f t="shared" ref="CI106:CT106" si="1358">IFERROR(PV($C$116,CI105,,-(CI3-CI23)),"0")</f>
        <v>22815.250696021951</v>
      </c>
      <c r="CJ106" s="336">
        <f t="shared" si="1358"/>
        <v>22561.434557252858</v>
      </c>
      <c r="CK106" s="336">
        <f t="shared" si="1358"/>
        <v>22310.442083809998</v>
      </c>
      <c r="CL106" s="336">
        <f t="shared" si="1358"/>
        <v>22062.241862852901</v>
      </c>
      <c r="CM106" s="336">
        <f t="shared" si="1358"/>
        <v>21816.802831004108</v>
      </c>
      <c r="CN106" s="336">
        <f t="shared" si="1358"/>
        <v>21574.094270461414</v>
      </c>
      <c r="CO106" s="336">
        <f t="shared" si="1358"/>
        <v>21334.085805153445</v>
      </c>
      <c r="CP106" s="336">
        <f t="shared" si="1358"/>
        <v>21096.747396937888</v>
      </c>
      <c r="CQ106" s="336">
        <f t="shared" si="1358"/>
        <v>20862.049341842168</v>
      </c>
      <c r="CR106" s="336">
        <f t="shared" si="1358"/>
        <v>20629.962266345774</v>
      </c>
      <c r="CS106" s="336">
        <f t="shared" si="1358"/>
        <v>20400.457123704105</v>
      </c>
      <c r="CT106" s="336">
        <f t="shared" si="1358"/>
        <v>20173.505190313081</v>
      </c>
      <c r="CU106" s="335"/>
      <c r="CV106" s="336">
        <f t="shared" ref="CV106:DG106" si="1359">IFERROR(PV($C$116,CV105,,-(CV3-CV23)),"0")</f>
        <v>19949.078062114299</v>
      </c>
      <c r="CW106" s="336">
        <f t="shared" si="1359"/>
        <v>19727.147651040097</v>
      </c>
      <c r="CX106" s="336">
        <f t="shared" si="1359"/>
        <v>19507.686181498248</v>
      </c>
      <c r="CY106" s="336">
        <f t="shared" si="1359"/>
        <v>19290.666186895669</v>
      </c>
      <c r="CZ106" s="336">
        <f t="shared" si="1359"/>
        <v>19076.060506200905</v>
      </c>
      <c r="DA106" s="336">
        <f t="shared" si="1359"/>
        <v>18863.842280544777</v>
      </c>
      <c r="DB106" s="336">
        <f t="shared" si="1359"/>
        <v>18653.984949858866</v>
      </c>
      <c r="DC106" s="336">
        <f t="shared" si="1359"/>
        <v>18446.462249551416</v>
      </c>
      <c r="DD106" s="336">
        <f t="shared" si="1359"/>
        <v>18241.248207220193</v>
      </c>
      <c r="DE106" s="336">
        <f t="shared" si="1359"/>
        <v>18038.317139401915</v>
      </c>
      <c r="DF106" s="336">
        <f t="shared" si="1359"/>
        <v>17837.643648357895</v>
      </c>
      <c r="DG106" s="336">
        <f t="shared" si="1359"/>
        <v>-39997.053031167226</v>
      </c>
      <c r="DH106" s="335"/>
      <c r="DI106" s="336">
        <f t="shared" ref="DI106:DT106" si="1360">IFERROR(PV($C$116,DI105,,-(DI3-DI23)),"0")</f>
        <v>17442.96921522405</v>
      </c>
      <c r="DJ106" s="336">
        <f t="shared" si="1360"/>
        <v>17248.918877848257</v>
      </c>
      <c r="DK106" s="336">
        <f t="shared" si="1360"/>
        <v>17057.027320492718</v>
      </c>
      <c r="DL106" s="336">
        <f t="shared" si="1360"/>
        <v>16867.270527063254</v>
      </c>
      <c r="DM106" s="336">
        <f t="shared" si="1360"/>
        <v>16679.624748641043</v>
      </c>
      <c r="DN106" s="336">
        <f t="shared" si="1360"/>
        <v>16494.0665005103</v>
      </c>
      <c r="DO106" s="336">
        <f t="shared" si="1360"/>
        <v>16310.57255921909</v>
      </c>
      <c r="DP106" s="336">
        <f t="shared" si="1360"/>
        <v>16129.119959672771</v>
      </c>
      <c r="DQ106" s="336">
        <f t="shared" si="1360"/>
        <v>15949.685992259845</v>
      </c>
      <c r="DR106" s="336">
        <f t="shared" si="1360"/>
        <v>15772.248200009739</v>
      </c>
      <c r="DS106" s="336">
        <f t="shared" si="1360"/>
        <v>15596.78437578219</v>
      </c>
      <c r="DT106" s="336">
        <f t="shared" si="1360"/>
        <v>15423.272559487948</v>
      </c>
      <c r="DU106" s="335"/>
      <c r="DV106" s="336">
        <f t="shared" ref="DV106:EG106" si="1361">IFERROR(PV($C$116,DV105,,-(DV3-DV23)),"0")</f>
        <v>15251.691035340371</v>
      </c>
      <c r="DW106" s="336">
        <f t="shared" si="1361"/>
        <v>15082.018329137572</v>
      </c>
      <c r="DX106" s="336">
        <f t="shared" si="1361"/>
        <v>14914.233205574859</v>
      </c>
      <c r="DY106" s="336">
        <f t="shared" si="1361"/>
        <v>14748.314665587004</v>
      </c>
      <c r="DZ106" s="336">
        <f t="shared" si="1361"/>
        <v>14584.241943720152</v>
      </c>
      <c r="EA106" s="336">
        <f t="shared" si="1361"/>
        <v>-32702.0042524534</v>
      </c>
      <c r="EB106" s="336">
        <f t="shared" si="1361"/>
        <v>14261.552045026361</v>
      </c>
      <c r="EC106" s="336">
        <f t="shared" si="1361"/>
        <v>14102.894482102705</v>
      </c>
      <c r="ED106" s="336">
        <f t="shared" si="1361"/>
        <v>13946.001960052119</v>
      </c>
      <c r="EE106" s="336">
        <f t="shared" si="1361"/>
        <v>13790.854843067609</v>
      </c>
      <c r="EF106" s="336">
        <f t="shared" si="1361"/>
        <v>13637.433713787505</v>
      </c>
      <c r="EG106" s="336">
        <f t="shared" si="1361"/>
        <v>13485.719370865267</v>
      </c>
      <c r="EH106" s="246"/>
      <c r="EI106" s="296"/>
    </row>
    <row r="107" spans="1:139" s="297" customFormat="1" ht="26.25" hidden="1" outlineLevel="1" x14ac:dyDescent="0.4">
      <c r="A107" s="273" t="s">
        <v>369</v>
      </c>
      <c r="B107" s="274"/>
      <c r="C107" s="273"/>
      <c r="D107" s="275"/>
      <c r="E107" s="275"/>
      <c r="F107" s="275"/>
      <c r="G107" s="275"/>
      <c r="H107" s="276">
        <f>H106</f>
        <v>-1468881</v>
      </c>
      <c r="I107" s="276">
        <f t="shared" ref="I107:T107" si="1362">H107+I106</f>
        <v>-1434913.5913473424</v>
      </c>
      <c r="J107" s="276">
        <f t="shared" si="1362"/>
        <v>-1401324.0648675822</v>
      </c>
      <c r="K107" s="276">
        <f t="shared" si="1362"/>
        <v>-1368108.216679933</v>
      </c>
      <c r="L107" s="276">
        <f t="shared" si="1362"/>
        <v>-1335261.8896711329</v>
      </c>
      <c r="M107" s="276">
        <f t="shared" si="1362"/>
        <v>-1302780.9729751623</v>
      </c>
      <c r="N107" s="276">
        <f t="shared" si="1362"/>
        <v>-1270661.4014587514</v>
      </c>
      <c r="O107" s="276">
        <f t="shared" si="1362"/>
        <v>-1238899.1552126096</v>
      </c>
      <c r="P107" s="276">
        <f t="shared" si="1362"/>
        <v>-1207490.2590483159</v>
      </c>
      <c r="Q107" s="276">
        <f t="shared" si="1362"/>
        <v>-1176430.7820008069</v>
      </c>
      <c r="R107" s="276">
        <f t="shared" si="1362"/>
        <v>-1145716.8368363974</v>
      </c>
      <c r="S107" s="276">
        <f t="shared" si="1362"/>
        <v>-1115344.5795662769</v>
      </c>
      <c r="T107" s="276">
        <f t="shared" si="1362"/>
        <v>-1085310.2089654158</v>
      </c>
      <c r="U107" s="246"/>
      <c r="V107" s="276">
        <f>T107+V106</f>
        <v>-1040668.8586791724</v>
      </c>
      <c r="W107" s="276">
        <f t="shared" ref="W107:AG107" si="1363">V107+W106</f>
        <v>-996524.13651725056</v>
      </c>
      <c r="X107" s="276">
        <f t="shared" si="1363"/>
        <v>-952870.51756850211</v>
      </c>
      <c r="Y107" s="276">
        <f t="shared" si="1363"/>
        <v>-909702.53838556178</v>
      </c>
      <c r="Z107" s="276">
        <f t="shared" si="1363"/>
        <v>-867014.796301072</v>
      </c>
      <c r="AA107" s="276">
        <f t="shared" si="1363"/>
        <v>-824801.94875151466</v>
      </c>
      <c r="AB107" s="276">
        <f t="shared" si="1363"/>
        <v>-783058.71260856558</v>
      </c>
      <c r="AC107" s="276">
        <f t="shared" si="1363"/>
        <v>-741779.86351788661</v>
      </c>
      <c r="AD107" s="276">
        <f t="shared" si="1363"/>
        <v>-700960.2352452745</v>
      </c>
      <c r="AE107" s="276">
        <f t="shared" si="1363"/>
        <v>-660594.71903008327</v>
      </c>
      <c r="AF107" s="276">
        <f t="shared" si="1363"/>
        <v>-620678.26294583979</v>
      </c>
      <c r="AG107" s="276">
        <f t="shared" si="1363"/>
        <v>-710182.27156329632</v>
      </c>
      <c r="AH107" s="246"/>
      <c r="AI107" s="276">
        <f>AG107+AI106</f>
        <v>-671149.00414389709</v>
      </c>
      <c r="AJ107" s="276">
        <f t="shared" ref="AJ107:AT107" si="1364">AI107+AJ106</f>
        <v>-632549.97579344048</v>
      </c>
      <c r="AK107" s="276">
        <f t="shared" si="1364"/>
        <v>-594380.35566937958</v>
      </c>
      <c r="AL107" s="276">
        <f t="shared" si="1364"/>
        <v>-556635.36667154427</v>
      </c>
      <c r="AM107" s="276">
        <f t="shared" si="1364"/>
        <v>-519310.2848442659</v>
      </c>
      <c r="AN107" s="276">
        <f t="shared" si="1364"/>
        <v>-482400.43878515257</v>
      </c>
      <c r="AO107" s="276">
        <f t="shared" si="1364"/>
        <v>-445901.20906044217</v>
      </c>
      <c r="AP107" s="276">
        <f t="shared" si="1364"/>
        <v>-409808.02762685961</v>
      </c>
      <c r="AQ107" s="276">
        <f t="shared" si="1364"/>
        <v>-374116.37725990528</v>
      </c>
      <c r="AR107" s="276">
        <f t="shared" si="1364"/>
        <v>-338821.79098850419</v>
      </c>
      <c r="AS107" s="276">
        <f t="shared" si="1364"/>
        <v>-303919.85153594438</v>
      </c>
      <c r="AT107" s="276">
        <f t="shared" si="1364"/>
        <v>-269406.19076703483</v>
      </c>
      <c r="AU107" s="246"/>
      <c r="AV107" s="276">
        <f>AT107+AV106</f>
        <v>-235276.48914141353</v>
      </c>
      <c r="AW107" s="276">
        <f t="shared" ref="AW107:BG107" si="1365">AV107+AW106</f>
        <v>-201526.47517293759</v>
      </c>
      <c r="AX107" s="276">
        <f t="shared" si="1365"/>
        <v>-168151.92489508743</v>
      </c>
      <c r="AY107" s="276">
        <f t="shared" si="1365"/>
        <v>-135148.66133231844</v>
      </c>
      <c r="AZ107" s="276">
        <f t="shared" si="1365"/>
        <v>-102512.55397729349</v>
      </c>
      <c r="BA107" s="276">
        <f t="shared" si="1365"/>
        <v>-70239.518273931346</v>
      </c>
      <c r="BB107" s="276">
        <f t="shared" si="1365"/>
        <v>-38325.51510620612</v>
      </c>
      <c r="BC107" s="276">
        <f t="shared" si="1365"/>
        <v>-6766.550292633583</v>
      </c>
      <c r="BD107" s="276">
        <f t="shared" si="1365"/>
        <v>24441.325913618617</v>
      </c>
      <c r="BE107" s="276">
        <f t="shared" si="1365"/>
        <v>55302.019319059604</v>
      </c>
      <c r="BF107" s="276">
        <f t="shared" si="1365"/>
        <v>85819.392278704589</v>
      </c>
      <c r="BG107" s="276">
        <f t="shared" si="1365"/>
        <v>17390.792139515455</v>
      </c>
      <c r="BH107" s="246"/>
      <c r="BI107" s="276">
        <f>BG107+BI106</f>
        <v>44887.659382166341</v>
      </c>
      <c r="BJ107" s="276">
        <f t="shared" ref="BJ107:BT107" si="1366">BI107+BJ106</f>
        <v>72078.628225331617</v>
      </c>
      <c r="BK107" s="276">
        <f t="shared" si="1366"/>
        <v>98967.101741440682</v>
      </c>
      <c r="BL107" s="276">
        <f t="shared" si="1366"/>
        <v>125556.44514426793</v>
      </c>
      <c r="BM107" s="276">
        <f t="shared" si="1366"/>
        <v>151849.98621010451</v>
      </c>
      <c r="BN107" s="276">
        <f t="shared" si="1366"/>
        <v>177851.01569424453</v>
      </c>
      <c r="BO107" s="276">
        <f t="shared" si="1366"/>
        <v>203562.78774283789</v>
      </c>
      <c r="BP107" s="276">
        <f t="shared" si="1366"/>
        <v>228988.52030016133</v>
      </c>
      <c r="BQ107" s="276">
        <f t="shared" si="1366"/>
        <v>254131.3955113588</v>
      </c>
      <c r="BR107" s="276">
        <f t="shared" si="1366"/>
        <v>278994.56012070121</v>
      </c>
      <c r="BS107" s="276">
        <f t="shared" si="1366"/>
        <v>303581.12586541555</v>
      </c>
      <c r="BT107" s="276">
        <f t="shared" si="1366"/>
        <v>327894.16986513307</v>
      </c>
      <c r="BU107" s="246"/>
      <c r="BV107" s="276">
        <f>BT107+BV106</f>
        <v>353987.38894531154</v>
      </c>
      <c r="BW107" s="276">
        <f t="shared" ref="BW107:CG107" si="1367">BV107+BW106</f>
        <v>379790.32499493175</v>
      </c>
      <c r="BX107" s="276">
        <f t="shared" si="1367"/>
        <v>405306.20736785658</v>
      </c>
      <c r="BY107" s="276">
        <f t="shared" si="1367"/>
        <v>430538.22949188604</v>
      </c>
      <c r="BZ107" s="276">
        <f t="shared" si="1367"/>
        <v>455489.5492684294</v>
      </c>
      <c r="CA107" s="276">
        <f t="shared" si="1367"/>
        <v>480163.28946773062</v>
      </c>
      <c r="CB107" s="276">
        <f t="shared" si="1367"/>
        <v>504562.53811969724</v>
      </c>
      <c r="CC107" s="276">
        <f t="shared" si="1367"/>
        <v>528690.34890038113</v>
      </c>
      <c r="CD107" s="276">
        <f t="shared" si="1367"/>
        <v>552549.74151416006</v>
      </c>
      <c r="CE107" s="276">
        <f t="shared" si="1367"/>
        <v>576143.70207166707</v>
      </c>
      <c r="CF107" s="276">
        <f t="shared" si="1367"/>
        <v>599475.18346351571</v>
      </c>
      <c r="CG107" s="276">
        <f t="shared" si="1367"/>
        <v>547159.38901656424</v>
      </c>
      <c r="CH107" s="246"/>
      <c r="CI107" s="276">
        <f>CG107+CI106</f>
        <v>569974.63971258618</v>
      </c>
      <c r="CJ107" s="276">
        <f t="shared" ref="CJ107:CT107" si="1368">CI107+CJ106</f>
        <v>592536.0742698391</v>
      </c>
      <c r="CK107" s="276">
        <f t="shared" si="1368"/>
        <v>614846.51635364909</v>
      </c>
      <c r="CL107" s="276">
        <f t="shared" si="1368"/>
        <v>636908.75821650203</v>
      </c>
      <c r="CM107" s="276">
        <f t="shared" si="1368"/>
        <v>658725.56104750617</v>
      </c>
      <c r="CN107" s="276">
        <f t="shared" si="1368"/>
        <v>680299.65531796752</v>
      </c>
      <c r="CO107" s="276">
        <f t="shared" si="1368"/>
        <v>701633.741123121</v>
      </c>
      <c r="CP107" s="276">
        <f t="shared" si="1368"/>
        <v>722730.48852005892</v>
      </c>
      <c r="CQ107" s="276">
        <f t="shared" si="1368"/>
        <v>743592.5378619011</v>
      </c>
      <c r="CR107" s="276">
        <f t="shared" si="1368"/>
        <v>764222.50012824684</v>
      </c>
      <c r="CS107" s="276">
        <f t="shared" si="1368"/>
        <v>784622.95725195098</v>
      </c>
      <c r="CT107" s="276">
        <f t="shared" si="1368"/>
        <v>804796.46244226408</v>
      </c>
      <c r="CU107" s="246"/>
      <c r="CV107" s="276">
        <f>CT107+CV106</f>
        <v>824745.54050437838</v>
      </c>
      <c r="CW107" s="276">
        <f t="shared" ref="CW107:DG107" si="1369">CV107+CW106</f>
        <v>844472.68815541849</v>
      </c>
      <c r="CX107" s="276">
        <f t="shared" si="1369"/>
        <v>863980.37433691672</v>
      </c>
      <c r="CY107" s="276">
        <f t="shared" si="1369"/>
        <v>883271.04052381241</v>
      </c>
      <c r="CZ107" s="276">
        <f t="shared" si="1369"/>
        <v>902347.10103001329</v>
      </c>
      <c r="DA107" s="276">
        <f t="shared" si="1369"/>
        <v>921210.9433105581</v>
      </c>
      <c r="DB107" s="276">
        <f t="shared" si="1369"/>
        <v>939864.92826041696</v>
      </c>
      <c r="DC107" s="276">
        <f t="shared" si="1369"/>
        <v>958311.39050996839</v>
      </c>
      <c r="DD107" s="276">
        <f t="shared" si="1369"/>
        <v>976552.63871718862</v>
      </c>
      <c r="DE107" s="276">
        <f t="shared" si="1369"/>
        <v>994590.95585659053</v>
      </c>
      <c r="DF107" s="276">
        <f t="shared" si="1369"/>
        <v>1012428.5995049485</v>
      </c>
      <c r="DG107" s="276">
        <f t="shared" si="1369"/>
        <v>972431.54647378123</v>
      </c>
      <c r="DH107" s="246"/>
      <c r="DI107" s="276">
        <f>DG107+DI106</f>
        <v>989874.51568900526</v>
      </c>
      <c r="DJ107" s="276">
        <f t="shared" ref="DJ107:DT107" si="1370">DI107+DJ106</f>
        <v>1007123.4345668536</v>
      </c>
      <c r="DK107" s="276">
        <f t="shared" si="1370"/>
        <v>1024180.4618873462</v>
      </c>
      <c r="DL107" s="276">
        <f t="shared" si="1370"/>
        <v>1041047.7324144095</v>
      </c>
      <c r="DM107" s="276">
        <f t="shared" si="1370"/>
        <v>1057727.3571630507</v>
      </c>
      <c r="DN107" s="276">
        <f t="shared" si="1370"/>
        <v>1074221.423663561</v>
      </c>
      <c r="DO107" s="276">
        <f t="shared" si="1370"/>
        <v>1090531.9962227801</v>
      </c>
      <c r="DP107" s="276">
        <f t="shared" si="1370"/>
        <v>1106661.1161824528</v>
      </c>
      <c r="DQ107" s="276">
        <f t="shared" si="1370"/>
        <v>1122610.8021747125</v>
      </c>
      <c r="DR107" s="276">
        <f t="shared" si="1370"/>
        <v>1138383.0503747223</v>
      </c>
      <c r="DS107" s="276">
        <f t="shared" si="1370"/>
        <v>1153979.8347505045</v>
      </c>
      <c r="DT107" s="276">
        <f t="shared" si="1370"/>
        <v>1169403.1073099924</v>
      </c>
      <c r="DU107" s="246"/>
      <c r="DV107" s="276">
        <f>DT107+DV106</f>
        <v>1184654.7983453327</v>
      </c>
      <c r="DW107" s="276">
        <f t="shared" ref="DW107:EG107" si="1371">DV107+DW106</f>
        <v>1199736.8166744702</v>
      </c>
      <c r="DX107" s="276">
        <f t="shared" si="1371"/>
        <v>1214651.049880045</v>
      </c>
      <c r="DY107" s="276">
        <f t="shared" si="1371"/>
        <v>1229399.3645456319</v>
      </c>
      <c r="DZ107" s="276">
        <f t="shared" si="1371"/>
        <v>1243983.6064893522</v>
      </c>
      <c r="EA107" s="276">
        <f t="shared" si="1371"/>
        <v>1211281.6022368988</v>
      </c>
      <c r="EB107" s="276">
        <f t="shared" si="1371"/>
        <v>1225543.1542819252</v>
      </c>
      <c r="EC107" s="276">
        <f t="shared" si="1371"/>
        <v>1239646.0487640279</v>
      </c>
      <c r="ED107" s="276">
        <f t="shared" si="1371"/>
        <v>1253592.0507240801</v>
      </c>
      <c r="EE107" s="276">
        <f t="shared" si="1371"/>
        <v>1267382.9055671478</v>
      </c>
      <c r="EF107" s="276">
        <f t="shared" si="1371"/>
        <v>1281020.3392809352</v>
      </c>
      <c r="EG107" s="276">
        <f t="shared" si="1371"/>
        <v>1294506.0586518005</v>
      </c>
      <c r="EH107" s="246"/>
      <c r="EI107" s="296"/>
    </row>
    <row r="108" spans="1:139" s="321" customFormat="1" ht="26.25" hidden="1" outlineLevel="1" x14ac:dyDescent="0.25">
      <c r="A108" s="324" t="s">
        <v>230</v>
      </c>
      <c r="B108" s="325"/>
      <c r="C108" s="326"/>
      <c r="D108" s="326"/>
      <c r="E108" s="326"/>
      <c r="F108" s="326"/>
      <c r="G108" s="326"/>
      <c r="H108" s="327">
        <v>0</v>
      </c>
      <c r="I108" s="327">
        <v>1</v>
      </c>
      <c r="J108" s="327">
        <v>2</v>
      </c>
      <c r="K108" s="327">
        <v>3</v>
      </c>
      <c r="L108" s="327">
        <v>4</v>
      </c>
      <c r="M108" s="327">
        <v>5</v>
      </c>
      <c r="N108" s="327">
        <v>6</v>
      </c>
      <c r="O108" s="327">
        <v>7</v>
      </c>
      <c r="P108" s="327">
        <v>8</v>
      </c>
      <c r="Q108" s="327">
        <v>9</v>
      </c>
      <c r="R108" s="327">
        <v>10</v>
      </c>
      <c r="S108" s="327">
        <v>11</v>
      </c>
      <c r="T108" s="327">
        <v>12</v>
      </c>
      <c r="U108" s="328"/>
      <c r="V108" s="327">
        <v>13</v>
      </c>
      <c r="W108" s="327">
        <v>14</v>
      </c>
      <c r="X108" s="327">
        <v>15</v>
      </c>
      <c r="Y108" s="327">
        <v>16</v>
      </c>
      <c r="Z108" s="327">
        <v>17</v>
      </c>
      <c r="AA108" s="327">
        <v>18</v>
      </c>
      <c r="AB108" s="327">
        <v>19</v>
      </c>
      <c r="AC108" s="327">
        <v>20</v>
      </c>
      <c r="AD108" s="327">
        <v>21</v>
      </c>
      <c r="AE108" s="327">
        <v>22</v>
      </c>
      <c r="AF108" s="327">
        <v>23</v>
      </c>
      <c r="AG108" s="327">
        <v>24</v>
      </c>
      <c r="AH108" s="328"/>
      <c r="AI108" s="327">
        <v>25</v>
      </c>
      <c r="AJ108" s="327">
        <v>26</v>
      </c>
      <c r="AK108" s="327">
        <v>27</v>
      </c>
      <c r="AL108" s="327">
        <v>28</v>
      </c>
      <c r="AM108" s="327">
        <v>29</v>
      </c>
      <c r="AN108" s="327">
        <v>30</v>
      </c>
      <c r="AO108" s="327">
        <v>31</v>
      </c>
      <c r="AP108" s="327">
        <v>32</v>
      </c>
      <c r="AQ108" s="327">
        <v>33</v>
      </c>
      <c r="AR108" s="327">
        <v>34</v>
      </c>
      <c r="AS108" s="327">
        <v>35</v>
      </c>
      <c r="AT108" s="327">
        <v>36</v>
      </c>
      <c r="AU108" s="328"/>
      <c r="AV108" s="327">
        <v>37</v>
      </c>
      <c r="AW108" s="327">
        <v>38</v>
      </c>
      <c r="AX108" s="327">
        <v>39</v>
      </c>
      <c r="AY108" s="327">
        <v>40</v>
      </c>
      <c r="AZ108" s="327">
        <v>41</v>
      </c>
      <c r="BA108" s="327">
        <v>42</v>
      </c>
      <c r="BB108" s="327">
        <v>43</v>
      </c>
      <c r="BC108" s="327">
        <v>44</v>
      </c>
      <c r="BD108" s="327">
        <v>45</v>
      </c>
      <c r="BE108" s="327">
        <v>46</v>
      </c>
      <c r="BF108" s="327">
        <v>47</v>
      </c>
      <c r="BG108" s="327">
        <v>48</v>
      </c>
      <c r="BH108" s="328"/>
      <c r="BI108" s="327">
        <v>49</v>
      </c>
      <c r="BJ108" s="327">
        <v>50</v>
      </c>
      <c r="BK108" s="327">
        <v>51</v>
      </c>
      <c r="BL108" s="327">
        <v>52</v>
      </c>
      <c r="BM108" s="327">
        <v>53</v>
      </c>
      <c r="BN108" s="327">
        <v>54</v>
      </c>
      <c r="BO108" s="327">
        <v>55</v>
      </c>
      <c r="BP108" s="327">
        <v>56</v>
      </c>
      <c r="BQ108" s="327">
        <v>57</v>
      </c>
      <c r="BR108" s="327">
        <v>58</v>
      </c>
      <c r="BS108" s="327">
        <v>59</v>
      </c>
      <c r="BT108" s="327">
        <v>60</v>
      </c>
      <c r="BU108" s="328"/>
      <c r="BV108" s="327">
        <v>61</v>
      </c>
      <c r="BW108" s="327">
        <v>62</v>
      </c>
      <c r="BX108" s="327">
        <v>63</v>
      </c>
      <c r="BY108" s="327">
        <v>64</v>
      </c>
      <c r="BZ108" s="327">
        <v>65</v>
      </c>
      <c r="CA108" s="327">
        <v>66</v>
      </c>
      <c r="CB108" s="327">
        <v>67</v>
      </c>
      <c r="CC108" s="327">
        <v>68</v>
      </c>
      <c r="CD108" s="327">
        <v>69</v>
      </c>
      <c r="CE108" s="327">
        <v>70</v>
      </c>
      <c r="CF108" s="327">
        <v>71</v>
      </c>
      <c r="CG108" s="327">
        <v>72</v>
      </c>
      <c r="CH108" s="328"/>
      <c r="CI108" s="327">
        <v>73</v>
      </c>
      <c r="CJ108" s="327">
        <v>74</v>
      </c>
      <c r="CK108" s="327">
        <v>75</v>
      </c>
      <c r="CL108" s="327">
        <v>76</v>
      </c>
      <c r="CM108" s="327">
        <v>77</v>
      </c>
      <c r="CN108" s="327">
        <v>78</v>
      </c>
      <c r="CO108" s="327">
        <v>79</v>
      </c>
      <c r="CP108" s="327">
        <v>80</v>
      </c>
      <c r="CQ108" s="327">
        <v>81</v>
      </c>
      <c r="CR108" s="327">
        <v>82</v>
      </c>
      <c r="CS108" s="327">
        <v>83</v>
      </c>
      <c r="CT108" s="327">
        <v>84</v>
      </c>
      <c r="CU108" s="328"/>
      <c r="CV108" s="327">
        <v>85</v>
      </c>
      <c r="CW108" s="327">
        <v>86</v>
      </c>
      <c r="CX108" s="327">
        <v>87</v>
      </c>
      <c r="CY108" s="327">
        <v>88</v>
      </c>
      <c r="CZ108" s="327">
        <v>89</v>
      </c>
      <c r="DA108" s="327">
        <v>90</v>
      </c>
      <c r="DB108" s="327">
        <v>91</v>
      </c>
      <c r="DC108" s="327">
        <v>92</v>
      </c>
      <c r="DD108" s="327">
        <v>93</v>
      </c>
      <c r="DE108" s="327">
        <v>94</v>
      </c>
      <c r="DF108" s="327">
        <v>95</v>
      </c>
      <c r="DG108" s="327">
        <v>96</v>
      </c>
      <c r="DH108" s="328"/>
      <c r="DI108" s="327">
        <v>97</v>
      </c>
      <c r="DJ108" s="327">
        <v>98</v>
      </c>
      <c r="DK108" s="327">
        <v>99</v>
      </c>
      <c r="DL108" s="327">
        <v>100</v>
      </c>
      <c r="DM108" s="327">
        <v>101</v>
      </c>
      <c r="DN108" s="327">
        <v>102</v>
      </c>
      <c r="DO108" s="327">
        <v>103</v>
      </c>
      <c r="DP108" s="327">
        <v>104</v>
      </c>
      <c r="DQ108" s="327">
        <v>105</v>
      </c>
      <c r="DR108" s="327">
        <v>106</v>
      </c>
      <c r="DS108" s="327">
        <v>107</v>
      </c>
      <c r="DT108" s="327">
        <v>108</v>
      </c>
      <c r="DU108" s="328"/>
      <c r="DV108" s="327">
        <v>109</v>
      </c>
      <c r="DW108" s="327">
        <v>110</v>
      </c>
      <c r="DX108" s="327">
        <v>111</v>
      </c>
      <c r="DY108" s="327">
        <v>112</v>
      </c>
      <c r="DZ108" s="327">
        <v>113</v>
      </c>
      <c r="EA108" s="327">
        <v>114</v>
      </c>
      <c r="EB108" s="327">
        <v>115</v>
      </c>
      <c r="EC108" s="327">
        <v>116</v>
      </c>
      <c r="ED108" s="327">
        <v>117</v>
      </c>
      <c r="EE108" s="327">
        <v>118</v>
      </c>
      <c r="EF108" s="327">
        <v>119</v>
      </c>
      <c r="EG108" s="327">
        <v>120</v>
      </c>
      <c r="EH108" s="328"/>
      <c r="EI108" s="320"/>
    </row>
    <row r="109" spans="1:139" collapsed="1" x14ac:dyDescent="0.2">
      <c r="A109" s="305"/>
      <c r="B109" s="305"/>
      <c r="C109" s="305"/>
      <c r="D109" s="305"/>
      <c r="E109" s="305"/>
      <c r="F109" s="305"/>
      <c r="G109" s="305"/>
      <c r="H109" s="306"/>
      <c r="I109" s="306"/>
      <c r="J109" s="306"/>
      <c r="K109" s="306"/>
      <c r="L109" s="306"/>
      <c r="M109" s="306"/>
      <c r="N109" s="306"/>
      <c r="O109" s="306"/>
      <c r="P109" s="306"/>
      <c r="Q109" s="306"/>
      <c r="R109" s="306"/>
      <c r="S109" s="306"/>
      <c r="T109" s="306"/>
      <c r="U109" s="307"/>
      <c r="V109" s="306"/>
      <c r="W109" s="306"/>
      <c r="X109" s="306"/>
      <c r="Y109" s="306"/>
      <c r="Z109" s="306"/>
      <c r="AA109" s="306"/>
      <c r="AB109" s="306"/>
      <c r="AC109" s="306"/>
      <c r="AD109" s="306"/>
      <c r="AE109" s="306"/>
      <c r="AF109" s="306"/>
      <c r="AG109" s="306"/>
      <c r="AH109" s="306"/>
      <c r="AI109" s="306"/>
      <c r="AJ109" s="306"/>
      <c r="AK109" s="306"/>
      <c r="AL109" s="306"/>
      <c r="AM109" s="306"/>
      <c r="AN109" s="306"/>
      <c r="AO109" s="306"/>
      <c r="AP109" s="306"/>
      <c r="AQ109" s="306"/>
      <c r="AR109" s="306"/>
      <c r="AS109" s="306"/>
      <c r="AT109" s="306"/>
      <c r="AU109" s="306"/>
      <c r="AV109" s="306"/>
      <c r="AW109" s="306"/>
      <c r="AX109" s="306"/>
      <c r="AY109" s="306"/>
      <c r="AZ109" s="306"/>
      <c r="BA109" s="306"/>
      <c r="BB109" s="306"/>
      <c r="BC109" s="306"/>
      <c r="BD109" s="306"/>
      <c r="BE109" s="306"/>
      <c r="BF109" s="306"/>
      <c r="BG109" s="306"/>
      <c r="BH109" s="306"/>
      <c r="BI109" s="306"/>
      <c r="BJ109" s="306"/>
      <c r="BK109" s="306"/>
      <c r="BL109" s="306"/>
      <c r="BM109" s="306"/>
      <c r="BN109" s="306"/>
      <c r="BO109" s="306"/>
      <c r="BP109" s="306"/>
      <c r="BQ109" s="306"/>
      <c r="BR109" s="306"/>
      <c r="BS109" s="306"/>
      <c r="BT109" s="306"/>
      <c r="BU109" s="306"/>
      <c r="BV109" s="306"/>
      <c r="BW109" s="306"/>
      <c r="BX109" s="306"/>
      <c r="BY109" s="306"/>
      <c r="BZ109" s="306"/>
      <c r="CA109" s="306"/>
      <c r="CB109" s="306"/>
      <c r="CC109" s="306"/>
      <c r="CD109" s="306"/>
      <c r="CE109" s="306"/>
      <c r="CF109" s="306"/>
      <c r="CG109" s="306"/>
      <c r="CH109" s="306"/>
      <c r="CI109" s="306"/>
      <c r="CJ109" s="306"/>
      <c r="CK109" s="306"/>
      <c r="CL109" s="306"/>
      <c r="CM109" s="306"/>
      <c r="CN109" s="306"/>
      <c r="CO109" s="306"/>
      <c r="CP109" s="306"/>
      <c r="CQ109" s="306"/>
      <c r="CR109" s="306"/>
      <c r="CS109" s="306"/>
      <c r="CT109" s="306"/>
      <c r="CU109" s="306"/>
      <c r="CV109" s="306"/>
      <c r="CW109" s="306"/>
      <c r="CX109" s="306"/>
      <c r="CY109" s="306"/>
      <c r="CZ109" s="306"/>
      <c r="DA109" s="306"/>
      <c r="DB109" s="306"/>
      <c r="DC109" s="306"/>
      <c r="DD109" s="306"/>
      <c r="DE109" s="306"/>
      <c r="DF109" s="306"/>
      <c r="DG109" s="306"/>
      <c r="DH109" s="306"/>
      <c r="DI109" s="306"/>
      <c r="DJ109" s="306"/>
      <c r="DK109" s="306"/>
      <c r="DL109" s="306"/>
      <c r="DM109" s="306"/>
      <c r="DN109" s="306"/>
      <c r="DO109" s="306"/>
      <c r="DP109" s="306"/>
      <c r="DQ109" s="306"/>
      <c r="DR109" s="306"/>
      <c r="DS109" s="306"/>
      <c r="DT109" s="306"/>
      <c r="DU109" s="306"/>
      <c r="DV109" s="306"/>
      <c r="DW109" s="306"/>
      <c r="DX109" s="306"/>
      <c r="DY109" s="306"/>
      <c r="DZ109" s="306"/>
      <c r="EA109" s="306"/>
      <c r="EB109" s="306"/>
      <c r="EC109" s="306"/>
      <c r="ED109" s="306"/>
      <c r="EE109" s="306"/>
      <c r="EF109" s="306"/>
      <c r="EG109" s="306"/>
      <c r="EH109" s="306"/>
    </row>
    <row r="110" spans="1:139" x14ac:dyDescent="0.2">
      <c r="D110" s="277"/>
      <c r="M110" s="314"/>
      <c r="Z110" s="314"/>
      <c r="AM110" s="314"/>
      <c r="AZ110" s="314"/>
      <c r="BM110" s="314"/>
    </row>
    <row r="111" spans="1:139" ht="15.75" thickBot="1" x14ac:dyDescent="0.25">
      <c r="D111" s="277"/>
    </row>
    <row r="112" spans="1:139" ht="27" thickBot="1" x14ac:dyDescent="0.45">
      <c r="B112" s="400" t="s">
        <v>205</v>
      </c>
      <c r="C112" s="401"/>
      <c r="D112" s="277"/>
      <c r="E112" s="277"/>
      <c r="F112" s="277"/>
      <c r="G112" s="277"/>
      <c r="H112" s="312"/>
      <c r="I112" s="312"/>
      <c r="J112" s="312"/>
      <c r="K112" s="312"/>
      <c r="L112" s="312"/>
      <c r="M112" s="312"/>
      <c r="N112" s="312"/>
      <c r="O112" s="312"/>
      <c r="P112" s="312"/>
      <c r="Q112" s="312"/>
      <c r="R112" s="312"/>
      <c r="S112" s="312"/>
      <c r="T112" s="312"/>
      <c r="U112" s="315"/>
      <c r="V112" s="312"/>
      <c r="W112" s="312"/>
      <c r="X112" s="312"/>
      <c r="Y112" s="312"/>
      <c r="Z112" s="312"/>
      <c r="AA112" s="312"/>
      <c r="AB112" s="312"/>
      <c r="AC112" s="312"/>
      <c r="AD112" s="312"/>
      <c r="AE112" s="312"/>
      <c r="AF112" s="312"/>
      <c r="AG112" s="312"/>
      <c r="AH112" s="312"/>
      <c r="AI112" s="312"/>
      <c r="AJ112" s="312"/>
      <c r="AK112" s="312"/>
      <c r="AL112" s="312"/>
      <c r="AM112" s="312"/>
      <c r="AN112" s="312"/>
      <c r="AO112" s="312"/>
      <c r="AP112" s="312"/>
      <c r="AQ112" s="312"/>
      <c r="AR112" s="312"/>
      <c r="AS112" s="312"/>
      <c r="AT112" s="312"/>
      <c r="AU112" s="312"/>
      <c r="AV112" s="312"/>
      <c r="AW112" s="312"/>
      <c r="AX112" s="312"/>
      <c r="AY112" s="312"/>
      <c r="AZ112" s="312"/>
      <c r="BA112" s="312"/>
      <c r="BB112" s="312"/>
      <c r="BC112" s="312"/>
      <c r="BD112" s="312"/>
      <c r="BE112" s="312"/>
      <c r="BF112" s="312"/>
      <c r="BG112" s="312"/>
      <c r="BH112" s="312"/>
      <c r="BI112" s="312"/>
      <c r="BJ112" s="312"/>
      <c r="BK112" s="312"/>
      <c r="BL112" s="312"/>
      <c r="BM112" s="312"/>
      <c r="BN112" s="312"/>
      <c r="BO112" s="312"/>
      <c r="BP112" s="312"/>
      <c r="BQ112" s="312"/>
      <c r="BR112" s="312"/>
      <c r="BS112" s="312"/>
      <c r="BT112" s="312"/>
      <c r="BU112" s="312"/>
      <c r="BV112" s="312"/>
      <c r="BW112" s="312"/>
      <c r="BX112" s="312"/>
      <c r="BY112" s="312"/>
      <c r="BZ112" s="312"/>
      <c r="CA112" s="312"/>
      <c r="CB112" s="312"/>
      <c r="CC112" s="312"/>
      <c r="CD112" s="312"/>
      <c r="CE112" s="312"/>
      <c r="CF112" s="312"/>
      <c r="CG112" s="312"/>
      <c r="CH112" s="312"/>
      <c r="CI112" s="312"/>
      <c r="CJ112" s="312"/>
      <c r="CK112" s="312"/>
      <c r="CL112" s="312"/>
      <c r="CM112" s="312"/>
      <c r="CN112" s="312"/>
      <c r="CO112" s="312"/>
      <c r="CP112" s="312"/>
      <c r="CQ112" s="312"/>
      <c r="CR112" s="312"/>
      <c r="CS112" s="312"/>
      <c r="CT112" s="312"/>
      <c r="CU112" s="312"/>
      <c r="CV112" s="312"/>
      <c r="CW112" s="312"/>
      <c r="CX112" s="312"/>
      <c r="CY112" s="312"/>
      <c r="CZ112" s="312"/>
      <c r="DA112" s="312"/>
      <c r="DB112" s="312"/>
      <c r="DC112" s="312"/>
      <c r="DD112" s="312"/>
      <c r="DE112" s="312"/>
      <c r="DF112" s="312"/>
      <c r="DG112" s="312"/>
      <c r="DH112" s="312"/>
      <c r="DI112" s="312"/>
      <c r="DJ112" s="312"/>
      <c r="DK112" s="312"/>
      <c r="DL112" s="312"/>
      <c r="DM112" s="312"/>
      <c r="DN112" s="312"/>
      <c r="DO112" s="312"/>
      <c r="DP112" s="312"/>
      <c r="DQ112" s="312"/>
      <c r="DR112" s="312"/>
      <c r="DS112" s="312"/>
      <c r="DT112" s="312"/>
      <c r="DU112" s="312"/>
      <c r="DV112" s="312"/>
      <c r="DW112" s="312"/>
      <c r="DX112" s="312"/>
      <c r="DY112" s="312"/>
      <c r="DZ112" s="312"/>
      <c r="EA112" s="312"/>
      <c r="EB112" s="312"/>
      <c r="EC112" s="312"/>
      <c r="ED112" s="312"/>
      <c r="EE112" s="312"/>
      <c r="EF112" s="312"/>
      <c r="EG112" s="312"/>
      <c r="EH112" s="312"/>
    </row>
    <row r="113" spans="2:138" ht="25.5" x14ac:dyDescent="0.35">
      <c r="B113" s="344" t="s">
        <v>390</v>
      </c>
      <c r="C113" s="345">
        <f>IRR(H98:EH98)</f>
        <v>0.31114889218158392</v>
      </c>
      <c r="D113" s="277"/>
      <c r="E113" s="277"/>
      <c r="F113" s="277"/>
      <c r="G113" s="277"/>
      <c r="H113" s="277"/>
      <c r="I113" s="277"/>
    </row>
    <row r="114" spans="2:138" ht="25.5" x14ac:dyDescent="0.35">
      <c r="B114" s="337" t="s">
        <v>206</v>
      </c>
      <c r="C114" s="338">
        <f>IRR(H103:EH103)</f>
        <v>2.6932051156897563E-2</v>
      </c>
      <c r="D114" s="334"/>
      <c r="E114" s="277"/>
      <c r="F114" s="277"/>
      <c r="G114" s="277"/>
      <c r="H114" s="277"/>
      <c r="I114" s="277"/>
    </row>
    <row r="115" spans="2:138" ht="25.5" x14ac:dyDescent="0.35">
      <c r="B115" s="337" t="s">
        <v>367</v>
      </c>
      <c r="C115" s="338">
        <f>CE119</f>
        <v>0.13500000000000001</v>
      </c>
      <c r="D115" s="277"/>
      <c r="E115" s="277"/>
      <c r="F115" s="277"/>
      <c r="G115" s="277"/>
      <c r="H115" s="277"/>
      <c r="I115" s="277"/>
      <c r="U115" s="360"/>
      <c r="V115" s="359"/>
      <c r="W115" s="359"/>
      <c r="X115" s="359"/>
      <c r="Y115" s="359"/>
      <c r="Z115" s="359"/>
      <c r="AA115" s="359"/>
      <c r="AB115" s="359"/>
      <c r="AC115" s="359"/>
      <c r="AD115" s="359"/>
      <c r="AE115" s="359"/>
      <c r="AF115" s="359"/>
      <c r="AG115" s="359"/>
      <c r="AH115" s="375"/>
      <c r="AI115" s="359"/>
      <c r="AJ115" s="359"/>
      <c r="AK115" s="359"/>
      <c r="AL115" s="359"/>
      <c r="AM115" s="359"/>
      <c r="AN115" s="359"/>
      <c r="AO115" s="359"/>
      <c r="AP115" s="359"/>
      <c r="AQ115" s="359"/>
      <c r="AR115" s="359"/>
      <c r="AS115" s="359"/>
      <c r="AT115" s="359"/>
      <c r="AU115" s="374"/>
      <c r="AV115" s="359"/>
      <c r="AW115" s="359"/>
      <c r="AX115" s="359"/>
      <c r="AY115" s="359"/>
      <c r="AZ115" s="359"/>
      <c r="BA115" s="359"/>
      <c r="BB115" s="359"/>
      <c r="BC115" s="359"/>
      <c r="BD115" s="359"/>
      <c r="BE115" s="359"/>
      <c r="BF115" s="359"/>
      <c r="BG115" s="359"/>
      <c r="BH115" s="374" t="s">
        <v>357</v>
      </c>
      <c r="BI115" s="359"/>
      <c r="BJ115" s="359"/>
      <c r="BK115" s="359"/>
      <c r="BL115" s="359"/>
      <c r="BM115" s="359"/>
      <c r="BN115" s="359"/>
      <c r="BO115" s="359"/>
      <c r="BP115" s="359"/>
      <c r="BQ115" s="359"/>
      <c r="BR115" s="359"/>
      <c r="BS115" s="359"/>
      <c r="BT115" s="359"/>
      <c r="BU115" s="374"/>
      <c r="BV115" s="359"/>
      <c r="BW115" s="359"/>
      <c r="BX115" s="359"/>
      <c r="BY115" s="359"/>
      <c r="BZ115" s="359"/>
      <c r="CA115" s="359"/>
      <c r="CB115" s="359"/>
      <c r="CC115" s="359"/>
      <c r="CD115" s="359"/>
      <c r="CE115" s="359"/>
      <c r="CF115" s="359"/>
      <c r="CG115" s="359"/>
      <c r="CH115" s="359"/>
    </row>
    <row r="116" spans="2:138" ht="25.5" x14ac:dyDescent="0.35">
      <c r="B116" s="337" t="s">
        <v>368</v>
      </c>
      <c r="C116" s="338">
        <f>C115/12</f>
        <v>1.1250000000000001E-2</v>
      </c>
      <c r="D116" s="277"/>
      <c r="E116" s="277"/>
      <c r="F116" s="277"/>
      <c r="G116" s="277"/>
      <c r="H116" s="277"/>
      <c r="I116" s="277"/>
      <c r="U116" s="357" t="s">
        <v>358</v>
      </c>
      <c r="V116" s="377"/>
      <c r="W116" s="377"/>
      <c r="X116" s="377"/>
      <c r="Y116" s="377"/>
      <c r="Z116" s="377"/>
      <c r="AA116" s="377"/>
      <c r="AB116" s="377"/>
      <c r="AC116" s="377"/>
      <c r="AD116" s="377"/>
      <c r="AE116" s="377"/>
      <c r="AF116" s="377"/>
      <c r="AG116" s="377"/>
      <c r="AH116" s="358"/>
      <c r="AI116" s="377"/>
      <c r="AJ116" s="377"/>
      <c r="AK116" s="377"/>
      <c r="AL116" s="377"/>
      <c r="AM116" s="377"/>
      <c r="AN116" s="377"/>
      <c r="AO116" s="377"/>
      <c r="AP116" s="377"/>
      <c r="AQ116" s="377"/>
      <c r="AR116" s="377"/>
      <c r="AS116" s="402" t="s">
        <v>340</v>
      </c>
      <c r="AT116" s="403"/>
      <c r="AU116" s="404"/>
      <c r="AV116" s="377"/>
      <c r="AW116" s="377"/>
      <c r="AX116" s="377"/>
      <c r="AY116" s="377"/>
      <c r="AZ116" s="377"/>
      <c r="BA116" s="377"/>
      <c r="BB116" s="377"/>
      <c r="BC116" s="377"/>
      <c r="BD116" s="377"/>
      <c r="BE116" s="377"/>
      <c r="BF116" s="377"/>
      <c r="BG116" s="402" t="s">
        <v>359</v>
      </c>
      <c r="BH116" s="404"/>
      <c r="BI116" s="377"/>
      <c r="BJ116" s="377"/>
      <c r="BK116" s="377"/>
      <c r="BL116" s="377"/>
      <c r="BM116" s="377"/>
      <c r="BN116" s="377"/>
      <c r="BO116" s="377"/>
      <c r="BP116" s="377"/>
      <c r="BQ116" s="377"/>
      <c r="BR116" s="377"/>
      <c r="BS116" s="377"/>
      <c r="BT116" s="402" t="s">
        <v>360</v>
      </c>
      <c r="BU116" s="404"/>
      <c r="BV116" s="377"/>
      <c r="BW116" s="377"/>
      <c r="BX116" s="377"/>
      <c r="BY116" s="377"/>
      <c r="BZ116" s="377"/>
      <c r="CA116" s="377"/>
      <c r="CB116" s="377"/>
      <c r="CC116" s="377"/>
      <c r="CD116" s="377"/>
      <c r="CE116" s="402" t="s">
        <v>361</v>
      </c>
      <c r="CF116" s="403"/>
      <c r="CG116" s="403"/>
      <c r="CH116" s="404"/>
    </row>
    <row r="117" spans="2:138" ht="25.5" x14ac:dyDescent="0.35">
      <c r="B117" s="337" t="s">
        <v>352</v>
      </c>
      <c r="C117" s="339">
        <f>NPV(CE119,H98:EH98,H103)</f>
        <v>734091.32055957755</v>
      </c>
      <c r="D117" s="277"/>
      <c r="E117" s="277"/>
      <c r="F117" s="277"/>
      <c r="G117" s="277"/>
      <c r="H117" s="277"/>
      <c r="I117" s="277"/>
      <c r="U117" s="329" t="s">
        <v>362</v>
      </c>
      <c r="AH117" s="362" t="s">
        <v>363</v>
      </c>
      <c r="AS117" s="407">
        <f>(H56+H50)*BG117</f>
        <v>734440.5</v>
      </c>
      <c r="AT117" s="408"/>
      <c r="AU117" s="409"/>
      <c r="BG117" s="410">
        <v>0.5</v>
      </c>
      <c r="BH117" s="411"/>
      <c r="BT117" s="410">
        <v>0.15</v>
      </c>
      <c r="BU117" s="411"/>
      <c r="BV117" s="361"/>
      <c r="BW117" s="361"/>
      <c r="BX117" s="361"/>
      <c r="BY117" s="361"/>
      <c r="BZ117" s="361"/>
      <c r="CA117" s="361"/>
      <c r="CB117" s="361"/>
      <c r="CC117" s="361"/>
      <c r="CD117" s="361"/>
      <c r="CE117" s="412">
        <f>BG117*BT117</f>
        <v>7.4999999999999997E-2</v>
      </c>
      <c r="CF117" s="413"/>
      <c r="CG117" s="413"/>
      <c r="CH117" s="414"/>
      <c r="CI117" s="361"/>
      <c r="CJ117" s="361"/>
      <c r="CK117" s="361"/>
      <c r="CL117" s="361"/>
      <c r="CM117" s="361"/>
      <c r="CN117" s="361"/>
      <c r="CO117" s="361"/>
      <c r="CP117" s="361"/>
      <c r="CQ117" s="361"/>
      <c r="CR117" s="361"/>
      <c r="CS117" s="361"/>
      <c r="CT117" s="361"/>
      <c r="CU117" s="373"/>
      <c r="CV117" s="373"/>
      <c r="CW117" s="373"/>
      <c r="CX117" s="373"/>
      <c r="CY117" s="373"/>
      <c r="CZ117" s="373"/>
      <c r="DA117" s="373"/>
      <c r="DB117" s="373"/>
      <c r="DC117" s="373"/>
      <c r="DD117" s="373"/>
      <c r="DE117" s="373"/>
      <c r="DF117" s="373"/>
      <c r="DG117" s="373"/>
      <c r="DH117" s="373"/>
      <c r="DI117" s="373"/>
      <c r="DJ117" s="373"/>
      <c r="DK117" s="373"/>
      <c r="DL117" s="373"/>
      <c r="DM117" s="373"/>
      <c r="DN117" s="373"/>
      <c r="DO117" s="373"/>
      <c r="DP117" s="373"/>
      <c r="DQ117" s="373"/>
      <c r="DR117" s="373"/>
      <c r="DS117" s="373"/>
      <c r="DT117" s="373"/>
      <c r="DU117" s="373"/>
      <c r="DV117" s="373"/>
      <c r="DW117" s="373"/>
      <c r="DX117" s="373"/>
      <c r="DY117" s="373"/>
      <c r="DZ117" s="373"/>
      <c r="EA117" s="373"/>
      <c r="EB117" s="373"/>
      <c r="EC117" s="373"/>
      <c r="ED117" s="373"/>
      <c r="EE117" s="373"/>
      <c r="EF117" s="373"/>
      <c r="EG117" s="373"/>
      <c r="EH117" s="373"/>
    </row>
    <row r="118" spans="2:138" ht="25.5" x14ac:dyDescent="0.35">
      <c r="B118" s="337" t="s">
        <v>353</v>
      </c>
      <c r="C118" s="338">
        <f>(SUM(H98:EG98)/H98*-1)-1</f>
        <v>1.1623664789727686</v>
      </c>
      <c r="D118" s="277"/>
      <c r="E118" s="277"/>
      <c r="F118" s="277"/>
      <c r="G118" s="277"/>
      <c r="H118" s="277"/>
      <c r="I118" s="277"/>
      <c r="U118" s="330" t="s">
        <v>364</v>
      </c>
      <c r="V118" s="378"/>
      <c r="W118" s="378"/>
      <c r="X118" s="378"/>
      <c r="Y118" s="378"/>
      <c r="Z118" s="378"/>
      <c r="AA118" s="378"/>
      <c r="AB118" s="378"/>
      <c r="AC118" s="378"/>
      <c r="AD118" s="378"/>
      <c r="AE118" s="378"/>
      <c r="AF118" s="378"/>
      <c r="AG118" s="378"/>
      <c r="AH118" s="362" t="s">
        <v>364</v>
      </c>
      <c r="AI118" s="378"/>
      <c r="AJ118" s="378"/>
      <c r="AK118" s="378"/>
      <c r="AL118" s="378"/>
      <c r="AM118" s="378"/>
      <c r="AN118" s="378"/>
      <c r="AO118" s="378"/>
      <c r="AP118" s="378"/>
      <c r="AQ118" s="378"/>
      <c r="AR118" s="378"/>
      <c r="AS118" s="407">
        <f>(H56+H49)*BG118</f>
        <v>734440.5</v>
      </c>
      <c r="AT118" s="408"/>
      <c r="AU118" s="409"/>
      <c r="AV118" s="378"/>
      <c r="AW118" s="378"/>
      <c r="AX118" s="378"/>
      <c r="AY118" s="378"/>
      <c r="AZ118" s="378"/>
      <c r="BA118" s="378"/>
      <c r="BB118" s="378"/>
      <c r="BC118" s="378"/>
      <c r="BD118" s="378"/>
      <c r="BE118" s="378"/>
      <c r="BF118" s="378"/>
      <c r="BG118" s="410">
        <v>0.5</v>
      </c>
      <c r="BH118" s="411"/>
      <c r="BI118" s="378"/>
      <c r="BJ118" s="378"/>
      <c r="BK118" s="378"/>
      <c r="BL118" s="378"/>
      <c r="BM118" s="378"/>
      <c r="BN118" s="378"/>
      <c r="BO118" s="378"/>
      <c r="BP118" s="378"/>
      <c r="BQ118" s="378"/>
      <c r="BR118" s="378"/>
      <c r="BS118" s="378"/>
      <c r="BT118" s="410">
        <v>0.12</v>
      </c>
      <c r="BU118" s="411"/>
      <c r="BV118" s="378"/>
      <c r="BW118" s="378"/>
      <c r="BX118" s="378"/>
      <c r="BY118" s="378"/>
      <c r="BZ118" s="378"/>
      <c r="CA118" s="378"/>
      <c r="CB118" s="378"/>
      <c r="CC118" s="378"/>
      <c r="CD118" s="378"/>
      <c r="CE118" s="412">
        <f>BG118*BT118</f>
        <v>0.06</v>
      </c>
      <c r="CF118" s="413"/>
      <c r="CG118" s="413"/>
      <c r="CH118" s="414"/>
    </row>
    <row r="119" spans="2:138" ht="25.5" x14ac:dyDescent="0.35">
      <c r="B119" s="337" t="s">
        <v>391</v>
      </c>
      <c r="C119" s="340">
        <f>MAX(H101:EH101)/-MIN(H101:EH101)</f>
        <v>0.88128722384713298</v>
      </c>
      <c r="D119" s="277"/>
      <c r="E119" s="277"/>
      <c r="F119" s="277"/>
      <c r="G119" s="277"/>
      <c r="H119" s="312"/>
      <c r="I119" s="312"/>
      <c r="AH119" s="376" t="s">
        <v>21</v>
      </c>
      <c r="AS119" s="405">
        <f>SUM(AS117:AS118)</f>
        <v>1468881</v>
      </c>
      <c r="AT119" s="406"/>
      <c r="AU119" s="406"/>
      <c r="BT119" s="405" t="s">
        <v>351</v>
      </c>
      <c r="BU119" s="406" t="s">
        <v>351</v>
      </c>
      <c r="CE119" s="415">
        <f>SUM(CE117:CE118)</f>
        <v>0.13500000000000001</v>
      </c>
      <c r="CF119" s="416"/>
      <c r="CG119" s="416"/>
      <c r="CH119" s="416"/>
    </row>
    <row r="120" spans="2:138" ht="25.5" x14ac:dyDescent="0.35">
      <c r="B120" s="337" t="s">
        <v>370</v>
      </c>
      <c r="C120" s="422" t="s">
        <v>420</v>
      </c>
      <c r="D120" s="277"/>
      <c r="E120" s="277"/>
      <c r="F120" s="277"/>
      <c r="G120" s="277"/>
      <c r="H120" s="277"/>
      <c r="I120" s="277"/>
      <c r="M120" s="398"/>
      <c r="N120" s="398"/>
      <c r="O120" s="398"/>
      <c r="Y120" s="316"/>
      <c r="Z120" s="316"/>
      <c r="AA120" s="316"/>
      <c r="AK120" s="316"/>
      <c r="AL120" s="316"/>
      <c r="AM120" s="316"/>
      <c r="AW120" s="316"/>
      <c r="BG120" s="316"/>
      <c r="BR120" s="316"/>
    </row>
    <row r="121" spans="2:138" ht="25.5" x14ac:dyDescent="0.35">
      <c r="B121" s="337" t="s">
        <v>371</v>
      </c>
      <c r="C121" s="422" t="s">
        <v>421</v>
      </c>
      <c r="D121" s="277"/>
      <c r="E121" s="277"/>
      <c r="F121" s="277"/>
      <c r="G121" s="277"/>
      <c r="H121" s="277"/>
      <c r="I121" s="277"/>
      <c r="M121" s="316"/>
      <c r="N121" s="316"/>
      <c r="O121" s="316"/>
      <c r="Y121" s="316"/>
      <c r="Z121" s="316"/>
      <c r="AA121" s="316"/>
      <c r="AK121" s="316"/>
      <c r="AL121" s="316"/>
      <c r="AM121" s="316"/>
      <c r="AW121" s="316"/>
      <c r="BG121" s="316"/>
      <c r="BR121" s="316"/>
    </row>
    <row r="122" spans="2:138" ht="25.5" x14ac:dyDescent="0.35">
      <c r="B122" s="337" t="s">
        <v>378</v>
      </c>
      <c r="C122" s="341">
        <f>MIN(H100:EH100)</f>
        <v>-1468881</v>
      </c>
      <c r="D122" s="277"/>
      <c r="E122" s="277"/>
      <c r="F122" s="277"/>
      <c r="G122" s="277"/>
      <c r="H122" s="277"/>
      <c r="I122" s="277"/>
      <c r="M122" s="316"/>
      <c r="N122" s="316"/>
      <c r="O122" s="316"/>
      <c r="Y122" s="316"/>
      <c r="Z122" s="316"/>
      <c r="AA122" s="316"/>
      <c r="AK122" s="316"/>
      <c r="AL122" s="316"/>
      <c r="AM122" s="316"/>
      <c r="AW122" s="316"/>
      <c r="BG122" s="316"/>
      <c r="BR122" s="316"/>
    </row>
    <row r="123" spans="2:138" ht="25.5" x14ac:dyDescent="0.35">
      <c r="B123" s="337" t="s">
        <v>378</v>
      </c>
      <c r="C123" s="380">
        <f>HLOOKUP(C122,H104:EG105,2,0)</f>
        <v>1</v>
      </c>
      <c r="D123" s="277"/>
      <c r="E123" s="277"/>
      <c r="F123" s="277"/>
      <c r="G123" s="277"/>
      <c r="H123" s="277"/>
      <c r="I123" s="277"/>
      <c r="M123" s="316"/>
      <c r="N123" s="316"/>
      <c r="O123" s="316"/>
      <c r="Y123" s="316"/>
      <c r="Z123" s="316"/>
      <c r="AA123" s="316"/>
      <c r="AK123" s="316"/>
      <c r="AL123" s="316"/>
      <c r="AM123" s="316"/>
      <c r="AW123" s="316"/>
      <c r="BG123" s="316"/>
      <c r="BR123" s="316"/>
    </row>
    <row r="124" spans="2:138" ht="26.25" thickBot="1" x14ac:dyDescent="0.4">
      <c r="B124" s="342" t="s">
        <v>354</v>
      </c>
      <c r="C124" s="343">
        <f>SUM(U100:EH100)/(C122*-1)</f>
        <v>1.8812872238471332</v>
      </c>
      <c r="E124" s="313"/>
      <c r="F124" s="313"/>
      <c r="G124" s="313"/>
      <c r="M124" s="317"/>
      <c r="N124" s="317"/>
      <c r="O124" s="317"/>
      <c r="Y124" s="317"/>
      <c r="Z124" s="317"/>
      <c r="AA124" s="317"/>
      <c r="AK124" s="317"/>
      <c r="AL124" s="317"/>
      <c r="AM124" s="317"/>
      <c r="AW124" s="317"/>
      <c r="BG124" s="317"/>
      <c r="BR124" s="317"/>
    </row>
    <row r="125" spans="2:138" ht="26.25" thickBot="1" x14ac:dyDescent="0.4">
      <c r="B125" s="349" t="s">
        <v>365</v>
      </c>
      <c r="C125" s="350">
        <f>SUM(U98:EH98)+C122</f>
        <v>3627113.5399999982</v>
      </c>
      <c r="E125" s="313"/>
      <c r="F125" s="313"/>
      <c r="G125" s="313"/>
      <c r="M125" s="317"/>
      <c r="N125" s="317"/>
      <c r="O125" s="317"/>
      <c r="Y125" s="317"/>
      <c r="Z125" s="317"/>
      <c r="AA125" s="317"/>
      <c r="AK125" s="317"/>
      <c r="AL125" s="317"/>
      <c r="AM125" s="317"/>
      <c r="AW125" s="317"/>
      <c r="BG125" s="317"/>
      <c r="BR125" s="317"/>
    </row>
    <row r="126" spans="2:138" ht="26.25" thickBot="1" x14ac:dyDescent="0.4">
      <c r="B126" s="347" t="s">
        <v>373</v>
      </c>
      <c r="C126" s="348">
        <f>SUM(U4,AH4,AU4,BH4,BU4,CH4,CU4,DH4,DU4,EH4)</f>
        <v>27943440</v>
      </c>
      <c r="E126" s="379"/>
      <c r="F126" s="313"/>
      <c r="G126" s="313"/>
      <c r="M126" s="317"/>
      <c r="N126" s="317"/>
      <c r="O126" s="317"/>
      <c r="Y126" s="317"/>
      <c r="Z126" s="317"/>
      <c r="AA126" s="317"/>
      <c r="AK126" s="317"/>
      <c r="AL126" s="317"/>
      <c r="AM126" s="317"/>
      <c r="AW126" s="317"/>
      <c r="BG126" s="317"/>
      <c r="BR126" s="317"/>
    </row>
    <row r="127" spans="2:138" ht="26.25" outlineLevel="1" thickBot="1" x14ac:dyDescent="0.4">
      <c r="B127" s="342" t="s">
        <v>377</v>
      </c>
      <c r="C127" s="346">
        <f>SUM(C128:C131)</f>
        <v>24316326.459999997</v>
      </c>
      <c r="E127" s="313"/>
      <c r="F127" s="313"/>
      <c r="G127" s="313"/>
      <c r="M127" s="317"/>
      <c r="N127" s="317"/>
      <c r="O127" s="317"/>
      <c r="Y127" s="317"/>
      <c r="Z127" s="317"/>
      <c r="AA127" s="317"/>
      <c r="AK127" s="317"/>
      <c r="AL127" s="317"/>
      <c r="AM127" s="317"/>
      <c r="AW127" s="317"/>
      <c r="BG127" s="317"/>
      <c r="BR127" s="317"/>
    </row>
    <row r="128" spans="2:138" ht="25.5" outlineLevel="1" x14ac:dyDescent="0.35">
      <c r="B128" s="351" t="s">
        <v>374</v>
      </c>
      <c r="C128" s="352">
        <f>SUM(U14,AH14,AU14,BH14,BU14,CH14,CU14,DH14,DU14,EH14)</f>
        <v>3325269.3599999989</v>
      </c>
      <c r="E128" s="313"/>
      <c r="F128" s="313"/>
      <c r="G128" s="313"/>
      <c r="M128" s="317"/>
      <c r="N128" s="317"/>
      <c r="O128" s="317"/>
      <c r="Y128" s="317"/>
      <c r="Z128" s="317"/>
      <c r="AA128" s="317"/>
      <c r="AK128" s="317"/>
      <c r="AL128" s="317"/>
      <c r="AM128" s="317"/>
      <c r="AW128" s="317"/>
      <c r="BG128" s="317"/>
      <c r="BR128" s="317"/>
    </row>
    <row r="129" spans="1:139" ht="25.5" outlineLevel="1" x14ac:dyDescent="0.35">
      <c r="B129" s="353" t="s">
        <v>392</v>
      </c>
      <c r="C129" s="354">
        <f>H49</f>
        <v>0</v>
      </c>
      <c r="E129" s="313"/>
      <c r="F129" s="313"/>
      <c r="G129" s="313"/>
      <c r="M129" s="317"/>
      <c r="N129" s="317"/>
      <c r="O129" s="317"/>
      <c r="Y129" s="317"/>
      <c r="Z129" s="317"/>
      <c r="AA129" s="317"/>
      <c r="AK129" s="317"/>
      <c r="AL129" s="317"/>
      <c r="AM129" s="317"/>
      <c r="AW129" s="317"/>
      <c r="BG129" s="317"/>
      <c r="BR129" s="317"/>
    </row>
    <row r="130" spans="1:139" ht="25.5" outlineLevel="1" x14ac:dyDescent="0.35">
      <c r="B130" s="353" t="s">
        <v>376</v>
      </c>
      <c r="C130" s="354">
        <f>SUM(U24,AH24,AU24,BH24,BU24,CH24,CU24,DH24,DU24,EH24)</f>
        <v>18629985.599999998</v>
      </c>
      <c r="E130" s="313"/>
      <c r="F130" s="313"/>
      <c r="G130" s="313"/>
      <c r="M130" s="317"/>
      <c r="N130" s="317"/>
      <c r="O130" s="317"/>
      <c r="Y130" s="317"/>
      <c r="Z130" s="317"/>
      <c r="AA130" s="317"/>
      <c r="AK130" s="317"/>
      <c r="AL130" s="317"/>
      <c r="AM130" s="317"/>
      <c r="AW130" s="317"/>
      <c r="BG130" s="317"/>
      <c r="BR130" s="317"/>
    </row>
    <row r="131" spans="1:139" ht="26.25" outlineLevel="1" thickBot="1" x14ac:dyDescent="0.4">
      <c r="B131" s="355" t="s">
        <v>375</v>
      </c>
      <c r="C131" s="356">
        <f>SUM(U56,AH56,AU56,BH56,BU56,CH56,CU56,DH56,DU56,EH56)</f>
        <v>2361071.5</v>
      </c>
      <c r="E131" s="313"/>
      <c r="F131" s="313"/>
      <c r="G131" s="313"/>
      <c r="M131" s="317"/>
      <c r="N131" s="317"/>
      <c r="O131" s="317"/>
      <c r="Y131" s="317"/>
      <c r="Z131" s="317"/>
      <c r="AA131" s="317"/>
      <c r="AK131" s="317"/>
      <c r="AL131" s="317"/>
      <c r="AM131" s="317"/>
      <c r="AW131" s="317"/>
      <c r="BG131" s="317"/>
      <c r="BR131" s="317"/>
    </row>
    <row r="132" spans="1:139" ht="15.75" x14ac:dyDescent="0.25">
      <c r="E132" s="397"/>
      <c r="F132" s="397"/>
      <c r="G132" s="397"/>
      <c r="H132" s="397"/>
      <c r="I132" s="397"/>
      <c r="M132" s="399"/>
      <c r="N132" s="399"/>
      <c r="O132" s="399"/>
      <c r="Y132" s="317"/>
      <c r="Z132" s="317"/>
      <c r="AA132" s="317"/>
      <c r="AK132" s="317"/>
      <c r="AL132" s="317"/>
      <c r="AM132" s="317"/>
      <c r="AW132" s="317"/>
      <c r="BG132" s="317"/>
      <c r="BR132" s="317"/>
    </row>
    <row r="133" spans="1:139" x14ac:dyDescent="0.2">
      <c r="A133" s="277" t="s">
        <v>346</v>
      </c>
      <c r="E133" s="313"/>
      <c r="F133" s="313"/>
      <c r="G133" s="313"/>
      <c r="M133" s="314"/>
      <c r="N133" s="314"/>
      <c r="O133" s="314"/>
      <c r="Y133" s="314"/>
      <c r="Z133" s="314"/>
      <c r="AA133" s="314"/>
      <c r="AK133" s="314"/>
      <c r="AL133" s="314"/>
      <c r="AM133" s="314"/>
      <c r="AW133" s="314"/>
      <c r="BG133" s="314"/>
      <c r="BR133" s="314"/>
    </row>
    <row r="134" spans="1:139" hidden="1" x14ac:dyDescent="0.2">
      <c r="A134" s="318"/>
      <c r="D134" s="308"/>
      <c r="E134" s="308"/>
      <c r="F134" s="308"/>
      <c r="G134" s="308"/>
      <c r="H134" s="309"/>
      <c r="I134" s="309"/>
      <c r="J134" s="309"/>
      <c r="K134" s="309"/>
      <c r="L134" s="309"/>
      <c r="M134" s="309"/>
      <c r="N134" s="309"/>
      <c r="O134" s="309"/>
      <c r="P134" s="309"/>
      <c r="Q134" s="309"/>
      <c r="R134" s="309"/>
      <c r="S134" s="309"/>
      <c r="T134" s="309"/>
      <c r="U134" s="310"/>
      <c r="V134" s="309"/>
      <c r="W134" s="309"/>
      <c r="X134" s="309"/>
      <c r="Y134" s="309"/>
      <c r="Z134" s="309"/>
      <c r="AA134" s="309"/>
      <c r="AB134" s="309"/>
      <c r="AC134" s="309"/>
      <c r="AD134" s="309"/>
      <c r="AE134" s="309"/>
      <c r="AF134" s="309"/>
      <c r="AG134" s="309"/>
      <c r="AH134" s="311"/>
      <c r="AI134" s="309"/>
      <c r="AJ134" s="309"/>
      <c r="AK134" s="309"/>
      <c r="AL134" s="309"/>
      <c r="AM134" s="309"/>
      <c r="AN134" s="309"/>
      <c r="AO134" s="309"/>
      <c r="AP134" s="309"/>
      <c r="AQ134" s="309"/>
      <c r="AR134" s="309"/>
      <c r="AS134" s="309"/>
      <c r="AT134" s="309"/>
      <c r="AU134" s="311"/>
      <c r="AV134" s="309"/>
      <c r="AW134" s="309"/>
      <c r="AX134" s="309"/>
      <c r="AY134" s="309"/>
      <c r="AZ134" s="309"/>
      <c r="BA134" s="309"/>
      <c r="BB134" s="309"/>
      <c r="BC134" s="309"/>
      <c r="BD134" s="309"/>
      <c r="BE134" s="309"/>
      <c r="BF134" s="309"/>
      <c r="BG134" s="309"/>
      <c r="BH134" s="311"/>
      <c r="BI134" s="309"/>
      <c r="BJ134" s="309"/>
      <c r="BK134" s="309"/>
      <c r="BL134" s="309"/>
      <c r="BM134" s="309"/>
      <c r="BN134" s="309"/>
      <c r="BO134" s="309"/>
      <c r="BP134" s="309"/>
      <c r="BQ134" s="309"/>
      <c r="BR134" s="309"/>
      <c r="BS134" s="309"/>
      <c r="BT134" s="309"/>
      <c r="BU134" s="311"/>
      <c r="BV134" s="309"/>
      <c r="BW134" s="309"/>
      <c r="BX134" s="309"/>
      <c r="BY134" s="309"/>
      <c r="BZ134" s="309"/>
      <c r="CA134" s="309"/>
      <c r="CB134" s="309"/>
      <c r="CC134" s="309"/>
      <c r="CD134" s="309"/>
      <c r="CE134" s="309"/>
      <c r="CF134" s="309"/>
      <c r="CG134" s="309"/>
      <c r="CH134" s="311"/>
      <c r="CI134" s="309"/>
      <c r="CJ134" s="309"/>
      <c r="CK134" s="309"/>
      <c r="CL134" s="309"/>
      <c r="CM134" s="309"/>
      <c r="CN134" s="309"/>
      <c r="CO134" s="309"/>
      <c r="CP134" s="309"/>
      <c r="CQ134" s="309"/>
      <c r="CR134" s="309"/>
      <c r="CS134" s="309"/>
      <c r="CT134" s="309"/>
      <c r="CU134" s="311"/>
      <c r="CV134" s="309"/>
      <c r="CW134" s="309"/>
      <c r="CX134" s="309"/>
      <c r="CY134" s="309"/>
      <c r="CZ134" s="309"/>
      <c r="DA134" s="309"/>
      <c r="DB134" s="309"/>
      <c r="DC134" s="309"/>
      <c r="DD134" s="309"/>
      <c r="DE134" s="309"/>
      <c r="DF134" s="309"/>
      <c r="DG134" s="309"/>
      <c r="DH134" s="311"/>
      <c r="DI134" s="309"/>
      <c r="DJ134" s="309"/>
      <c r="DK134" s="309"/>
      <c r="DL134" s="309"/>
      <c r="DM134" s="309"/>
      <c r="DN134" s="309"/>
      <c r="DO134" s="309"/>
      <c r="DP134" s="309"/>
      <c r="DQ134" s="309"/>
      <c r="DR134" s="309"/>
      <c r="DS134" s="309"/>
      <c r="DT134" s="309"/>
      <c r="DU134" s="311"/>
      <c r="DV134" s="309"/>
      <c r="DW134" s="309"/>
      <c r="DX134" s="309"/>
      <c r="DY134" s="309"/>
      <c r="DZ134" s="309"/>
      <c r="EA134" s="309"/>
      <c r="EB134" s="309"/>
      <c r="EC134" s="309"/>
      <c r="ED134" s="309"/>
      <c r="EE134" s="309"/>
      <c r="EF134" s="309"/>
      <c r="EG134" s="309"/>
      <c r="EH134" s="311"/>
      <c r="EI134" s="295"/>
    </row>
    <row r="136" spans="1:139" ht="23.25" x14ac:dyDescent="0.2">
      <c r="B136" s="363"/>
      <c r="C136" s="364"/>
      <c r="D136" s="364"/>
      <c r="E136" s="364"/>
      <c r="F136" s="364"/>
      <c r="G136" s="364"/>
      <c r="H136" s="364"/>
      <c r="I136" s="364"/>
      <c r="J136" s="364"/>
      <c r="K136" s="364"/>
      <c r="L136" s="364"/>
      <c r="M136" s="364"/>
      <c r="N136" s="364"/>
      <c r="O136" s="364"/>
      <c r="P136" s="364"/>
      <c r="Q136" s="365"/>
    </row>
    <row r="137" spans="1:139" ht="17.25" x14ac:dyDescent="0.2">
      <c r="D137" s="366"/>
      <c r="E137" s="366"/>
      <c r="F137" s="367"/>
    </row>
    <row r="138" spans="1:139" ht="17.25" x14ac:dyDescent="0.2">
      <c r="D138" s="368"/>
      <c r="E138" s="368"/>
      <c r="F138" s="369"/>
    </row>
    <row r="139" spans="1:139" ht="17.25" x14ac:dyDescent="0.2">
      <c r="D139" s="368"/>
      <c r="E139" s="368"/>
      <c r="F139" s="369"/>
    </row>
    <row r="140" spans="1:139" ht="17.25" x14ac:dyDescent="0.3">
      <c r="B140" s="370"/>
      <c r="D140" s="371"/>
      <c r="E140" s="371"/>
      <c r="F140" s="372"/>
      <c r="J140" s="331"/>
      <c r="K140" s="332"/>
    </row>
  </sheetData>
  <mergeCells count="19">
    <mergeCell ref="BT119:BU119"/>
    <mergeCell ref="CE119:CH119"/>
    <mergeCell ref="AS118:AU118"/>
    <mergeCell ref="BG118:BH118"/>
    <mergeCell ref="BT118:BU118"/>
    <mergeCell ref="CE118:CH118"/>
    <mergeCell ref="BG116:BH116"/>
    <mergeCell ref="BT116:BU116"/>
    <mergeCell ref="CE116:CH116"/>
    <mergeCell ref="AS117:AU117"/>
    <mergeCell ref="BG117:BH117"/>
    <mergeCell ref="BT117:BU117"/>
    <mergeCell ref="CE117:CH117"/>
    <mergeCell ref="E132:I132"/>
    <mergeCell ref="M120:O120"/>
    <mergeCell ref="M132:O132"/>
    <mergeCell ref="B112:C112"/>
    <mergeCell ref="AS116:AU116"/>
    <mergeCell ref="AS119:AU119"/>
  </mergeCells>
  <phoneticPr fontId="20" type="noConversion"/>
  <printOptions horizontalCentered="1" verticalCentered="1"/>
  <pageMargins left="0.23622047244094491" right="0.23622047244094491" top="0.25" bottom="0.15748031496062992" header="0.23" footer="0.11811023622047245"/>
  <pageSetup paperSize="9" scale="24" fitToWidth="0" orientation="landscape" r:id="rId1"/>
  <colBreaks count="1" manualBreakCount="1">
    <brk id="15" max="12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33"/>
  <sheetViews>
    <sheetView zoomScale="55" zoomScaleNormal="55" workbookViewId="0">
      <selection activeCell="D33" sqref="D33"/>
    </sheetView>
  </sheetViews>
  <sheetFormatPr defaultColWidth="9.140625" defaultRowHeight="16.5" x14ac:dyDescent="0.3"/>
  <cols>
    <col min="1" max="1" width="50" style="3" bestFit="1" customWidth="1"/>
    <col min="2" max="2" width="18.85546875" style="3" bestFit="1" customWidth="1"/>
    <col min="3" max="3" width="14.85546875" style="3" customWidth="1"/>
    <col min="4" max="5" width="13.85546875" style="4" customWidth="1"/>
    <col min="6" max="7" width="14.5703125" style="3" bestFit="1" customWidth="1"/>
    <col min="8" max="33" width="15.5703125" style="3" bestFit="1" customWidth="1"/>
    <col min="34" max="125" width="16.5703125" style="3" bestFit="1" customWidth="1"/>
    <col min="126" max="16384" width="9.140625" style="3"/>
  </cols>
  <sheetData>
    <row r="1" spans="1:125" ht="17.25" x14ac:dyDescent="0.35">
      <c r="A1" s="1" t="s">
        <v>209</v>
      </c>
      <c r="B1" s="2">
        <v>0.04</v>
      </c>
      <c r="F1" s="1" t="s">
        <v>45</v>
      </c>
      <c r="G1" s="1" t="s">
        <v>46</v>
      </c>
      <c r="H1" s="1" t="s">
        <v>47</v>
      </c>
      <c r="I1" s="1" t="s">
        <v>48</v>
      </c>
      <c r="J1" s="1" t="s">
        <v>49</v>
      </c>
      <c r="K1" s="1" t="s">
        <v>50</v>
      </c>
      <c r="L1" s="1" t="s">
        <v>51</v>
      </c>
      <c r="M1" s="1" t="s">
        <v>52</v>
      </c>
      <c r="N1" s="1" t="s">
        <v>53</v>
      </c>
      <c r="O1" s="1" t="s">
        <v>54</v>
      </c>
      <c r="P1" s="1" t="s">
        <v>55</v>
      </c>
      <c r="Q1" s="1" t="s">
        <v>56</v>
      </c>
      <c r="R1" s="1" t="s">
        <v>57</v>
      </c>
      <c r="S1" s="1" t="s">
        <v>58</v>
      </c>
      <c r="T1" s="1" t="s">
        <v>59</v>
      </c>
      <c r="U1" s="1" t="s">
        <v>60</v>
      </c>
      <c r="V1" s="1" t="s">
        <v>61</v>
      </c>
      <c r="W1" s="1" t="s">
        <v>62</v>
      </c>
      <c r="X1" s="1" t="s">
        <v>63</v>
      </c>
      <c r="Y1" s="1" t="s">
        <v>64</v>
      </c>
      <c r="Z1" s="1" t="s">
        <v>65</v>
      </c>
      <c r="AA1" s="1" t="s">
        <v>66</v>
      </c>
      <c r="AB1" s="1" t="s">
        <v>67</v>
      </c>
      <c r="AC1" s="1" t="s">
        <v>68</v>
      </c>
      <c r="AD1" s="1" t="s">
        <v>69</v>
      </c>
      <c r="AE1" s="1" t="s">
        <v>70</v>
      </c>
      <c r="AF1" s="1" t="s">
        <v>71</v>
      </c>
      <c r="AG1" s="1" t="s">
        <v>72</v>
      </c>
      <c r="AH1" s="1" t="s">
        <v>73</v>
      </c>
      <c r="AI1" s="1" t="s">
        <v>74</v>
      </c>
      <c r="AJ1" s="1" t="s">
        <v>75</v>
      </c>
      <c r="AK1" s="1" t="s">
        <v>76</v>
      </c>
      <c r="AL1" s="1" t="s">
        <v>77</v>
      </c>
      <c r="AM1" s="1" t="s">
        <v>78</v>
      </c>
      <c r="AN1" s="1" t="s">
        <v>79</v>
      </c>
      <c r="AO1" s="1" t="s">
        <v>80</v>
      </c>
      <c r="AP1" s="1" t="s">
        <v>81</v>
      </c>
      <c r="AQ1" s="1" t="s">
        <v>82</v>
      </c>
      <c r="AR1" s="1" t="s">
        <v>83</v>
      </c>
      <c r="AS1" s="1" t="s">
        <v>84</v>
      </c>
      <c r="AT1" s="1" t="s">
        <v>85</v>
      </c>
      <c r="AU1" s="1" t="s">
        <v>86</v>
      </c>
      <c r="AV1" s="1" t="s">
        <v>87</v>
      </c>
      <c r="AW1" s="1" t="s">
        <v>88</v>
      </c>
      <c r="AX1" s="1" t="s">
        <v>89</v>
      </c>
      <c r="AY1" s="1" t="s">
        <v>90</v>
      </c>
      <c r="AZ1" s="1" t="s">
        <v>91</v>
      </c>
      <c r="BA1" s="1" t="s">
        <v>92</v>
      </c>
      <c r="BB1" s="1" t="s">
        <v>93</v>
      </c>
      <c r="BC1" s="1" t="s">
        <v>94</v>
      </c>
      <c r="BD1" s="1" t="s">
        <v>95</v>
      </c>
      <c r="BE1" s="1" t="s">
        <v>96</v>
      </c>
      <c r="BF1" s="1" t="s">
        <v>97</v>
      </c>
      <c r="BG1" s="1" t="s">
        <v>98</v>
      </c>
      <c r="BH1" s="1" t="s">
        <v>99</v>
      </c>
      <c r="BI1" s="1" t="s">
        <v>100</v>
      </c>
      <c r="BJ1" s="1" t="s">
        <v>101</v>
      </c>
      <c r="BK1" s="1" t="s">
        <v>102</v>
      </c>
      <c r="BL1" s="1" t="s">
        <v>103</v>
      </c>
      <c r="BM1" s="1" t="s">
        <v>104</v>
      </c>
      <c r="BN1" s="1" t="s">
        <v>105</v>
      </c>
      <c r="BO1" s="1" t="s">
        <v>106</v>
      </c>
      <c r="BP1" s="1" t="s">
        <v>107</v>
      </c>
      <c r="BQ1" s="1" t="s">
        <v>108</v>
      </c>
      <c r="BR1" s="1" t="s">
        <v>109</v>
      </c>
      <c r="BS1" s="1" t="s">
        <v>110</v>
      </c>
      <c r="BT1" s="1" t="s">
        <v>111</v>
      </c>
      <c r="BU1" s="1" t="s">
        <v>112</v>
      </c>
      <c r="BV1" s="1" t="s">
        <v>113</v>
      </c>
      <c r="BW1" s="1" t="s">
        <v>114</v>
      </c>
      <c r="BX1" s="1" t="s">
        <v>115</v>
      </c>
      <c r="BY1" s="1" t="s">
        <v>116</v>
      </c>
      <c r="BZ1" s="1" t="s">
        <v>117</v>
      </c>
      <c r="CA1" s="1" t="s">
        <v>118</v>
      </c>
      <c r="CB1" s="1" t="s">
        <v>119</v>
      </c>
      <c r="CC1" s="1" t="s">
        <v>120</v>
      </c>
      <c r="CD1" s="1" t="s">
        <v>121</v>
      </c>
      <c r="CE1" s="1" t="s">
        <v>122</v>
      </c>
      <c r="CF1" s="1" t="s">
        <v>123</v>
      </c>
      <c r="CG1" s="1" t="s">
        <v>124</v>
      </c>
      <c r="CH1" s="1" t="s">
        <v>125</v>
      </c>
      <c r="CI1" s="1" t="s">
        <v>126</v>
      </c>
      <c r="CJ1" s="1" t="s">
        <v>127</v>
      </c>
      <c r="CK1" s="1" t="s">
        <v>128</v>
      </c>
      <c r="CL1" s="1" t="s">
        <v>129</v>
      </c>
      <c r="CM1" s="1" t="s">
        <v>130</v>
      </c>
      <c r="CN1" s="1" t="s">
        <v>131</v>
      </c>
      <c r="CO1" s="1" t="s">
        <v>132</v>
      </c>
      <c r="CP1" s="1" t="s">
        <v>133</v>
      </c>
      <c r="CQ1" s="1" t="s">
        <v>134</v>
      </c>
      <c r="CR1" s="1" t="s">
        <v>135</v>
      </c>
      <c r="CS1" s="1" t="s">
        <v>136</v>
      </c>
      <c r="CT1" s="1" t="s">
        <v>137</v>
      </c>
      <c r="CU1" s="1" t="s">
        <v>138</v>
      </c>
      <c r="CV1" s="1" t="s">
        <v>139</v>
      </c>
      <c r="CW1" s="1" t="s">
        <v>140</v>
      </c>
      <c r="CX1" s="1" t="s">
        <v>141</v>
      </c>
      <c r="CY1" s="1" t="s">
        <v>142</v>
      </c>
      <c r="CZ1" s="1" t="s">
        <v>143</v>
      </c>
      <c r="DA1" s="1" t="s">
        <v>144</v>
      </c>
      <c r="DB1" s="1" t="s">
        <v>145</v>
      </c>
      <c r="DC1" s="1" t="s">
        <v>146</v>
      </c>
      <c r="DD1" s="1" t="s">
        <v>147</v>
      </c>
      <c r="DE1" s="1" t="s">
        <v>148</v>
      </c>
      <c r="DF1" s="1" t="s">
        <v>149</v>
      </c>
      <c r="DG1" s="1" t="s">
        <v>150</v>
      </c>
      <c r="DH1" s="1" t="s">
        <v>151</v>
      </c>
      <c r="DI1" s="1" t="s">
        <v>152</v>
      </c>
      <c r="DJ1" s="1" t="s">
        <v>153</v>
      </c>
      <c r="DK1" s="1" t="s">
        <v>154</v>
      </c>
      <c r="DL1" s="1" t="s">
        <v>155</v>
      </c>
      <c r="DM1" s="1" t="s">
        <v>156</v>
      </c>
      <c r="DN1" s="1" t="s">
        <v>157</v>
      </c>
      <c r="DO1" s="1" t="s">
        <v>158</v>
      </c>
      <c r="DP1" s="1" t="s">
        <v>159</v>
      </c>
      <c r="DQ1" s="1" t="s">
        <v>160</v>
      </c>
      <c r="DR1" s="1" t="s">
        <v>161</v>
      </c>
      <c r="DS1" s="1" t="s">
        <v>162</v>
      </c>
      <c r="DT1" s="1" t="s">
        <v>163</v>
      </c>
      <c r="DU1" s="1" t="s">
        <v>164</v>
      </c>
    </row>
    <row r="2" spans="1:125" s="16" customFormat="1" ht="17.25" x14ac:dyDescent="0.35">
      <c r="A2" s="1" t="s">
        <v>185</v>
      </c>
      <c r="B2" s="3">
        <v>600</v>
      </c>
      <c r="C2" s="3">
        <v>205</v>
      </c>
      <c r="D2" s="5">
        <v>0.4</v>
      </c>
      <c r="E2" s="6">
        <v>2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</row>
    <row r="3" spans="1:125" s="16" customFormat="1" x14ac:dyDescent="0.3">
      <c r="A3" s="3"/>
      <c r="B3" s="5" t="s">
        <v>210</v>
      </c>
      <c r="C3" s="3"/>
      <c r="D3" s="5"/>
      <c r="E3" s="7">
        <v>0.2</v>
      </c>
      <c r="F3" s="15">
        <f>($B$2*$C$2*$D$2*$E$2*$E$3)</f>
        <v>19680</v>
      </c>
      <c r="G3" s="15">
        <f>($B$2*$C$2*$D$2*$E$2*$E$3)</f>
        <v>19680</v>
      </c>
      <c r="H3" s="15">
        <f>($B$2*$C$2*$D$2*$E$2*$E$3)</f>
        <v>19680</v>
      </c>
      <c r="I3" s="15">
        <f t="shared" ref="I3:P3" si="0">($B$2*$C$2*$D$2*$E$2*$E$3)</f>
        <v>19680</v>
      </c>
      <c r="J3" s="15">
        <f t="shared" si="0"/>
        <v>19680</v>
      </c>
      <c r="K3" s="15">
        <f t="shared" si="0"/>
        <v>19680</v>
      </c>
      <c r="L3" s="15">
        <f t="shared" si="0"/>
        <v>19680</v>
      </c>
      <c r="M3" s="15">
        <f t="shared" si="0"/>
        <v>19680</v>
      </c>
      <c r="N3" s="15">
        <f t="shared" si="0"/>
        <v>19680</v>
      </c>
      <c r="O3" s="15">
        <f t="shared" si="0"/>
        <v>19680</v>
      </c>
      <c r="P3" s="15">
        <f t="shared" si="0"/>
        <v>19680</v>
      </c>
      <c r="Q3" s="15">
        <f>($B$2*$C$2*$D$2*$E$2*$E$3)*($B$1+1)</f>
        <v>20467.2</v>
      </c>
      <c r="R3" s="15">
        <f t="shared" ref="R3:AC3" si="1">($B$2*$C$2*$D$2*$E$2*$E$3)*($B$1+1)</f>
        <v>20467.2</v>
      </c>
      <c r="S3" s="15">
        <f t="shared" si="1"/>
        <v>20467.2</v>
      </c>
      <c r="T3" s="15">
        <f t="shared" si="1"/>
        <v>20467.2</v>
      </c>
      <c r="U3" s="15">
        <f t="shared" si="1"/>
        <v>20467.2</v>
      </c>
      <c r="V3" s="15">
        <f t="shared" si="1"/>
        <v>20467.2</v>
      </c>
      <c r="W3" s="15">
        <f t="shared" si="1"/>
        <v>20467.2</v>
      </c>
      <c r="X3" s="15">
        <f t="shared" si="1"/>
        <v>20467.2</v>
      </c>
      <c r="Y3" s="15">
        <f t="shared" si="1"/>
        <v>20467.2</v>
      </c>
      <c r="Z3" s="15">
        <f t="shared" si="1"/>
        <v>20467.2</v>
      </c>
      <c r="AA3" s="15">
        <f t="shared" si="1"/>
        <v>20467.2</v>
      </c>
      <c r="AB3" s="15">
        <f t="shared" si="1"/>
        <v>20467.2</v>
      </c>
      <c r="AC3" s="15">
        <f t="shared" si="1"/>
        <v>20467.2</v>
      </c>
      <c r="AD3" s="15">
        <f t="shared" ref="AD3:AO3" si="2">($B$2*$C$2*$D$2*$E$2*$E$3)*($B$1+1)*($B$1+1)</f>
        <v>21285.888000000003</v>
      </c>
      <c r="AE3" s="15">
        <f t="shared" si="2"/>
        <v>21285.888000000003</v>
      </c>
      <c r="AF3" s="15">
        <f t="shared" si="2"/>
        <v>21285.888000000003</v>
      </c>
      <c r="AG3" s="15">
        <f t="shared" si="2"/>
        <v>21285.888000000003</v>
      </c>
      <c r="AH3" s="15">
        <f t="shared" si="2"/>
        <v>21285.888000000003</v>
      </c>
      <c r="AI3" s="15">
        <f t="shared" si="2"/>
        <v>21285.888000000003</v>
      </c>
      <c r="AJ3" s="15">
        <f t="shared" si="2"/>
        <v>21285.888000000003</v>
      </c>
      <c r="AK3" s="15">
        <f t="shared" si="2"/>
        <v>21285.888000000003</v>
      </c>
      <c r="AL3" s="15">
        <f t="shared" si="2"/>
        <v>21285.888000000003</v>
      </c>
      <c r="AM3" s="15">
        <f t="shared" si="2"/>
        <v>21285.888000000003</v>
      </c>
      <c r="AN3" s="15">
        <f t="shared" si="2"/>
        <v>21285.888000000003</v>
      </c>
      <c r="AO3" s="15">
        <f t="shared" si="2"/>
        <v>21285.888000000003</v>
      </c>
      <c r="AP3" s="15">
        <f t="shared" ref="AP3:BA3" si="3">($B$2*$C$2*$D$2*$E$2*$E$3)*($B$1+1)*($B$1+1)*($B$1+1)</f>
        <v>22137.323520000002</v>
      </c>
      <c r="AQ3" s="15">
        <f t="shared" si="3"/>
        <v>22137.323520000002</v>
      </c>
      <c r="AR3" s="15">
        <f t="shared" si="3"/>
        <v>22137.323520000002</v>
      </c>
      <c r="AS3" s="15">
        <f t="shared" si="3"/>
        <v>22137.323520000002</v>
      </c>
      <c r="AT3" s="15">
        <f t="shared" si="3"/>
        <v>22137.323520000002</v>
      </c>
      <c r="AU3" s="15">
        <f t="shared" si="3"/>
        <v>22137.323520000002</v>
      </c>
      <c r="AV3" s="15">
        <f t="shared" si="3"/>
        <v>22137.323520000002</v>
      </c>
      <c r="AW3" s="15">
        <f t="shared" si="3"/>
        <v>22137.323520000002</v>
      </c>
      <c r="AX3" s="15">
        <f t="shared" si="3"/>
        <v>22137.323520000002</v>
      </c>
      <c r="AY3" s="15">
        <f t="shared" si="3"/>
        <v>22137.323520000002</v>
      </c>
      <c r="AZ3" s="15">
        <f t="shared" si="3"/>
        <v>22137.323520000002</v>
      </c>
      <c r="BA3" s="15">
        <f t="shared" si="3"/>
        <v>22137.323520000002</v>
      </c>
      <c r="BB3" s="15">
        <f t="shared" ref="BB3:BM3" si="4">($B$2*$C$2*$D$2*$E$2*$E$3)*($B$1+1)*($B$1+1)*($B$1+1)*($B$1+1)</f>
        <v>23022.816460800004</v>
      </c>
      <c r="BC3" s="15">
        <f t="shared" si="4"/>
        <v>23022.816460800004</v>
      </c>
      <c r="BD3" s="15">
        <f t="shared" si="4"/>
        <v>23022.816460800004</v>
      </c>
      <c r="BE3" s="15">
        <f t="shared" si="4"/>
        <v>23022.816460800004</v>
      </c>
      <c r="BF3" s="15">
        <f t="shared" si="4"/>
        <v>23022.816460800004</v>
      </c>
      <c r="BG3" s="15">
        <f t="shared" si="4"/>
        <v>23022.816460800004</v>
      </c>
      <c r="BH3" s="15">
        <f t="shared" si="4"/>
        <v>23022.816460800004</v>
      </c>
      <c r="BI3" s="15">
        <f t="shared" si="4"/>
        <v>23022.816460800004</v>
      </c>
      <c r="BJ3" s="15">
        <f t="shared" si="4"/>
        <v>23022.816460800004</v>
      </c>
      <c r="BK3" s="15">
        <f t="shared" si="4"/>
        <v>23022.816460800004</v>
      </c>
      <c r="BL3" s="15">
        <f t="shared" si="4"/>
        <v>23022.816460800004</v>
      </c>
      <c r="BM3" s="15">
        <f t="shared" si="4"/>
        <v>23022.816460800004</v>
      </c>
      <c r="BN3" s="15">
        <f t="shared" ref="BN3:BY3" si="5">($B$2*$C$2*$D$2*$E$2*$E$3)*($B$1+1)*($B$1+1)*($B$1+1)*($B$1+1)*($B$1+1)</f>
        <v>23943.729119232004</v>
      </c>
      <c r="BO3" s="15">
        <f t="shared" si="5"/>
        <v>23943.729119232004</v>
      </c>
      <c r="BP3" s="15">
        <f t="shared" si="5"/>
        <v>23943.729119232004</v>
      </c>
      <c r="BQ3" s="15">
        <f t="shared" si="5"/>
        <v>23943.729119232004</v>
      </c>
      <c r="BR3" s="15">
        <f t="shared" si="5"/>
        <v>23943.729119232004</v>
      </c>
      <c r="BS3" s="15">
        <f t="shared" si="5"/>
        <v>23943.729119232004</v>
      </c>
      <c r="BT3" s="15">
        <f t="shared" si="5"/>
        <v>23943.729119232004</v>
      </c>
      <c r="BU3" s="15">
        <f t="shared" si="5"/>
        <v>23943.729119232004</v>
      </c>
      <c r="BV3" s="15">
        <f t="shared" si="5"/>
        <v>23943.729119232004</v>
      </c>
      <c r="BW3" s="15">
        <f t="shared" si="5"/>
        <v>23943.729119232004</v>
      </c>
      <c r="BX3" s="15">
        <f t="shared" si="5"/>
        <v>23943.729119232004</v>
      </c>
      <c r="BY3" s="15">
        <f t="shared" si="5"/>
        <v>23943.729119232004</v>
      </c>
      <c r="BZ3" s="15">
        <f t="shared" ref="BZ3:CK3" si="6">($B$2*$C$2*$D$2*$E$2*$E$3)*($B$1+1)*($B$1+1)*($B$1+1)*($B$1+1)*($B$1+1)*($B$1+1)</f>
        <v>24901.478284001285</v>
      </c>
      <c r="CA3" s="15">
        <f t="shared" si="6"/>
        <v>24901.478284001285</v>
      </c>
      <c r="CB3" s="15">
        <f t="shared" si="6"/>
        <v>24901.478284001285</v>
      </c>
      <c r="CC3" s="15">
        <f t="shared" si="6"/>
        <v>24901.478284001285</v>
      </c>
      <c r="CD3" s="15">
        <f t="shared" si="6"/>
        <v>24901.478284001285</v>
      </c>
      <c r="CE3" s="15">
        <f t="shared" si="6"/>
        <v>24901.478284001285</v>
      </c>
      <c r="CF3" s="15">
        <f t="shared" si="6"/>
        <v>24901.478284001285</v>
      </c>
      <c r="CG3" s="15">
        <f t="shared" si="6"/>
        <v>24901.478284001285</v>
      </c>
      <c r="CH3" s="15">
        <f t="shared" si="6"/>
        <v>24901.478284001285</v>
      </c>
      <c r="CI3" s="15">
        <f t="shared" si="6"/>
        <v>24901.478284001285</v>
      </c>
      <c r="CJ3" s="15">
        <f t="shared" si="6"/>
        <v>24901.478284001285</v>
      </c>
      <c r="CK3" s="15">
        <f t="shared" si="6"/>
        <v>24901.478284001285</v>
      </c>
      <c r="CL3" s="15">
        <f t="shared" ref="CL3:CW3" si="7">($B$2*$C$2*$D$2*$E$2*$E$3)*($B$1+1)*($B$1+1)*($B$1+1)*($B$1+1)*($B$1+1)*($B$1+1)*($B$1+1)</f>
        <v>25897.537415361337</v>
      </c>
      <c r="CM3" s="15">
        <f t="shared" si="7"/>
        <v>25897.537415361337</v>
      </c>
      <c r="CN3" s="15">
        <f t="shared" si="7"/>
        <v>25897.537415361337</v>
      </c>
      <c r="CO3" s="15">
        <f t="shared" si="7"/>
        <v>25897.537415361337</v>
      </c>
      <c r="CP3" s="15">
        <f t="shared" si="7"/>
        <v>25897.537415361337</v>
      </c>
      <c r="CQ3" s="15">
        <f t="shared" si="7"/>
        <v>25897.537415361337</v>
      </c>
      <c r="CR3" s="15">
        <f t="shared" si="7"/>
        <v>25897.537415361337</v>
      </c>
      <c r="CS3" s="15">
        <f t="shared" si="7"/>
        <v>25897.537415361337</v>
      </c>
      <c r="CT3" s="15">
        <f t="shared" si="7"/>
        <v>25897.537415361337</v>
      </c>
      <c r="CU3" s="15">
        <f t="shared" si="7"/>
        <v>25897.537415361337</v>
      </c>
      <c r="CV3" s="15">
        <f t="shared" si="7"/>
        <v>25897.537415361337</v>
      </c>
      <c r="CW3" s="15">
        <f t="shared" si="7"/>
        <v>25897.537415361337</v>
      </c>
      <c r="CX3" s="15">
        <f t="shared" ref="CX3:DI3" si="8">($B$2*$C$2*$D$2*$E$2*$E$3)*($B$1+1)*($B$1+1)*($B$1+1)*($B$1+1)*($B$1+1)*($B$1+1)*($B$1+1)*($B$1+1)</f>
        <v>26933.438911975791</v>
      </c>
      <c r="CY3" s="15">
        <f t="shared" si="8"/>
        <v>26933.438911975791</v>
      </c>
      <c r="CZ3" s="15">
        <f t="shared" si="8"/>
        <v>26933.438911975791</v>
      </c>
      <c r="DA3" s="15">
        <f t="shared" si="8"/>
        <v>26933.438911975791</v>
      </c>
      <c r="DB3" s="15">
        <f t="shared" si="8"/>
        <v>26933.438911975791</v>
      </c>
      <c r="DC3" s="15">
        <f t="shared" si="8"/>
        <v>26933.438911975791</v>
      </c>
      <c r="DD3" s="15">
        <f t="shared" si="8"/>
        <v>26933.438911975791</v>
      </c>
      <c r="DE3" s="15">
        <f t="shared" si="8"/>
        <v>26933.438911975791</v>
      </c>
      <c r="DF3" s="15">
        <f t="shared" si="8"/>
        <v>26933.438911975791</v>
      </c>
      <c r="DG3" s="15">
        <f t="shared" si="8"/>
        <v>26933.438911975791</v>
      </c>
      <c r="DH3" s="15">
        <f t="shared" si="8"/>
        <v>26933.438911975791</v>
      </c>
      <c r="DI3" s="15">
        <f t="shared" si="8"/>
        <v>26933.438911975791</v>
      </c>
      <c r="DJ3" s="15">
        <f>($B$2*$C$2*$D$2*$E$2*$E$3)*($B$1+1)*($B$1+1)*($B$1+1)*($B$1+1)*($B$1+1)*($B$1+1)*($B$1+1)*($B$1+1)*($B$1+1)</f>
        <v>28010.776468454824</v>
      </c>
      <c r="DK3" s="15">
        <f t="shared" ref="DK3:DU3" si="9">($B$2*$C$2*$D$2*$E$2*$E$3)*($B$1+1)*($B$1+1)*($B$1+1)*($B$1+1)*($B$1+1)*($B$1+1)*($B$1+1)*($B$1+1)</f>
        <v>26933.438911975791</v>
      </c>
      <c r="DL3" s="15">
        <f t="shared" si="9"/>
        <v>26933.438911975791</v>
      </c>
      <c r="DM3" s="15">
        <f t="shared" si="9"/>
        <v>26933.438911975791</v>
      </c>
      <c r="DN3" s="15">
        <f t="shared" si="9"/>
        <v>26933.438911975791</v>
      </c>
      <c r="DO3" s="15">
        <f t="shared" si="9"/>
        <v>26933.438911975791</v>
      </c>
      <c r="DP3" s="15">
        <f t="shared" si="9"/>
        <v>26933.438911975791</v>
      </c>
      <c r="DQ3" s="15">
        <f t="shared" si="9"/>
        <v>26933.438911975791</v>
      </c>
      <c r="DR3" s="15">
        <f t="shared" si="9"/>
        <v>26933.438911975791</v>
      </c>
      <c r="DS3" s="15">
        <f t="shared" si="9"/>
        <v>26933.438911975791</v>
      </c>
      <c r="DT3" s="15">
        <f t="shared" si="9"/>
        <v>26933.438911975791</v>
      </c>
      <c r="DU3" s="15">
        <f t="shared" si="9"/>
        <v>26933.438911975791</v>
      </c>
    </row>
    <row r="4" spans="1:125" s="16" customFormat="1" x14ac:dyDescent="0.3">
      <c r="A4" s="3"/>
      <c r="B4" s="5" t="s">
        <v>211</v>
      </c>
      <c r="C4" s="3"/>
      <c r="D4" s="5"/>
      <c r="E4" s="7">
        <v>0.5</v>
      </c>
      <c r="F4" s="15">
        <f>($B$2*$C$2*$D$2*$E$2*$E$4)</f>
        <v>49200</v>
      </c>
      <c r="G4" s="15">
        <f>($B$2*$C$2*$D$2*$E$2*$E$4)</f>
        <v>49200</v>
      </c>
      <c r="H4" s="15">
        <f>($B$2*$C$2*$D$2*$E$2*$E$4)</f>
        <v>49200</v>
      </c>
      <c r="I4" s="15">
        <f t="shared" ref="I4:P4" si="10">($B$2*$C$2*$D$2*$E$2*$E$4)</f>
        <v>49200</v>
      </c>
      <c r="J4" s="15">
        <f t="shared" si="10"/>
        <v>49200</v>
      </c>
      <c r="K4" s="15">
        <f t="shared" si="10"/>
        <v>49200</v>
      </c>
      <c r="L4" s="15">
        <f t="shared" si="10"/>
        <v>49200</v>
      </c>
      <c r="M4" s="15">
        <f t="shared" si="10"/>
        <v>49200</v>
      </c>
      <c r="N4" s="15">
        <f t="shared" si="10"/>
        <v>49200</v>
      </c>
      <c r="O4" s="15">
        <f t="shared" si="10"/>
        <v>49200</v>
      </c>
      <c r="P4" s="15">
        <f t="shared" si="10"/>
        <v>49200</v>
      </c>
      <c r="Q4" s="15">
        <f t="shared" ref="Q4:AC4" si="11">($B$2*$C$2*$D$2*$E$2*$E$4)*($B$1+1)</f>
        <v>51168</v>
      </c>
      <c r="R4" s="15">
        <f t="shared" si="11"/>
        <v>51168</v>
      </c>
      <c r="S4" s="15">
        <f t="shared" si="11"/>
        <v>51168</v>
      </c>
      <c r="T4" s="15">
        <f t="shared" si="11"/>
        <v>51168</v>
      </c>
      <c r="U4" s="15">
        <f t="shared" si="11"/>
        <v>51168</v>
      </c>
      <c r="V4" s="15">
        <f t="shared" si="11"/>
        <v>51168</v>
      </c>
      <c r="W4" s="15">
        <f t="shared" si="11"/>
        <v>51168</v>
      </c>
      <c r="X4" s="15">
        <f t="shared" si="11"/>
        <v>51168</v>
      </c>
      <c r="Y4" s="15">
        <f t="shared" si="11"/>
        <v>51168</v>
      </c>
      <c r="Z4" s="15">
        <f t="shared" si="11"/>
        <v>51168</v>
      </c>
      <c r="AA4" s="15">
        <f t="shared" si="11"/>
        <v>51168</v>
      </c>
      <c r="AB4" s="15">
        <f t="shared" si="11"/>
        <v>51168</v>
      </c>
      <c r="AC4" s="15">
        <f t="shared" si="11"/>
        <v>51168</v>
      </c>
      <c r="AD4" s="15">
        <f t="shared" ref="AD4:AO4" si="12">($B$2*$C$2*$D$2*$E$2*$E$4)*($B$1+1)*($B$1+1)</f>
        <v>53214.720000000001</v>
      </c>
      <c r="AE4" s="15">
        <f t="shared" si="12"/>
        <v>53214.720000000001</v>
      </c>
      <c r="AF4" s="15">
        <f t="shared" si="12"/>
        <v>53214.720000000001</v>
      </c>
      <c r="AG4" s="15">
        <f t="shared" si="12"/>
        <v>53214.720000000001</v>
      </c>
      <c r="AH4" s="15">
        <f t="shared" si="12"/>
        <v>53214.720000000001</v>
      </c>
      <c r="AI4" s="15">
        <f t="shared" si="12"/>
        <v>53214.720000000001</v>
      </c>
      <c r="AJ4" s="15">
        <f t="shared" si="12"/>
        <v>53214.720000000001</v>
      </c>
      <c r="AK4" s="15">
        <f t="shared" si="12"/>
        <v>53214.720000000001</v>
      </c>
      <c r="AL4" s="15">
        <f t="shared" si="12"/>
        <v>53214.720000000001</v>
      </c>
      <c r="AM4" s="15">
        <f t="shared" si="12"/>
        <v>53214.720000000001</v>
      </c>
      <c r="AN4" s="15">
        <f t="shared" si="12"/>
        <v>53214.720000000001</v>
      </c>
      <c r="AO4" s="15">
        <f t="shared" si="12"/>
        <v>53214.720000000001</v>
      </c>
      <c r="AP4" s="15">
        <f t="shared" ref="AP4:BA4" si="13">($B$2*$C$2*$D$2*$E$2*$E$4)*($B$1+1)*($B$1+1)*($B$1+1)</f>
        <v>55343.308800000006</v>
      </c>
      <c r="AQ4" s="15">
        <f t="shared" si="13"/>
        <v>55343.308800000006</v>
      </c>
      <c r="AR4" s="15">
        <f t="shared" si="13"/>
        <v>55343.308800000006</v>
      </c>
      <c r="AS4" s="15">
        <f t="shared" si="13"/>
        <v>55343.308800000006</v>
      </c>
      <c r="AT4" s="15">
        <f t="shared" si="13"/>
        <v>55343.308800000006</v>
      </c>
      <c r="AU4" s="15">
        <f t="shared" si="13"/>
        <v>55343.308800000006</v>
      </c>
      <c r="AV4" s="15">
        <f t="shared" si="13"/>
        <v>55343.308800000006</v>
      </c>
      <c r="AW4" s="15">
        <f t="shared" si="13"/>
        <v>55343.308800000006</v>
      </c>
      <c r="AX4" s="15">
        <f t="shared" si="13"/>
        <v>55343.308800000006</v>
      </c>
      <c r="AY4" s="15">
        <f t="shared" si="13"/>
        <v>55343.308800000006</v>
      </c>
      <c r="AZ4" s="15">
        <f t="shared" si="13"/>
        <v>55343.308800000006</v>
      </c>
      <c r="BA4" s="15">
        <f t="shared" si="13"/>
        <v>55343.308800000006</v>
      </c>
      <c r="BB4" s="15">
        <f t="shared" ref="BB4:BM4" si="14">($B$2*$C$2*$D$2*$E$2*$E$4)*($B$1+1)*($B$1+1)*($B$1+1)*($B$1+1)</f>
        <v>57557.041152000005</v>
      </c>
      <c r="BC4" s="15">
        <f t="shared" si="14"/>
        <v>57557.041152000005</v>
      </c>
      <c r="BD4" s="15">
        <f t="shared" si="14"/>
        <v>57557.041152000005</v>
      </c>
      <c r="BE4" s="15">
        <f t="shared" si="14"/>
        <v>57557.041152000005</v>
      </c>
      <c r="BF4" s="15">
        <f t="shared" si="14"/>
        <v>57557.041152000005</v>
      </c>
      <c r="BG4" s="15">
        <f t="shared" si="14"/>
        <v>57557.041152000005</v>
      </c>
      <c r="BH4" s="15">
        <f t="shared" si="14"/>
        <v>57557.041152000005</v>
      </c>
      <c r="BI4" s="15">
        <f t="shared" si="14"/>
        <v>57557.041152000005</v>
      </c>
      <c r="BJ4" s="15">
        <f t="shared" si="14"/>
        <v>57557.041152000005</v>
      </c>
      <c r="BK4" s="15">
        <f t="shared" si="14"/>
        <v>57557.041152000005</v>
      </c>
      <c r="BL4" s="15">
        <f t="shared" si="14"/>
        <v>57557.041152000005</v>
      </c>
      <c r="BM4" s="15">
        <f t="shared" si="14"/>
        <v>57557.041152000005</v>
      </c>
      <c r="BN4" s="15">
        <f t="shared" ref="BN4:BY4" si="15">($B$2*$C$2*$D$2*$E$2*$E$4)*($B$1+1)*($B$1+1)*($B$1+1)*($B$1+1)*($B$1+1)</f>
        <v>59859.322798080007</v>
      </c>
      <c r="BO4" s="15">
        <f t="shared" si="15"/>
        <v>59859.322798080007</v>
      </c>
      <c r="BP4" s="15">
        <f t="shared" si="15"/>
        <v>59859.322798080007</v>
      </c>
      <c r="BQ4" s="15">
        <f t="shared" si="15"/>
        <v>59859.322798080007</v>
      </c>
      <c r="BR4" s="15">
        <f t="shared" si="15"/>
        <v>59859.322798080007</v>
      </c>
      <c r="BS4" s="15">
        <f t="shared" si="15"/>
        <v>59859.322798080007</v>
      </c>
      <c r="BT4" s="15">
        <f t="shared" si="15"/>
        <v>59859.322798080007</v>
      </c>
      <c r="BU4" s="15">
        <f t="shared" si="15"/>
        <v>59859.322798080007</v>
      </c>
      <c r="BV4" s="15">
        <f t="shared" si="15"/>
        <v>59859.322798080007</v>
      </c>
      <c r="BW4" s="15">
        <f t="shared" si="15"/>
        <v>59859.322798080007</v>
      </c>
      <c r="BX4" s="15">
        <f t="shared" si="15"/>
        <v>59859.322798080007</v>
      </c>
      <c r="BY4" s="15">
        <f t="shared" si="15"/>
        <v>59859.322798080007</v>
      </c>
      <c r="BZ4" s="15">
        <f t="shared" ref="BZ4:CK4" si="16">($B$2*$C$2*$D$2*$E$2*$E$4)*($B$1+1)*($B$1+1)*($B$1+1)*($B$1+1)*($B$1+1)*($B$1+1)</f>
        <v>62253.695710003209</v>
      </c>
      <c r="CA4" s="15">
        <f t="shared" si="16"/>
        <v>62253.695710003209</v>
      </c>
      <c r="CB4" s="15">
        <f t="shared" si="16"/>
        <v>62253.695710003209</v>
      </c>
      <c r="CC4" s="15">
        <f t="shared" si="16"/>
        <v>62253.695710003209</v>
      </c>
      <c r="CD4" s="15">
        <f t="shared" si="16"/>
        <v>62253.695710003209</v>
      </c>
      <c r="CE4" s="15">
        <f t="shared" si="16"/>
        <v>62253.695710003209</v>
      </c>
      <c r="CF4" s="15">
        <f t="shared" si="16"/>
        <v>62253.695710003209</v>
      </c>
      <c r="CG4" s="15">
        <f t="shared" si="16"/>
        <v>62253.695710003209</v>
      </c>
      <c r="CH4" s="15">
        <f t="shared" si="16"/>
        <v>62253.695710003209</v>
      </c>
      <c r="CI4" s="15">
        <f t="shared" si="16"/>
        <v>62253.695710003209</v>
      </c>
      <c r="CJ4" s="15">
        <f t="shared" si="16"/>
        <v>62253.695710003209</v>
      </c>
      <c r="CK4" s="15">
        <f t="shared" si="16"/>
        <v>62253.695710003209</v>
      </c>
      <c r="CL4" s="15">
        <f t="shared" ref="CL4:CW4" si="17">($B$2*$C$2*$D$2*$E$2*$E$4)*($B$1+1)*($B$1+1)*($B$1+1)*($B$1+1)*($B$1+1)*($B$1+1)*($B$1+1)</f>
        <v>64743.843538403336</v>
      </c>
      <c r="CM4" s="15">
        <f t="shared" si="17"/>
        <v>64743.843538403336</v>
      </c>
      <c r="CN4" s="15">
        <f t="shared" si="17"/>
        <v>64743.843538403336</v>
      </c>
      <c r="CO4" s="15">
        <f t="shared" si="17"/>
        <v>64743.843538403336</v>
      </c>
      <c r="CP4" s="15">
        <f t="shared" si="17"/>
        <v>64743.843538403336</v>
      </c>
      <c r="CQ4" s="15">
        <f t="shared" si="17"/>
        <v>64743.843538403336</v>
      </c>
      <c r="CR4" s="15">
        <f t="shared" si="17"/>
        <v>64743.843538403336</v>
      </c>
      <c r="CS4" s="15">
        <f t="shared" si="17"/>
        <v>64743.843538403336</v>
      </c>
      <c r="CT4" s="15">
        <f t="shared" si="17"/>
        <v>64743.843538403336</v>
      </c>
      <c r="CU4" s="15">
        <f t="shared" si="17"/>
        <v>64743.843538403336</v>
      </c>
      <c r="CV4" s="15">
        <f t="shared" si="17"/>
        <v>64743.843538403336</v>
      </c>
      <c r="CW4" s="15">
        <f t="shared" si="17"/>
        <v>64743.843538403336</v>
      </c>
      <c r="CX4" s="15">
        <f t="shared" ref="CX4:DI4" si="18">($B$2*$C$2*$D$2*$E$2*$E$4)*($B$1+1)*($B$1+1)*($B$1+1)*($B$1+1)*($B$1+1)*($B$1+1)*($B$1+1)*($B$1+1)</f>
        <v>67333.597279939466</v>
      </c>
      <c r="CY4" s="15">
        <f t="shared" si="18"/>
        <v>67333.597279939466</v>
      </c>
      <c r="CZ4" s="15">
        <f t="shared" si="18"/>
        <v>67333.597279939466</v>
      </c>
      <c r="DA4" s="15">
        <f t="shared" si="18"/>
        <v>67333.597279939466</v>
      </c>
      <c r="DB4" s="15">
        <f t="shared" si="18"/>
        <v>67333.597279939466</v>
      </c>
      <c r="DC4" s="15">
        <f t="shared" si="18"/>
        <v>67333.597279939466</v>
      </c>
      <c r="DD4" s="15">
        <f t="shared" si="18"/>
        <v>67333.597279939466</v>
      </c>
      <c r="DE4" s="15">
        <f t="shared" si="18"/>
        <v>67333.597279939466</v>
      </c>
      <c r="DF4" s="15">
        <f t="shared" si="18"/>
        <v>67333.597279939466</v>
      </c>
      <c r="DG4" s="15">
        <f t="shared" si="18"/>
        <v>67333.597279939466</v>
      </c>
      <c r="DH4" s="15">
        <f t="shared" si="18"/>
        <v>67333.597279939466</v>
      </c>
      <c r="DI4" s="15">
        <f t="shared" si="18"/>
        <v>67333.597279939466</v>
      </c>
      <c r="DJ4" s="15">
        <f>($B$2*$C$2*$D$2*$E$2*$E$4)*($B$1+1)*($B$1+1)*($B$1+1)*($B$1+1)*($B$1+1)*($B$1+1)*($B$1+1)*($B$1+1)*($B$1+1)</f>
        <v>70026.941171137049</v>
      </c>
      <c r="DK4" s="15">
        <f t="shared" ref="DK4:DU4" si="19">($B$2*$C$2*$D$2*$E$2*$E$4)*($B$1+1)*($B$1+1)*($B$1+1)*($B$1+1)*($B$1+1)*($B$1+1)*($B$1+1)*($B$1+1)</f>
        <v>67333.597279939466</v>
      </c>
      <c r="DL4" s="15">
        <f t="shared" si="19"/>
        <v>67333.597279939466</v>
      </c>
      <c r="DM4" s="15">
        <f t="shared" si="19"/>
        <v>67333.597279939466</v>
      </c>
      <c r="DN4" s="15">
        <f t="shared" si="19"/>
        <v>67333.597279939466</v>
      </c>
      <c r="DO4" s="15">
        <f t="shared" si="19"/>
        <v>67333.597279939466</v>
      </c>
      <c r="DP4" s="15">
        <f t="shared" si="19"/>
        <v>67333.597279939466</v>
      </c>
      <c r="DQ4" s="15">
        <f t="shared" si="19"/>
        <v>67333.597279939466</v>
      </c>
      <c r="DR4" s="15">
        <f t="shared" si="19"/>
        <v>67333.597279939466</v>
      </c>
      <c r="DS4" s="15">
        <f t="shared" si="19"/>
        <v>67333.597279939466</v>
      </c>
      <c r="DT4" s="15">
        <f t="shared" si="19"/>
        <v>67333.597279939466</v>
      </c>
      <c r="DU4" s="15">
        <f t="shared" si="19"/>
        <v>67333.597279939466</v>
      </c>
    </row>
    <row r="5" spans="1:125" s="16" customFormat="1" x14ac:dyDescent="0.3">
      <c r="A5" s="3"/>
      <c r="B5" s="5" t="s">
        <v>212</v>
      </c>
      <c r="C5" s="3"/>
      <c r="D5" s="5"/>
      <c r="E5" s="7">
        <v>0.3</v>
      </c>
      <c r="F5" s="15">
        <f>($B$2*$C$2*$D$2*$E$2*$E$5)</f>
        <v>29520</v>
      </c>
      <c r="G5" s="15">
        <f>($B$2*$C$2*$D$2*$E$2*$E$5)</f>
        <v>29520</v>
      </c>
      <c r="H5" s="15">
        <f>($B$2*$C$2*$D$2*$E$2*$E$5)</f>
        <v>29520</v>
      </c>
      <c r="I5" s="15">
        <f>($B$2*$C$2*$D$2*$E$2*$E$5)</f>
        <v>29520</v>
      </c>
      <c r="J5" s="15">
        <f t="shared" ref="J5:P5" si="20">($B$2*$C$2*$D$2*$E$2*$E$5)</f>
        <v>29520</v>
      </c>
      <c r="K5" s="15">
        <f t="shared" si="20"/>
        <v>29520</v>
      </c>
      <c r="L5" s="15">
        <f t="shared" si="20"/>
        <v>29520</v>
      </c>
      <c r="M5" s="15">
        <f t="shared" si="20"/>
        <v>29520</v>
      </c>
      <c r="N5" s="15">
        <f t="shared" si="20"/>
        <v>29520</v>
      </c>
      <c r="O5" s="15">
        <f t="shared" si="20"/>
        <v>29520</v>
      </c>
      <c r="P5" s="15">
        <f t="shared" si="20"/>
        <v>29520</v>
      </c>
      <c r="Q5" s="15">
        <f t="shared" ref="Q5:AC5" si="21">($B$2*$C$2*$D$2*$E$2*$E$5)*($B$1+1)</f>
        <v>30700.799999999999</v>
      </c>
      <c r="R5" s="15">
        <f t="shared" si="21"/>
        <v>30700.799999999999</v>
      </c>
      <c r="S5" s="15">
        <f t="shared" si="21"/>
        <v>30700.799999999999</v>
      </c>
      <c r="T5" s="15">
        <f t="shared" si="21"/>
        <v>30700.799999999999</v>
      </c>
      <c r="U5" s="15">
        <f t="shared" si="21"/>
        <v>30700.799999999999</v>
      </c>
      <c r="V5" s="15">
        <f t="shared" si="21"/>
        <v>30700.799999999999</v>
      </c>
      <c r="W5" s="15">
        <f t="shared" si="21"/>
        <v>30700.799999999999</v>
      </c>
      <c r="X5" s="15">
        <f t="shared" si="21"/>
        <v>30700.799999999999</v>
      </c>
      <c r="Y5" s="15">
        <f t="shared" si="21"/>
        <v>30700.799999999999</v>
      </c>
      <c r="Z5" s="15">
        <f t="shared" si="21"/>
        <v>30700.799999999999</v>
      </c>
      <c r="AA5" s="15">
        <f t="shared" si="21"/>
        <v>30700.799999999999</v>
      </c>
      <c r="AB5" s="15">
        <f t="shared" si="21"/>
        <v>30700.799999999999</v>
      </c>
      <c r="AC5" s="15">
        <f t="shared" si="21"/>
        <v>30700.799999999999</v>
      </c>
      <c r="AD5" s="15">
        <f t="shared" ref="AD5:AO5" si="22">($B$2*$C$2*$D$2*$E$2*$E$5)*($B$1+1)*($B$1+1)</f>
        <v>31928.832000000002</v>
      </c>
      <c r="AE5" s="15">
        <f t="shared" si="22"/>
        <v>31928.832000000002</v>
      </c>
      <c r="AF5" s="15">
        <f t="shared" si="22"/>
        <v>31928.832000000002</v>
      </c>
      <c r="AG5" s="15">
        <f t="shared" si="22"/>
        <v>31928.832000000002</v>
      </c>
      <c r="AH5" s="15">
        <f t="shared" si="22"/>
        <v>31928.832000000002</v>
      </c>
      <c r="AI5" s="15">
        <f t="shared" si="22"/>
        <v>31928.832000000002</v>
      </c>
      <c r="AJ5" s="15">
        <f t="shared" si="22"/>
        <v>31928.832000000002</v>
      </c>
      <c r="AK5" s="15">
        <f t="shared" si="22"/>
        <v>31928.832000000002</v>
      </c>
      <c r="AL5" s="15">
        <f t="shared" si="22"/>
        <v>31928.832000000002</v>
      </c>
      <c r="AM5" s="15">
        <f t="shared" si="22"/>
        <v>31928.832000000002</v>
      </c>
      <c r="AN5" s="15">
        <f t="shared" si="22"/>
        <v>31928.832000000002</v>
      </c>
      <c r="AO5" s="15">
        <f t="shared" si="22"/>
        <v>31928.832000000002</v>
      </c>
      <c r="AP5" s="15">
        <f t="shared" ref="AP5:BA5" si="23">($B$2*$C$2*$D$2*$E$2*$E$5)*($B$1+1)*($B$1+1)*($B$1+1)</f>
        <v>33205.985280000001</v>
      </c>
      <c r="AQ5" s="15">
        <f t="shared" si="23"/>
        <v>33205.985280000001</v>
      </c>
      <c r="AR5" s="15">
        <f t="shared" si="23"/>
        <v>33205.985280000001</v>
      </c>
      <c r="AS5" s="15">
        <f t="shared" si="23"/>
        <v>33205.985280000001</v>
      </c>
      <c r="AT5" s="15">
        <f t="shared" si="23"/>
        <v>33205.985280000001</v>
      </c>
      <c r="AU5" s="15">
        <f t="shared" si="23"/>
        <v>33205.985280000001</v>
      </c>
      <c r="AV5" s="15">
        <f t="shared" si="23"/>
        <v>33205.985280000001</v>
      </c>
      <c r="AW5" s="15">
        <f t="shared" si="23"/>
        <v>33205.985280000001</v>
      </c>
      <c r="AX5" s="15">
        <f t="shared" si="23"/>
        <v>33205.985280000001</v>
      </c>
      <c r="AY5" s="15">
        <f t="shared" si="23"/>
        <v>33205.985280000001</v>
      </c>
      <c r="AZ5" s="15">
        <f t="shared" si="23"/>
        <v>33205.985280000001</v>
      </c>
      <c r="BA5" s="15">
        <f t="shared" si="23"/>
        <v>33205.985280000001</v>
      </c>
      <c r="BB5" s="15">
        <f t="shared" ref="BB5:BM5" si="24">($B$2*$C$2*$D$2*$E$2*$E$5)*($B$1+1)*($B$1+1)*($B$1+1)*($B$1+1)</f>
        <v>34534.224691200005</v>
      </c>
      <c r="BC5" s="15">
        <f t="shared" si="24"/>
        <v>34534.224691200005</v>
      </c>
      <c r="BD5" s="15">
        <f t="shared" si="24"/>
        <v>34534.224691200005</v>
      </c>
      <c r="BE5" s="15">
        <f t="shared" si="24"/>
        <v>34534.224691200005</v>
      </c>
      <c r="BF5" s="15">
        <f t="shared" si="24"/>
        <v>34534.224691200005</v>
      </c>
      <c r="BG5" s="15">
        <f t="shared" si="24"/>
        <v>34534.224691200005</v>
      </c>
      <c r="BH5" s="15">
        <f t="shared" si="24"/>
        <v>34534.224691200005</v>
      </c>
      <c r="BI5" s="15">
        <f t="shared" si="24"/>
        <v>34534.224691200005</v>
      </c>
      <c r="BJ5" s="15">
        <f t="shared" si="24"/>
        <v>34534.224691200005</v>
      </c>
      <c r="BK5" s="15">
        <f t="shared" si="24"/>
        <v>34534.224691200005</v>
      </c>
      <c r="BL5" s="15">
        <f t="shared" si="24"/>
        <v>34534.224691200005</v>
      </c>
      <c r="BM5" s="15">
        <f t="shared" si="24"/>
        <v>34534.224691200005</v>
      </c>
      <c r="BN5" s="15">
        <f t="shared" ref="BN5:BY5" si="25">($B$2*$C$2*$D$2*$E$2*$E$5)*($B$1+1)*($B$1+1)*($B$1+1)*($B$1+1)*($B$1+1)</f>
        <v>35915.593678848003</v>
      </c>
      <c r="BO5" s="15">
        <f t="shared" si="25"/>
        <v>35915.593678848003</v>
      </c>
      <c r="BP5" s="15">
        <f t="shared" si="25"/>
        <v>35915.593678848003</v>
      </c>
      <c r="BQ5" s="15">
        <f t="shared" si="25"/>
        <v>35915.593678848003</v>
      </c>
      <c r="BR5" s="15">
        <f t="shared" si="25"/>
        <v>35915.593678848003</v>
      </c>
      <c r="BS5" s="15">
        <f t="shared" si="25"/>
        <v>35915.593678848003</v>
      </c>
      <c r="BT5" s="15">
        <f t="shared" si="25"/>
        <v>35915.593678848003</v>
      </c>
      <c r="BU5" s="15">
        <f t="shared" si="25"/>
        <v>35915.593678848003</v>
      </c>
      <c r="BV5" s="15">
        <f t="shared" si="25"/>
        <v>35915.593678848003</v>
      </c>
      <c r="BW5" s="15">
        <f t="shared" si="25"/>
        <v>35915.593678848003</v>
      </c>
      <c r="BX5" s="15">
        <f t="shared" si="25"/>
        <v>35915.593678848003</v>
      </c>
      <c r="BY5" s="15">
        <f t="shared" si="25"/>
        <v>35915.593678848003</v>
      </c>
      <c r="BZ5" s="15">
        <f t="shared" ref="BZ5:CK5" si="26">($B$2*$C$2*$D$2*$E$2*$E$5)*($B$1+1)*($B$1+1)*($B$1+1)*($B$1+1)*($B$1+1)*($B$1+1)</f>
        <v>37352.217426001924</v>
      </c>
      <c r="CA5" s="15">
        <f t="shared" si="26"/>
        <v>37352.217426001924</v>
      </c>
      <c r="CB5" s="15">
        <f t="shared" si="26"/>
        <v>37352.217426001924</v>
      </c>
      <c r="CC5" s="15">
        <f t="shared" si="26"/>
        <v>37352.217426001924</v>
      </c>
      <c r="CD5" s="15">
        <f t="shared" si="26"/>
        <v>37352.217426001924</v>
      </c>
      <c r="CE5" s="15">
        <f t="shared" si="26"/>
        <v>37352.217426001924</v>
      </c>
      <c r="CF5" s="15">
        <f t="shared" si="26"/>
        <v>37352.217426001924</v>
      </c>
      <c r="CG5" s="15">
        <f t="shared" si="26"/>
        <v>37352.217426001924</v>
      </c>
      <c r="CH5" s="15">
        <f t="shared" si="26"/>
        <v>37352.217426001924</v>
      </c>
      <c r="CI5" s="15">
        <f t="shared" si="26"/>
        <v>37352.217426001924</v>
      </c>
      <c r="CJ5" s="15">
        <f t="shared" si="26"/>
        <v>37352.217426001924</v>
      </c>
      <c r="CK5" s="15">
        <f t="shared" si="26"/>
        <v>37352.217426001924</v>
      </c>
      <c r="CL5" s="15">
        <f t="shared" ref="CL5:CW5" si="27">($B$2*$C$2*$D$2*$E$2*$E$5)*($B$1+1)*($B$1+1)*($B$1+1)*($B$1+1)*($B$1+1)*($B$1+1)*($B$1+1)</f>
        <v>38846.306123041999</v>
      </c>
      <c r="CM5" s="15">
        <f t="shared" si="27"/>
        <v>38846.306123041999</v>
      </c>
      <c r="CN5" s="15">
        <f t="shared" si="27"/>
        <v>38846.306123041999</v>
      </c>
      <c r="CO5" s="15">
        <f t="shared" si="27"/>
        <v>38846.306123041999</v>
      </c>
      <c r="CP5" s="15">
        <f t="shared" si="27"/>
        <v>38846.306123041999</v>
      </c>
      <c r="CQ5" s="15">
        <f t="shared" si="27"/>
        <v>38846.306123041999</v>
      </c>
      <c r="CR5" s="15">
        <f t="shared" si="27"/>
        <v>38846.306123041999</v>
      </c>
      <c r="CS5" s="15">
        <f t="shared" si="27"/>
        <v>38846.306123041999</v>
      </c>
      <c r="CT5" s="15">
        <f t="shared" si="27"/>
        <v>38846.306123041999</v>
      </c>
      <c r="CU5" s="15">
        <f t="shared" si="27"/>
        <v>38846.306123041999</v>
      </c>
      <c r="CV5" s="15">
        <f t="shared" si="27"/>
        <v>38846.306123041999</v>
      </c>
      <c r="CW5" s="15">
        <f t="shared" si="27"/>
        <v>38846.306123041999</v>
      </c>
      <c r="CX5" s="15">
        <f t="shared" ref="CX5:DI5" si="28">($B$2*$C$2*$D$2*$E$2*$E$5)*($B$1+1)*($B$1+1)*($B$1+1)*($B$1+1)*($B$1+1)*($B$1+1)*($B$1+1)*($B$1+1)</f>
        <v>40400.158367963682</v>
      </c>
      <c r="CY5" s="15">
        <f t="shared" si="28"/>
        <v>40400.158367963682</v>
      </c>
      <c r="CZ5" s="15">
        <f t="shared" si="28"/>
        <v>40400.158367963682</v>
      </c>
      <c r="DA5" s="15">
        <f t="shared" si="28"/>
        <v>40400.158367963682</v>
      </c>
      <c r="DB5" s="15">
        <f t="shared" si="28"/>
        <v>40400.158367963682</v>
      </c>
      <c r="DC5" s="15">
        <f t="shared" si="28"/>
        <v>40400.158367963682</v>
      </c>
      <c r="DD5" s="15">
        <f t="shared" si="28"/>
        <v>40400.158367963682</v>
      </c>
      <c r="DE5" s="15">
        <f t="shared" si="28"/>
        <v>40400.158367963682</v>
      </c>
      <c r="DF5" s="15">
        <f t="shared" si="28"/>
        <v>40400.158367963682</v>
      </c>
      <c r="DG5" s="15">
        <f t="shared" si="28"/>
        <v>40400.158367963682</v>
      </c>
      <c r="DH5" s="15">
        <f t="shared" si="28"/>
        <v>40400.158367963682</v>
      </c>
      <c r="DI5" s="15">
        <f t="shared" si="28"/>
        <v>40400.158367963682</v>
      </c>
      <c r="DJ5" s="15">
        <f>($B$2*$C$2*$D$2*$E$2*$E$5)*($B$1+1)*($B$1+1)*($B$1+1)*($B$1+1)*($B$1+1)*($B$1+1)*($B$1+1)*($B$1+1)*($B$1+1)</f>
        <v>42016.164702682232</v>
      </c>
      <c r="DK5" s="15">
        <f t="shared" ref="DK5:DU5" si="29">($B$2*$C$2*$D$2*$E$2*$E$5)*($B$1+1)*($B$1+1)*($B$1+1)*($B$1+1)*($B$1+1)*($B$1+1)*($B$1+1)*($B$1+1)</f>
        <v>40400.158367963682</v>
      </c>
      <c r="DL5" s="15">
        <f t="shared" si="29"/>
        <v>40400.158367963682</v>
      </c>
      <c r="DM5" s="15">
        <f t="shared" si="29"/>
        <v>40400.158367963682</v>
      </c>
      <c r="DN5" s="15">
        <f t="shared" si="29"/>
        <v>40400.158367963682</v>
      </c>
      <c r="DO5" s="15">
        <f t="shared" si="29"/>
        <v>40400.158367963682</v>
      </c>
      <c r="DP5" s="15">
        <f t="shared" si="29"/>
        <v>40400.158367963682</v>
      </c>
      <c r="DQ5" s="15">
        <f t="shared" si="29"/>
        <v>40400.158367963682</v>
      </c>
      <c r="DR5" s="15">
        <f t="shared" si="29"/>
        <v>40400.158367963682</v>
      </c>
      <c r="DS5" s="15">
        <f t="shared" si="29"/>
        <v>40400.158367963682</v>
      </c>
      <c r="DT5" s="15">
        <f t="shared" si="29"/>
        <v>40400.158367963682</v>
      </c>
      <c r="DU5" s="15">
        <f t="shared" si="29"/>
        <v>40400.158367963682</v>
      </c>
    </row>
    <row r="6" spans="1:125" s="16" customFormat="1" ht="17.25" x14ac:dyDescent="0.35">
      <c r="A6" s="1" t="s">
        <v>213</v>
      </c>
      <c r="B6" s="3">
        <v>60</v>
      </c>
      <c r="C6" s="6">
        <v>15</v>
      </c>
      <c r="D6" s="4">
        <v>23</v>
      </c>
      <c r="E6" s="4"/>
      <c r="F6" s="15">
        <f>$B$6*$C$6*$D$6</f>
        <v>20700</v>
      </c>
      <c r="G6" s="15">
        <f t="shared" ref="G6:P6" si="30">$B$6*$C$6*$D$6</f>
        <v>20700</v>
      </c>
      <c r="H6" s="15">
        <f t="shared" si="30"/>
        <v>20700</v>
      </c>
      <c r="I6" s="15">
        <f t="shared" si="30"/>
        <v>20700</v>
      </c>
      <c r="J6" s="15">
        <f t="shared" si="30"/>
        <v>20700</v>
      </c>
      <c r="K6" s="15">
        <f t="shared" si="30"/>
        <v>20700</v>
      </c>
      <c r="L6" s="15">
        <f t="shared" si="30"/>
        <v>20700</v>
      </c>
      <c r="M6" s="15">
        <f t="shared" si="30"/>
        <v>20700</v>
      </c>
      <c r="N6" s="15">
        <f t="shared" si="30"/>
        <v>20700</v>
      </c>
      <c r="O6" s="15">
        <f t="shared" si="30"/>
        <v>20700</v>
      </c>
      <c r="P6" s="15">
        <f t="shared" si="30"/>
        <v>20700</v>
      </c>
      <c r="Q6" s="15">
        <f t="shared" ref="Q6:AO6" si="31">$B$6*$C$6*$D$6*($B$1+1)</f>
        <v>21528</v>
      </c>
      <c r="R6" s="15">
        <f t="shared" si="31"/>
        <v>21528</v>
      </c>
      <c r="S6" s="15">
        <f t="shared" si="31"/>
        <v>21528</v>
      </c>
      <c r="T6" s="15">
        <f t="shared" si="31"/>
        <v>21528</v>
      </c>
      <c r="U6" s="15">
        <f t="shared" si="31"/>
        <v>21528</v>
      </c>
      <c r="V6" s="15">
        <f t="shared" si="31"/>
        <v>21528</v>
      </c>
      <c r="W6" s="15">
        <f t="shared" si="31"/>
        <v>21528</v>
      </c>
      <c r="X6" s="15">
        <f t="shared" si="31"/>
        <v>21528</v>
      </c>
      <c r="Y6" s="15">
        <f t="shared" si="31"/>
        <v>21528</v>
      </c>
      <c r="Z6" s="15">
        <f t="shared" si="31"/>
        <v>21528</v>
      </c>
      <c r="AA6" s="15">
        <f t="shared" si="31"/>
        <v>21528</v>
      </c>
      <c r="AB6" s="15">
        <f t="shared" si="31"/>
        <v>21528</v>
      </c>
      <c r="AC6" s="15">
        <f t="shared" si="31"/>
        <v>21528</v>
      </c>
      <c r="AD6" s="15">
        <f t="shared" si="31"/>
        <v>21528</v>
      </c>
      <c r="AE6" s="15">
        <f t="shared" si="31"/>
        <v>21528</v>
      </c>
      <c r="AF6" s="15">
        <f t="shared" si="31"/>
        <v>21528</v>
      </c>
      <c r="AG6" s="15">
        <f t="shared" si="31"/>
        <v>21528</v>
      </c>
      <c r="AH6" s="15">
        <f t="shared" si="31"/>
        <v>21528</v>
      </c>
      <c r="AI6" s="15">
        <f t="shared" si="31"/>
        <v>21528</v>
      </c>
      <c r="AJ6" s="15">
        <f t="shared" si="31"/>
        <v>21528</v>
      </c>
      <c r="AK6" s="15">
        <f t="shared" si="31"/>
        <v>21528</v>
      </c>
      <c r="AL6" s="15">
        <f t="shared" si="31"/>
        <v>21528</v>
      </c>
      <c r="AM6" s="15">
        <f t="shared" si="31"/>
        <v>21528</v>
      </c>
      <c r="AN6" s="15">
        <f t="shared" si="31"/>
        <v>21528</v>
      </c>
      <c r="AO6" s="15">
        <f t="shared" si="31"/>
        <v>21528</v>
      </c>
      <c r="AP6" s="15">
        <f t="shared" ref="AP6:BA6" si="32">$B$6*$C$6*$D$6*($B$1+1)*($B$1+1)</f>
        <v>22389.119999999999</v>
      </c>
      <c r="AQ6" s="15">
        <f t="shared" si="32"/>
        <v>22389.119999999999</v>
      </c>
      <c r="AR6" s="15">
        <f t="shared" si="32"/>
        <v>22389.119999999999</v>
      </c>
      <c r="AS6" s="15">
        <f t="shared" si="32"/>
        <v>22389.119999999999</v>
      </c>
      <c r="AT6" s="15">
        <f t="shared" si="32"/>
        <v>22389.119999999999</v>
      </c>
      <c r="AU6" s="15">
        <f t="shared" si="32"/>
        <v>22389.119999999999</v>
      </c>
      <c r="AV6" s="15">
        <f t="shared" si="32"/>
        <v>22389.119999999999</v>
      </c>
      <c r="AW6" s="15">
        <f t="shared" si="32"/>
        <v>22389.119999999999</v>
      </c>
      <c r="AX6" s="15">
        <f t="shared" si="32"/>
        <v>22389.119999999999</v>
      </c>
      <c r="AY6" s="15">
        <f t="shared" si="32"/>
        <v>22389.119999999999</v>
      </c>
      <c r="AZ6" s="15">
        <f t="shared" si="32"/>
        <v>22389.119999999999</v>
      </c>
      <c r="BA6" s="15">
        <f t="shared" si="32"/>
        <v>22389.119999999999</v>
      </c>
      <c r="BB6" s="15">
        <f t="shared" ref="BB6:BM6" si="33">$B$6*$C$6*$D$6*($B$1+1)*($B$1+1)*($B$1+1)</f>
        <v>23284.684799999999</v>
      </c>
      <c r="BC6" s="15">
        <f t="shared" si="33"/>
        <v>23284.684799999999</v>
      </c>
      <c r="BD6" s="15">
        <f t="shared" si="33"/>
        <v>23284.684799999999</v>
      </c>
      <c r="BE6" s="15">
        <f t="shared" si="33"/>
        <v>23284.684799999999</v>
      </c>
      <c r="BF6" s="15">
        <f t="shared" si="33"/>
        <v>23284.684799999999</v>
      </c>
      <c r="BG6" s="15">
        <f t="shared" si="33"/>
        <v>23284.684799999999</v>
      </c>
      <c r="BH6" s="15">
        <f t="shared" si="33"/>
        <v>23284.684799999999</v>
      </c>
      <c r="BI6" s="15">
        <f t="shared" si="33"/>
        <v>23284.684799999999</v>
      </c>
      <c r="BJ6" s="15">
        <f t="shared" si="33"/>
        <v>23284.684799999999</v>
      </c>
      <c r="BK6" s="15">
        <f t="shared" si="33"/>
        <v>23284.684799999999</v>
      </c>
      <c r="BL6" s="15">
        <f t="shared" si="33"/>
        <v>23284.684799999999</v>
      </c>
      <c r="BM6" s="15">
        <f t="shared" si="33"/>
        <v>23284.684799999999</v>
      </c>
      <c r="BN6" s="15">
        <f t="shared" ref="BN6:BY6" si="34">$B$6*$C$6*$D$6*($B$1+1)*($B$1+1)*($B$1+1)*($B$1+1)</f>
        <v>24216.072192</v>
      </c>
      <c r="BO6" s="15">
        <f t="shared" si="34"/>
        <v>24216.072192</v>
      </c>
      <c r="BP6" s="15">
        <f t="shared" si="34"/>
        <v>24216.072192</v>
      </c>
      <c r="BQ6" s="15">
        <f t="shared" si="34"/>
        <v>24216.072192</v>
      </c>
      <c r="BR6" s="15">
        <f t="shared" si="34"/>
        <v>24216.072192</v>
      </c>
      <c r="BS6" s="15">
        <f t="shared" si="34"/>
        <v>24216.072192</v>
      </c>
      <c r="BT6" s="15">
        <f t="shared" si="34"/>
        <v>24216.072192</v>
      </c>
      <c r="BU6" s="15">
        <f t="shared" si="34"/>
        <v>24216.072192</v>
      </c>
      <c r="BV6" s="15">
        <f t="shared" si="34"/>
        <v>24216.072192</v>
      </c>
      <c r="BW6" s="15">
        <f t="shared" si="34"/>
        <v>24216.072192</v>
      </c>
      <c r="BX6" s="15">
        <f t="shared" si="34"/>
        <v>24216.072192</v>
      </c>
      <c r="BY6" s="15">
        <f t="shared" si="34"/>
        <v>24216.072192</v>
      </c>
      <c r="BZ6" s="15">
        <f t="shared" ref="BZ6:CK6" si="35">$B$6*$C$6*$D$6*($B$1+1)*($B$1+1)*($B$1+1)*($B$1+1)*($B$1+1)</f>
        <v>25184.715079680002</v>
      </c>
      <c r="CA6" s="15">
        <f t="shared" si="35"/>
        <v>25184.715079680002</v>
      </c>
      <c r="CB6" s="15">
        <f t="shared" si="35"/>
        <v>25184.715079680002</v>
      </c>
      <c r="CC6" s="15">
        <f t="shared" si="35"/>
        <v>25184.715079680002</v>
      </c>
      <c r="CD6" s="15">
        <f t="shared" si="35"/>
        <v>25184.715079680002</v>
      </c>
      <c r="CE6" s="15">
        <f t="shared" si="35"/>
        <v>25184.715079680002</v>
      </c>
      <c r="CF6" s="15">
        <f t="shared" si="35"/>
        <v>25184.715079680002</v>
      </c>
      <c r="CG6" s="15">
        <f t="shared" si="35"/>
        <v>25184.715079680002</v>
      </c>
      <c r="CH6" s="15">
        <f t="shared" si="35"/>
        <v>25184.715079680002</v>
      </c>
      <c r="CI6" s="15">
        <f t="shared" si="35"/>
        <v>25184.715079680002</v>
      </c>
      <c r="CJ6" s="15">
        <f t="shared" si="35"/>
        <v>25184.715079680002</v>
      </c>
      <c r="CK6" s="15">
        <f t="shared" si="35"/>
        <v>25184.715079680002</v>
      </c>
      <c r="CL6" s="15">
        <f t="shared" ref="CL6:CW6" si="36">$B$6*$C$6*$D$6*($B$1+1)*($B$1+1)*($B$1+1)*($B$1+1)*($B$1+1)*($B$1+1)</f>
        <v>26192.103682867204</v>
      </c>
      <c r="CM6" s="15">
        <f t="shared" si="36"/>
        <v>26192.103682867204</v>
      </c>
      <c r="CN6" s="15">
        <f t="shared" si="36"/>
        <v>26192.103682867204</v>
      </c>
      <c r="CO6" s="15">
        <f t="shared" si="36"/>
        <v>26192.103682867204</v>
      </c>
      <c r="CP6" s="15">
        <f t="shared" si="36"/>
        <v>26192.103682867204</v>
      </c>
      <c r="CQ6" s="15">
        <f t="shared" si="36"/>
        <v>26192.103682867204</v>
      </c>
      <c r="CR6" s="15">
        <f t="shared" si="36"/>
        <v>26192.103682867204</v>
      </c>
      <c r="CS6" s="15">
        <f t="shared" si="36"/>
        <v>26192.103682867204</v>
      </c>
      <c r="CT6" s="15">
        <f t="shared" si="36"/>
        <v>26192.103682867204</v>
      </c>
      <c r="CU6" s="15">
        <f t="shared" si="36"/>
        <v>26192.103682867204</v>
      </c>
      <c r="CV6" s="15">
        <f t="shared" si="36"/>
        <v>26192.103682867204</v>
      </c>
      <c r="CW6" s="15">
        <f t="shared" si="36"/>
        <v>26192.103682867204</v>
      </c>
      <c r="CX6" s="15">
        <f t="shared" ref="CX6:DU6" si="37">$B$6*$C$6*$D$6*($B$1+1)*($B$1+1)*($B$1+1)*($B$1+1)*($B$1+1)*($B$1+1)*($B$1+1)</f>
        <v>27239.787830181893</v>
      </c>
      <c r="CY6" s="15">
        <f t="shared" si="37"/>
        <v>27239.787830181893</v>
      </c>
      <c r="CZ6" s="15">
        <f t="shared" si="37"/>
        <v>27239.787830181893</v>
      </c>
      <c r="DA6" s="15">
        <f t="shared" si="37"/>
        <v>27239.787830181893</v>
      </c>
      <c r="DB6" s="15">
        <f t="shared" si="37"/>
        <v>27239.787830181893</v>
      </c>
      <c r="DC6" s="15">
        <f t="shared" si="37"/>
        <v>27239.787830181893</v>
      </c>
      <c r="DD6" s="15">
        <f t="shared" si="37"/>
        <v>27239.787830181893</v>
      </c>
      <c r="DE6" s="15">
        <f t="shared" si="37"/>
        <v>27239.787830181893</v>
      </c>
      <c r="DF6" s="15">
        <f t="shared" si="37"/>
        <v>27239.787830181893</v>
      </c>
      <c r="DG6" s="15">
        <f t="shared" si="37"/>
        <v>27239.787830181893</v>
      </c>
      <c r="DH6" s="15">
        <f t="shared" si="37"/>
        <v>27239.787830181893</v>
      </c>
      <c r="DI6" s="15">
        <f t="shared" si="37"/>
        <v>27239.787830181893</v>
      </c>
      <c r="DJ6" s="15">
        <f t="shared" si="37"/>
        <v>27239.787830181893</v>
      </c>
      <c r="DK6" s="15">
        <f t="shared" si="37"/>
        <v>27239.787830181893</v>
      </c>
      <c r="DL6" s="15">
        <f t="shared" si="37"/>
        <v>27239.787830181893</v>
      </c>
      <c r="DM6" s="15">
        <f t="shared" si="37"/>
        <v>27239.787830181893</v>
      </c>
      <c r="DN6" s="15">
        <f t="shared" si="37"/>
        <v>27239.787830181893</v>
      </c>
      <c r="DO6" s="15">
        <f t="shared" si="37"/>
        <v>27239.787830181893</v>
      </c>
      <c r="DP6" s="15">
        <f t="shared" si="37"/>
        <v>27239.787830181893</v>
      </c>
      <c r="DQ6" s="15">
        <f t="shared" si="37"/>
        <v>27239.787830181893</v>
      </c>
      <c r="DR6" s="15">
        <f t="shared" si="37"/>
        <v>27239.787830181893</v>
      </c>
      <c r="DS6" s="15">
        <f t="shared" si="37"/>
        <v>27239.787830181893</v>
      </c>
      <c r="DT6" s="15">
        <f t="shared" si="37"/>
        <v>27239.787830181893</v>
      </c>
      <c r="DU6" s="15">
        <f t="shared" si="37"/>
        <v>27239.787830181893</v>
      </c>
    </row>
    <row r="7" spans="1:125" s="16" customFormat="1" ht="17.25" x14ac:dyDescent="0.35">
      <c r="A7" s="1" t="s">
        <v>214</v>
      </c>
      <c r="B7" s="3"/>
      <c r="C7" s="3"/>
      <c r="D7" s="4"/>
      <c r="E7" s="4"/>
      <c r="F7" s="15">
        <f>SUM(F2:F6)</f>
        <v>119100</v>
      </c>
      <c r="G7" s="15">
        <f>SUM(G2:G6)</f>
        <v>119100</v>
      </c>
      <c r="H7" s="15">
        <f>SUM(H2:H6)</f>
        <v>119100</v>
      </c>
      <c r="I7" s="15">
        <f>SUM(I2:I6)</f>
        <v>119100</v>
      </c>
      <c r="J7" s="15">
        <f>SUM(J2:J6)</f>
        <v>119100</v>
      </c>
      <c r="K7" s="15">
        <f t="shared" ref="K7:BR7" si="38">SUM(K2:K6)</f>
        <v>119100</v>
      </c>
      <c r="L7" s="15">
        <f t="shared" si="38"/>
        <v>119100</v>
      </c>
      <c r="M7" s="15">
        <f t="shared" si="38"/>
        <v>119100</v>
      </c>
      <c r="N7" s="15">
        <f t="shared" si="38"/>
        <v>119100</v>
      </c>
      <c r="O7" s="15">
        <f t="shared" si="38"/>
        <v>119100</v>
      </c>
      <c r="P7" s="15">
        <f t="shared" si="38"/>
        <v>119100</v>
      </c>
      <c r="Q7" s="15">
        <f>SUM(Q2:Q6)</f>
        <v>123864</v>
      </c>
      <c r="R7" s="15">
        <f t="shared" si="38"/>
        <v>123864</v>
      </c>
      <c r="S7" s="15">
        <f t="shared" si="38"/>
        <v>123864</v>
      </c>
      <c r="T7" s="15">
        <f t="shared" si="38"/>
        <v>123864</v>
      </c>
      <c r="U7" s="15">
        <f t="shared" si="38"/>
        <v>123864</v>
      </c>
      <c r="V7" s="15">
        <f t="shared" si="38"/>
        <v>123864</v>
      </c>
      <c r="W7" s="15">
        <f t="shared" si="38"/>
        <v>123864</v>
      </c>
      <c r="X7" s="15">
        <f t="shared" si="38"/>
        <v>123864</v>
      </c>
      <c r="Y7" s="15">
        <f t="shared" si="38"/>
        <v>123864</v>
      </c>
      <c r="Z7" s="15">
        <f t="shared" si="38"/>
        <v>123864</v>
      </c>
      <c r="AA7" s="15">
        <f t="shared" si="38"/>
        <v>123864</v>
      </c>
      <c r="AB7" s="15">
        <f t="shared" si="38"/>
        <v>123864</v>
      </c>
      <c r="AC7" s="15">
        <f t="shared" si="38"/>
        <v>123864</v>
      </c>
      <c r="AD7" s="15">
        <f t="shared" si="38"/>
        <v>127957.44</v>
      </c>
      <c r="AE7" s="15">
        <f t="shared" si="38"/>
        <v>127957.44</v>
      </c>
      <c r="AF7" s="15">
        <f t="shared" si="38"/>
        <v>127957.44</v>
      </c>
      <c r="AG7" s="15">
        <f t="shared" si="38"/>
        <v>127957.44</v>
      </c>
      <c r="AH7" s="15">
        <f t="shared" si="38"/>
        <v>127957.44</v>
      </c>
      <c r="AI7" s="15">
        <f t="shared" si="38"/>
        <v>127957.44</v>
      </c>
      <c r="AJ7" s="15">
        <f t="shared" si="38"/>
        <v>127957.44</v>
      </c>
      <c r="AK7" s="15">
        <f t="shared" si="38"/>
        <v>127957.44</v>
      </c>
      <c r="AL7" s="15">
        <f t="shared" si="38"/>
        <v>127957.44</v>
      </c>
      <c r="AM7" s="15">
        <f t="shared" si="38"/>
        <v>127957.44</v>
      </c>
      <c r="AN7" s="15">
        <f t="shared" si="38"/>
        <v>127957.44</v>
      </c>
      <c r="AO7" s="15">
        <f t="shared" si="38"/>
        <v>127957.44</v>
      </c>
      <c r="AP7" s="15">
        <f t="shared" si="38"/>
        <v>133075.73759999999</v>
      </c>
      <c r="AQ7" s="15">
        <f t="shared" si="38"/>
        <v>133075.73759999999</v>
      </c>
      <c r="AR7" s="15">
        <f t="shared" si="38"/>
        <v>133075.73759999999</v>
      </c>
      <c r="AS7" s="15">
        <f t="shared" si="38"/>
        <v>133075.73759999999</v>
      </c>
      <c r="AT7" s="15">
        <f t="shared" si="38"/>
        <v>133075.73759999999</v>
      </c>
      <c r="AU7" s="15">
        <f t="shared" si="38"/>
        <v>133075.73759999999</v>
      </c>
      <c r="AV7" s="15">
        <f t="shared" si="38"/>
        <v>133075.73759999999</v>
      </c>
      <c r="AW7" s="15">
        <f t="shared" si="38"/>
        <v>133075.73759999999</v>
      </c>
      <c r="AX7" s="15">
        <f t="shared" si="38"/>
        <v>133075.73759999999</v>
      </c>
      <c r="AY7" s="15">
        <f t="shared" si="38"/>
        <v>133075.73759999999</v>
      </c>
      <c r="AZ7" s="15">
        <f t="shared" si="38"/>
        <v>133075.73759999999</v>
      </c>
      <c r="BA7" s="15">
        <f t="shared" si="38"/>
        <v>133075.73759999999</v>
      </c>
      <c r="BB7" s="15">
        <f t="shared" si="38"/>
        <v>138398.767104</v>
      </c>
      <c r="BC7" s="15">
        <f t="shared" si="38"/>
        <v>138398.767104</v>
      </c>
      <c r="BD7" s="15">
        <f t="shared" si="38"/>
        <v>138398.767104</v>
      </c>
      <c r="BE7" s="15">
        <f t="shared" si="38"/>
        <v>138398.767104</v>
      </c>
      <c r="BF7" s="15">
        <f t="shared" si="38"/>
        <v>138398.767104</v>
      </c>
      <c r="BG7" s="15">
        <f t="shared" si="38"/>
        <v>138398.767104</v>
      </c>
      <c r="BH7" s="15">
        <f t="shared" si="38"/>
        <v>138398.767104</v>
      </c>
      <c r="BI7" s="15">
        <f t="shared" si="38"/>
        <v>138398.767104</v>
      </c>
      <c r="BJ7" s="15">
        <f t="shared" si="38"/>
        <v>138398.767104</v>
      </c>
      <c r="BK7" s="15">
        <f t="shared" si="38"/>
        <v>138398.767104</v>
      </c>
      <c r="BL7" s="15">
        <f t="shared" si="38"/>
        <v>138398.767104</v>
      </c>
      <c r="BM7" s="15">
        <f t="shared" si="38"/>
        <v>138398.767104</v>
      </c>
      <c r="BN7" s="15">
        <f t="shared" si="38"/>
        <v>143934.71778816002</v>
      </c>
      <c r="BO7" s="15">
        <f t="shared" si="38"/>
        <v>143934.71778816002</v>
      </c>
      <c r="BP7" s="15">
        <f t="shared" si="38"/>
        <v>143934.71778816002</v>
      </c>
      <c r="BQ7" s="15">
        <f t="shared" si="38"/>
        <v>143934.71778816002</v>
      </c>
      <c r="BR7" s="15">
        <f t="shared" si="38"/>
        <v>143934.71778816002</v>
      </c>
      <c r="BS7" s="15">
        <f t="shared" ref="BS7:DU7" si="39">SUM(BS2:BS6)</f>
        <v>143934.71778816002</v>
      </c>
      <c r="BT7" s="15">
        <f t="shared" si="39"/>
        <v>143934.71778816002</v>
      </c>
      <c r="BU7" s="15">
        <f t="shared" si="39"/>
        <v>143934.71778816002</v>
      </c>
      <c r="BV7" s="15">
        <f t="shared" si="39"/>
        <v>143934.71778816002</v>
      </c>
      <c r="BW7" s="15">
        <f t="shared" si="39"/>
        <v>143934.71778816002</v>
      </c>
      <c r="BX7" s="15">
        <f t="shared" si="39"/>
        <v>143934.71778816002</v>
      </c>
      <c r="BY7" s="15">
        <f t="shared" si="39"/>
        <v>143934.71778816002</v>
      </c>
      <c r="BZ7" s="15">
        <f t="shared" si="39"/>
        <v>149692.10649968643</v>
      </c>
      <c r="CA7" s="15">
        <f t="shared" si="39"/>
        <v>149692.10649968643</v>
      </c>
      <c r="CB7" s="15">
        <f t="shared" si="39"/>
        <v>149692.10649968643</v>
      </c>
      <c r="CC7" s="15">
        <f t="shared" si="39"/>
        <v>149692.10649968643</v>
      </c>
      <c r="CD7" s="15">
        <f t="shared" si="39"/>
        <v>149692.10649968643</v>
      </c>
      <c r="CE7" s="15">
        <f t="shared" si="39"/>
        <v>149692.10649968643</v>
      </c>
      <c r="CF7" s="15">
        <f t="shared" si="39"/>
        <v>149692.10649968643</v>
      </c>
      <c r="CG7" s="15">
        <f t="shared" si="39"/>
        <v>149692.10649968643</v>
      </c>
      <c r="CH7" s="15">
        <f t="shared" si="39"/>
        <v>149692.10649968643</v>
      </c>
      <c r="CI7" s="15">
        <f t="shared" si="39"/>
        <v>149692.10649968643</v>
      </c>
      <c r="CJ7" s="15">
        <f t="shared" si="39"/>
        <v>149692.10649968643</v>
      </c>
      <c r="CK7" s="15">
        <f t="shared" si="39"/>
        <v>149692.10649968643</v>
      </c>
      <c r="CL7" s="15">
        <f t="shared" si="39"/>
        <v>155679.79075967387</v>
      </c>
      <c r="CM7" s="15">
        <f t="shared" si="39"/>
        <v>155679.79075967387</v>
      </c>
      <c r="CN7" s="15">
        <f t="shared" si="39"/>
        <v>155679.79075967387</v>
      </c>
      <c r="CO7" s="15">
        <f t="shared" si="39"/>
        <v>155679.79075967387</v>
      </c>
      <c r="CP7" s="15">
        <f t="shared" si="39"/>
        <v>155679.79075967387</v>
      </c>
      <c r="CQ7" s="15">
        <f t="shared" si="39"/>
        <v>155679.79075967387</v>
      </c>
      <c r="CR7" s="15">
        <f t="shared" si="39"/>
        <v>155679.79075967387</v>
      </c>
      <c r="CS7" s="15">
        <f t="shared" si="39"/>
        <v>155679.79075967387</v>
      </c>
      <c r="CT7" s="15">
        <f t="shared" si="39"/>
        <v>155679.79075967387</v>
      </c>
      <c r="CU7" s="15">
        <f t="shared" si="39"/>
        <v>155679.79075967387</v>
      </c>
      <c r="CV7" s="15">
        <f t="shared" ref="CV7" si="40">SUM(CV2:CV6)</f>
        <v>155679.79075967387</v>
      </c>
      <c r="CW7" s="15">
        <f t="shared" ref="CW7" si="41">SUM(CW2:CW6)</f>
        <v>155679.79075967387</v>
      </c>
      <c r="CX7" s="15">
        <f t="shared" si="39"/>
        <v>161906.98239006082</v>
      </c>
      <c r="CY7" s="15">
        <f t="shared" ref="CY7" si="42">SUM(CY2:CY6)</f>
        <v>161906.98239006082</v>
      </c>
      <c r="CZ7" s="15">
        <f t="shared" ref="CZ7" si="43">SUM(CZ2:CZ6)</f>
        <v>161906.98239006082</v>
      </c>
      <c r="DA7" s="15">
        <f t="shared" ref="DA7" si="44">SUM(DA2:DA6)</f>
        <v>161906.98239006082</v>
      </c>
      <c r="DB7" s="15">
        <f t="shared" ref="DB7" si="45">SUM(DB2:DB6)</f>
        <v>161906.98239006082</v>
      </c>
      <c r="DC7" s="15">
        <f t="shared" ref="DC7" si="46">SUM(DC2:DC6)</f>
        <v>161906.98239006082</v>
      </c>
      <c r="DD7" s="15">
        <f t="shared" ref="DD7" si="47">SUM(DD2:DD6)</f>
        <v>161906.98239006082</v>
      </c>
      <c r="DE7" s="15">
        <f t="shared" ref="DE7" si="48">SUM(DE2:DE6)</f>
        <v>161906.98239006082</v>
      </c>
      <c r="DF7" s="15">
        <f t="shared" ref="DF7" si="49">SUM(DF2:DF6)</f>
        <v>161906.98239006082</v>
      </c>
      <c r="DG7" s="15">
        <f t="shared" ref="DG7" si="50">SUM(DG2:DG6)</f>
        <v>161906.98239006082</v>
      </c>
      <c r="DH7" s="15">
        <f t="shared" ref="DH7" si="51">SUM(DH2:DH6)</f>
        <v>161906.98239006082</v>
      </c>
      <c r="DI7" s="15">
        <f t="shared" ref="DI7" si="52">SUM(DI2:DI6)</f>
        <v>161906.98239006082</v>
      </c>
      <c r="DJ7" s="15">
        <f t="shared" si="39"/>
        <v>167293.67017245598</v>
      </c>
      <c r="DK7" s="15">
        <f t="shared" si="39"/>
        <v>161906.98239006082</v>
      </c>
      <c r="DL7" s="15">
        <f t="shared" si="39"/>
        <v>161906.98239006082</v>
      </c>
      <c r="DM7" s="15">
        <f t="shared" si="39"/>
        <v>161906.98239006082</v>
      </c>
      <c r="DN7" s="15">
        <f t="shared" si="39"/>
        <v>161906.98239006082</v>
      </c>
      <c r="DO7" s="15">
        <f t="shared" si="39"/>
        <v>161906.98239006082</v>
      </c>
      <c r="DP7" s="15">
        <f t="shared" si="39"/>
        <v>161906.98239006082</v>
      </c>
      <c r="DQ7" s="15">
        <f t="shared" si="39"/>
        <v>161906.98239006082</v>
      </c>
      <c r="DR7" s="15">
        <f t="shared" si="39"/>
        <v>161906.98239006082</v>
      </c>
      <c r="DS7" s="15">
        <f t="shared" si="39"/>
        <v>161906.98239006082</v>
      </c>
      <c r="DT7" s="15">
        <f t="shared" si="39"/>
        <v>161906.98239006082</v>
      </c>
      <c r="DU7" s="15">
        <f t="shared" si="39"/>
        <v>161906.98239006082</v>
      </c>
    </row>
    <row r="8" spans="1:125" s="16" customFormat="1" ht="17.25" thickBot="1" x14ac:dyDescent="0.35">
      <c r="A8" s="3" t="s">
        <v>215</v>
      </c>
      <c r="B8" s="8">
        <f>0.135+0.04</f>
        <v>0.17500000000000002</v>
      </c>
      <c r="C8" s="3"/>
      <c r="D8" s="4"/>
      <c r="E8" s="4"/>
      <c r="F8" s="15">
        <f t="shared" ref="F8:BQ8" si="53">-F7*$B$8</f>
        <v>-20842.500000000004</v>
      </c>
      <c r="G8" s="15">
        <f t="shared" si="53"/>
        <v>-20842.500000000004</v>
      </c>
      <c r="H8" s="15">
        <f t="shared" si="53"/>
        <v>-20842.500000000004</v>
      </c>
      <c r="I8" s="15">
        <f t="shared" si="53"/>
        <v>-20842.500000000004</v>
      </c>
      <c r="J8" s="15">
        <f t="shared" si="53"/>
        <v>-20842.500000000004</v>
      </c>
      <c r="K8" s="15">
        <f t="shared" si="53"/>
        <v>-20842.500000000004</v>
      </c>
      <c r="L8" s="15">
        <f t="shared" si="53"/>
        <v>-20842.500000000004</v>
      </c>
      <c r="M8" s="15">
        <f t="shared" si="53"/>
        <v>-20842.500000000004</v>
      </c>
      <c r="N8" s="15">
        <f t="shared" si="53"/>
        <v>-20842.500000000004</v>
      </c>
      <c r="O8" s="15">
        <f t="shared" si="53"/>
        <v>-20842.500000000004</v>
      </c>
      <c r="P8" s="15">
        <f t="shared" si="53"/>
        <v>-20842.500000000004</v>
      </c>
      <c r="Q8" s="15">
        <f t="shared" si="53"/>
        <v>-21676.2</v>
      </c>
      <c r="R8" s="15">
        <f t="shared" si="53"/>
        <v>-21676.2</v>
      </c>
      <c r="S8" s="15">
        <f t="shared" si="53"/>
        <v>-21676.2</v>
      </c>
      <c r="T8" s="15">
        <f t="shared" si="53"/>
        <v>-21676.2</v>
      </c>
      <c r="U8" s="15">
        <f t="shared" si="53"/>
        <v>-21676.2</v>
      </c>
      <c r="V8" s="15">
        <f t="shared" si="53"/>
        <v>-21676.2</v>
      </c>
      <c r="W8" s="15">
        <f t="shared" si="53"/>
        <v>-21676.2</v>
      </c>
      <c r="X8" s="15">
        <f t="shared" si="53"/>
        <v>-21676.2</v>
      </c>
      <c r="Y8" s="15">
        <f t="shared" si="53"/>
        <v>-21676.2</v>
      </c>
      <c r="Z8" s="15">
        <f t="shared" si="53"/>
        <v>-21676.2</v>
      </c>
      <c r="AA8" s="15">
        <f t="shared" si="53"/>
        <v>-21676.2</v>
      </c>
      <c r="AB8" s="15">
        <f t="shared" si="53"/>
        <v>-21676.2</v>
      </c>
      <c r="AC8" s="15">
        <f t="shared" si="53"/>
        <v>-21676.2</v>
      </c>
      <c r="AD8" s="15">
        <f t="shared" si="53"/>
        <v>-22392.552000000003</v>
      </c>
      <c r="AE8" s="15">
        <f t="shared" si="53"/>
        <v>-22392.552000000003</v>
      </c>
      <c r="AF8" s="15">
        <f t="shared" si="53"/>
        <v>-22392.552000000003</v>
      </c>
      <c r="AG8" s="15">
        <f t="shared" si="53"/>
        <v>-22392.552000000003</v>
      </c>
      <c r="AH8" s="15">
        <f t="shared" si="53"/>
        <v>-22392.552000000003</v>
      </c>
      <c r="AI8" s="15">
        <f t="shared" si="53"/>
        <v>-22392.552000000003</v>
      </c>
      <c r="AJ8" s="15">
        <f t="shared" si="53"/>
        <v>-22392.552000000003</v>
      </c>
      <c r="AK8" s="15">
        <f t="shared" si="53"/>
        <v>-22392.552000000003</v>
      </c>
      <c r="AL8" s="15">
        <f t="shared" si="53"/>
        <v>-22392.552000000003</v>
      </c>
      <c r="AM8" s="15">
        <f t="shared" si="53"/>
        <v>-22392.552000000003</v>
      </c>
      <c r="AN8" s="15">
        <f t="shared" si="53"/>
        <v>-22392.552000000003</v>
      </c>
      <c r="AO8" s="15">
        <f t="shared" si="53"/>
        <v>-22392.552000000003</v>
      </c>
      <c r="AP8" s="15">
        <f t="shared" si="53"/>
        <v>-23288.254080000002</v>
      </c>
      <c r="AQ8" s="15">
        <f t="shared" si="53"/>
        <v>-23288.254080000002</v>
      </c>
      <c r="AR8" s="15">
        <f t="shared" si="53"/>
        <v>-23288.254080000002</v>
      </c>
      <c r="AS8" s="15">
        <f t="shared" si="53"/>
        <v>-23288.254080000002</v>
      </c>
      <c r="AT8" s="15">
        <f t="shared" si="53"/>
        <v>-23288.254080000002</v>
      </c>
      <c r="AU8" s="15">
        <f t="shared" si="53"/>
        <v>-23288.254080000002</v>
      </c>
      <c r="AV8" s="15">
        <f t="shared" si="53"/>
        <v>-23288.254080000002</v>
      </c>
      <c r="AW8" s="15">
        <f t="shared" si="53"/>
        <v>-23288.254080000002</v>
      </c>
      <c r="AX8" s="15">
        <f t="shared" si="53"/>
        <v>-23288.254080000002</v>
      </c>
      <c r="AY8" s="15">
        <f t="shared" si="53"/>
        <v>-23288.254080000002</v>
      </c>
      <c r="AZ8" s="15">
        <f t="shared" si="53"/>
        <v>-23288.254080000002</v>
      </c>
      <c r="BA8" s="15">
        <f t="shared" si="53"/>
        <v>-23288.254080000002</v>
      </c>
      <c r="BB8" s="15">
        <f t="shared" si="53"/>
        <v>-24219.784243200003</v>
      </c>
      <c r="BC8" s="15">
        <f t="shared" si="53"/>
        <v>-24219.784243200003</v>
      </c>
      <c r="BD8" s="15">
        <f t="shared" si="53"/>
        <v>-24219.784243200003</v>
      </c>
      <c r="BE8" s="15">
        <f t="shared" si="53"/>
        <v>-24219.784243200003</v>
      </c>
      <c r="BF8" s="15">
        <f t="shared" si="53"/>
        <v>-24219.784243200003</v>
      </c>
      <c r="BG8" s="15">
        <f t="shared" si="53"/>
        <v>-24219.784243200003</v>
      </c>
      <c r="BH8" s="15">
        <f t="shared" si="53"/>
        <v>-24219.784243200003</v>
      </c>
      <c r="BI8" s="15">
        <f t="shared" si="53"/>
        <v>-24219.784243200003</v>
      </c>
      <c r="BJ8" s="15">
        <f t="shared" si="53"/>
        <v>-24219.784243200003</v>
      </c>
      <c r="BK8" s="15">
        <f t="shared" si="53"/>
        <v>-24219.784243200003</v>
      </c>
      <c r="BL8" s="15">
        <f t="shared" si="53"/>
        <v>-24219.784243200003</v>
      </c>
      <c r="BM8" s="15">
        <f t="shared" si="53"/>
        <v>-24219.784243200003</v>
      </c>
      <c r="BN8" s="15">
        <f t="shared" si="53"/>
        <v>-25188.575612928005</v>
      </c>
      <c r="BO8" s="15">
        <f t="shared" si="53"/>
        <v>-25188.575612928005</v>
      </c>
      <c r="BP8" s="15">
        <f t="shared" si="53"/>
        <v>-25188.575612928005</v>
      </c>
      <c r="BQ8" s="15">
        <f t="shared" si="53"/>
        <v>-25188.575612928005</v>
      </c>
      <c r="BR8" s="15">
        <f t="shared" ref="BR8:DT8" si="54">-BR7*$B$8</f>
        <v>-25188.575612928005</v>
      </c>
      <c r="BS8" s="15">
        <f t="shared" si="54"/>
        <v>-25188.575612928005</v>
      </c>
      <c r="BT8" s="15">
        <f t="shared" si="54"/>
        <v>-25188.575612928005</v>
      </c>
      <c r="BU8" s="15">
        <f t="shared" si="54"/>
        <v>-25188.575612928005</v>
      </c>
      <c r="BV8" s="15">
        <f t="shared" si="54"/>
        <v>-25188.575612928005</v>
      </c>
      <c r="BW8" s="15">
        <f t="shared" si="54"/>
        <v>-25188.575612928005</v>
      </c>
      <c r="BX8" s="15">
        <f t="shared" si="54"/>
        <v>-25188.575612928005</v>
      </c>
      <c r="BY8" s="15">
        <f t="shared" si="54"/>
        <v>-25188.575612928005</v>
      </c>
      <c r="BZ8" s="15">
        <f t="shared" si="54"/>
        <v>-26196.118637445128</v>
      </c>
      <c r="CA8" s="15">
        <f t="shared" si="54"/>
        <v>-26196.118637445128</v>
      </c>
      <c r="CB8" s="15">
        <f t="shared" si="54"/>
        <v>-26196.118637445128</v>
      </c>
      <c r="CC8" s="15">
        <f t="shared" si="54"/>
        <v>-26196.118637445128</v>
      </c>
      <c r="CD8" s="15">
        <f t="shared" si="54"/>
        <v>-26196.118637445128</v>
      </c>
      <c r="CE8" s="15">
        <f t="shared" si="54"/>
        <v>-26196.118637445128</v>
      </c>
      <c r="CF8" s="15">
        <f t="shared" si="54"/>
        <v>-26196.118637445128</v>
      </c>
      <c r="CG8" s="15">
        <f t="shared" si="54"/>
        <v>-26196.118637445128</v>
      </c>
      <c r="CH8" s="15">
        <f t="shared" si="54"/>
        <v>-26196.118637445128</v>
      </c>
      <c r="CI8" s="15">
        <f t="shared" si="54"/>
        <v>-26196.118637445128</v>
      </c>
      <c r="CJ8" s="15">
        <f t="shared" si="54"/>
        <v>-26196.118637445128</v>
      </c>
      <c r="CK8" s="15">
        <f t="shared" si="54"/>
        <v>-26196.118637445128</v>
      </c>
      <c r="CL8" s="15">
        <f t="shared" si="54"/>
        <v>-27243.963382942929</v>
      </c>
      <c r="CM8" s="15">
        <f t="shared" si="54"/>
        <v>-27243.963382942929</v>
      </c>
      <c r="CN8" s="15">
        <f t="shared" si="54"/>
        <v>-27243.963382942929</v>
      </c>
      <c r="CO8" s="15">
        <f t="shared" si="54"/>
        <v>-27243.963382942929</v>
      </c>
      <c r="CP8" s="15">
        <f t="shared" si="54"/>
        <v>-27243.963382942929</v>
      </c>
      <c r="CQ8" s="15">
        <f t="shared" si="54"/>
        <v>-27243.963382942929</v>
      </c>
      <c r="CR8" s="15">
        <f t="shared" si="54"/>
        <v>-27243.963382942929</v>
      </c>
      <c r="CS8" s="15">
        <f t="shared" si="54"/>
        <v>-27243.963382942929</v>
      </c>
      <c r="CT8" s="15">
        <f t="shared" si="54"/>
        <v>-27243.963382942929</v>
      </c>
      <c r="CU8" s="15">
        <f t="shared" si="54"/>
        <v>-27243.963382942929</v>
      </c>
      <c r="CV8" s="15">
        <f t="shared" si="54"/>
        <v>-27243.963382942929</v>
      </c>
      <c r="CW8" s="15">
        <f t="shared" si="54"/>
        <v>-27243.963382942929</v>
      </c>
      <c r="CX8" s="15">
        <f t="shared" si="54"/>
        <v>-28333.721918260646</v>
      </c>
      <c r="CY8" s="15">
        <f t="shared" si="54"/>
        <v>-28333.721918260646</v>
      </c>
      <c r="CZ8" s="15">
        <f t="shared" si="54"/>
        <v>-28333.721918260646</v>
      </c>
      <c r="DA8" s="15">
        <f t="shared" si="54"/>
        <v>-28333.721918260646</v>
      </c>
      <c r="DB8" s="15">
        <f t="shared" si="54"/>
        <v>-28333.721918260646</v>
      </c>
      <c r="DC8" s="15">
        <f t="shared" si="54"/>
        <v>-28333.721918260646</v>
      </c>
      <c r="DD8" s="15">
        <f t="shared" si="54"/>
        <v>-28333.721918260646</v>
      </c>
      <c r="DE8" s="15">
        <f t="shared" si="54"/>
        <v>-28333.721918260646</v>
      </c>
      <c r="DF8" s="15">
        <f t="shared" si="54"/>
        <v>-28333.721918260646</v>
      </c>
      <c r="DG8" s="15">
        <f t="shared" si="54"/>
        <v>-28333.721918260646</v>
      </c>
      <c r="DH8" s="15">
        <f t="shared" si="54"/>
        <v>-28333.721918260646</v>
      </c>
      <c r="DI8" s="15">
        <f t="shared" si="54"/>
        <v>-28333.721918260646</v>
      </c>
      <c r="DJ8" s="15">
        <f t="shared" si="54"/>
        <v>-29276.3922801798</v>
      </c>
      <c r="DK8" s="15">
        <f t="shared" si="54"/>
        <v>-28333.721918260646</v>
      </c>
      <c r="DL8" s="15">
        <f t="shared" si="54"/>
        <v>-28333.721918260646</v>
      </c>
      <c r="DM8" s="15">
        <f t="shared" si="54"/>
        <v>-28333.721918260646</v>
      </c>
      <c r="DN8" s="15">
        <f t="shared" si="54"/>
        <v>-28333.721918260646</v>
      </c>
      <c r="DO8" s="15">
        <f t="shared" si="54"/>
        <v>-28333.721918260646</v>
      </c>
      <c r="DP8" s="15">
        <f t="shared" si="54"/>
        <v>-28333.721918260646</v>
      </c>
      <c r="DQ8" s="15">
        <f t="shared" si="54"/>
        <v>-28333.721918260646</v>
      </c>
      <c r="DR8" s="15">
        <f t="shared" si="54"/>
        <v>-28333.721918260646</v>
      </c>
      <c r="DS8" s="15">
        <f t="shared" si="54"/>
        <v>-28333.721918260646</v>
      </c>
      <c r="DT8" s="15">
        <f t="shared" si="54"/>
        <v>-28333.721918260646</v>
      </c>
      <c r="DU8" s="15">
        <f>-DU7*$B$8</f>
        <v>-28333.721918260646</v>
      </c>
    </row>
    <row r="9" spans="1:125" s="16" customFormat="1" ht="18" thickTop="1" x14ac:dyDescent="0.35">
      <c r="A9" s="9" t="s">
        <v>195</v>
      </c>
      <c r="B9" s="10"/>
      <c r="C9" s="9"/>
      <c r="D9" s="11"/>
      <c r="E9" s="11"/>
      <c r="F9" s="17">
        <f>SUM(F7:F8)</f>
        <v>98257.5</v>
      </c>
      <c r="G9" s="17">
        <f t="shared" ref="G9:BR9" si="55">SUM(G7:G8)</f>
        <v>98257.5</v>
      </c>
      <c r="H9" s="17">
        <f t="shared" si="55"/>
        <v>98257.5</v>
      </c>
      <c r="I9" s="17">
        <f t="shared" si="55"/>
        <v>98257.5</v>
      </c>
      <c r="J9" s="17">
        <f t="shared" si="55"/>
        <v>98257.5</v>
      </c>
      <c r="K9" s="17">
        <f t="shared" si="55"/>
        <v>98257.5</v>
      </c>
      <c r="L9" s="17">
        <f t="shared" si="55"/>
        <v>98257.5</v>
      </c>
      <c r="M9" s="17">
        <f t="shared" si="55"/>
        <v>98257.5</v>
      </c>
      <c r="N9" s="17">
        <f t="shared" si="55"/>
        <v>98257.5</v>
      </c>
      <c r="O9" s="17">
        <f t="shared" si="55"/>
        <v>98257.5</v>
      </c>
      <c r="P9" s="17">
        <f t="shared" si="55"/>
        <v>98257.5</v>
      </c>
      <c r="Q9" s="17">
        <f t="shared" si="55"/>
        <v>102187.8</v>
      </c>
      <c r="R9" s="17">
        <f t="shared" si="55"/>
        <v>102187.8</v>
      </c>
      <c r="S9" s="17">
        <f t="shared" si="55"/>
        <v>102187.8</v>
      </c>
      <c r="T9" s="17">
        <f t="shared" si="55"/>
        <v>102187.8</v>
      </c>
      <c r="U9" s="17">
        <f t="shared" si="55"/>
        <v>102187.8</v>
      </c>
      <c r="V9" s="17">
        <f t="shared" si="55"/>
        <v>102187.8</v>
      </c>
      <c r="W9" s="17">
        <f t="shared" si="55"/>
        <v>102187.8</v>
      </c>
      <c r="X9" s="17">
        <f t="shared" si="55"/>
        <v>102187.8</v>
      </c>
      <c r="Y9" s="17">
        <f t="shared" si="55"/>
        <v>102187.8</v>
      </c>
      <c r="Z9" s="17">
        <f t="shared" si="55"/>
        <v>102187.8</v>
      </c>
      <c r="AA9" s="17">
        <f t="shared" si="55"/>
        <v>102187.8</v>
      </c>
      <c r="AB9" s="17">
        <f t="shared" si="55"/>
        <v>102187.8</v>
      </c>
      <c r="AC9" s="17">
        <f t="shared" si="55"/>
        <v>102187.8</v>
      </c>
      <c r="AD9" s="17">
        <f t="shared" si="55"/>
        <v>105564.88800000001</v>
      </c>
      <c r="AE9" s="17">
        <f t="shared" si="55"/>
        <v>105564.88800000001</v>
      </c>
      <c r="AF9" s="17">
        <f t="shared" si="55"/>
        <v>105564.88800000001</v>
      </c>
      <c r="AG9" s="17">
        <f t="shared" si="55"/>
        <v>105564.88800000001</v>
      </c>
      <c r="AH9" s="17">
        <f t="shared" si="55"/>
        <v>105564.88800000001</v>
      </c>
      <c r="AI9" s="17">
        <f t="shared" si="55"/>
        <v>105564.88800000001</v>
      </c>
      <c r="AJ9" s="17">
        <f t="shared" si="55"/>
        <v>105564.88800000001</v>
      </c>
      <c r="AK9" s="17">
        <f t="shared" si="55"/>
        <v>105564.88800000001</v>
      </c>
      <c r="AL9" s="17">
        <f t="shared" si="55"/>
        <v>105564.88800000001</v>
      </c>
      <c r="AM9" s="17">
        <f t="shared" si="55"/>
        <v>105564.88800000001</v>
      </c>
      <c r="AN9" s="17">
        <f t="shared" si="55"/>
        <v>105564.88800000001</v>
      </c>
      <c r="AO9" s="17">
        <f t="shared" si="55"/>
        <v>105564.88800000001</v>
      </c>
      <c r="AP9" s="17">
        <f t="shared" si="55"/>
        <v>109787.48351999999</v>
      </c>
      <c r="AQ9" s="17">
        <f t="shared" si="55"/>
        <v>109787.48351999999</v>
      </c>
      <c r="AR9" s="17">
        <f t="shared" si="55"/>
        <v>109787.48351999999</v>
      </c>
      <c r="AS9" s="17">
        <f t="shared" si="55"/>
        <v>109787.48351999999</v>
      </c>
      <c r="AT9" s="17">
        <f t="shared" si="55"/>
        <v>109787.48351999999</v>
      </c>
      <c r="AU9" s="17">
        <f t="shared" si="55"/>
        <v>109787.48351999999</v>
      </c>
      <c r="AV9" s="17">
        <f t="shared" si="55"/>
        <v>109787.48351999999</v>
      </c>
      <c r="AW9" s="17">
        <f t="shared" si="55"/>
        <v>109787.48351999999</v>
      </c>
      <c r="AX9" s="17">
        <f t="shared" si="55"/>
        <v>109787.48351999999</v>
      </c>
      <c r="AY9" s="17">
        <f t="shared" si="55"/>
        <v>109787.48351999999</v>
      </c>
      <c r="AZ9" s="17">
        <f t="shared" si="55"/>
        <v>109787.48351999999</v>
      </c>
      <c r="BA9" s="17">
        <f t="shared" si="55"/>
        <v>109787.48351999999</v>
      </c>
      <c r="BB9" s="17">
        <f t="shared" si="55"/>
        <v>114178.9828608</v>
      </c>
      <c r="BC9" s="17">
        <f t="shared" si="55"/>
        <v>114178.9828608</v>
      </c>
      <c r="BD9" s="17">
        <f t="shared" si="55"/>
        <v>114178.9828608</v>
      </c>
      <c r="BE9" s="17">
        <f t="shared" si="55"/>
        <v>114178.9828608</v>
      </c>
      <c r="BF9" s="17">
        <f t="shared" si="55"/>
        <v>114178.9828608</v>
      </c>
      <c r="BG9" s="17">
        <f t="shared" si="55"/>
        <v>114178.9828608</v>
      </c>
      <c r="BH9" s="17">
        <f t="shared" si="55"/>
        <v>114178.9828608</v>
      </c>
      <c r="BI9" s="17">
        <f t="shared" si="55"/>
        <v>114178.9828608</v>
      </c>
      <c r="BJ9" s="17">
        <f t="shared" si="55"/>
        <v>114178.9828608</v>
      </c>
      <c r="BK9" s="17">
        <f t="shared" si="55"/>
        <v>114178.9828608</v>
      </c>
      <c r="BL9" s="17">
        <f t="shared" si="55"/>
        <v>114178.9828608</v>
      </c>
      <c r="BM9" s="17">
        <f t="shared" si="55"/>
        <v>114178.9828608</v>
      </c>
      <c r="BN9" s="17">
        <f t="shared" si="55"/>
        <v>118746.14217523202</v>
      </c>
      <c r="BO9" s="17">
        <f t="shared" si="55"/>
        <v>118746.14217523202</v>
      </c>
      <c r="BP9" s="17">
        <f t="shared" si="55"/>
        <v>118746.14217523202</v>
      </c>
      <c r="BQ9" s="17">
        <f t="shared" si="55"/>
        <v>118746.14217523202</v>
      </c>
      <c r="BR9" s="17">
        <f t="shared" si="55"/>
        <v>118746.14217523202</v>
      </c>
      <c r="BS9" s="17">
        <f t="shared" ref="BS9:DU9" si="56">SUM(BS7:BS8)</f>
        <v>118746.14217523202</v>
      </c>
      <c r="BT9" s="17">
        <f t="shared" si="56"/>
        <v>118746.14217523202</v>
      </c>
      <c r="BU9" s="17">
        <f t="shared" si="56"/>
        <v>118746.14217523202</v>
      </c>
      <c r="BV9" s="17">
        <f t="shared" si="56"/>
        <v>118746.14217523202</v>
      </c>
      <c r="BW9" s="17">
        <f t="shared" si="56"/>
        <v>118746.14217523202</v>
      </c>
      <c r="BX9" s="17">
        <f t="shared" si="56"/>
        <v>118746.14217523202</v>
      </c>
      <c r="BY9" s="17">
        <f t="shared" si="56"/>
        <v>118746.14217523202</v>
      </c>
      <c r="BZ9" s="17">
        <f t="shared" si="56"/>
        <v>123495.98786224131</v>
      </c>
      <c r="CA9" s="17">
        <f t="shared" si="56"/>
        <v>123495.98786224131</v>
      </c>
      <c r="CB9" s="17">
        <f t="shared" si="56"/>
        <v>123495.98786224131</v>
      </c>
      <c r="CC9" s="17">
        <f t="shared" si="56"/>
        <v>123495.98786224131</v>
      </c>
      <c r="CD9" s="17">
        <f t="shared" si="56"/>
        <v>123495.98786224131</v>
      </c>
      <c r="CE9" s="17">
        <f t="shared" si="56"/>
        <v>123495.98786224131</v>
      </c>
      <c r="CF9" s="17">
        <f t="shared" si="56"/>
        <v>123495.98786224131</v>
      </c>
      <c r="CG9" s="17">
        <f t="shared" si="56"/>
        <v>123495.98786224131</v>
      </c>
      <c r="CH9" s="17">
        <f t="shared" si="56"/>
        <v>123495.98786224131</v>
      </c>
      <c r="CI9" s="17">
        <f t="shared" si="56"/>
        <v>123495.98786224131</v>
      </c>
      <c r="CJ9" s="17">
        <f t="shared" si="56"/>
        <v>123495.98786224131</v>
      </c>
      <c r="CK9" s="17">
        <f t="shared" si="56"/>
        <v>123495.98786224131</v>
      </c>
      <c r="CL9" s="17">
        <f t="shared" si="56"/>
        <v>128435.82737673094</v>
      </c>
      <c r="CM9" s="17">
        <f t="shared" si="56"/>
        <v>128435.82737673094</v>
      </c>
      <c r="CN9" s="17">
        <f t="shared" si="56"/>
        <v>128435.82737673094</v>
      </c>
      <c r="CO9" s="17">
        <f t="shared" si="56"/>
        <v>128435.82737673094</v>
      </c>
      <c r="CP9" s="17">
        <f t="shared" si="56"/>
        <v>128435.82737673094</v>
      </c>
      <c r="CQ9" s="17">
        <f t="shared" si="56"/>
        <v>128435.82737673094</v>
      </c>
      <c r="CR9" s="17">
        <f t="shared" si="56"/>
        <v>128435.82737673094</v>
      </c>
      <c r="CS9" s="17">
        <f t="shared" si="56"/>
        <v>128435.82737673094</v>
      </c>
      <c r="CT9" s="17">
        <f t="shared" si="56"/>
        <v>128435.82737673094</v>
      </c>
      <c r="CU9" s="17">
        <f t="shared" si="56"/>
        <v>128435.82737673094</v>
      </c>
      <c r="CV9" s="17">
        <f t="shared" si="56"/>
        <v>128435.82737673094</v>
      </c>
      <c r="CW9" s="17">
        <f t="shared" si="56"/>
        <v>128435.82737673094</v>
      </c>
      <c r="CX9" s="17">
        <f t="shared" si="56"/>
        <v>133573.26047180017</v>
      </c>
      <c r="CY9" s="17">
        <f t="shared" si="56"/>
        <v>133573.26047180017</v>
      </c>
      <c r="CZ9" s="17">
        <f t="shared" si="56"/>
        <v>133573.26047180017</v>
      </c>
      <c r="DA9" s="17">
        <f t="shared" si="56"/>
        <v>133573.26047180017</v>
      </c>
      <c r="DB9" s="17">
        <f t="shared" si="56"/>
        <v>133573.26047180017</v>
      </c>
      <c r="DC9" s="17">
        <f t="shared" si="56"/>
        <v>133573.26047180017</v>
      </c>
      <c r="DD9" s="17">
        <f t="shared" si="56"/>
        <v>133573.26047180017</v>
      </c>
      <c r="DE9" s="17">
        <f t="shared" si="56"/>
        <v>133573.26047180017</v>
      </c>
      <c r="DF9" s="17">
        <f t="shared" si="56"/>
        <v>133573.26047180017</v>
      </c>
      <c r="DG9" s="17">
        <f t="shared" si="56"/>
        <v>133573.26047180017</v>
      </c>
      <c r="DH9" s="17">
        <f t="shared" si="56"/>
        <v>133573.26047180017</v>
      </c>
      <c r="DI9" s="17">
        <f t="shared" si="56"/>
        <v>133573.26047180017</v>
      </c>
      <c r="DJ9" s="17">
        <f t="shared" si="56"/>
        <v>138017.27789227618</v>
      </c>
      <c r="DK9" s="17">
        <f t="shared" si="56"/>
        <v>133573.26047180017</v>
      </c>
      <c r="DL9" s="17">
        <f t="shared" si="56"/>
        <v>133573.26047180017</v>
      </c>
      <c r="DM9" s="17">
        <f t="shared" si="56"/>
        <v>133573.26047180017</v>
      </c>
      <c r="DN9" s="17">
        <f t="shared" si="56"/>
        <v>133573.26047180017</v>
      </c>
      <c r="DO9" s="17">
        <f t="shared" si="56"/>
        <v>133573.26047180017</v>
      </c>
      <c r="DP9" s="17">
        <f t="shared" si="56"/>
        <v>133573.26047180017</v>
      </c>
      <c r="DQ9" s="17">
        <f t="shared" si="56"/>
        <v>133573.26047180017</v>
      </c>
      <c r="DR9" s="17">
        <f t="shared" si="56"/>
        <v>133573.26047180017</v>
      </c>
      <c r="DS9" s="17">
        <f t="shared" si="56"/>
        <v>133573.26047180017</v>
      </c>
      <c r="DT9" s="17">
        <f t="shared" si="56"/>
        <v>133573.26047180017</v>
      </c>
      <c r="DU9" s="17">
        <f t="shared" si="56"/>
        <v>133573.26047180017</v>
      </c>
    </row>
    <row r="10" spans="1:125" s="16" customFormat="1" ht="17.25" x14ac:dyDescent="0.35">
      <c r="A10" s="1"/>
      <c r="B10" s="8"/>
      <c r="C10" s="3"/>
      <c r="D10" s="4"/>
      <c r="E10" s="4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</row>
    <row r="11" spans="1:125" s="16" customFormat="1" ht="17.25" x14ac:dyDescent="0.35">
      <c r="A11" s="1" t="s">
        <v>216</v>
      </c>
      <c r="B11" s="8"/>
      <c r="C11" s="3"/>
      <c r="D11" s="4"/>
      <c r="E11" s="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</row>
    <row r="12" spans="1:125" s="16" customFormat="1" x14ac:dyDescent="0.3">
      <c r="A12" s="3" t="s">
        <v>217</v>
      </c>
      <c r="B12" s="8">
        <v>7.0000000000000007E-2</v>
      </c>
      <c r="C12" s="6"/>
      <c r="D12" s="4"/>
      <c r="E12" s="4"/>
      <c r="F12" s="15">
        <f>-$B$12*F7</f>
        <v>-8337</v>
      </c>
      <c r="G12" s="15">
        <f t="shared" ref="G12:AK12" si="57">-$B$12*G7</f>
        <v>-8337</v>
      </c>
      <c r="H12" s="15">
        <f t="shared" si="57"/>
        <v>-8337</v>
      </c>
      <c r="I12" s="15">
        <f t="shared" si="57"/>
        <v>-8337</v>
      </c>
      <c r="J12" s="15">
        <f t="shared" si="57"/>
        <v>-8337</v>
      </c>
      <c r="K12" s="15">
        <f t="shared" si="57"/>
        <v>-8337</v>
      </c>
      <c r="L12" s="15">
        <f t="shared" si="57"/>
        <v>-8337</v>
      </c>
      <c r="M12" s="15">
        <f t="shared" si="57"/>
        <v>-8337</v>
      </c>
      <c r="N12" s="15">
        <f t="shared" si="57"/>
        <v>-8337</v>
      </c>
      <c r="O12" s="15">
        <f t="shared" si="57"/>
        <v>-8337</v>
      </c>
      <c r="P12" s="15">
        <f t="shared" si="57"/>
        <v>-8337</v>
      </c>
      <c r="Q12" s="15">
        <f>-$B$12*Q7</f>
        <v>-8670.4800000000014</v>
      </c>
      <c r="R12" s="15">
        <f t="shared" si="57"/>
        <v>-8670.4800000000014</v>
      </c>
      <c r="S12" s="15">
        <f t="shared" si="57"/>
        <v>-8670.4800000000014</v>
      </c>
      <c r="T12" s="15">
        <f t="shared" si="57"/>
        <v>-8670.4800000000014</v>
      </c>
      <c r="U12" s="15">
        <f t="shared" si="57"/>
        <v>-8670.4800000000014</v>
      </c>
      <c r="V12" s="15">
        <f t="shared" si="57"/>
        <v>-8670.4800000000014</v>
      </c>
      <c r="W12" s="15">
        <f t="shared" si="57"/>
        <v>-8670.4800000000014</v>
      </c>
      <c r="X12" s="15">
        <f t="shared" si="57"/>
        <v>-8670.4800000000014</v>
      </c>
      <c r="Y12" s="15">
        <f t="shared" si="57"/>
        <v>-8670.4800000000014</v>
      </c>
      <c r="Z12" s="15">
        <f t="shared" si="57"/>
        <v>-8670.4800000000014</v>
      </c>
      <c r="AA12" s="15">
        <f t="shared" si="57"/>
        <v>-8670.4800000000014</v>
      </c>
      <c r="AB12" s="15">
        <f t="shared" si="57"/>
        <v>-8670.4800000000014</v>
      </c>
      <c r="AC12" s="15">
        <f t="shared" si="57"/>
        <v>-8670.4800000000014</v>
      </c>
      <c r="AD12" s="15">
        <f t="shared" si="57"/>
        <v>-8957.0208000000002</v>
      </c>
      <c r="AE12" s="15">
        <f t="shared" si="57"/>
        <v>-8957.0208000000002</v>
      </c>
      <c r="AF12" s="15">
        <f t="shared" si="57"/>
        <v>-8957.0208000000002</v>
      </c>
      <c r="AG12" s="15">
        <f t="shared" si="57"/>
        <v>-8957.0208000000002</v>
      </c>
      <c r="AH12" s="15">
        <f t="shared" si="57"/>
        <v>-8957.0208000000002</v>
      </c>
      <c r="AI12" s="15">
        <f t="shared" si="57"/>
        <v>-8957.0208000000002</v>
      </c>
      <c r="AJ12" s="15">
        <f t="shared" si="57"/>
        <v>-8957.0208000000002</v>
      </c>
      <c r="AK12" s="15">
        <f t="shared" si="57"/>
        <v>-8957.0208000000002</v>
      </c>
      <c r="AL12" s="15">
        <f t="shared" ref="AL12:BQ12" si="58">-$B$12*AL7</f>
        <v>-8957.0208000000002</v>
      </c>
      <c r="AM12" s="15">
        <f t="shared" si="58"/>
        <v>-8957.0208000000002</v>
      </c>
      <c r="AN12" s="15">
        <f t="shared" si="58"/>
        <v>-8957.0208000000002</v>
      </c>
      <c r="AO12" s="15">
        <f t="shared" si="58"/>
        <v>-8957.0208000000002</v>
      </c>
      <c r="AP12" s="15">
        <f t="shared" si="58"/>
        <v>-9315.3016320000006</v>
      </c>
      <c r="AQ12" s="15">
        <f t="shared" si="58"/>
        <v>-9315.3016320000006</v>
      </c>
      <c r="AR12" s="15">
        <f t="shared" si="58"/>
        <v>-9315.3016320000006</v>
      </c>
      <c r="AS12" s="15">
        <f t="shared" si="58"/>
        <v>-9315.3016320000006</v>
      </c>
      <c r="AT12" s="15">
        <f t="shared" si="58"/>
        <v>-9315.3016320000006</v>
      </c>
      <c r="AU12" s="15">
        <f t="shared" si="58"/>
        <v>-9315.3016320000006</v>
      </c>
      <c r="AV12" s="15">
        <f t="shared" si="58"/>
        <v>-9315.3016320000006</v>
      </c>
      <c r="AW12" s="15">
        <f t="shared" si="58"/>
        <v>-9315.3016320000006</v>
      </c>
      <c r="AX12" s="15">
        <f t="shared" si="58"/>
        <v>-9315.3016320000006</v>
      </c>
      <c r="AY12" s="15">
        <f t="shared" si="58"/>
        <v>-9315.3016320000006</v>
      </c>
      <c r="AZ12" s="15">
        <f t="shared" si="58"/>
        <v>-9315.3016320000006</v>
      </c>
      <c r="BA12" s="15">
        <f t="shared" si="58"/>
        <v>-9315.3016320000006</v>
      </c>
      <c r="BB12" s="15">
        <f t="shared" si="58"/>
        <v>-9687.9136972800006</v>
      </c>
      <c r="BC12" s="15">
        <f t="shared" si="58"/>
        <v>-9687.9136972800006</v>
      </c>
      <c r="BD12" s="15">
        <f t="shared" si="58"/>
        <v>-9687.9136972800006</v>
      </c>
      <c r="BE12" s="15">
        <f t="shared" si="58"/>
        <v>-9687.9136972800006</v>
      </c>
      <c r="BF12" s="15">
        <f t="shared" si="58"/>
        <v>-9687.9136972800006</v>
      </c>
      <c r="BG12" s="15">
        <f t="shared" si="58"/>
        <v>-9687.9136972800006</v>
      </c>
      <c r="BH12" s="15">
        <f t="shared" si="58"/>
        <v>-9687.9136972800006</v>
      </c>
      <c r="BI12" s="15">
        <f t="shared" si="58"/>
        <v>-9687.9136972800006</v>
      </c>
      <c r="BJ12" s="15">
        <f t="shared" si="58"/>
        <v>-9687.9136972800006</v>
      </c>
      <c r="BK12" s="15">
        <f t="shared" si="58"/>
        <v>-9687.9136972800006</v>
      </c>
      <c r="BL12" s="15">
        <f t="shared" si="58"/>
        <v>-9687.9136972800006</v>
      </c>
      <c r="BM12" s="15">
        <f t="shared" si="58"/>
        <v>-9687.9136972800006</v>
      </c>
      <c r="BN12" s="15">
        <f t="shared" si="58"/>
        <v>-10075.430245171203</v>
      </c>
      <c r="BO12" s="15">
        <f t="shared" si="58"/>
        <v>-10075.430245171203</v>
      </c>
      <c r="BP12" s="15">
        <f t="shared" si="58"/>
        <v>-10075.430245171203</v>
      </c>
      <c r="BQ12" s="15">
        <f t="shared" si="58"/>
        <v>-10075.430245171203</v>
      </c>
      <c r="BR12" s="15">
        <f t="shared" ref="BR12:CW12" si="59">-$B$12*BR7</f>
        <v>-10075.430245171203</v>
      </c>
      <c r="BS12" s="15">
        <f t="shared" si="59"/>
        <v>-10075.430245171203</v>
      </c>
      <c r="BT12" s="15">
        <f t="shared" si="59"/>
        <v>-10075.430245171203</v>
      </c>
      <c r="BU12" s="15">
        <f t="shared" si="59"/>
        <v>-10075.430245171203</v>
      </c>
      <c r="BV12" s="15">
        <f t="shared" si="59"/>
        <v>-10075.430245171203</v>
      </c>
      <c r="BW12" s="15">
        <f t="shared" si="59"/>
        <v>-10075.430245171203</v>
      </c>
      <c r="BX12" s="15">
        <f t="shared" si="59"/>
        <v>-10075.430245171203</v>
      </c>
      <c r="BY12" s="15">
        <f t="shared" si="59"/>
        <v>-10075.430245171203</v>
      </c>
      <c r="BZ12" s="15">
        <f t="shared" si="59"/>
        <v>-10478.447454978052</v>
      </c>
      <c r="CA12" s="15">
        <f t="shared" si="59"/>
        <v>-10478.447454978052</v>
      </c>
      <c r="CB12" s="15">
        <f t="shared" si="59"/>
        <v>-10478.447454978052</v>
      </c>
      <c r="CC12" s="15">
        <f t="shared" si="59"/>
        <v>-10478.447454978052</v>
      </c>
      <c r="CD12" s="15">
        <f t="shared" si="59"/>
        <v>-10478.447454978052</v>
      </c>
      <c r="CE12" s="15">
        <f t="shared" si="59"/>
        <v>-10478.447454978052</v>
      </c>
      <c r="CF12" s="15">
        <f t="shared" si="59"/>
        <v>-10478.447454978052</v>
      </c>
      <c r="CG12" s="15">
        <f t="shared" si="59"/>
        <v>-10478.447454978052</v>
      </c>
      <c r="CH12" s="15">
        <f t="shared" si="59"/>
        <v>-10478.447454978052</v>
      </c>
      <c r="CI12" s="15">
        <f t="shared" si="59"/>
        <v>-10478.447454978052</v>
      </c>
      <c r="CJ12" s="15">
        <f t="shared" si="59"/>
        <v>-10478.447454978052</v>
      </c>
      <c r="CK12" s="15">
        <f t="shared" si="59"/>
        <v>-10478.447454978052</v>
      </c>
      <c r="CL12" s="15">
        <f t="shared" si="59"/>
        <v>-10897.585353177172</v>
      </c>
      <c r="CM12" s="15">
        <f t="shared" si="59"/>
        <v>-10897.585353177172</v>
      </c>
      <c r="CN12" s="15">
        <f t="shared" si="59"/>
        <v>-10897.585353177172</v>
      </c>
      <c r="CO12" s="15">
        <f t="shared" si="59"/>
        <v>-10897.585353177172</v>
      </c>
      <c r="CP12" s="15">
        <f t="shared" si="59"/>
        <v>-10897.585353177172</v>
      </c>
      <c r="CQ12" s="15">
        <f t="shared" si="59"/>
        <v>-10897.585353177172</v>
      </c>
      <c r="CR12" s="15">
        <f t="shared" si="59"/>
        <v>-10897.585353177172</v>
      </c>
      <c r="CS12" s="15">
        <f t="shared" si="59"/>
        <v>-10897.585353177172</v>
      </c>
      <c r="CT12" s="15">
        <f t="shared" si="59"/>
        <v>-10897.585353177172</v>
      </c>
      <c r="CU12" s="15">
        <f t="shared" si="59"/>
        <v>-10897.585353177172</v>
      </c>
      <c r="CV12" s="15">
        <f t="shared" si="59"/>
        <v>-10897.585353177172</v>
      </c>
      <c r="CW12" s="15">
        <f t="shared" si="59"/>
        <v>-10897.585353177172</v>
      </c>
      <c r="CX12" s="15">
        <f t="shared" ref="CX12:DU12" si="60">-$B$12*CX7</f>
        <v>-11333.488767304258</v>
      </c>
      <c r="CY12" s="15">
        <f t="shared" si="60"/>
        <v>-11333.488767304258</v>
      </c>
      <c r="CZ12" s="15">
        <f t="shared" si="60"/>
        <v>-11333.488767304258</v>
      </c>
      <c r="DA12" s="15">
        <f t="shared" si="60"/>
        <v>-11333.488767304258</v>
      </c>
      <c r="DB12" s="15">
        <f t="shared" si="60"/>
        <v>-11333.488767304258</v>
      </c>
      <c r="DC12" s="15">
        <f t="shared" si="60"/>
        <v>-11333.488767304258</v>
      </c>
      <c r="DD12" s="15">
        <f t="shared" si="60"/>
        <v>-11333.488767304258</v>
      </c>
      <c r="DE12" s="15">
        <f t="shared" si="60"/>
        <v>-11333.488767304258</v>
      </c>
      <c r="DF12" s="15">
        <f t="shared" si="60"/>
        <v>-11333.488767304258</v>
      </c>
      <c r="DG12" s="15">
        <f t="shared" si="60"/>
        <v>-11333.488767304258</v>
      </c>
      <c r="DH12" s="15">
        <f t="shared" si="60"/>
        <v>-11333.488767304258</v>
      </c>
      <c r="DI12" s="15">
        <f t="shared" si="60"/>
        <v>-11333.488767304258</v>
      </c>
      <c r="DJ12" s="15">
        <f t="shared" si="60"/>
        <v>-11710.556912071919</v>
      </c>
      <c r="DK12" s="15">
        <f t="shared" si="60"/>
        <v>-11333.488767304258</v>
      </c>
      <c r="DL12" s="15">
        <f t="shared" si="60"/>
        <v>-11333.488767304258</v>
      </c>
      <c r="DM12" s="15">
        <f t="shared" si="60"/>
        <v>-11333.488767304258</v>
      </c>
      <c r="DN12" s="15">
        <f t="shared" si="60"/>
        <v>-11333.488767304258</v>
      </c>
      <c r="DO12" s="15">
        <f t="shared" si="60"/>
        <v>-11333.488767304258</v>
      </c>
      <c r="DP12" s="15">
        <f t="shared" si="60"/>
        <v>-11333.488767304258</v>
      </c>
      <c r="DQ12" s="15">
        <f t="shared" si="60"/>
        <v>-11333.488767304258</v>
      </c>
      <c r="DR12" s="15">
        <f t="shared" si="60"/>
        <v>-11333.488767304258</v>
      </c>
      <c r="DS12" s="15">
        <f t="shared" si="60"/>
        <v>-11333.488767304258</v>
      </c>
      <c r="DT12" s="15">
        <f t="shared" si="60"/>
        <v>-11333.488767304258</v>
      </c>
      <c r="DU12" s="15">
        <f t="shared" si="60"/>
        <v>-11333.488767304258</v>
      </c>
    </row>
    <row r="13" spans="1:125" s="16" customFormat="1" ht="17.25" x14ac:dyDescent="0.35">
      <c r="A13" s="3" t="s">
        <v>42</v>
      </c>
      <c r="B13" s="13" t="e">
        <f>'Mão de Obra'!#REF!</f>
        <v>#REF!</v>
      </c>
      <c r="C13" s="18"/>
      <c r="D13" s="4"/>
      <c r="E13" s="4"/>
      <c r="F13" s="15" t="e">
        <f t="shared" ref="F13:P13" si="61">-$B$13</f>
        <v>#REF!</v>
      </c>
      <c r="G13" s="15" t="e">
        <f t="shared" si="61"/>
        <v>#REF!</v>
      </c>
      <c r="H13" s="15" t="e">
        <f t="shared" si="61"/>
        <v>#REF!</v>
      </c>
      <c r="I13" s="15" t="e">
        <f t="shared" si="61"/>
        <v>#REF!</v>
      </c>
      <c r="J13" s="15" t="e">
        <f t="shared" si="61"/>
        <v>#REF!</v>
      </c>
      <c r="K13" s="15" t="e">
        <f t="shared" si="61"/>
        <v>#REF!</v>
      </c>
      <c r="L13" s="15" t="e">
        <f t="shared" si="61"/>
        <v>#REF!</v>
      </c>
      <c r="M13" s="15" t="e">
        <f t="shared" si="61"/>
        <v>#REF!</v>
      </c>
      <c r="N13" s="15" t="e">
        <f t="shared" si="61"/>
        <v>#REF!</v>
      </c>
      <c r="O13" s="15" t="e">
        <f t="shared" si="61"/>
        <v>#REF!</v>
      </c>
      <c r="P13" s="15" t="e">
        <f t="shared" si="61"/>
        <v>#REF!</v>
      </c>
      <c r="Q13" s="15" t="e">
        <f>-$B13*(1+$B$1)^0</f>
        <v>#REF!</v>
      </c>
      <c r="R13" s="15" t="e">
        <f>-$B13*(1+$B$1)^1</f>
        <v>#REF!</v>
      </c>
      <c r="S13" s="15" t="e">
        <f t="shared" ref="S13:AC24" si="62">-$B13*(1+$B$1)^1</f>
        <v>#REF!</v>
      </c>
      <c r="T13" s="15" t="e">
        <f t="shared" si="62"/>
        <v>#REF!</v>
      </c>
      <c r="U13" s="15" t="e">
        <f t="shared" si="62"/>
        <v>#REF!</v>
      </c>
      <c r="V13" s="15" t="e">
        <f t="shared" si="62"/>
        <v>#REF!</v>
      </c>
      <c r="W13" s="15" t="e">
        <f t="shared" si="62"/>
        <v>#REF!</v>
      </c>
      <c r="X13" s="15" t="e">
        <f t="shared" si="62"/>
        <v>#REF!</v>
      </c>
      <c r="Y13" s="15" t="e">
        <f t="shared" si="62"/>
        <v>#REF!</v>
      </c>
      <c r="Z13" s="15" t="e">
        <f t="shared" si="62"/>
        <v>#REF!</v>
      </c>
      <c r="AA13" s="15" t="e">
        <f t="shared" si="62"/>
        <v>#REF!</v>
      </c>
      <c r="AB13" s="15" t="e">
        <f t="shared" si="62"/>
        <v>#REF!</v>
      </c>
      <c r="AC13" s="15" t="e">
        <f t="shared" si="62"/>
        <v>#REF!</v>
      </c>
      <c r="AD13" s="15" t="e">
        <f>-$B13*(1+$B$1)^2</f>
        <v>#REF!</v>
      </c>
      <c r="AE13" s="15" t="e">
        <f t="shared" ref="AE13:AO24" si="63">-$B13*(1+$B$1)^2</f>
        <v>#REF!</v>
      </c>
      <c r="AF13" s="15" t="e">
        <f t="shared" si="63"/>
        <v>#REF!</v>
      </c>
      <c r="AG13" s="15" t="e">
        <f t="shared" si="63"/>
        <v>#REF!</v>
      </c>
      <c r="AH13" s="15" t="e">
        <f t="shared" si="63"/>
        <v>#REF!</v>
      </c>
      <c r="AI13" s="15" t="e">
        <f t="shared" si="63"/>
        <v>#REF!</v>
      </c>
      <c r="AJ13" s="15" t="e">
        <f t="shared" si="63"/>
        <v>#REF!</v>
      </c>
      <c r="AK13" s="15" t="e">
        <f t="shared" si="63"/>
        <v>#REF!</v>
      </c>
      <c r="AL13" s="15" t="e">
        <f t="shared" si="63"/>
        <v>#REF!</v>
      </c>
      <c r="AM13" s="15" t="e">
        <f t="shared" si="63"/>
        <v>#REF!</v>
      </c>
      <c r="AN13" s="15" t="e">
        <f t="shared" si="63"/>
        <v>#REF!</v>
      </c>
      <c r="AO13" s="15" t="e">
        <f t="shared" si="63"/>
        <v>#REF!</v>
      </c>
      <c r="AP13" s="15" t="e">
        <f>-$B13*(1+$B$1)^3</f>
        <v>#REF!</v>
      </c>
      <c r="AQ13" s="15" t="e">
        <f t="shared" ref="AQ13:BA24" si="64">-$B13*(1+$B$1)^3</f>
        <v>#REF!</v>
      </c>
      <c r="AR13" s="15" t="e">
        <f t="shared" si="64"/>
        <v>#REF!</v>
      </c>
      <c r="AS13" s="15" t="e">
        <f t="shared" si="64"/>
        <v>#REF!</v>
      </c>
      <c r="AT13" s="15" t="e">
        <f t="shared" si="64"/>
        <v>#REF!</v>
      </c>
      <c r="AU13" s="15" t="e">
        <f t="shared" si="64"/>
        <v>#REF!</v>
      </c>
      <c r="AV13" s="15" t="e">
        <f t="shared" si="64"/>
        <v>#REF!</v>
      </c>
      <c r="AW13" s="15" t="e">
        <f t="shared" si="64"/>
        <v>#REF!</v>
      </c>
      <c r="AX13" s="15" t="e">
        <f t="shared" si="64"/>
        <v>#REF!</v>
      </c>
      <c r="AY13" s="15" t="e">
        <f t="shared" si="64"/>
        <v>#REF!</v>
      </c>
      <c r="AZ13" s="15" t="e">
        <f t="shared" si="64"/>
        <v>#REF!</v>
      </c>
      <c r="BA13" s="15" t="e">
        <f t="shared" si="64"/>
        <v>#REF!</v>
      </c>
      <c r="BB13" s="15" t="e">
        <f>-$B13*(1+$B$1)^4</f>
        <v>#REF!</v>
      </c>
      <c r="BC13" s="15" t="e">
        <f t="shared" ref="BC13:BM24" si="65">-$B13*(1+$B$1)^4</f>
        <v>#REF!</v>
      </c>
      <c r="BD13" s="15" t="e">
        <f t="shared" si="65"/>
        <v>#REF!</v>
      </c>
      <c r="BE13" s="15" t="e">
        <f t="shared" si="65"/>
        <v>#REF!</v>
      </c>
      <c r="BF13" s="15" t="e">
        <f t="shared" si="65"/>
        <v>#REF!</v>
      </c>
      <c r="BG13" s="15" t="e">
        <f t="shared" si="65"/>
        <v>#REF!</v>
      </c>
      <c r="BH13" s="15" t="e">
        <f t="shared" si="65"/>
        <v>#REF!</v>
      </c>
      <c r="BI13" s="15" t="e">
        <f t="shared" si="65"/>
        <v>#REF!</v>
      </c>
      <c r="BJ13" s="15" t="e">
        <f t="shared" si="65"/>
        <v>#REF!</v>
      </c>
      <c r="BK13" s="15" t="e">
        <f t="shared" si="65"/>
        <v>#REF!</v>
      </c>
      <c r="BL13" s="15" t="e">
        <f t="shared" si="65"/>
        <v>#REF!</v>
      </c>
      <c r="BM13" s="15" t="e">
        <f t="shared" si="65"/>
        <v>#REF!</v>
      </c>
      <c r="BN13" s="15" t="e">
        <f>-$B13*(1+$B$1)^5</f>
        <v>#REF!</v>
      </c>
      <c r="BO13" s="15" t="e">
        <f t="shared" ref="BO13:BY24" si="66">-$B13*(1+$B$1)^5</f>
        <v>#REF!</v>
      </c>
      <c r="BP13" s="15" t="e">
        <f t="shared" si="66"/>
        <v>#REF!</v>
      </c>
      <c r="BQ13" s="15" t="e">
        <f t="shared" si="66"/>
        <v>#REF!</v>
      </c>
      <c r="BR13" s="15" t="e">
        <f t="shared" si="66"/>
        <v>#REF!</v>
      </c>
      <c r="BS13" s="15" t="e">
        <f t="shared" si="66"/>
        <v>#REF!</v>
      </c>
      <c r="BT13" s="15" t="e">
        <f t="shared" si="66"/>
        <v>#REF!</v>
      </c>
      <c r="BU13" s="15" t="e">
        <f t="shared" si="66"/>
        <v>#REF!</v>
      </c>
      <c r="BV13" s="15" t="e">
        <f t="shared" si="66"/>
        <v>#REF!</v>
      </c>
      <c r="BW13" s="15" t="e">
        <f t="shared" si="66"/>
        <v>#REF!</v>
      </c>
      <c r="BX13" s="15" t="e">
        <f t="shared" si="66"/>
        <v>#REF!</v>
      </c>
      <c r="BY13" s="15" t="e">
        <f t="shared" si="66"/>
        <v>#REF!</v>
      </c>
      <c r="BZ13" s="15" t="e">
        <f>-$B13*(1+$B$1)^6</f>
        <v>#REF!</v>
      </c>
      <c r="CA13" s="15" t="e">
        <f t="shared" ref="CA13:CK24" si="67">-$B13*(1+$B$1)^6</f>
        <v>#REF!</v>
      </c>
      <c r="CB13" s="15" t="e">
        <f t="shared" si="67"/>
        <v>#REF!</v>
      </c>
      <c r="CC13" s="15" t="e">
        <f t="shared" si="67"/>
        <v>#REF!</v>
      </c>
      <c r="CD13" s="15" t="e">
        <f t="shared" si="67"/>
        <v>#REF!</v>
      </c>
      <c r="CE13" s="15" t="e">
        <f t="shared" si="67"/>
        <v>#REF!</v>
      </c>
      <c r="CF13" s="15" t="e">
        <f t="shared" si="67"/>
        <v>#REF!</v>
      </c>
      <c r="CG13" s="15" t="e">
        <f t="shared" si="67"/>
        <v>#REF!</v>
      </c>
      <c r="CH13" s="15" t="e">
        <f t="shared" si="67"/>
        <v>#REF!</v>
      </c>
      <c r="CI13" s="15" t="e">
        <f t="shared" si="67"/>
        <v>#REF!</v>
      </c>
      <c r="CJ13" s="15" t="e">
        <f t="shared" si="67"/>
        <v>#REF!</v>
      </c>
      <c r="CK13" s="15" t="e">
        <f t="shared" si="67"/>
        <v>#REF!</v>
      </c>
      <c r="CL13" s="15" t="e">
        <f>-$B13*(1+$B$1)^7</f>
        <v>#REF!</v>
      </c>
      <c r="CM13" s="15" t="e">
        <f t="shared" ref="CM13:CW24" si="68">-$B13*(1+$B$1)^7</f>
        <v>#REF!</v>
      </c>
      <c r="CN13" s="15" t="e">
        <f t="shared" si="68"/>
        <v>#REF!</v>
      </c>
      <c r="CO13" s="15" t="e">
        <f t="shared" si="68"/>
        <v>#REF!</v>
      </c>
      <c r="CP13" s="15" t="e">
        <f t="shared" si="68"/>
        <v>#REF!</v>
      </c>
      <c r="CQ13" s="15" t="e">
        <f t="shared" si="68"/>
        <v>#REF!</v>
      </c>
      <c r="CR13" s="15" t="e">
        <f t="shared" si="68"/>
        <v>#REF!</v>
      </c>
      <c r="CS13" s="15" t="e">
        <f t="shared" si="68"/>
        <v>#REF!</v>
      </c>
      <c r="CT13" s="15" t="e">
        <f t="shared" si="68"/>
        <v>#REF!</v>
      </c>
      <c r="CU13" s="15" t="e">
        <f t="shared" si="68"/>
        <v>#REF!</v>
      </c>
      <c r="CV13" s="15" t="e">
        <f t="shared" si="68"/>
        <v>#REF!</v>
      </c>
      <c r="CW13" s="15" t="e">
        <f t="shared" si="68"/>
        <v>#REF!</v>
      </c>
      <c r="CX13" s="15" t="e">
        <f>-$B13*(1+$B$1)^8</f>
        <v>#REF!</v>
      </c>
      <c r="CY13" s="15" t="e">
        <f t="shared" ref="CY13:DI24" si="69">-$B13*(1+$B$1)^8</f>
        <v>#REF!</v>
      </c>
      <c r="CZ13" s="15" t="e">
        <f t="shared" si="69"/>
        <v>#REF!</v>
      </c>
      <c r="DA13" s="15" t="e">
        <f t="shared" si="69"/>
        <v>#REF!</v>
      </c>
      <c r="DB13" s="15" t="e">
        <f t="shared" si="69"/>
        <v>#REF!</v>
      </c>
      <c r="DC13" s="15" t="e">
        <f t="shared" si="69"/>
        <v>#REF!</v>
      </c>
      <c r="DD13" s="15" t="e">
        <f t="shared" si="69"/>
        <v>#REF!</v>
      </c>
      <c r="DE13" s="15" t="e">
        <f t="shared" si="69"/>
        <v>#REF!</v>
      </c>
      <c r="DF13" s="15" t="e">
        <f t="shared" si="69"/>
        <v>#REF!</v>
      </c>
      <c r="DG13" s="15" t="e">
        <f t="shared" si="69"/>
        <v>#REF!</v>
      </c>
      <c r="DH13" s="15" t="e">
        <f t="shared" si="69"/>
        <v>#REF!</v>
      </c>
      <c r="DI13" s="15" t="e">
        <f t="shared" si="69"/>
        <v>#REF!</v>
      </c>
      <c r="DJ13" s="15" t="e">
        <f t="shared" ref="DJ13:DU24" si="70">-$B13*(1+$B$1)^9</f>
        <v>#REF!</v>
      </c>
      <c r="DK13" s="15" t="e">
        <f t="shared" si="70"/>
        <v>#REF!</v>
      </c>
      <c r="DL13" s="15" t="e">
        <f t="shared" si="70"/>
        <v>#REF!</v>
      </c>
      <c r="DM13" s="15" t="e">
        <f t="shared" si="70"/>
        <v>#REF!</v>
      </c>
      <c r="DN13" s="15" t="e">
        <f t="shared" si="70"/>
        <v>#REF!</v>
      </c>
      <c r="DO13" s="15" t="e">
        <f t="shared" si="70"/>
        <v>#REF!</v>
      </c>
      <c r="DP13" s="15" t="e">
        <f t="shared" si="70"/>
        <v>#REF!</v>
      </c>
      <c r="DQ13" s="15" t="e">
        <f t="shared" si="70"/>
        <v>#REF!</v>
      </c>
      <c r="DR13" s="15" t="e">
        <f t="shared" si="70"/>
        <v>#REF!</v>
      </c>
      <c r="DS13" s="15" t="e">
        <f t="shared" si="70"/>
        <v>#REF!</v>
      </c>
      <c r="DT13" s="15" t="e">
        <f t="shared" si="70"/>
        <v>#REF!</v>
      </c>
      <c r="DU13" s="15" t="e">
        <f t="shared" si="70"/>
        <v>#REF!</v>
      </c>
    </row>
    <row r="14" spans="1:125" s="16" customFormat="1" ht="17.25" x14ac:dyDescent="0.35">
      <c r="A14" s="3" t="s">
        <v>196</v>
      </c>
      <c r="B14" s="13" t="e">
        <f>'Mão de Obra'!#REF!</f>
        <v>#REF!</v>
      </c>
      <c r="C14" s="18"/>
      <c r="D14" s="4"/>
      <c r="E14" s="4"/>
      <c r="F14" s="15" t="e">
        <f t="shared" ref="F14:P14" si="71">-$B$14</f>
        <v>#REF!</v>
      </c>
      <c r="G14" s="15" t="e">
        <f t="shared" si="71"/>
        <v>#REF!</v>
      </c>
      <c r="H14" s="15" t="e">
        <f t="shared" si="71"/>
        <v>#REF!</v>
      </c>
      <c r="I14" s="15" t="e">
        <f t="shared" si="71"/>
        <v>#REF!</v>
      </c>
      <c r="J14" s="15" t="e">
        <f t="shared" si="71"/>
        <v>#REF!</v>
      </c>
      <c r="K14" s="15" t="e">
        <f t="shared" si="71"/>
        <v>#REF!</v>
      </c>
      <c r="L14" s="15" t="e">
        <f t="shared" si="71"/>
        <v>#REF!</v>
      </c>
      <c r="M14" s="15" t="e">
        <f t="shared" si="71"/>
        <v>#REF!</v>
      </c>
      <c r="N14" s="15" t="e">
        <f t="shared" si="71"/>
        <v>#REF!</v>
      </c>
      <c r="O14" s="15" t="e">
        <f t="shared" si="71"/>
        <v>#REF!</v>
      </c>
      <c r="P14" s="15" t="e">
        <f t="shared" si="71"/>
        <v>#REF!</v>
      </c>
      <c r="Q14" s="15" t="e">
        <f t="shared" ref="Q14:Q24" si="72">-$B14*(1+$B$1)^0</f>
        <v>#REF!</v>
      </c>
      <c r="R14" s="15" t="e">
        <f t="shared" ref="R14:R24" si="73">-$B14*(1+$B$1)^1</f>
        <v>#REF!</v>
      </c>
      <c r="S14" s="15" t="e">
        <f t="shared" si="62"/>
        <v>#REF!</v>
      </c>
      <c r="T14" s="15" t="e">
        <f t="shared" si="62"/>
        <v>#REF!</v>
      </c>
      <c r="U14" s="15" t="e">
        <f t="shared" si="62"/>
        <v>#REF!</v>
      </c>
      <c r="V14" s="15" t="e">
        <f t="shared" si="62"/>
        <v>#REF!</v>
      </c>
      <c r="W14" s="15" t="e">
        <f t="shared" si="62"/>
        <v>#REF!</v>
      </c>
      <c r="X14" s="15" t="e">
        <f t="shared" si="62"/>
        <v>#REF!</v>
      </c>
      <c r="Y14" s="15" t="e">
        <f t="shared" si="62"/>
        <v>#REF!</v>
      </c>
      <c r="Z14" s="15" t="e">
        <f t="shared" si="62"/>
        <v>#REF!</v>
      </c>
      <c r="AA14" s="15" t="e">
        <f t="shared" si="62"/>
        <v>#REF!</v>
      </c>
      <c r="AB14" s="15" t="e">
        <f t="shared" si="62"/>
        <v>#REF!</v>
      </c>
      <c r="AC14" s="15" t="e">
        <f t="shared" si="62"/>
        <v>#REF!</v>
      </c>
      <c r="AD14" s="15" t="e">
        <f t="shared" ref="AD14:AD24" si="74">-$B14*(1+$B$1)^2</f>
        <v>#REF!</v>
      </c>
      <c r="AE14" s="15" t="e">
        <f t="shared" si="63"/>
        <v>#REF!</v>
      </c>
      <c r="AF14" s="15" t="e">
        <f t="shared" si="63"/>
        <v>#REF!</v>
      </c>
      <c r="AG14" s="15" t="e">
        <f t="shared" si="63"/>
        <v>#REF!</v>
      </c>
      <c r="AH14" s="15" t="e">
        <f t="shared" si="63"/>
        <v>#REF!</v>
      </c>
      <c r="AI14" s="15" t="e">
        <f t="shared" si="63"/>
        <v>#REF!</v>
      </c>
      <c r="AJ14" s="15" t="e">
        <f t="shared" si="63"/>
        <v>#REF!</v>
      </c>
      <c r="AK14" s="15" t="e">
        <f t="shared" si="63"/>
        <v>#REF!</v>
      </c>
      <c r="AL14" s="15" t="e">
        <f t="shared" si="63"/>
        <v>#REF!</v>
      </c>
      <c r="AM14" s="15" t="e">
        <f t="shared" si="63"/>
        <v>#REF!</v>
      </c>
      <c r="AN14" s="15" t="e">
        <f t="shared" si="63"/>
        <v>#REF!</v>
      </c>
      <c r="AO14" s="15" t="e">
        <f t="shared" si="63"/>
        <v>#REF!</v>
      </c>
      <c r="AP14" s="15" t="e">
        <f t="shared" ref="AP14:AP24" si="75">-$B14*(1+$B$1)^3</f>
        <v>#REF!</v>
      </c>
      <c r="AQ14" s="15" t="e">
        <f t="shared" si="64"/>
        <v>#REF!</v>
      </c>
      <c r="AR14" s="15" t="e">
        <f t="shared" si="64"/>
        <v>#REF!</v>
      </c>
      <c r="AS14" s="15" t="e">
        <f t="shared" si="64"/>
        <v>#REF!</v>
      </c>
      <c r="AT14" s="15" t="e">
        <f t="shared" si="64"/>
        <v>#REF!</v>
      </c>
      <c r="AU14" s="15" t="e">
        <f t="shared" si="64"/>
        <v>#REF!</v>
      </c>
      <c r="AV14" s="15" t="e">
        <f t="shared" si="64"/>
        <v>#REF!</v>
      </c>
      <c r="AW14" s="15" t="e">
        <f t="shared" si="64"/>
        <v>#REF!</v>
      </c>
      <c r="AX14" s="15" t="e">
        <f t="shared" si="64"/>
        <v>#REF!</v>
      </c>
      <c r="AY14" s="15" t="e">
        <f t="shared" si="64"/>
        <v>#REF!</v>
      </c>
      <c r="AZ14" s="15" t="e">
        <f t="shared" si="64"/>
        <v>#REF!</v>
      </c>
      <c r="BA14" s="15" t="e">
        <f t="shared" si="64"/>
        <v>#REF!</v>
      </c>
      <c r="BB14" s="15" t="e">
        <f t="shared" ref="BB14:BB24" si="76">-$B14*(1+$B$1)^4</f>
        <v>#REF!</v>
      </c>
      <c r="BC14" s="15" t="e">
        <f t="shared" si="65"/>
        <v>#REF!</v>
      </c>
      <c r="BD14" s="15" t="e">
        <f t="shared" si="65"/>
        <v>#REF!</v>
      </c>
      <c r="BE14" s="15" t="e">
        <f t="shared" si="65"/>
        <v>#REF!</v>
      </c>
      <c r="BF14" s="15" t="e">
        <f t="shared" si="65"/>
        <v>#REF!</v>
      </c>
      <c r="BG14" s="15" t="e">
        <f t="shared" si="65"/>
        <v>#REF!</v>
      </c>
      <c r="BH14" s="15" t="e">
        <f t="shared" si="65"/>
        <v>#REF!</v>
      </c>
      <c r="BI14" s="15" t="e">
        <f t="shared" si="65"/>
        <v>#REF!</v>
      </c>
      <c r="BJ14" s="15" t="e">
        <f t="shared" si="65"/>
        <v>#REF!</v>
      </c>
      <c r="BK14" s="15" t="e">
        <f t="shared" si="65"/>
        <v>#REF!</v>
      </c>
      <c r="BL14" s="15" t="e">
        <f t="shared" si="65"/>
        <v>#REF!</v>
      </c>
      <c r="BM14" s="15" t="e">
        <f t="shared" si="65"/>
        <v>#REF!</v>
      </c>
      <c r="BN14" s="15" t="e">
        <f t="shared" ref="BN14:BN24" si="77">-$B14*(1+$B$1)^5</f>
        <v>#REF!</v>
      </c>
      <c r="BO14" s="15" t="e">
        <f t="shared" si="66"/>
        <v>#REF!</v>
      </c>
      <c r="BP14" s="15" t="e">
        <f t="shared" si="66"/>
        <v>#REF!</v>
      </c>
      <c r="BQ14" s="15" t="e">
        <f t="shared" si="66"/>
        <v>#REF!</v>
      </c>
      <c r="BR14" s="15" t="e">
        <f t="shared" si="66"/>
        <v>#REF!</v>
      </c>
      <c r="BS14" s="15" t="e">
        <f t="shared" si="66"/>
        <v>#REF!</v>
      </c>
      <c r="BT14" s="15" t="e">
        <f t="shared" si="66"/>
        <v>#REF!</v>
      </c>
      <c r="BU14" s="15" t="e">
        <f t="shared" si="66"/>
        <v>#REF!</v>
      </c>
      <c r="BV14" s="15" t="e">
        <f t="shared" si="66"/>
        <v>#REF!</v>
      </c>
      <c r="BW14" s="15" t="e">
        <f t="shared" si="66"/>
        <v>#REF!</v>
      </c>
      <c r="BX14" s="15" t="e">
        <f t="shared" si="66"/>
        <v>#REF!</v>
      </c>
      <c r="BY14" s="15" t="e">
        <f t="shared" si="66"/>
        <v>#REF!</v>
      </c>
      <c r="BZ14" s="15" t="e">
        <f t="shared" ref="BZ14:BZ24" si="78">-$B14*(1+$B$1)^6</f>
        <v>#REF!</v>
      </c>
      <c r="CA14" s="15" t="e">
        <f t="shared" si="67"/>
        <v>#REF!</v>
      </c>
      <c r="CB14" s="15" t="e">
        <f t="shared" si="67"/>
        <v>#REF!</v>
      </c>
      <c r="CC14" s="15" t="e">
        <f t="shared" si="67"/>
        <v>#REF!</v>
      </c>
      <c r="CD14" s="15" t="e">
        <f t="shared" si="67"/>
        <v>#REF!</v>
      </c>
      <c r="CE14" s="15" t="e">
        <f t="shared" si="67"/>
        <v>#REF!</v>
      </c>
      <c r="CF14" s="15" t="e">
        <f t="shared" si="67"/>
        <v>#REF!</v>
      </c>
      <c r="CG14" s="15" t="e">
        <f t="shared" si="67"/>
        <v>#REF!</v>
      </c>
      <c r="CH14" s="15" t="e">
        <f t="shared" si="67"/>
        <v>#REF!</v>
      </c>
      <c r="CI14" s="15" t="e">
        <f t="shared" si="67"/>
        <v>#REF!</v>
      </c>
      <c r="CJ14" s="15" t="e">
        <f t="shared" si="67"/>
        <v>#REF!</v>
      </c>
      <c r="CK14" s="15" t="e">
        <f t="shared" si="67"/>
        <v>#REF!</v>
      </c>
      <c r="CL14" s="15" t="e">
        <f t="shared" ref="CL14:CL24" si="79">-$B14*(1+$B$1)^7</f>
        <v>#REF!</v>
      </c>
      <c r="CM14" s="15" t="e">
        <f t="shared" si="68"/>
        <v>#REF!</v>
      </c>
      <c r="CN14" s="15" t="e">
        <f t="shared" si="68"/>
        <v>#REF!</v>
      </c>
      <c r="CO14" s="15" t="e">
        <f t="shared" si="68"/>
        <v>#REF!</v>
      </c>
      <c r="CP14" s="15" t="e">
        <f t="shared" si="68"/>
        <v>#REF!</v>
      </c>
      <c r="CQ14" s="15" t="e">
        <f t="shared" si="68"/>
        <v>#REF!</v>
      </c>
      <c r="CR14" s="15" t="e">
        <f t="shared" si="68"/>
        <v>#REF!</v>
      </c>
      <c r="CS14" s="15" t="e">
        <f t="shared" si="68"/>
        <v>#REF!</v>
      </c>
      <c r="CT14" s="15" t="e">
        <f t="shared" si="68"/>
        <v>#REF!</v>
      </c>
      <c r="CU14" s="15" t="e">
        <f t="shared" si="68"/>
        <v>#REF!</v>
      </c>
      <c r="CV14" s="15" t="e">
        <f t="shared" si="68"/>
        <v>#REF!</v>
      </c>
      <c r="CW14" s="15" t="e">
        <f t="shared" si="68"/>
        <v>#REF!</v>
      </c>
      <c r="CX14" s="15" t="e">
        <f t="shared" ref="CX14:CX24" si="80">-$B14*(1+$B$1)^8</f>
        <v>#REF!</v>
      </c>
      <c r="CY14" s="15" t="e">
        <f t="shared" si="69"/>
        <v>#REF!</v>
      </c>
      <c r="CZ14" s="15" t="e">
        <f t="shared" si="69"/>
        <v>#REF!</v>
      </c>
      <c r="DA14" s="15" t="e">
        <f t="shared" si="69"/>
        <v>#REF!</v>
      </c>
      <c r="DB14" s="15" t="e">
        <f t="shared" si="69"/>
        <v>#REF!</v>
      </c>
      <c r="DC14" s="15" t="e">
        <f t="shared" si="69"/>
        <v>#REF!</v>
      </c>
      <c r="DD14" s="15" t="e">
        <f t="shared" si="69"/>
        <v>#REF!</v>
      </c>
      <c r="DE14" s="15" t="e">
        <f t="shared" si="69"/>
        <v>#REF!</v>
      </c>
      <c r="DF14" s="15" t="e">
        <f t="shared" si="69"/>
        <v>#REF!</v>
      </c>
      <c r="DG14" s="15" t="e">
        <f t="shared" si="69"/>
        <v>#REF!</v>
      </c>
      <c r="DH14" s="15" t="e">
        <f t="shared" si="69"/>
        <v>#REF!</v>
      </c>
      <c r="DI14" s="15" t="e">
        <f t="shared" si="69"/>
        <v>#REF!</v>
      </c>
      <c r="DJ14" s="15" t="e">
        <f t="shared" si="70"/>
        <v>#REF!</v>
      </c>
      <c r="DK14" s="15" t="e">
        <f t="shared" si="70"/>
        <v>#REF!</v>
      </c>
      <c r="DL14" s="15" t="e">
        <f t="shared" si="70"/>
        <v>#REF!</v>
      </c>
      <c r="DM14" s="15" t="e">
        <f t="shared" si="70"/>
        <v>#REF!</v>
      </c>
      <c r="DN14" s="15" t="e">
        <f t="shared" si="70"/>
        <v>#REF!</v>
      </c>
      <c r="DO14" s="15" t="e">
        <f t="shared" si="70"/>
        <v>#REF!</v>
      </c>
      <c r="DP14" s="15" t="e">
        <f t="shared" si="70"/>
        <v>#REF!</v>
      </c>
      <c r="DQ14" s="15" t="e">
        <f t="shared" si="70"/>
        <v>#REF!</v>
      </c>
      <c r="DR14" s="15" t="e">
        <f t="shared" si="70"/>
        <v>#REF!</v>
      </c>
      <c r="DS14" s="15" t="e">
        <f t="shared" si="70"/>
        <v>#REF!</v>
      </c>
      <c r="DT14" s="15" t="e">
        <f t="shared" si="70"/>
        <v>#REF!</v>
      </c>
      <c r="DU14" s="15" t="e">
        <f t="shared" si="70"/>
        <v>#REF!</v>
      </c>
    </row>
    <row r="15" spans="1:125" s="16" customFormat="1" x14ac:dyDescent="0.3">
      <c r="A15" s="3" t="s">
        <v>170</v>
      </c>
      <c r="B15" s="13">
        <v>3312</v>
      </c>
      <c r="C15" s="13"/>
      <c r="D15" s="4"/>
      <c r="E15" s="4"/>
      <c r="F15" s="15">
        <f t="shared" ref="F15:P15" si="81">-$B$15</f>
        <v>-3312</v>
      </c>
      <c r="G15" s="15">
        <f t="shared" si="81"/>
        <v>-3312</v>
      </c>
      <c r="H15" s="15">
        <f t="shared" si="81"/>
        <v>-3312</v>
      </c>
      <c r="I15" s="15">
        <f t="shared" si="81"/>
        <v>-3312</v>
      </c>
      <c r="J15" s="15">
        <f t="shared" si="81"/>
        <v>-3312</v>
      </c>
      <c r="K15" s="15">
        <f t="shared" si="81"/>
        <v>-3312</v>
      </c>
      <c r="L15" s="15">
        <f t="shared" si="81"/>
        <v>-3312</v>
      </c>
      <c r="M15" s="15">
        <f t="shared" si="81"/>
        <v>-3312</v>
      </c>
      <c r="N15" s="15">
        <f t="shared" si="81"/>
        <v>-3312</v>
      </c>
      <c r="O15" s="15">
        <f t="shared" si="81"/>
        <v>-3312</v>
      </c>
      <c r="P15" s="15">
        <f t="shared" si="81"/>
        <v>-3312</v>
      </c>
      <c r="Q15" s="15">
        <f t="shared" si="72"/>
        <v>-3312</v>
      </c>
      <c r="R15" s="15">
        <f t="shared" si="73"/>
        <v>-3444.48</v>
      </c>
      <c r="S15" s="15">
        <f t="shared" si="62"/>
        <v>-3444.48</v>
      </c>
      <c r="T15" s="15">
        <f t="shared" si="62"/>
        <v>-3444.48</v>
      </c>
      <c r="U15" s="15">
        <f t="shared" si="62"/>
        <v>-3444.48</v>
      </c>
      <c r="V15" s="15">
        <f t="shared" si="62"/>
        <v>-3444.48</v>
      </c>
      <c r="W15" s="15">
        <f t="shared" si="62"/>
        <v>-3444.48</v>
      </c>
      <c r="X15" s="15">
        <f t="shared" si="62"/>
        <v>-3444.48</v>
      </c>
      <c r="Y15" s="15">
        <f t="shared" si="62"/>
        <v>-3444.48</v>
      </c>
      <c r="Z15" s="15">
        <f t="shared" si="62"/>
        <v>-3444.48</v>
      </c>
      <c r="AA15" s="15">
        <f t="shared" si="62"/>
        <v>-3444.48</v>
      </c>
      <c r="AB15" s="15">
        <f t="shared" si="62"/>
        <v>-3444.48</v>
      </c>
      <c r="AC15" s="15">
        <f t="shared" si="62"/>
        <v>-3444.48</v>
      </c>
      <c r="AD15" s="15">
        <f t="shared" si="74"/>
        <v>-3582.2592000000004</v>
      </c>
      <c r="AE15" s="15">
        <f t="shared" si="63"/>
        <v>-3582.2592000000004</v>
      </c>
      <c r="AF15" s="15">
        <f t="shared" si="63"/>
        <v>-3582.2592000000004</v>
      </c>
      <c r="AG15" s="15">
        <f t="shared" si="63"/>
        <v>-3582.2592000000004</v>
      </c>
      <c r="AH15" s="15">
        <f t="shared" si="63"/>
        <v>-3582.2592000000004</v>
      </c>
      <c r="AI15" s="15">
        <f t="shared" si="63"/>
        <v>-3582.2592000000004</v>
      </c>
      <c r="AJ15" s="15">
        <f t="shared" si="63"/>
        <v>-3582.2592000000004</v>
      </c>
      <c r="AK15" s="15">
        <f t="shared" si="63"/>
        <v>-3582.2592000000004</v>
      </c>
      <c r="AL15" s="15">
        <f t="shared" si="63"/>
        <v>-3582.2592000000004</v>
      </c>
      <c r="AM15" s="15">
        <f t="shared" si="63"/>
        <v>-3582.2592000000004</v>
      </c>
      <c r="AN15" s="15">
        <f t="shared" si="63"/>
        <v>-3582.2592000000004</v>
      </c>
      <c r="AO15" s="15">
        <f t="shared" si="63"/>
        <v>-3582.2592000000004</v>
      </c>
      <c r="AP15" s="15">
        <f t="shared" si="75"/>
        <v>-3725.5495680000004</v>
      </c>
      <c r="AQ15" s="15">
        <f t="shared" si="64"/>
        <v>-3725.5495680000004</v>
      </c>
      <c r="AR15" s="15">
        <f t="shared" si="64"/>
        <v>-3725.5495680000004</v>
      </c>
      <c r="AS15" s="15">
        <f t="shared" si="64"/>
        <v>-3725.5495680000004</v>
      </c>
      <c r="AT15" s="15">
        <f t="shared" si="64"/>
        <v>-3725.5495680000004</v>
      </c>
      <c r="AU15" s="15">
        <f t="shared" si="64"/>
        <v>-3725.5495680000004</v>
      </c>
      <c r="AV15" s="15">
        <f t="shared" si="64"/>
        <v>-3725.5495680000004</v>
      </c>
      <c r="AW15" s="15">
        <f t="shared" si="64"/>
        <v>-3725.5495680000004</v>
      </c>
      <c r="AX15" s="15">
        <f t="shared" si="64"/>
        <v>-3725.5495680000004</v>
      </c>
      <c r="AY15" s="15">
        <f t="shared" si="64"/>
        <v>-3725.5495680000004</v>
      </c>
      <c r="AZ15" s="15">
        <f t="shared" si="64"/>
        <v>-3725.5495680000004</v>
      </c>
      <c r="BA15" s="15">
        <f t="shared" si="64"/>
        <v>-3725.5495680000004</v>
      </c>
      <c r="BB15" s="15">
        <f t="shared" si="76"/>
        <v>-3874.5715507200007</v>
      </c>
      <c r="BC15" s="15">
        <f t="shared" si="65"/>
        <v>-3874.5715507200007</v>
      </c>
      <c r="BD15" s="15">
        <f t="shared" si="65"/>
        <v>-3874.5715507200007</v>
      </c>
      <c r="BE15" s="15">
        <f t="shared" si="65"/>
        <v>-3874.5715507200007</v>
      </c>
      <c r="BF15" s="15">
        <f t="shared" si="65"/>
        <v>-3874.5715507200007</v>
      </c>
      <c r="BG15" s="15">
        <f t="shared" si="65"/>
        <v>-3874.5715507200007</v>
      </c>
      <c r="BH15" s="15">
        <f t="shared" si="65"/>
        <v>-3874.5715507200007</v>
      </c>
      <c r="BI15" s="15">
        <f t="shared" si="65"/>
        <v>-3874.5715507200007</v>
      </c>
      <c r="BJ15" s="15">
        <f t="shared" si="65"/>
        <v>-3874.5715507200007</v>
      </c>
      <c r="BK15" s="15">
        <f t="shared" si="65"/>
        <v>-3874.5715507200007</v>
      </c>
      <c r="BL15" s="15">
        <f t="shared" si="65"/>
        <v>-3874.5715507200007</v>
      </c>
      <c r="BM15" s="15">
        <f t="shared" si="65"/>
        <v>-3874.5715507200007</v>
      </c>
      <c r="BN15" s="15">
        <f t="shared" si="77"/>
        <v>-4029.554412748801</v>
      </c>
      <c r="BO15" s="15">
        <f t="shared" si="66"/>
        <v>-4029.554412748801</v>
      </c>
      <c r="BP15" s="15">
        <f t="shared" si="66"/>
        <v>-4029.554412748801</v>
      </c>
      <c r="BQ15" s="15">
        <f t="shared" si="66"/>
        <v>-4029.554412748801</v>
      </c>
      <c r="BR15" s="15">
        <f t="shared" si="66"/>
        <v>-4029.554412748801</v>
      </c>
      <c r="BS15" s="15">
        <f t="shared" si="66"/>
        <v>-4029.554412748801</v>
      </c>
      <c r="BT15" s="15">
        <f t="shared" si="66"/>
        <v>-4029.554412748801</v>
      </c>
      <c r="BU15" s="15">
        <f t="shared" si="66"/>
        <v>-4029.554412748801</v>
      </c>
      <c r="BV15" s="15">
        <f t="shared" si="66"/>
        <v>-4029.554412748801</v>
      </c>
      <c r="BW15" s="15">
        <f t="shared" si="66"/>
        <v>-4029.554412748801</v>
      </c>
      <c r="BX15" s="15">
        <f t="shared" si="66"/>
        <v>-4029.554412748801</v>
      </c>
      <c r="BY15" s="15">
        <f t="shared" si="66"/>
        <v>-4029.554412748801</v>
      </c>
      <c r="BZ15" s="15">
        <f t="shared" si="78"/>
        <v>-4190.7365892587532</v>
      </c>
      <c r="CA15" s="15">
        <f t="shared" si="67"/>
        <v>-4190.7365892587532</v>
      </c>
      <c r="CB15" s="15">
        <f t="shared" si="67"/>
        <v>-4190.7365892587532</v>
      </c>
      <c r="CC15" s="15">
        <f t="shared" si="67"/>
        <v>-4190.7365892587532</v>
      </c>
      <c r="CD15" s="15">
        <f t="shared" si="67"/>
        <v>-4190.7365892587532</v>
      </c>
      <c r="CE15" s="15">
        <f t="shared" si="67"/>
        <v>-4190.7365892587532</v>
      </c>
      <c r="CF15" s="15">
        <f t="shared" si="67"/>
        <v>-4190.7365892587532</v>
      </c>
      <c r="CG15" s="15">
        <f t="shared" si="67"/>
        <v>-4190.7365892587532</v>
      </c>
      <c r="CH15" s="15">
        <f t="shared" si="67"/>
        <v>-4190.7365892587532</v>
      </c>
      <c r="CI15" s="15">
        <f t="shared" si="67"/>
        <v>-4190.7365892587532</v>
      </c>
      <c r="CJ15" s="15">
        <f t="shared" si="67"/>
        <v>-4190.7365892587532</v>
      </c>
      <c r="CK15" s="15">
        <f t="shared" si="67"/>
        <v>-4190.7365892587532</v>
      </c>
      <c r="CL15" s="15">
        <f t="shared" si="79"/>
        <v>-4358.366052829103</v>
      </c>
      <c r="CM15" s="15">
        <f t="shared" si="68"/>
        <v>-4358.366052829103</v>
      </c>
      <c r="CN15" s="15">
        <f t="shared" si="68"/>
        <v>-4358.366052829103</v>
      </c>
      <c r="CO15" s="15">
        <f t="shared" si="68"/>
        <v>-4358.366052829103</v>
      </c>
      <c r="CP15" s="15">
        <f t="shared" si="68"/>
        <v>-4358.366052829103</v>
      </c>
      <c r="CQ15" s="15">
        <f t="shared" si="68"/>
        <v>-4358.366052829103</v>
      </c>
      <c r="CR15" s="15">
        <f t="shared" si="68"/>
        <v>-4358.366052829103</v>
      </c>
      <c r="CS15" s="15">
        <f t="shared" si="68"/>
        <v>-4358.366052829103</v>
      </c>
      <c r="CT15" s="15">
        <f t="shared" si="68"/>
        <v>-4358.366052829103</v>
      </c>
      <c r="CU15" s="15">
        <f t="shared" si="68"/>
        <v>-4358.366052829103</v>
      </c>
      <c r="CV15" s="15">
        <f t="shared" si="68"/>
        <v>-4358.366052829103</v>
      </c>
      <c r="CW15" s="15">
        <f t="shared" si="68"/>
        <v>-4358.366052829103</v>
      </c>
      <c r="CX15" s="15">
        <f t="shared" si="80"/>
        <v>-4532.7006949422675</v>
      </c>
      <c r="CY15" s="15">
        <f t="shared" si="69"/>
        <v>-4532.7006949422675</v>
      </c>
      <c r="CZ15" s="15">
        <f t="shared" si="69"/>
        <v>-4532.7006949422675</v>
      </c>
      <c r="DA15" s="15">
        <f t="shared" si="69"/>
        <v>-4532.7006949422675</v>
      </c>
      <c r="DB15" s="15">
        <f t="shared" si="69"/>
        <v>-4532.7006949422675</v>
      </c>
      <c r="DC15" s="15">
        <f t="shared" si="69"/>
        <v>-4532.7006949422675</v>
      </c>
      <c r="DD15" s="15">
        <f t="shared" si="69"/>
        <v>-4532.7006949422675</v>
      </c>
      <c r="DE15" s="15">
        <f t="shared" si="69"/>
        <v>-4532.7006949422675</v>
      </c>
      <c r="DF15" s="15">
        <f t="shared" si="69"/>
        <v>-4532.7006949422675</v>
      </c>
      <c r="DG15" s="15">
        <f t="shared" si="69"/>
        <v>-4532.7006949422675</v>
      </c>
      <c r="DH15" s="15">
        <f t="shared" si="69"/>
        <v>-4532.7006949422675</v>
      </c>
      <c r="DI15" s="15">
        <f t="shared" si="69"/>
        <v>-4532.7006949422675</v>
      </c>
      <c r="DJ15" s="15">
        <f t="shared" si="70"/>
        <v>-4714.008722739959</v>
      </c>
      <c r="DK15" s="15">
        <f t="shared" si="70"/>
        <v>-4714.008722739959</v>
      </c>
      <c r="DL15" s="15">
        <f t="shared" si="70"/>
        <v>-4714.008722739959</v>
      </c>
      <c r="DM15" s="15">
        <f t="shared" si="70"/>
        <v>-4714.008722739959</v>
      </c>
      <c r="DN15" s="15">
        <f t="shared" si="70"/>
        <v>-4714.008722739959</v>
      </c>
      <c r="DO15" s="15">
        <f t="shared" si="70"/>
        <v>-4714.008722739959</v>
      </c>
      <c r="DP15" s="15">
        <f t="shared" si="70"/>
        <v>-4714.008722739959</v>
      </c>
      <c r="DQ15" s="15">
        <f t="shared" si="70"/>
        <v>-4714.008722739959</v>
      </c>
      <c r="DR15" s="15">
        <f t="shared" si="70"/>
        <v>-4714.008722739959</v>
      </c>
      <c r="DS15" s="15">
        <f t="shared" si="70"/>
        <v>-4714.008722739959</v>
      </c>
      <c r="DT15" s="15">
        <f t="shared" si="70"/>
        <v>-4714.008722739959</v>
      </c>
      <c r="DU15" s="15">
        <f t="shared" si="70"/>
        <v>-4714.008722739959</v>
      </c>
    </row>
    <row r="16" spans="1:125" s="16" customFormat="1" x14ac:dyDescent="0.3">
      <c r="A16" s="3" t="s">
        <v>171</v>
      </c>
      <c r="B16" s="13">
        <v>1398.3999999999999</v>
      </c>
      <c r="C16" s="13"/>
      <c r="D16" s="4"/>
      <c r="E16" s="4"/>
      <c r="F16" s="15">
        <f t="shared" ref="F16:P16" si="82">-$B$16</f>
        <v>-1398.3999999999999</v>
      </c>
      <c r="G16" s="15">
        <f t="shared" si="82"/>
        <v>-1398.3999999999999</v>
      </c>
      <c r="H16" s="15">
        <f t="shared" si="82"/>
        <v>-1398.3999999999999</v>
      </c>
      <c r="I16" s="15">
        <f t="shared" si="82"/>
        <v>-1398.3999999999999</v>
      </c>
      <c r="J16" s="15">
        <f t="shared" si="82"/>
        <v>-1398.3999999999999</v>
      </c>
      <c r="K16" s="15">
        <f t="shared" si="82"/>
        <v>-1398.3999999999999</v>
      </c>
      <c r="L16" s="15">
        <f t="shared" si="82"/>
        <v>-1398.3999999999999</v>
      </c>
      <c r="M16" s="15">
        <f t="shared" si="82"/>
        <v>-1398.3999999999999</v>
      </c>
      <c r="N16" s="15">
        <f t="shared" si="82"/>
        <v>-1398.3999999999999</v>
      </c>
      <c r="O16" s="15">
        <f t="shared" si="82"/>
        <v>-1398.3999999999999</v>
      </c>
      <c r="P16" s="15">
        <f t="shared" si="82"/>
        <v>-1398.3999999999999</v>
      </c>
      <c r="Q16" s="15">
        <f t="shared" si="72"/>
        <v>-1398.3999999999999</v>
      </c>
      <c r="R16" s="15">
        <f t="shared" si="73"/>
        <v>-1454.336</v>
      </c>
      <c r="S16" s="15">
        <f t="shared" si="62"/>
        <v>-1454.336</v>
      </c>
      <c r="T16" s="15">
        <f t="shared" si="62"/>
        <v>-1454.336</v>
      </c>
      <c r="U16" s="15">
        <f t="shared" si="62"/>
        <v>-1454.336</v>
      </c>
      <c r="V16" s="15">
        <f t="shared" si="62"/>
        <v>-1454.336</v>
      </c>
      <c r="W16" s="15">
        <f t="shared" si="62"/>
        <v>-1454.336</v>
      </c>
      <c r="X16" s="15">
        <f t="shared" si="62"/>
        <v>-1454.336</v>
      </c>
      <c r="Y16" s="15">
        <f t="shared" si="62"/>
        <v>-1454.336</v>
      </c>
      <c r="Z16" s="15">
        <f t="shared" si="62"/>
        <v>-1454.336</v>
      </c>
      <c r="AA16" s="15">
        <f t="shared" si="62"/>
        <v>-1454.336</v>
      </c>
      <c r="AB16" s="15">
        <f t="shared" si="62"/>
        <v>-1454.336</v>
      </c>
      <c r="AC16" s="15">
        <f t="shared" si="62"/>
        <v>-1454.336</v>
      </c>
      <c r="AD16" s="15">
        <f t="shared" si="74"/>
        <v>-1512.50944</v>
      </c>
      <c r="AE16" s="15">
        <f t="shared" si="63"/>
        <v>-1512.50944</v>
      </c>
      <c r="AF16" s="15">
        <f t="shared" si="63"/>
        <v>-1512.50944</v>
      </c>
      <c r="AG16" s="15">
        <f t="shared" si="63"/>
        <v>-1512.50944</v>
      </c>
      <c r="AH16" s="15">
        <f t="shared" si="63"/>
        <v>-1512.50944</v>
      </c>
      <c r="AI16" s="15">
        <f t="shared" si="63"/>
        <v>-1512.50944</v>
      </c>
      <c r="AJ16" s="15">
        <f t="shared" si="63"/>
        <v>-1512.50944</v>
      </c>
      <c r="AK16" s="15">
        <f t="shared" si="63"/>
        <v>-1512.50944</v>
      </c>
      <c r="AL16" s="15">
        <f t="shared" si="63"/>
        <v>-1512.50944</v>
      </c>
      <c r="AM16" s="15">
        <f t="shared" si="63"/>
        <v>-1512.50944</v>
      </c>
      <c r="AN16" s="15">
        <f t="shared" si="63"/>
        <v>-1512.50944</v>
      </c>
      <c r="AO16" s="15">
        <f t="shared" si="63"/>
        <v>-1512.50944</v>
      </c>
      <c r="AP16" s="15">
        <f t="shared" si="75"/>
        <v>-1573.0098175999999</v>
      </c>
      <c r="AQ16" s="15">
        <f t="shared" si="64"/>
        <v>-1573.0098175999999</v>
      </c>
      <c r="AR16" s="15">
        <f t="shared" si="64"/>
        <v>-1573.0098175999999</v>
      </c>
      <c r="AS16" s="15">
        <f t="shared" si="64"/>
        <v>-1573.0098175999999</v>
      </c>
      <c r="AT16" s="15">
        <f t="shared" si="64"/>
        <v>-1573.0098175999999</v>
      </c>
      <c r="AU16" s="15">
        <f t="shared" si="64"/>
        <v>-1573.0098175999999</v>
      </c>
      <c r="AV16" s="15">
        <f t="shared" si="64"/>
        <v>-1573.0098175999999</v>
      </c>
      <c r="AW16" s="15">
        <f t="shared" si="64"/>
        <v>-1573.0098175999999</v>
      </c>
      <c r="AX16" s="15">
        <f t="shared" si="64"/>
        <v>-1573.0098175999999</v>
      </c>
      <c r="AY16" s="15">
        <f t="shared" si="64"/>
        <v>-1573.0098175999999</v>
      </c>
      <c r="AZ16" s="15">
        <f t="shared" si="64"/>
        <v>-1573.0098175999999</v>
      </c>
      <c r="BA16" s="15">
        <f t="shared" si="64"/>
        <v>-1573.0098175999999</v>
      </c>
      <c r="BB16" s="15">
        <f t="shared" si="76"/>
        <v>-1635.9302103040002</v>
      </c>
      <c r="BC16" s="15">
        <f t="shared" si="65"/>
        <v>-1635.9302103040002</v>
      </c>
      <c r="BD16" s="15">
        <f t="shared" si="65"/>
        <v>-1635.9302103040002</v>
      </c>
      <c r="BE16" s="15">
        <f t="shared" si="65"/>
        <v>-1635.9302103040002</v>
      </c>
      <c r="BF16" s="15">
        <f t="shared" si="65"/>
        <v>-1635.9302103040002</v>
      </c>
      <c r="BG16" s="15">
        <f t="shared" si="65"/>
        <v>-1635.9302103040002</v>
      </c>
      <c r="BH16" s="15">
        <f t="shared" si="65"/>
        <v>-1635.9302103040002</v>
      </c>
      <c r="BI16" s="15">
        <f t="shared" si="65"/>
        <v>-1635.9302103040002</v>
      </c>
      <c r="BJ16" s="15">
        <f t="shared" si="65"/>
        <v>-1635.9302103040002</v>
      </c>
      <c r="BK16" s="15">
        <f t="shared" si="65"/>
        <v>-1635.9302103040002</v>
      </c>
      <c r="BL16" s="15">
        <f t="shared" si="65"/>
        <v>-1635.9302103040002</v>
      </c>
      <c r="BM16" s="15">
        <f t="shared" si="65"/>
        <v>-1635.9302103040002</v>
      </c>
      <c r="BN16" s="15">
        <f t="shared" si="77"/>
        <v>-1701.3674187161603</v>
      </c>
      <c r="BO16" s="15">
        <f t="shared" si="66"/>
        <v>-1701.3674187161603</v>
      </c>
      <c r="BP16" s="15">
        <f t="shared" si="66"/>
        <v>-1701.3674187161603</v>
      </c>
      <c r="BQ16" s="15">
        <f t="shared" si="66"/>
        <v>-1701.3674187161603</v>
      </c>
      <c r="BR16" s="15">
        <f t="shared" si="66"/>
        <v>-1701.3674187161603</v>
      </c>
      <c r="BS16" s="15">
        <f t="shared" si="66"/>
        <v>-1701.3674187161603</v>
      </c>
      <c r="BT16" s="15">
        <f t="shared" si="66"/>
        <v>-1701.3674187161603</v>
      </c>
      <c r="BU16" s="15">
        <f t="shared" si="66"/>
        <v>-1701.3674187161603</v>
      </c>
      <c r="BV16" s="15">
        <f t="shared" si="66"/>
        <v>-1701.3674187161603</v>
      </c>
      <c r="BW16" s="15">
        <f t="shared" si="66"/>
        <v>-1701.3674187161603</v>
      </c>
      <c r="BX16" s="15">
        <f t="shared" si="66"/>
        <v>-1701.3674187161603</v>
      </c>
      <c r="BY16" s="15">
        <f t="shared" si="66"/>
        <v>-1701.3674187161603</v>
      </c>
      <c r="BZ16" s="15">
        <f t="shared" si="78"/>
        <v>-1769.4221154648067</v>
      </c>
      <c r="CA16" s="15">
        <f t="shared" si="67"/>
        <v>-1769.4221154648067</v>
      </c>
      <c r="CB16" s="15">
        <f t="shared" si="67"/>
        <v>-1769.4221154648067</v>
      </c>
      <c r="CC16" s="15">
        <f t="shared" si="67"/>
        <v>-1769.4221154648067</v>
      </c>
      <c r="CD16" s="15">
        <f t="shared" si="67"/>
        <v>-1769.4221154648067</v>
      </c>
      <c r="CE16" s="15">
        <f t="shared" si="67"/>
        <v>-1769.4221154648067</v>
      </c>
      <c r="CF16" s="15">
        <f t="shared" si="67"/>
        <v>-1769.4221154648067</v>
      </c>
      <c r="CG16" s="15">
        <f t="shared" si="67"/>
        <v>-1769.4221154648067</v>
      </c>
      <c r="CH16" s="15">
        <f t="shared" si="67"/>
        <v>-1769.4221154648067</v>
      </c>
      <c r="CI16" s="15">
        <f t="shared" si="67"/>
        <v>-1769.4221154648067</v>
      </c>
      <c r="CJ16" s="15">
        <f t="shared" si="67"/>
        <v>-1769.4221154648067</v>
      </c>
      <c r="CK16" s="15">
        <f t="shared" si="67"/>
        <v>-1769.4221154648067</v>
      </c>
      <c r="CL16" s="15">
        <f t="shared" si="79"/>
        <v>-1840.1990000833989</v>
      </c>
      <c r="CM16" s="15">
        <f t="shared" si="68"/>
        <v>-1840.1990000833989</v>
      </c>
      <c r="CN16" s="15">
        <f t="shared" si="68"/>
        <v>-1840.1990000833989</v>
      </c>
      <c r="CO16" s="15">
        <f t="shared" si="68"/>
        <v>-1840.1990000833989</v>
      </c>
      <c r="CP16" s="15">
        <f t="shared" si="68"/>
        <v>-1840.1990000833989</v>
      </c>
      <c r="CQ16" s="15">
        <f t="shared" si="68"/>
        <v>-1840.1990000833989</v>
      </c>
      <c r="CR16" s="15">
        <f t="shared" si="68"/>
        <v>-1840.1990000833989</v>
      </c>
      <c r="CS16" s="15">
        <f t="shared" si="68"/>
        <v>-1840.1990000833989</v>
      </c>
      <c r="CT16" s="15">
        <f t="shared" si="68"/>
        <v>-1840.1990000833989</v>
      </c>
      <c r="CU16" s="15">
        <f t="shared" si="68"/>
        <v>-1840.1990000833989</v>
      </c>
      <c r="CV16" s="15">
        <f t="shared" si="68"/>
        <v>-1840.1990000833989</v>
      </c>
      <c r="CW16" s="15">
        <f t="shared" si="68"/>
        <v>-1840.1990000833989</v>
      </c>
      <c r="CX16" s="15">
        <f t="shared" si="80"/>
        <v>-1913.8069600867352</v>
      </c>
      <c r="CY16" s="15">
        <f t="shared" si="69"/>
        <v>-1913.8069600867352</v>
      </c>
      <c r="CZ16" s="15">
        <f t="shared" si="69"/>
        <v>-1913.8069600867352</v>
      </c>
      <c r="DA16" s="15">
        <f t="shared" si="69"/>
        <v>-1913.8069600867352</v>
      </c>
      <c r="DB16" s="15">
        <f t="shared" si="69"/>
        <v>-1913.8069600867352</v>
      </c>
      <c r="DC16" s="15">
        <f t="shared" si="69"/>
        <v>-1913.8069600867352</v>
      </c>
      <c r="DD16" s="15">
        <f t="shared" si="69"/>
        <v>-1913.8069600867352</v>
      </c>
      <c r="DE16" s="15">
        <f t="shared" si="69"/>
        <v>-1913.8069600867352</v>
      </c>
      <c r="DF16" s="15">
        <f t="shared" si="69"/>
        <v>-1913.8069600867352</v>
      </c>
      <c r="DG16" s="15">
        <f t="shared" si="69"/>
        <v>-1913.8069600867352</v>
      </c>
      <c r="DH16" s="15">
        <f t="shared" si="69"/>
        <v>-1913.8069600867352</v>
      </c>
      <c r="DI16" s="15">
        <f t="shared" si="69"/>
        <v>-1913.8069600867352</v>
      </c>
      <c r="DJ16" s="15">
        <f t="shared" si="70"/>
        <v>-1990.3592384902047</v>
      </c>
      <c r="DK16" s="15">
        <f t="shared" si="70"/>
        <v>-1990.3592384902047</v>
      </c>
      <c r="DL16" s="15">
        <f t="shared" si="70"/>
        <v>-1990.3592384902047</v>
      </c>
      <c r="DM16" s="15">
        <f t="shared" si="70"/>
        <v>-1990.3592384902047</v>
      </c>
      <c r="DN16" s="15">
        <f t="shared" si="70"/>
        <v>-1990.3592384902047</v>
      </c>
      <c r="DO16" s="15">
        <f t="shared" si="70"/>
        <v>-1990.3592384902047</v>
      </c>
      <c r="DP16" s="15">
        <f t="shared" si="70"/>
        <v>-1990.3592384902047</v>
      </c>
      <c r="DQ16" s="15">
        <f t="shared" si="70"/>
        <v>-1990.3592384902047</v>
      </c>
      <c r="DR16" s="15">
        <f t="shared" si="70"/>
        <v>-1990.3592384902047</v>
      </c>
      <c r="DS16" s="15">
        <f t="shared" si="70"/>
        <v>-1990.3592384902047</v>
      </c>
      <c r="DT16" s="15">
        <f t="shared" si="70"/>
        <v>-1990.3592384902047</v>
      </c>
      <c r="DU16" s="15">
        <f t="shared" si="70"/>
        <v>-1990.3592384902047</v>
      </c>
    </row>
    <row r="17" spans="1:125" s="16" customFormat="1" x14ac:dyDescent="0.3">
      <c r="A17" s="3" t="s">
        <v>218</v>
      </c>
      <c r="B17" s="13">
        <v>1500</v>
      </c>
      <c r="C17" s="14"/>
      <c r="D17" s="4"/>
      <c r="E17" s="4"/>
      <c r="F17" s="15">
        <f t="shared" ref="F17:P17" si="83">-$B$17</f>
        <v>-1500</v>
      </c>
      <c r="G17" s="15">
        <f t="shared" si="83"/>
        <v>-1500</v>
      </c>
      <c r="H17" s="15">
        <f t="shared" si="83"/>
        <v>-1500</v>
      </c>
      <c r="I17" s="15">
        <f t="shared" si="83"/>
        <v>-1500</v>
      </c>
      <c r="J17" s="15">
        <f t="shared" si="83"/>
        <v>-1500</v>
      </c>
      <c r="K17" s="15">
        <f t="shared" si="83"/>
        <v>-1500</v>
      </c>
      <c r="L17" s="15">
        <f t="shared" si="83"/>
        <v>-1500</v>
      </c>
      <c r="M17" s="15">
        <f t="shared" si="83"/>
        <v>-1500</v>
      </c>
      <c r="N17" s="15">
        <f t="shared" si="83"/>
        <v>-1500</v>
      </c>
      <c r="O17" s="15">
        <f t="shared" si="83"/>
        <v>-1500</v>
      </c>
      <c r="P17" s="15">
        <f t="shared" si="83"/>
        <v>-1500</v>
      </c>
      <c r="Q17" s="15">
        <f t="shared" si="72"/>
        <v>-1500</v>
      </c>
      <c r="R17" s="15">
        <f t="shared" si="73"/>
        <v>-1560</v>
      </c>
      <c r="S17" s="15">
        <f t="shared" si="62"/>
        <v>-1560</v>
      </c>
      <c r="T17" s="15">
        <f t="shared" si="62"/>
        <v>-1560</v>
      </c>
      <c r="U17" s="15">
        <f t="shared" si="62"/>
        <v>-1560</v>
      </c>
      <c r="V17" s="15">
        <f t="shared" si="62"/>
        <v>-1560</v>
      </c>
      <c r="W17" s="15">
        <f t="shared" si="62"/>
        <v>-1560</v>
      </c>
      <c r="X17" s="15">
        <f t="shared" si="62"/>
        <v>-1560</v>
      </c>
      <c r="Y17" s="15">
        <f t="shared" si="62"/>
        <v>-1560</v>
      </c>
      <c r="Z17" s="15">
        <f t="shared" si="62"/>
        <v>-1560</v>
      </c>
      <c r="AA17" s="15">
        <f t="shared" si="62"/>
        <v>-1560</v>
      </c>
      <c r="AB17" s="15">
        <f t="shared" si="62"/>
        <v>-1560</v>
      </c>
      <c r="AC17" s="15">
        <f t="shared" si="62"/>
        <v>-1560</v>
      </c>
      <c r="AD17" s="15">
        <f t="shared" si="74"/>
        <v>-1622.4</v>
      </c>
      <c r="AE17" s="15">
        <f t="shared" si="63"/>
        <v>-1622.4</v>
      </c>
      <c r="AF17" s="15">
        <f t="shared" si="63"/>
        <v>-1622.4</v>
      </c>
      <c r="AG17" s="15">
        <f t="shared" si="63"/>
        <v>-1622.4</v>
      </c>
      <c r="AH17" s="15">
        <f t="shared" si="63"/>
        <v>-1622.4</v>
      </c>
      <c r="AI17" s="15">
        <f t="shared" si="63"/>
        <v>-1622.4</v>
      </c>
      <c r="AJ17" s="15">
        <f t="shared" si="63"/>
        <v>-1622.4</v>
      </c>
      <c r="AK17" s="15">
        <f t="shared" si="63"/>
        <v>-1622.4</v>
      </c>
      <c r="AL17" s="15">
        <f t="shared" si="63"/>
        <v>-1622.4</v>
      </c>
      <c r="AM17" s="15">
        <f t="shared" si="63"/>
        <v>-1622.4</v>
      </c>
      <c r="AN17" s="15">
        <f t="shared" si="63"/>
        <v>-1622.4</v>
      </c>
      <c r="AO17" s="15">
        <f t="shared" si="63"/>
        <v>-1622.4</v>
      </c>
      <c r="AP17" s="15">
        <f t="shared" si="75"/>
        <v>-1687.296</v>
      </c>
      <c r="AQ17" s="15">
        <f t="shared" si="64"/>
        <v>-1687.296</v>
      </c>
      <c r="AR17" s="15">
        <f t="shared" si="64"/>
        <v>-1687.296</v>
      </c>
      <c r="AS17" s="15">
        <f t="shared" si="64"/>
        <v>-1687.296</v>
      </c>
      <c r="AT17" s="15">
        <f t="shared" si="64"/>
        <v>-1687.296</v>
      </c>
      <c r="AU17" s="15">
        <f t="shared" si="64"/>
        <v>-1687.296</v>
      </c>
      <c r="AV17" s="15">
        <f t="shared" si="64"/>
        <v>-1687.296</v>
      </c>
      <c r="AW17" s="15">
        <f t="shared" si="64"/>
        <v>-1687.296</v>
      </c>
      <c r="AX17" s="15">
        <f t="shared" si="64"/>
        <v>-1687.296</v>
      </c>
      <c r="AY17" s="15">
        <f t="shared" si="64"/>
        <v>-1687.296</v>
      </c>
      <c r="AZ17" s="15">
        <f t="shared" si="64"/>
        <v>-1687.296</v>
      </c>
      <c r="BA17" s="15">
        <f t="shared" si="64"/>
        <v>-1687.296</v>
      </c>
      <c r="BB17" s="15">
        <f t="shared" si="76"/>
        <v>-1754.7878400000004</v>
      </c>
      <c r="BC17" s="15">
        <f t="shared" si="65"/>
        <v>-1754.7878400000004</v>
      </c>
      <c r="BD17" s="15">
        <f t="shared" si="65"/>
        <v>-1754.7878400000004</v>
      </c>
      <c r="BE17" s="15">
        <f t="shared" si="65"/>
        <v>-1754.7878400000004</v>
      </c>
      <c r="BF17" s="15">
        <f t="shared" si="65"/>
        <v>-1754.7878400000004</v>
      </c>
      <c r="BG17" s="15">
        <f t="shared" si="65"/>
        <v>-1754.7878400000004</v>
      </c>
      <c r="BH17" s="15">
        <f t="shared" si="65"/>
        <v>-1754.7878400000004</v>
      </c>
      <c r="BI17" s="15">
        <f t="shared" si="65"/>
        <v>-1754.7878400000004</v>
      </c>
      <c r="BJ17" s="15">
        <f t="shared" si="65"/>
        <v>-1754.7878400000004</v>
      </c>
      <c r="BK17" s="15">
        <f t="shared" si="65"/>
        <v>-1754.7878400000004</v>
      </c>
      <c r="BL17" s="15">
        <f t="shared" si="65"/>
        <v>-1754.7878400000004</v>
      </c>
      <c r="BM17" s="15">
        <f t="shared" si="65"/>
        <v>-1754.7878400000004</v>
      </c>
      <c r="BN17" s="15">
        <f t="shared" si="77"/>
        <v>-1824.9793536000004</v>
      </c>
      <c r="BO17" s="15">
        <f t="shared" si="66"/>
        <v>-1824.9793536000004</v>
      </c>
      <c r="BP17" s="15">
        <f t="shared" si="66"/>
        <v>-1824.9793536000004</v>
      </c>
      <c r="BQ17" s="15">
        <f t="shared" si="66"/>
        <v>-1824.9793536000004</v>
      </c>
      <c r="BR17" s="15">
        <f t="shared" si="66"/>
        <v>-1824.9793536000004</v>
      </c>
      <c r="BS17" s="15">
        <f t="shared" si="66"/>
        <v>-1824.9793536000004</v>
      </c>
      <c r="BT17" s="15">
        <f t="shared" si="66"/>
        <v>-1824.9793536000004</v>
      </c>
      <c r="BU17" s="15">
        <f t="shared" si="66"/>
        <v>-1824.9793536000004</v>
      </c>
      <c r="BV17" s="15">
        <f t="shared" si="66"/>
        <v>-1824.9793536000004</v>
      </c>
      <c r="BW17" s="15">
        <f t="shared" si="66"/>
        <v>-1824.9793536000004</v>
      </c>
      <c r="BX17" s="15">
        <f t="shared" si="66"/>
        <v>-1824.9793536000004</v>
      </c>
      <c r="BY17" s="15">
        <f t="shared" si="66"/>
        <v>-1824.9793536000004</v>
      </c>
      <c r="BZ17" s="15">
        <f t="shared" si="78"/>
        <v>-1897.9785277440005</v>
      </c>
      <c r="CA17" s="15">
        <f t="shared" si="67"/>
        <v>-1897.9785277440005</v>
      </c>
      <c r="CB17" s="15">
        <f t="shared" si="67"/>
        <v>-1897.9785277440005</v>
      </c>
      <c r="CC17" s="15">
        <f t="shared" si="67"/>
        <v>-1897.9785277440005</v>
      </c>
      <c r="CD17" s="15">
        <f t="shared" si="67"/>
        <v>-1897.9785277440005</v>
      </c>
      <c r="CE17" s="15">
        <f t="shared" si="67"/>
        <v>-1897.9785277440005</v>
      </c>
      <c r="CF17" s="15">
        <f t="shared" si="67"/>
        <v>-1897.9785277440005</v>
      </c>
      <c r="CG17" s="15">
        <f t="shared" si="67"/>
        <v>-1897.9785277440005</v>
      </c>
      <c r="CH17" s="15">
        <f t="shared" si="67"/>
        <v>-1897.9785277440005</v>
      </c>
      <c r="CI17" s="15">
        <f t="shared" si="67"/>
        <v>-1897.9785277440005</v>
      </c>
      <c r="CJ17" s="15">
        <f t="shared" si="67"/>
        <v>-1897.9785277440005</v>
      </c>
      <c r="CK17" s="15">
        <f t="shared" si="67"/>
        <v>-1897.9785277440005</v>
      </c>
      <c r="CL17" s="15">
        <f t="shared" si="79"/>
        <v>-1973.8976688537605</v>
      </c>
      <c r="CM17" s="15">
        <f t="shared" si="68"/>
        <v>-1973.8976688537605</v>
      </c>
      <c r="CN17" s="15">
        <f t="shared" si="68"/>
        <v>-1973.8976688537605</v>
      </c>
      <c r="CO17" s="15">
        <f t="shared" si="68"/>
        <v>-1973.8976688537605</v>
      </c>
      <c r="CP17" s="15">
        <f t="shared" si="68"/>
        <v>-1973.8976688537605</v>
      </c>
      <c r="CQ17" s="15">
        <f t="shared" si="68"/>
        <v>-1973.8976688537605</v>
      </c>
      <c r="CR17" s="15">
        <f t="shared" si="68"/>
        <v>-1973.8976688537605</v>
      </c>
      <c r="CS17" s="15">
        <f t="shared" si="68"/>
        <v>-1973.8976688537605</v>
      </c>
      <c r="CT17" s="15">
        <f t="shared" si="68"/>
        <v>-1973.8976688537605</v>
      </c>
      <c r="CU17" s="15">
        <f t="shared" si="68"/>
        <v>-1973.8976688537605</v>
      </c>
      <c r="CV17" s="15">
        <f t="shared" si="68"/>
        <v>-1973.8976688537605</v>
      </c>
      <c r="CW17" s="15">
        <f t="shared" si="68"/>
        <v>-1973.8976688537605</v>
      </c>
      <c r="CX17" s="15">
        <f t="shared" si="80"/>
        <v>-2052.8535756079114</v>
      </c>
      <c r="CY17" s="15">
        <f t="shared" si="69"/>
        <v>-2052.8535756079114</v>
      </c>
      <c r="CZ17" s="15">
        <f t="shared" si="69"/>
        <v>-2052.8535756079114</v>
      </c>
      <c r="DA17" s="15">
        <f t="shared" si="69"/>
        <v>-2052.8535756079114</v>
      </c>
      <c r="DB17" s="15">
        <f t="shared" si="69"/>
        <v>-2052.8535756079114</v>
      </c>
      <c r="DC17" s="15">
        <f t="shared" si="69"/>
        <v>-2052.8535756079114</v>
      </c>
      <c r="DD17" s="15">
        <f t="shared" si="69"/>
        <v>-2052.8535756079114</v>
      </c>
      <c r="DE17" s="15">
        <f t="shared" si="69"/>
        <v>-2052.8535756079114</v>
      </c>
      <c r="DF17" s="15">
        <f t="shared" si="69"/>
        <v>-2052.8535756079114</v>
      </c>
      <c r="DG17" s="15">
        <f t="shared" si="69"/>
        <v>-2052.8535756079114</v>
      </c>
      <c r="DH17" s="15">
        <f t="shared" si="69"/>
        <v>-2052.8535756079114</v>
      </c>
      <c r="DI17" s="15">
        <f t="shared" si="69"/>
        <v>-2052.8535756079114</v>
      </c>
      <c r="DJ17" s="15">
        <f t="shared" si="70"/>
        <v>-2134.9677186322278</v>
      </c>
      <c r="DK17" s="15">
        <f t="shared" si="70"/>
        <v>-2134.9677186322278</v>
      </c>
      <c r="DL17" s="15">
        <f t="shared" si="70"/>
        <v>-2134.9677186322278</v>
      </c>
      <c r="DM17" s="15">
        <f t="shared" si="70"/>
        <v>-2134.9677186322278</v>
      </c>
      <c r="DN17" s="15">
        <f t="shared" si="70"/>
        <v>-2134.9677186322278</v>
      </c>
      <c r="DO17" s="15">
        <f t="shared" si="70"/>
        <v>-2134.9677186322278</v>
      </c>
      <c r="DP17" s="15">
        <f t="shared" si="70"/>
        <v>-2134.9677186322278</v>
      </c>
      <c r="DQ17" s="15">
        <f t="shared" si="70"/>
        <v>-2134.9677186322278</v>
      </c>
      <c r="DR17" s="15">
        <f t="shared" si="70"/>
        <v>-2134.9677186322278</v>
      </c>
      <c r="DS17" s="15">
        <f t="shared" si="70"/>
        <v>-2134.9677186322278</v>
      </c>
      <c r="DT17" s="15">
        <f t="shared" si="70"/>
        <v>-2134.9677186322278</v>
      </c>
      <c r="DU17" s="15">
        <f t="shared" si="70"/>
        <v>-2134.9677186322278</v>
      </c>
    </row>
    <row r="18" spans="1:125" s="16" customFormat="1" x14ac:dyDescent="0.3">
      <c r="A18" s="3" t="s">
        <v>219</v>
      </c>
      <c r="B18" s="13">
        <v>6000</v>
      </c>
      <c r="C18" s="13"/>
      <c r="D18" s="4"/>
      <c r="E18" s="4"/>
      <c r="F18" s="15">
        <f>-B18</f>
        <v>-6000</v>
      </c>
      <c r="G18" s="15">
        <f t="shared" ref="G18:P18" si="84">-C18</f>
        <v>0</v>
      </c>
      <c r="H18" s="15">
        <f t="shared" si="84"/>
        <v>0</v>
      </c>
      <c r="I18" s="15">
        <f t="shared" si="84"/>
        <v>0</v>
      </c>
      <c r="J18" s="15">
        <f t="shared" si="84"/>
        <v>6000</v>
      </c>
      <c r="K18" s="15">
        <f t="shared" si="84"/>
        <v>0</v>
      </c>
      <c r="L18" s="15">
        <f t="shared" si="84"/>
        <v>0</v>
      </c>
      <c r="M18" s="15">
        <f t="shared" si="84"/>
        <v>0</v>
      </c>
      <c r="N18" s="15">
        <f t="shared" si="84"/>
        <v>-6000</v>
      </c>
      <c r="O18" s="15">
        <f t="shared" si="84"/>
        <v>0</v>
      </c>
      <c r="P18" s="15">
        <f t="shared" si="84"/>
        <v>0</v>
      </c>
      <c r="Q18" s="15">
        <f t="shared" si="72"/>
        <v>-6000</v>
      </c>
      <c r="R18" s="15">
        <f t="shared" si="73"/>
        <v>-6240</v>
      </c>
      <c r="S18" s="15">
        <f t="shared" si="62"/>
        <v>-6240</v>
      </c>
      <c r="T18" s="15">
        <f t="shared" si="62"/>
        <v>-6240</v>
      </c>
      <c r="U18" s="15">
        <f t="shared" si="62"/>
        <v>-6240</v>
      </c>
      <c r="V18" s="15">
        <f t="shared" si="62"/>
        <v>-6240</v>
      </c>
      <c r="W18" s="15">
        <f t="shared" si="62"/>
        <v>-6240</v>
      </c>
      <c r="X18" s="15">
        <f t="shared" si="62"/>
        <v>-6240</v>
      </c>
      <c r="Y18" s="15">
        <f t="shared" si="62"/>
        <v>-6240</v>
      </c>
      <c r="Z18" s="15">
        <f t="shared" si="62"/>
        <v>-6240</v>
      </c>
      <c r="AA18" s="15">
        <f t="shared" si="62"/>
        <v>-6240</v>
      </c>
      <c r="AB18" s="15">
        <f t="shared" si="62"/>
        <v>-6240</v>
      </c>
      <c r="AC18" s="15">
        <f t="shared" si="62"/>
        <v>-6240</v>
      </c>
      <c r="AD18" s="15">
        <f t="shared" si="74"/>
        <v>-6489.6</v>
      </c>
      <c r="AE18" s="15">
        <f t="shared" si="63"/>
        <v>-6489.6</v>
      </c>
      <c r="AF18" s="15">
        <f t="shared" si="63"/>
        <v>-6489.6</v>
      </c>
      <c r="AG18" s="15">
        <f t="shared" si="63"/>
        <v>-6489.6</v>
      </c>
      <c r="AH18" s="15">
        <f t="shared" si="63"/>
        <v>-6489.6</v>
      </c>
      <c r="AI18" s="15">
        <f t="shared" si="63"/>
        <v>-6489.6</v>
      </c>
      <c r="AJ18" s="15">
        <f t="shared" si="63"/>
        <v>-6489.6</v>
      </c>
      <c r="AK18" s="15">
        <f t="shared" si="63"/>
        <v>-6489.6</v>
      </c>
      <c r="AL18" s="15">
        <f t="shared" si="63"/>
        <v>-6489.6</v>
      </c>
      <c r="AM18" s="15">
        <f t="shared" si="63"/>
        <v>-6489.6</v>
      </c>
      <c r="AN18" s="15">
        <f t="shared" si="63"/>
        <v>-6489.6</v>
      </c>
      <c r="AO18" s="15">
        <f t="shared" si="63"/>
        <v>-6489.6</v>
      </c>
      <c r="AP18" s="15">
        <f t="shared" si="75"/>
        <v>-6749.1840000000002</v>
      </c>
      <c r="AQ18" s="15">
        <f t="shared" si="64"/>
        <v>-6749.1840000000002</v>
      </c>
      <c r="AR18" s="15">
        <f t="shared" si="64"/>
        <v>-6749.1840000000002</v>
      </c>
      <c r="AS18" s="15">
        <f t="shared" si="64"/>
        <v>-6749.1840000000002</v>
      </c>
      <c r="AT18" s="15">
        <f t="shared" si="64"/>
        <v>-6749.1840000000002</v>
      </c>
      <c r="AU18" s="15">
        <f t="shared" si="64"/>
        <v>-6749.1840000000002</v>
      </c>
      <c r="AV18" s="15">
        <f t="shared" si="64"/>
        <v>-6749.1840000000002</v>
      </c>
      <c r="AW18" s="15">
        <f t="shared" si="64"/>
        <v>-6749.1840000000002</v>
      </c>
      <c r="AX18" s="15">
        <f t="shared" si="64"/>
        <v>-6749.1840000000002</v>
      </c>
      <c r="AY18" s="15">
        <f t="shared" si="64"/>
        <v>-6749.1840000000002</v>
      </c>
      <c r="AZ18" s="15">
        <f t="shared" si="64"/>
        <v>-6749.1840000000002</v>
      </c>
      <c r="BA18" s="15">
        <f t="shared" si="64"/>
        <v>-6749.1840000000002</v>
      </c>
      <c r="BB18" s="15">
        <f t="shared" si="76"/>
        <v>-7019.1513600000017</v>
      </c>
      <c r="BC18" s="15">
        <f t="shared" si="65"/>
        <v>-7019.1513600000017</v>
      </c>
      <c r="BD18" s="15">
        <f t="shared" si="65"/>
        <v>-7019.1513600000017</v>
      </c>
      <c r="BE18" s="15">
        <f t="shared" si="65"/>
        <v>-7019.1513600000017</v>
      </c>
      <c r="BF18" s="15">
        <f t="shared" si="65"/>
        <v>-7019.1513600000017</v>
      </c>
      <c r="BG18" s="15">
        <f t="shared" si="65"/>
        <v>-7019.1513600000017</v>
      </c>
      <c r="BH18" s="15">
        <f t="shared" si="65"/>
        <v>-7019.1513600000017</v>
      </c>
      <c r="BI18" s="15">
        <f t="shared" si="65"/>
        <v>-7019.1513600000017</v>
      </c>
      <c r="BJ18" s="15">
        <f t="shared" si="65"/>
        <v>-7019.1513600000017</v>
      </c>
      <c r="BK18" s="15">
        <f t="shared" si="65"/>
        <v>-7019.1513600000017</v>
      </c>
      <c r="BL18" s="15">
        <f t="shared" si="65"/>
        <v>-7019.1513600000017</v>
      </c>
      <c r="BM18" s="15">
        <f t="shared" si="65"/>
        <v>-7019.1513600000017</v>
      </c>
      <c r="BN18" s="15">
        <f t="shared" si="77"/>
        <v>-7299.9174144000017</v>
      </c>
      <c r="BO18" s="15">
        <f t="shared" si="66"/>
        <v>-7299.9174144000017</v>
      </c>
      <c r="BP18" s="15">
        <f t="shared" si="66"/>
        <v>-7299.9174144000017</v>
      </c>
      <c r="BQ18" s="15">
        <f t="shared" si="66"/>
        <v>-7299.9174144000017</v>
      </c>
      <c r="BR18" s="15">
        <f t="shared" si="66"/>
        <v>-7299.9174144000017</v>
      </c>
      <c r="BS18" s="15">
        <f t="shared" si="66"/>
        <v>-7299.9174144000017</v>
      </c>
      <c r="BT18" s="15">
        <f t="shared" si="66"/>
        <v>-7299.9174144000017</v>
      </c>
      <c r="BU18" s="15">
        <f t="shared" si="66"/>
        <v>-7299.9174144000017</v>
      </c>
      <c r="BV18" s="15">
        <f t="shared" si="66"/>
        <v>-7299.9174144000017</v>
      </c>
      <c r="BW18" s="15">
        <f t="shared" si="66"/>
        <v>-7299.9174144000017</v>
      </c>
      <c r="BX18" s="15">
        <f t="shared" si="66"/>
        <v>-7299.9174144000017</v>
      </c>
      <c r="BY18" s="15">
        <f t="shared" si="66"/>
        <v>-7299.9174144000017</v>
      </c>
      <c r="BZ18" s="15">
        <f t="shared" si="78"/>
        <v>-7591.9141109760021</v>
      </c>
      <c r="CA18" s="15">
        <f t="shared" si="67"/>
        <v>-7591.9141109760021</v>
      </c>
      <c r="CB18" s="15">
        <f t="shared" si="67"/>
        <v>-7591.9141109760021</v>
      </c>
      <c r="CC18" s="15">
        <f t="shared" si="67"/>
        <v>-7591.9141109760021</v>
      </c>
      <c r="CD18" s="15">
        <f t="shared" si="67"/>
        <v>-7591.9141109760021</v>
      </c>
      <c r="CE18" s="15">
        <f t="shared" si="67"/>
        <v>-7591.9141109760021</v>
      </c>
      <c r="CF18" s="15">
        <f t="shared" si="67"/>
        <v>-7591.9141109760021</v>
      </c>
      <c r="CG18" s="15">
        <f t="shared" si="67"/>
        <v>-7591.9141109760021</v>
      </c>
      <c r="CH18" s="15">
        <f t="shared" si="67"/>
        <v>-7591.9141109760021</v>
      </c>
      <c r="CI18" s="15">
        <f t="shared" si="67"/>
        <v>-7591.9141109760021</v>
      </c>
      <c r="CJ18" s="15">
        <f t="shared" si="67"/>
        <v>-7591.9141109760021</v>
      </c>
      <c r="CK18" s="15">
        <f t="shared" si="67"/>
        <v>-7591.9141109760021</v>
      </c>
      <c r="CL18" s="15">
        <f t="shared" si="79"/>
        <v>-7895.5906754150419</v>
      </c>
      <c r="CM18" s="15">
        <f t="shared" si="68"/>
        <v>-7895.5906754150419</v>
      </c>
      <c r="CN18" s="15">
        <f t="shared" si="68"/>
        <v>-7895.5906754150419</v>
      </c>
      <c r="CO18" s="15">
        <f t="shared" si="68"/>
        <v>-7895.5906754150419</v>
      </c>
      <c r="CP18" s="15">
        <f t="shared" si="68"/>
        <v>-7895.5906754150419</v>
      </c>
      <c r="CQ18" s="15">
        <f t="shared" si="68"/>
        <v>-7895.5906754150419</v>
      </c>
      <c r="CR18" s="15">
        <f t="shared" si="68"/>
        <v>-7895.5906754150419</v>
      </c>
      <c r="CS18" s="15">
        <f t="shared" si="68"/>
        <v>-7895.5906754150419</v>
      </c>
      <c r="CT18" s="15">
        <f t="shared" si="68"/>
        <v>-7895.5906754150419</v>
      </c>
      <c r="CU18" s="15">
        <f t="shared" si="68"/>
        <v>-7895.5906754150419</v>
      </c>
      <c r="CV18" s="15">
        <f t="shared" si="68"/>
        <v>-7895.5906754150419</v>
      </c>
      <c r="CW18" s="15">
        <f t="shared" si="68"/>
        <v>-7895.5906754150419</v>
      </c>
      <c r="CX18" s="15">
        <f t="shared" si="80"/>
        <v>-8211.4143024316454</v>
      </c>
      <c r="CY18" s="15">
        <f t="shared" si="69"/>
        <v>-8211.4143024316454</v>
      </c>
      <c r="CZ18" s="15">
        <f t="shared" si="69"/>
        <v>-8211.4143024316454</v>
      </c>
      <c r="DA18" s="15">
        <f t="shared" si="69"/>
        <v>-8211.4143024316454</v>
      </c>
      <c r="DB18" s="15">
        <f t="shared" si="69"/>
        <v>-8211.4143024316454</v>
      </c>
      <c r="DC18" s="15">
        <f t="shared" si="69"/>
        <v>-8211.4143024316454</v>
      </c>
      <c r="DD18" s="15">
        <f t="shared" si="69"/>
        <v>-8211.4143024316454</v>
      </c>
      <c r="DE18" s="15">
        <f t="shared" si="69"/>
        <v>-8211.4143024316454</v>
      </c>
      <c r="DF18" s="15">
        <f t="shared" si="69"/>
        <v>-8211.4143024316454</v>
      </c>
      <c r="DG18" s="15">
        <f t="shared" si="69"/>
        <v>-8211.4143024316454</v>
      </c>
      <c r="DH18" s="15">
        <f t="shared" si="69"/>
        <v>-8211.4143024316454</v>
      </c>
      <c r="DI18" s="15">
        <f t="shared" si="69"/>
        <v>-8211.4143024316454</v>
      </c>
      <c r="DJ18" s="15">
        <f t="shared" si="70"/>
        <v>-8539.8708745289114</v>
      </c>
      <c r="DK18" s="15">
        <f t="shared" si="70"/>
        <v>-8539.8708745289114</v>
      </c>
      <c r="DL18" s="15">
        <f t="shared" si="70"/>
        <v>-8539.8708745289114</v>
      </c>
      <c r="DM18" s="15">
        <f t="shared" si="70"/>
        <v>-8539.8708745289114</v>
      </c>
      <c r="DN18" s="15">
        <f t="shared" si="70"/>
        <v>-8539.8708745289114</v>
      </c>
      <c r="DO18" s="15">
        <f t="shared" si="70"/>
        <v>-8539.8708745289114</v>
      </c>
      <c r="DP18" s="15">
        <f t="shared" si="70"/>
        <v>-8539.8708745289114</v>
      </c>
      <c r="DQ18" s="15">
        <f t="shared" si="70"/>
        <v>-8539.8708745289114</v>
      </c>
      <c r="DR18" s="15">
        <f t="shared" si="70"/>
        <v>-8539.8708745289114</v>
      </c>
      <c r="DS18" s="15">
        <f t="shared" si="70"/>
        <v>-8539.8708745289114</v>
      </c>
      <c r="DT18" s="15">
        <f t="shared" si="70"/>
        <v>-8539.8708745289114</v>
      </c>
      <c r="DU18" s="15">
        <f t="shared" si="70"/>
        <v>-8539.8708745289114</v>
      </c>
    </row>
    <row r="19" spans="1:125" s="16" customFormat="1" x14ac:dyDescent="0.3">
      <c r="A19" s="3" t="s">
        <v>220</v>
      </c>
      <c r="B19" s="13">
        <v>3000</v>
      </c>
      <c r="D19" s="4"/>
      <c r="E19" s="4"/>
      <c r="F19" s="15">
        <f t="shared" ref="F19:P19" si="85">-$B$19</f>
        <v>-3000</v>
      </c>
      <c r="G19" s="15">
        <f t="shared" si="85"/>
        <v>-3000</v>
      </c>
      <c r="H19" s="15">
        <f t="shared" si="85"/>
        <v>-3000</v>
      </c>
      <c r="I19" s="15">
        <f t="shared" si="85"/>
        <v>-3000</v>
      </c>
      <c r="J19" s="15">
        <f t="shared" si="85"/>
        <v>-3000</v>
      </c>
      <c r="K19" s="15">
        <f t="shared" si="85"/>
        <v>-3000</v>
      </c>
      <c r="L19" s="15">
        <f t="shared" si="85"/>
        <v>-3000</v>
      </c>
      <c r="M19" s="15">
        <f t="shared" si="85"/>
        <v>-3000</v>
      </c>
      <c r="N19" s="15">
        <f t="shared" si="85"/>
        <v>-3000</v>
      </c>
      <c r="O19" s="15">
        <f t="shared" si="85"/>
        <v>-3000</v>
      </c>
      <c r="P19" s="15">
        <f t="shared" si="85"/>
        <v>-3000</v>
      </c>
      <c r="Q19" s="15">
        <f t="shared" si="72"/>
        <v>-3000</v>
      </c>
      <c r="R19" s="15">
        <f t="shared" si="73"/>
        <v>-3120</v>
      </c>
      <c r="S19" s="15">
        <f t="shared" si="62"/>
        <v>-3120</v>
      </c>
      <c r="T19" s="15">
        <f t="shared" si="62"/>
        <v>-3120</v>
      </c>
      <c r="U19" s="15">
        <f t="shared" si="62"/>
        <v>-3120</v>
      </c>
      <c r="V19" s="15">
        <f t="shared" si="62"/>
        <v>-3120</v>
      </c>
      <c r="W19" s="15">
        <f t="shared" si="62"/>
        <v>-3120</v>
      </c>
      <c r="X19" s="15">
        <f t="shared" si="62"/>
        <v>-3120</v>
      </c>
      <c r="Y19" s="15">
        <f t="shared" si="62"/>
        <v>-3120</v>
      </c>
      <c r="Z19" s="15">
        <f t="shared" si="62"/>
        <v>-3120</v>
      </c>
      <c r="AA19" s="15">
        <f t="shared" si="62"/>
        <v>-3120</v>
      </c>
      <c r="AB19" s="15">
        <f t="shared" si="62"/>
        <v>-3120</v>
      </c>
      <c r="AC19" s="15">
        <f t="shared" si="62"/>
        <v>-3120</v>
      </c>
      <c r="AD19" s="15">
        <f t="shared" si="74"/>
        <v>-3244.8</v>
      </c>
      <c r="AE19" s="15">
        <f t="shared" si="63"/>
        <v>-3244.8</v>
      </c>
      <c r="AF19" s="15">
        <f t="shared" si="63"/>
        <v>-3244.8</v>
      </c>
      <c r="AG19" s="15">
        <f t="shared" si="63"/>
        <v>-3244.8</v>
      </c>
      <c r="AH19" s="15">
        <f t="shared" si="63"/>
        <v>-3244.8</v>
      </c>
      <c r="AI19" s="15">
        <f t="shared" si="63"/>
        <v>-3244.8</v>
      </c>
      <c r="AJ19" s="15">
        <f t="shared" si="63"/>
        <v>-3244.8</v>
      </c>
      <c r="AK19" s="15">
        <f t="shared" si="63"/>
        <v>-3244.8</v>
      </c>
      <c r="AL19" s="15">
        <f t="shared" si="63"/>
        <v>-3244.8</v>
      </c>
      <c r="AM19" s="15">
        <f t="shared" si="63"/>
        <v>-3244.8</v>
      </c>
      <c r="AN19" s="15">
        <f t="shared" si="63"/>
        <v>-3244.8</v>
      </c>
      <c r="AO19" s="15">
        <f t="shared" si="63"/>
        <v>-3244.8</v>
      </c>
      <c r="AP19" s="15">
        <f t="shared" si="75"/>
        <v>-3374.5920000000001</v>
      </c>
      <c r="AQ19" s="15">
        <f t="shared" si="64"/>
        <v>-3374.5920000000001</v>
      </c>
      <c r="AR19" s="15">
        <f t="shared" si="64"/>
        <v>-3374.5920000000001</v>
      </c>
      <c r="AS19" s="15">
        <f t="shared" si="64"/>
        <v>-3374.5920000000001</v>
      </c>
      <c r="AT19" s="15">
        <f t="shared" si="64"/>
        <v>-3374.5920000000001</v>
      </c>
      <c r="AU19" s="15">
        <f t="shared" si="64"/>
        <v>-3374.5920000000001</v>
      </c>
      <c r="AV19" s="15">
        <f t="shared" si="64"/>
        <v>-3374.5920000000001</v>
      </c>
      <c r="AW19" s="15">
        <f t="shared" si="64"/>
        <v>-3374.5920000000001</v>
      </c>
      <c r="AX19" s="15">
        <f t="shared" si="64"/>
        <v>-3374.5920000000001</v>
      </c>
      <c r="AY19" s="15">
        <f t="shared" si="64"/>
        <v>-3374.5920000000001</v>
      </c>
      <c r="AZ19" s="15">
        <f t="shared" si="64"/>
        <v>-3374.5920000000001</v>
      </c>
      <c r="BA19" s="15">
        <f t="shared" si="64"/>
        <v>-3374.5920000000001</v>
      </c>
      <c r="BB19" s="15">
        <f t="shared" si="76"/>
        <v>-3509.5756800000008</v>
      </c>
      <c r="BC19" s="15">
        <f t="shared" si="65"/>
        <v>-3509.5756800000008</v>
      </c>
      <c r="BD19" s="15">
        <f t="shared" si="65"/>
        <v>-3509.5756800000008</v>
      </c>
      <c r="BE19" s="15">
        <f t="shared" si="65"/>
        <v>-3509.5756800000008</v>
      </c>
      <c r="BF19" s="15">
        <f t="shared" si="65"/>
        <v>-3509.5756800000008</v>
      </c>
      <c r="BG19" s="15">
        <f t="shared" si="65"/>
        <v>-3509.5756800000008</v>
      </c>
      <c r="BH19" s="15">
        <f t="shared" si="65"/>
        <v>-3509.5756800000008</v>
      </c>
      <c r="BI19" s="15">
        <f t="shared" si="65"/>
        <v>-3509.5756800000008</v>
      </c>
      <c r="BJ19" s="15">
        <f t="shared" si="65"/>
        <v>-3509.5756800000008</v>
      </c>
      <c r="BK19" s="15">
        <f t="shared" si="65"/>
        <v>-3509.5756800000008</v>
      </c>
      <c r="BL19" s="15">
        <f t="shared" si="65"/>
        <v>-3509.5756800000008</v>
      </c>
      <c r="BM19" s="15">
        <f t="shared" si="65"/>
        <v>-3509.5756800000008</v>
      </c>
      <c r="BN19" s="15">
        <f t="shared" si="77"/>
        <v>-3649.9587072000008</v>
      </c>
      <c r="BO19" s="15">
        <f t="shared" si="66"/>
        <v>-3649.9587072000008</v>
      </c>
      <c r="BP19" s="15">
        <f t="shared" si="66"/>
        <v>-3649.9587072000008</v>
      </c>
      <c r="BQ19" s="15">
        <f t="shared" si="66"/>
        <v>-3649.9587072000008</v>
      </c>
      <c r="BR19" s="15">
        <f t="shared" si="66"/>
        <v>-3649.9587072000008</v>
      </c>
      <c r="BS19" s="15">
        <f t="shared" si="66"/>
        <v>-3649.9587072000008</v>
      </c>
      <c r="BT19" s="15">
        <f t="shared" si="66"/>
        <v>-3649.9587072000008</v>
      </c>
      <c r="BU19" s="15">
        <f t="shared" si="66"/>
        <v>-3649.9587072000008</v>
      </c>
      <c r="BV19" s="15">
        <f t="shared" si="66"/>
        <v>-3649.9587072000008</v>
      </c>
      <c r="BW19" s="15">
        <f t="shared" si="66"/>
        <v>-3649.9587072000008</v>
      </c>
      <c r="BX19" s="15">
        <f t="shared" si="66"/>
        <v>-3649.9587072000008</v>
      </c>
      <c r="BY19" s="15">
        <f t="shared" si="66"/>
        <v>-3649.9587072000008</v>
      </c>
      <c r="BZ19" s="15">
        <f t="shared" si="78"/>
        <v>-3795.9570554880011</v>
      </c>
      <c r="CA19" s="15">
        <f t="shared" si="67"/>
        <v>-3795.9570554880011</v>
      </c>
      <c r="CB19" s="15">
        <f t="shared" si="67"/>
        <v>-3795.9570554880011</v>
      </c>
      <c r="CC19" s="15">
        <f t="shared" si="67"/>
        <v>-3795.9570554880011</v>
      </c>
      <c r="CD19" s="15">
        <f t="shared" si="67"/>
        <v>-3795.9570554880011</v>
      </c>
      <c r="CE19" s="15">
        <f t="shared" si="67"/>
        <v>-3795.9570554880011</v>
      </c>
      <c r="CF19" s="15">
        <f t="shared" si="67"/>
        <v>-3795.9570554880011</v>
      </c>
      <c r="CG19" s="15">
        <f t="shared" si="67"/>
        <v>-3795.9570554880011</v>
      </c>
      <c r="CH19" s="15">
        <f t="shared" si="67"/>
        <v>-3795.9570554880011</v>
      </c>
      <c r="CI19" s="15">
        <f t="shared" si="67"/>
        <v>-3795.9570554880011</v>
      </c>
      <c r="CJ19" s="15">
        <f t="shared" si="67"/>
        <v>-3795.9570554880011</v>
      </c>
      <c r="CK19" s="15">
        <f t="shared" si="67"/>
        <v>-3795.9570554880011</v>
      </c>
      <c r="CL19" s="15">
        <f t="shared" si="79"/>
        <v>-3947.795337707521</v>
      </c>
      <c r="CM19" s="15">
        <f t="shared" si="68"/>
        <v>-3947.795337707521</v>
      </c>
      <c r="CN19" s="15">
        <f t="shared" si="68"/>
        <v>-3947.795337707521</v>
      </c>
      <c r="CO19" s="15">
        <f t="shared" si="68"/>
        <v>-3947.795337707521</v>
      </c>
      <c r="CP19" s="15">
        <f t="shared" si="68"/>
        <v>-3947.795337707521</v>
      </c>
      <c r="CQ19" s="15">
        <f t="shared" si="68"/>
        <v>-3947.795337707521</v>
      </c>
      <c r="CR19" s="15">
        <f t="shared" si="68"/>
        <v>-3947.795337707521</v>
      </c>
      <c r="CS19" s="15">
        <f t="shared" si="68"/>
        <v>-3947.795337707521</v>
      </c>
      <c r="CT19" s="15">
        <f t="shared" si="68"/>
        <v>-3947.795337707521</v>
      </c>
      <c r="CU19" s="15">
        <f t="shared" si="68"/>
        <v>-3947.795337707521</v>
      </c>
      <c r="CV19" s="15">
        <f t="shared" si="68"/>
        <v>-3947.795337707521</v>
      </c>
      <c r="CW19" s="15">
        <f t="shared" si="68"/>
        <v>-3947.795337707521</v>
      </c>
      <c r="CX19" s="15">
        <f t="shared" si="80"/>
        <v>-4105.7071512158227</v>
      </c>
      <c r="CY19" s="15">
        <f t="shared" si="69"/>
        <v>-4105.7071512158227</v>
      </c>
      <c r="CZ19" s="15">
        <f t="shared" si="69"/>
        <v>-4105.7071512158227</v>
      </c>
      <c r="DA19" s="15">
        <f t="shared" si="69"/>
        <v>-4105.7071512158227</v>
      </c>
      <c r="DB19" s="15">
        <f t="shared" si="69"/>
        <v>-4105.7071512158227</v>
      </c>
      <c r="DC19" s="15">
        <f t="shared" si="69"/>
        <v>-4105.7071512158227</v>
      </c>
      <c r="DD19" s="15">
        <f t="shared" si="69"/>
        <v>-4105.7071512158227</v>
      </c>
      <c r="DE19" s="15">
        <f t="shared" si="69"/>
        <v>-4105.7071512158227</v>
      </c>
      <c r="DF19" s="15">
        <f t="shared" si="69"/>
        <v>-4105.7071512158227</v>
      </c>
      <c r="DG19" s="15">
        <f t="shared" si="69"/>
        <v>-4105.7071512158227</v>
      </c>
      <c r="DH19" s="15">
        <f t="shared" si="69"/>
        <v>-4105.7071512158227</v>
      </c>
      <c r="DI19" s="15">
        <f t="shared" si="69"/>
        <v>-4105.7071512158227</v>
      </c>
      <c r="DJ19" s="15">
        <f t="shared" si="70"/>
        <v>-4269.9354372644557</v>
      </c>
      <c r="DK19" s="15">
        <f t="shared" si="70"/>
        <v>-4269.9354372644557</v>
      </c>
      <c r="DL19" s="15">
        <f t="shared" si="70"/>
        <v>-4269.9354372644557</v>
      </c>
      <c r="DM19" s="15">
        <f t="shared" si="70"/>
        <v>-4269.9354372644557</v>
      </c>
      <c r="DN19" s="15">
        <f t="shared" si="70"/>
        <v>-4269.9354372644557</v>
      </c>
      <c r="DO19" s="15">
        <f t="shared" si="70"/>
        <v>-4269.9354372644557</v>
      </c>
      <c r="DP19" s="15">
        <f t="shared" si="70"/>
        <v>-4269.9354372644557</v>
      </c>
      <c r="DQ19" s="15">
        <f t="shared" si="70"/>
        <v>-4269.9354372644557</v>
      </c>
      <c r="DR19" s="15">
        <f t="shared" si="70"/>
        <v>-4269.9354372644557</v>
      </c>
      <c r="DS19" s="15">
        <f t="shared" si="70"/>
        <v>-4269.9354372644557</v>
      </c>
      <c r="DT19" s="15">
        <f t="shared" si="70"/>
        <v>-4269.9354372644557</v>
      </c>
      <c r="DU19" s="15">
        <f t="shared" si="70"/>
        <v>-4269.9354372644557</v>
      </c>
    </row>
    <row r="20" spans="1:125" s="16" customFormat="1" x14ac:dyDescent="0.3">
      <c r="A20" s="3" t="s">
        <v>201</v>
      </c>
      <c r="B20" s="13">
        <v>3000</v>
      </c>
      <c r="D20" s="4"/>
      <c r="E20" s="4"/>
      <c r="F20" s="15">
        <f t="shared" ref="F20:P20" si="86">-$B$20</f>
        <v>-3000</v>
      </c>
      <c r="G20" s="15">
        <f t="shared" si="86"/>
        <v>-3000</v>
      </c>
      <c r="H20" s="15">
        <f t="shared" si="86"/>
        <v>-3000</v>
      </c>
      <c r="I20" s="15">
        <f t="shared" si="86"/>
        <v>-3000</v>
      </c>
      <c r="J20" s="15">
        <f t="shared" si="86"/>
        <v>-3000</v>
      </c>
      <c r="K20" s="15">
        <f t="shared" si="86"/>
        <v>-3000</v>
      </c>
      <c r="L20" s="15">
        <f t="shared" si="86"/>
        <v>-3000</v>
      </c>
      <c r="M20" s="15">
        <f t="shared" si="86"/>
        <v>-3000</v>
      </c>
      <c r="N20" s="15">
        <f t="shared" si="86"/>
        <v>-3000</v>
      </c>
      <c r="O20" s="15">
        <f t="shared" si="86"/>
        <v>-3000</v>
      </c>
      <c r="P20" s="15">
        <f t="shared" si="86"/>
        <v>-3000</v>
      </c>
      <c r="Q20" s="15">
        <f t="shared" si="72"/>
        <v>-3000</v>
      </c>
      <c r="R20" s="15">
        <f t="shared" si="73"/>
        <v>-3120</v>
      </c>
      <c r="S20" s="15">
        <f t="shared" si="62"/>
        <v>-3120</v>
      </c>
      <c r="T20" s="15">
        <f t="shared" si="62"/>
        <v>-3120</v>
      </c>
      <c r="U20" s="15">
        <f t="shared" si="62"/>
        <v>-3120</v>
      </c>
      <c r="V20" s="15">
        <f t="shared" si="62"/>
        <v>-3120</v>
      </c>
      <c r="W20" s="15">
        <f t="shared" si="62"/>
        <v>-3120</v>
      </c>
      <c r="X20" s="15">
        <f t="shared" si="62"/>
        <v>-3120</v>
      </c>
      <c r="Y20" s="15">
        <f t="shared" si="62"/>
        <v>-3120</v>
      </c>
      <c r="Z20" s="15">
        <f t="shared" si="62"/>
        <v>-3120</v>
      </c>
      <c r="AA20" s="15">
        <f t="shared" si="62"/>
        <v>-3120</v>
      </c>
      <c r="AB20" s="15">
        <f t="shared" si="62"/>
        <v>-3120</v>
      </c>
      <c r="AC20" s="15">
        <f t="shared" si="62"/>
        <v>-3120</v>
      </c>
      <c r="AD20" s="15">
        <f t="shared" si="74"/>
        <v>-3244.8</v>
      </c>
      <c r="AE20" s="15">
        <f t="shared" si="63"/>
        <v>-3244.8</v>
      </c>
      <c r="AF20" s="15">
        <f t="shared" si="63"/>
        <v>-3244.8</v>
      </c>
      <c r="AG20" s="15">
        <f t="shared" si="63"/>
        <v>-3244.8</v>
      </c>
      <c r="AH20" s="15">
        <f t="shared" si="63"/>
        <v>-3244.8</v>
      </c>
      <c r="AI20" s="15">
        <f t="shared" si="63"/>
        <v>-3244.8</v>
      </c>
      <c r="AJ20" s="15">
        <f t="shared" si="63"/>
        <v>-3244.8</v>
      </c>
      <c r="AK20" s="15">
        <f t="shared" si="63"/>
        <v>-3244.8</v>
      </c>
      <c r="AL20" s="15">
        <f t="shared" si="63"/>
        <v>-3244.8</v>
      </c>
      <c r="AM20" s="15">
        <f t="shared" si="63"/>
        <v>-3244.8</v>
      </c>
      <c r="AN20" s="15">
        <f t="shared" si="63"/>
        <v>-3244.8</v>
      </c>
      <c r="AO20" s="15">
        <f t="shared" si="63"/>
        <v>-3244.8</v>
      </c>
      <c r="AP20" s="15">
        <f t="shared" si="75"/>
        <v>-3374.5920000000001</v>
      </c>
      <c r="AQ20" s="15">
        <f t="shared" si="64"/>
        <v>-3374.5920000000001</v>
      </c>
      <c r="AR20" s="15">
        <f t="shared" si="64"/>
        <v>-3374.5920000000001</v>
      </c>
      <c r="AS20" s="15">
        <f t="shared" si="64"/>
        <v>-3374.5920000000001</v>
      </c>
      <c r="AT20" s="15">
        <f t="shared" si="64"/>
        <v>-3374.5920000000001</v>
      </c>
      <c r="AU20" s="15">
        <f t="shared" si="64"/>
        <v>-3374.5920000000001</v>
      </c>
      <c r="AV20" s="15">
        <f t="shared" si="64"/>
        <v>-3374.5920000000001</v>
      </c>
      <c r="AW20" s="15">
        <f t="shared" si="64"/>
        <v>-3374.5920000000001</v>
      </c>
      <c r="AX20" s="15">
        <f t="shared" si="64"/>
        <v>-3374.5920000000001</v>
      </c>
      <c r="AY20" s="15">
        <f t="shared" si="64"/>
        <v>-3374.5920000000001</v>
      </c>
      <c r="AZ20" s="15">
        <f t="shared" si="64"/>
        <v>-3374.5920000000001</v>
      </c>
      <c r="BA20" s="15">
        <f t="shared" si="64"/>
        <v>-3374.5920000000001</v>
      </c>
      <c r="BB20" s="15">
        <f t="shared" si="76"/>
        <v>-3509.5756800000008</v>
      </c>
      <c r="BC20" s="15">
        <f t="shared" si="65"/>
        <v>-3509.5756800000008</v>
      </c>
      <c r="BD20" s="15">
        <f t="shared" si="65"/>
        <v>-3509.5756800000008</v>
      </c>
      <c r="BE20" s="15">
        <f t="shared" si="65"/>
        <v>-3509.5756800000008</v>
      </c>
      <c r="BF20" s="15">
        <f t="shared" si="65"/>
        <v>-3509.5756800000008</v>
      </c>
      <c r="BG20" s="15">
        <f t="shared" si="65"/>
        <v>-3509.5756800000008</v>
      </c>
      <c r="BH20" s="15">
        <f t="shared" si="65"/>
        <v>-3509.5756800000008</v>
      </c>
      <c r="BI20" s="15">
        <f t="shared" si="65"/>
        <v>-3509.5756800000008</v>
      </c>
      <c r="BJ20" s="15">
        <f t="shared" si="65"/>
        <v>-3509.5756800000008</v>
      </c>
      <c r="BK20" s="15">
        <f t="shared" si="65"/>
        <v>-3509.5756800000008</v>
      </c>
      <c r="BL20" s="15">
        <f t="shared" si="65"/>
        <v>-3509.5756800000008</v>
      </c>
      <c r="BM20" s="15">
        <f t="shared" si="65"/>
        <v>-3509.5756800000008</v>
      </c>
      <c r="BN20" s="15">
        <f t="shared" si="77"/>
        <v>-3649.9587072000008</v>
      </c>
      <c r="BO20" s="15">
        <f t="shared" si="66"/>
        <v>-3649.9587072000008</v>
      </c>
      <c r="BP20" s="15">
        <f t="shared" si="66"/>
        <v>-3649.9587072000008</v>
      </c>
      <c r="BQ20" s="15">
        <f t="shared" si="66"/>
        <v>-3649.9587072000008</v>
      </c>
      <c r="BR20" s="15">
        <f t="shared" si="66"/>
        <v>-3649.9587072000008</v>
      </c>
      <c r="BS20" s="15">
        <f t="shared" si="66"/>
        <v>-3649.9587072000008</v>
      </c>
      <c r="BT20" s="15">
        <f t="shared" si="66"/>
        <v>-3649.9587072000008</v>
      </c>
      <c r="BU20" s="15">
        <f t="shared" si="66"/>
        <v>-3649.9587072000008</v>
      </c>
      <c r="BV20" s="15">
        <f t="shared" si="66"/>
        <v>-3649.9587072000008</v>
      </c>
      <c r="BW20" s="15">
        <f t="shared" si="66"/>
        <v>-3649.9587072000008</v>
      </c>
      <c r="BX20" s="15">
        <f t="shared" si="66"/>
        <v>-3649.9587072000008</v>
      </c>
      <c r="BY20" s="15">
        <f t="shared" si="66"/>
        <v>-3649.9587072000008</v>
      </c>
      <c r="BZ20" s="15">
        <f t="shared" si="78"/>
        <v>-3795.9570554880011</v>
      </c>
      <c r="CA20" s="15">
        <f t="shared" si="67"/>
        <v>-3795.9570554880011</v>
      </c>
      <c r="CB20" s="15">
        <f t="shared" si="67"/>
        <v>-3795.9570554880011</v>
      </c>
      <c r="CC20" s="15">
        <f t="shared" si="67"/>
        <v>-3795.9570554880011</v>
      </c>
      <c r="CD20" s="15">
        <f t="shared" si="67"/>
        <v>-3795.9570554880011</v>
      </c>
      <c r="CE20" s="15">
        <f t="shared" si="67"/>
        <v>-3795.9570554880011</v>
      </c>
      <c r="CF20" s="15">
        <f t="shared" si="67"/>
        <v>-3795.9570554880011</v>
      </c>
      <c r="CG20" s="15">
        <f t="shared" si="67"/>
        <v>-3795.9570554880011</v>
      </c>
      <c r="CH20" s="15">
        <f t="shared" si="67"/>
        <v>-3795.9570554880011</v>
      </c>
      <c r="CI20" s="15">
        <f t="shared" si="67"/>
        <v>-3795.9570554880011</v>
      </c>
      <c r="CJ20" s="15">
        <f t="shared" si="67"/>
        <v>-3795.9570554880011</v>
      </c>
      <c r="CK20" s="15">
        <f t="shared" si="67"/>
        <v>-3795.9570554880011</v>
      </c>
      <c r="CL20" s="15">
        <f t="shared" si="79"/>
        <v>-3947.795337707521</v>
      </c>
      <c r="CM20" s="15">
        <f t="shared" si="68"/>
        <v>-3947.795337707521</v>
      </c>
      <c r="CN20" s="15">
        <f t="shared" si="68"/>
        <v>-3947.795337707521</v>
      </c>
      <c r="CO20" s="15">
        <f t="shared" si="68"/>
        <v>-3947.795337707521</v>
      </c>
      <c r="CP20" s="15">
        <f t="shared" si="68"/>
        <v>-3947.795337707521</v>
      </c>
      <c r="CQ20" s="15">
        <f t="shared" si="68"/>
        <v>-3947.795337707521</v>
      </c>
      <c r="CR20" s="15">
        <f t="shared" si="68"/>
        <v>-3947.795337707521</v>
      </c>
      <c r="CS20" s="15">
        <f t="shared" si="68"/>
        <v>-3947.795337707521</v>
      </c>
      <c r="CT20" s="15">
        <f t="shared" si="68"/>
        <v>-3947.795337707521</v>
      </c>
      <c r="CU20" s="15">
        <f t="shared" si="68"/>
        <v>-3947.795337707521</v>
      </c>
      <c r="CV20" s="15">
        <f t="shared" si="68"/>
        <v>-3947.795337707521</v>
      </c>
      <c r="CW20" s="15">
        <f t="shared" si="68"/>
        <v>-3947.795337707521</v>
      </c>
      <c r="CX20" s="15">
        <f t="shared" si="80"/>
        <v>-4105.7071512158227</v>
      </c>
      <c r="CY20" s="15">
        <f t="shared" si="69"/>
        <v>-4105.7071512158227</v>
      </c>
      <c r="CZ20" s="15">
        <f t="shared" si="69"/>
        <v>-4105.7071512158227</v>
      </c>
      <c r="DA20" s="15">
        <f t="shared" si="69"/>
        <v>-4105.7071512158227</v>
      </c>
      <c r="DB20" s="15">
        <f t="shared" si="69"/>
        <v>-4105.7071512158227</v>
      </c>
      <c r="DC20" s="15">
        <f t="shared" si="69"/>
        <v>-4105.7071512158227</v>
      </c>
      <c r="DD20" s="15">
        <f t="shared" si="69"/>
        <v>-4105.7071512158227</v>
      </c>
      <c r="DE20" s="15">
        <f t="shared" si="69"/>
        <v>-4105.7071512158227</v>
      </c>
      <c r="DF20" s="15">
        <f t="shared" si="69"/>
        <v>-4105.7071512158227</v>
      </c>
      <c r="DG20" s="15">
        <f t="shared" si="69"/>
        <v>-4105.7071512158227</v>
      </c>
      <c r="DH20" s="15">
        <f t="shared" si="69"/>
        <v>-4105.7071512158227</v>
      </c>
      <c r="DI20" s="15">
        <f t="shared" si="69"/>
        <v>-4105.7071512158227</v>
      </c>
      <c r="DJ20" s="15">
        <f t="shared" si="70"/>
        <v>-4269.9354372644557</v>
      </c>
      <c r="DK20" s="15">
        <f t="shared" si="70"/>
        <v>-4269.9354372644557</v>
      </c>
      <c r="DL20" s="15">
        <f t="shared" si="70"/>
        <v>-4269.9354372644557</v>
      </c>
      <c r="DM20" s="15">
        <f t="shared" si="70"/>
        <v>-4269.9354372644557</v>
      </c>
      <c r="DN20" s="15">
        <f t="shared" si="70"/>
        <v>-4269.9354372644557</v>
      </c>
      <c r="DO20" s="15">
        <f t="shared" si="70"/>
        <v>-4269.9354372644557</v>
      </c>
      <c r="DP20" s="15">
        <f t="shared" si="70"/>
        <v>-4269.9354372644557</v>
      </c>
      <c r="DQ20" s="15">
        <f t="shared" si="70"/>
        <v>-4269.9354372644557</v>
      </c>
      <c r="DR20" s="15">
        <f t="shared" si="70"/>
        <v>-4269.9354372644557</v>
      </c>
      <c r="DS20" s="15">
        <f t="shared" si="70"/>
        <v>-4269.9354372644557</v>
      </c>
      <c r="DT20" s="15">
        <f t="shared" si="70"/>
        <v>-4269.9354372644557</v>
      </c>
      <c r="DU20" s="15">
        <f t="shared" si="70"/>
        <v>-4269.9354372644557</v>
      </c>
    </row>
    <row r="21" spans="1:125" s="16" customFormat="1" x14ac:dyDescent="0.3">
      <c r="A21" s="3" t="s">
        <v>221</v>
      </c>
      <c r="B21" s="13">
        <v>5000</v>
      </c>
      <c r="D21" s="4"/>
      <c r="E21" s="4"/>
      <c r="F21" s="15">
        <f t="shared" ref="F21:P21" si="87">-$B$21</f>
        <v>-5000</v>
      </c>
      <c r="G21" s="15">
        <f t="shared" si="87"/>
        <v>-5000</v>
      </c>
      <c r="H21" s="15">
        <f t="shared" si="87"/>
        <v>-5000</v>
      </c>
      <c r="I21" s="15">
        <f t="shared" si="87"/>
        <v>-5000</v>
      </c>
      <c r="J21" s="15">
        <f t="shared" si="87"/>
        <v>-5000</v>
      </c>
      <c r="K21" s="15">
        <f t="shared" si="87"/>
        <v>-5000</v>
      </c>
      <c r="L21" s="15">
        <f t="shared" si="87"/>
        <v>-5000</v>
      </c>
      <c r="M21" s="15">
        <f t="shared" si="87"/>
        <v>-5000</v>
      </c>
      <c r="N21" s="15">
        <f t="shared" si="87"/>
        <v>-5000</v>
      </c>
      <c r="O21" s="15">
        <f t="shared" si="87"/>
        <v>-5000</v>
      </c>
      <c r="P21" s="15">
        <f t="shared" si="87"/>
        <v>-5000</v>
      </c>
      <c r="Q21" s="15">
        <f t="shared" si="72"/>
        <v>-5000</v>
      </c>
      <c r="R21" s="15">
        <f t="shared" si="73"/>
        <v>-5200</v>
      </c>
      <c r="S21" s="15">
        <f t="shared" si="62"/>
        <v>-5200</v>
      </c>
      <c r="T21" s="15">
        <f t="shared" si="62"/>
        <v>-5200</v>
      </c>
      <c r="U21" s="15">
        <f t="shared" si="62"/>
        <v>-5200</v>
      </c>
      <c r="V21" s="15">
        <f t="shared" si="62"/>
        <v>-5200</v>
      </c>
      <c r="W21" s="15">
        <f t="shared" si="62"/>
        <v>-5200</v>
      </c>
      <c r="X21" s="15">
        <f t="shared" si="62"/>
        <v>-5200</v>
      </c>
      <c r="Y21" s="15">
        <f t="shared" si="62"/>
        <v>-5200</v>
      </c>
      <c r="Z21" s="15">
        <f t="shared" si="62"/>
        <v>-5200</v>
      </c>
      <c r="AA21" s="15">
        <f t="shared" si="62"/>
        <v>-5200</v>
      </c>
      <c r="AB21" s="15">
        <f t="shared" si="62"/>
        <v>-5200</v>
      </c>
      <c r="AC21" s="15">
        <f t="shared" si="62"/>
        <v>-5200</v>
      </c>
      <c r="AD21" s="15">
        <f t="shared" si="74"/>
        <v>-5408.0000000000009</v>
      </c>
      <c r="AE21" s="15">
        <f t="shared" si="63"/>
        <v>-5408.0000000000009</v>
      </c>
      <c r="AF21" s="15">
        <f t="shared" si="63"/>
        <v>-5408.0000000000009</v>
      </c>
      <c r="AG21" s="15">
        <f t="shared" si="63"/>
        <v>-5408.0000000000009</v>
      </c>
      <c r="AH21" s="15">
        <f t="shared" si="63"/>
        <v>-5408.0000000000009</v>
      </c>
      <c r="AI21" s="15">
        <f t="shared" si="63"/>
        <v>-5408.0000000000009</v>
      </c>
      <c r="AJ21" s="15">
        <f t="shared" si="63"/>
        <v>-5408.0000000000009</v>
      </c>
      <c r="AK21" s="15">
        <f t="shared" si="63"/>
        <v>-5408.0000000000009</v>
      </c>
      <c r="AL21" s="15">
        <f t="shared" si="63"/>
        <v>-5408.0000000000009</v>
      </c>
      <c r="AM21" s="15">
        <f t="shared" si="63"/>
        <v>-5408.0000000000009</v>
      </c>
      <c r="AN21" s="15">
        <f t="shared" si="63"/>
        <v>-5408.0000000000009</v>
      </c>
      <c r="AO21" s="15">
        <f t="shared" si="63"/>
        <v>-5408.0000000000009</v>
      </c>
      <c r="AP21" s="15">
        <f t="shared" si="75"/>
        <v>-5624.3200000000006</v>
      </c>
      <c r="AQ21" s="15">
        <f t="shared" si="64"/>
        <v>-5624.3200000000006</v>
      </c>
      <c r="AR21" s="15">
        <f t="shared" si="64"/>
        <v>-5624.3200000000006</v>
      </c>
      <c r="AS21" s="15">
        <f t="shared" si="64"/>
        <v>-5624.3200000000006</v>
      </c>
      <c r="AT21" s="15">
        <f t="shared" si="64"/>
        <v>-5624.3200000000006</v>
      </c>
      <c r="AU21" s="15">
        <f t="shared" si="64"/>
        <v>-5624.3200000000006</v>
      </c>
      <c r="AV21" s="15">
        <f t="shared" si="64"/>
        <v>-5624.3200000000006</v>
      </c>
      <c r="AW21" s="15">
        <f t="shared" si="64"/>
        <v>-5624.3200000000006</v>
      </c>
      <c r="AX21" s="15">
        <f t="shared" si="64"/>
        <v>-5624.3200000000006</v>
      </c>
      <c r="AY21" s="15">
        <f t="shared" si="64"/>
        <v>-5624.3200000000006</v>
      </c>
      <c r="AZ21" s="15">
        <f t="shared" si="64"/>
        <v>-5624.3200000000006</v>
      </c>
      <c r="BA21" s="15">
        <f t="shared" si="64"/>
        <v>-5624.3200000000006</v>
      </c>
      <c r="BB21" s="15">
        <f t="shared" si="76"/>
        <v>-5849.2928000000011</v>
      </c>
      <c r="BC21" s="15">
        <f t="shared" si="65"/>
        <v>-5849.2928000000011</v>
      </c>
      <c r="BD21" s="15">
        <f t="shared" si="65"/>
        <v>-5849.2928000000011</v>
      </c>
      <c r="BE21" s="15">
        <f t="shared" si="65"/>
        <v>-5849.2928000000011</v>
      </c>
      <c r="BF21" s="15">
        <f t="shared" si="65"/>
        <v>-5849.2928000000011</v>
      </c>
      <c r="BG21" s="15">
        <f t="shared" si="65"/>
        <v>-5849.2928000000011</v>
      </c>
      <c r="BH21" s="15">
        <f t="shared" si="65"/>
        <v>-5849.2928000000011</v>
      </c>
      <c r="BI21" s="15">
        <f t="shared" si="65"/>
        <v>-5849.2928000000011</v>
      </c>
      <c r="BJ21" s="15">
        <f t="shared" si="65"/>
        <v>-5849.2928000000011</v>
      </c>
      <c r="BK21" s="15">
        <f t="shared" si="65"/>
        <v>-5849.2928000000011</v>
      </c>
      <c r="BL21" s="15">
        <f t="shared" si="65"/>
        <v>-5849.2928000000011</v>
      </c>
      <c r="BM21" s="15">
        <f t="shared" si="65"/>
        <v>-5849.2928000000011</v>
      </c>
      <c r="BN21" s="15">
        <f t="shared" si="77"/>
        <v>-6083.2645120000016</v>
      </c>
      <c r="BO21" s="15">
        <f t="shared" si="66"/>
        <v>-6083.2645120000016</v>
      </c>
      <c r="BP21" s="15">
        <f t="shared" si="66"/>
        <v>-6083.2645120000016</v>
      </c>
      <c r="BQ21" s="15">
        <f t="shared" si="66"/>
        <v>-6083.2645120000016</v>
      </c>
      <c r="BR21" s="15">
        <f t="shared" si="66"/>
        <v>-6083.2645120000016</v>
      </c>
      <c r="BS21" s="15">
        <f t="shared" si="66"/>
        <v>-6083.2645120000016</v>
      </c>
      <c r="BT21" s="15">
        <f t="shared" si="66"/>
        <v>-6083.2645120000016</v>
      </c>
      <c r="BU21" s="15">
        <f t="shared" si="66"/>
        <v>-6083.2645120000016</v>
      </c>
      <c r="BV21" s="15">
        <f t="shared" si="66"/>
        <v>-6083.2645120000016</v>
      </c>
      <c r="BW21" s="15">
        <f t="shared" si="66"/>
        <v>-6083.2645120000016</v>
      </c>
      <c r="BX21" s="15">
        <f t="shared" si="66"/>
        <v>-6083.2645120000016</v>
      </c>
      <c r="BY21" s="15">
        <f t="shared" si="66"/>
        <v>-6083.2645120000016</v>
      </c>
      <c r="BZ21" s="15">
        <f t="shared" si="78"/>
        <v>-6326.5950924800018</v>
      </c>
      <c r="CA21" s="15">
        <f t="shared" si="67"/>
        <v>-6326.5950924800018</v>
      </c>
      <c r="CB21" s="15">
        <f t="shared" si="67"/>
        <v>-6326.5950924800018</v>
      </c>
      <c r="CC21" s="15">
        <f t="shared" si="67"/>
        <v>-6326.5950924800018</v>
      </c>
      <c r="CD21" s="15">
        <f t="shared" si="67"/>
        <v>-6326.5950924800018</v>
      </c>
      <c r="CE21" s="15">
        <f t="shared" si="67"/>
        <v>-6326.5950924800018</v>
      </c>
      <c r="CF21" s="15">
        <f t="shared" si="67"/>
        <v>-6326.5950924800018</v>
      </c>
      <c r="CG21" s="15">
        <f t="shared" si="67"/>
        <v>-6326.5950924800018</v>
      </c>
      <c r="CH21" s="15">
        <f t="shared" si="67"/>
        <v>-6326.5950924800018</v>
      </c>
      <c r="CI21" s="15">
        <f t="shared" si="67"/>
        <v>-6326.5950924800018</v>
      </c>
      <c r="CJ21" s="15">
        <f t="shared" si="67"/>
        <v>-6326.5950924800018</v>
      </c>
      <c r="CK21" s="15">
        <f t="shared" si="67"/>
        <v>-6326.5950924800018</v>
      </c>
      <c r="CL21" s="15">
        <f t="shared" si="79"/>
        <v>-6579.6588961792013</v>
      </c>
      <c r="CM21" s="15">
        <f t="shared" si="68"/>
        <v>-6579.6588961792013</v>
      </c>
      <c r="CN21" s="15">
        <f t="shared" si="68"/>
        <v>-6579.6588961792013</v>
      </c>
      <c r="CO21" s="15">
        <f t="shared" si="68"/>
        <v>-6579.6588961792013</v>
      </c>
      <c r="CP21" s="15">
        <f t="shared" si="68"/>
        <v>-6579.6588961792013</v>
      </c>
      <c r="CQ21" s="15">
        <f t="shared" si="68"/>
        <v>-6579.6588961792013</v>
      </c>
      <c r="CR21" s="15">
        <f t="shared" si="68"/>
        <v>-6579.6588961792013</v>
      </c>
      <c r="CS21" s="15">
        <f t="shared" si="68"/>
        <v>-6579.6588961792013</v>
      </c>
      <c r="CT21" s="15">
        <f t="shared" si="68"/>
        <v>-6579.6588961792013</v>
      </c>
      <c r="CU21" s="15">
        <f t="shared" si="68"/>
        <v>-6579.6588961792013</v>
      </c>
      <c r="CV21" s="15">
        <f t="shared" si="68"/>
        <v>-6579.6588961792013</v>
      </c>
      <c r="CW21" s="15">
        <f t="shared" si="68"/>
        <v>-6579.6588961792013</v>
      </c>
      <c r="CX21" s="15">
        <f t="shared" si="80"/>
        <v>-6842.8452520263709</v>
      </c>
      <c r="CY21" s="15">
        <f t="shared" si="69"/>
        <v>-6842.8452520263709</v>
      </c>
      <c r="CZ21" s="15">
        <f t="shared" si="69"/>
        <v>-6842.8452520263709</v>
      </c>
      <c r="DA21" s="15">
        <f t="shared" si="69"/>
        <v>-6842.8452520263709</v>
      </c>
      <c r="DB21" s="15">
        <f t="shared" si="69"/>
        <v>-6842.8452520263709</v>
      </c>
      <c r="DC21" s="15">
        <f t="shared" si="69"/>
        <v>-6842.8452520263709</v>
      </c>
      <c r="DD21" s="15">
        <f t="shared" si="69"/>
        <v>-6842.8452520263709</v>
      </c>
      <c r="DE21" s="15">
        <f t="shared" si="69"/>
        <v>-6842.8452520263709</v>
      </c>
      <c r="DF21" s="15">
        <f t="shared" si="69"/>
        <v>-6842.8452520263709</v>
      </c>
      <c r="DG21" s="15">
        <f t="shared" si="69"/>
        <v>-6842.8452520263709</v>
      </c>
      <c r="DH21" s="15">
        <f t="shared" si="69"/>
        <v>-6842.8452520263709</v>
      </c>
      <c r="DI21" s="15">
        <f t="shared" si="69"/>
        <v>-6842.8452520263709</v>
      </c>
      <c r="DJ21" s="15">
        <f t="shared" si="70"/>
        <v>-7116.5590621074261</v>
      </c>
      <c r="DK21" s="15">
        <f t="shared" si="70"/>
        <v>-7116.5590621074261</v>
      </c>
      <c r="DL21" s="15">
        <f t="shared" si="70"/>
        <v>-7116.5590621074261</v>
      </c>
      <c r="DM21" s="15">
        <f t="shared" si="70"/>
        <v>-7116.5590621074261</v>
      </c>
      <c r="DN21" s="15">
        <f t="shared" si="70"/>
        <v>-7116.5590621074261</v>
      </c>
      <c r="DO21" s="15">
        <f t="shared" si="70"/>
        <v>-7116.5590621074261</v>
      </c>
      <c r="DP21" s="15">
        <f t="shared" si="70"/>
        <v>-7116.5590621074261</v>
      </c>
      <c r="DQ21" s="15">
        <f t="shared" si="70"/>
        <v>-7116.5590621074261</v>
      </c>
      <c r="DR21" s="15">
        <f t="shared" si="70"/>
        <v>-7116.5590621074261</v>
      </c>
      <c r="DS21" s="15">
        <f t="shared" si="70"/>
        <v>-7116.5590621074261</v>
      </c>
      <c r="DT21" s="15">
        <f t="shared" si="70"/>
        <v>-7116.5590621074261</v>
      </c>
      <c r="DU21" s="15">
        <f t="shared" si="70"/>
        <v>-7116.5590621074261</v>
      </c>
    </row>
    <row r="22" spans="1:125" s="16" customFormat="1" x14ac:dyDescent="0.3">
      <c r="A22" s="3" t="s">
        <v>222</v>
      </c>
      <c r="B22" s="13">
        <v>3000</v>
      </c>
      <c r="D22" s="4"/>
      <c r="E22" s="4"/>
      <c r="F22" s="15">
        <f t="shared" ref="F22:P22" si="88">-$B$22</f>
        <v>-3000</v>
      </c>
      <c r="G22" s="15">
        <f t="shared" si="88"/>
        <v>-3000</v>
      </c>
      <c r="H22" s="15">
        <f t="shared" si="88"/>
        <v>-3000</v>
      </c>
      <c r="I22" s="15">
        <f t="shared" si="88"/>
        <v>-3000</v>
      </c>
      <c r="J22" s="15">
        <f t="shared" si="88"/>
        <v>-3000</v>
      </c>
      <c r="K22" s="15">
        <f t="shared" si="88"/>
        <v>-3000</v>
      </c>
      <c r="L22" s="15">
        <f t="shared" si="88"/>
        <v>-3000</v>
      </c>
      <c r="M22" s="15">
        <f t="shared" si="88"/>
        <v>-3000</v>
      </c>
      <c r="N22" s="15">
        <f t="shared" si="88"/>
        <v>-3000</v>
      </c>
      <c r="O22" s="15">
        <f t="shared" si="88"/>
        <v>-3000</v>
      </c>
      <c r="P22" s="15">
        <f t="shared" si="88"/>
        <v>-3000</v>
      </c>
      <c r="Q22" s="15">
        <f t="shared" si="72"/>
        <v>-3000</v>
      </c>
      <c r="R22" s="15">
        <f t="shared" si="73"/>
        <v>-3120</v>
      </c>
      <c r="S22" s="15">
        <f t="shared" si="62"/>
        <v>-3120</v>
      </c>
      <c r="T22" s="15">
        <f t="shared" si="62"/>
        <v>-3120</v>
      </c>
      <c r="U22" s="15">
        <f t="shared" si="62"/>
        <v>-3120</v>
      </c>
      <c r="V22" s="15">
        <f t="shared" si="62"/>
        <v>-3120</v>
      </c>
      <c r="W22" s="15">
        <f t="shared" si="62"/>
        <v>-3120</v>
      </c>
      <c r="X22" s="15">
        <f t="shared" si="62"/>
        <v>-3120</v>
      </c>
      <c r="Y22" s="15">
        <f t="shared" si="62"/>
        <v>-3120</v>
      </c>
      <c r="Z22" s="15">
        <f t="shared" si="62"/>
        <v>-3120</v>
      </c>
      <c r="AA22" s="15">
        <f t="shared" si="62"/>
        <v>-3120</v>
      </c>
      <c r="AB22" s="15">
        <f t="shared" si="62"/>
        <v>-3120</v>
      </c>
      <c r="AC22" s="15">
        <f t="shared" si="62"/>
        <v>-3120</v>
      </c>
      <c r="AD22" s="15">
        <f t="shared" si="74"/>
        <v>-3244.8</v>
      </c>
      <c r="AE22" s="15">
        <f t="shared" si="63"/>
        <v>-3244.8</v>
      </c>
      <c r="AF22" s="15">
        <f t="shared" si="63"/>
        <v>-3244.8</v>
      </c>
      <c r="AG22" s="15">
        <f t="shared" si="63"/>
        <v>-3244.8</v>
      </c>
      <c r="AH22" s="15">
        <f t="shared" si="63"/>
        <v>-3244.8</v>
      </c>
      <c r="AI22" s="15">
        <f t="shared" si="63"/>
        <v>-3244.8</v>
      </c>
      <c r="AJ22" s="15">
        <f t="shared" si="63"/>
        <v>-3244.8</v>
      </c>
      <c r="AK22" s="15">
        <f t="shared" si="63"/>
        <v>-3244.8</v>
      </c>
      <c r="AL22" s="15">
        <f t="shared" si="63"/>
        <v>-3244.8</v>
      </c>
      <c r="AM22" s="15">
        <f t="shared" si="63"/>
        <v>-3244.8</v>
      </c>
      <c r="AN22" s="15">
        <f t="shared" si="63"/>
        <v>-3244.8</v>
      </c>
      <c r="AO22" s="15">
        <f t="shared" si="63"/>
        <v>-3244.8</v>
      </c>
      <c r="AP22" s="15">
        <f t="shared" si="75"/>
        <v>-3374.5920000000001</v>
      </c>
      <c r="AQ22" s="15">
        <f t="shared" si="64"/>
        <v>-3374.5920000000001</v>
      </c>
      <c r="AR22" s="15">
        <f t="shared" si="64"/>
        <v>-3374.5920000000001</v>
      </c>
      <c r="AS22" s="15">
        <f t="shared" si="64"/>
        <v>-3374.5920000000001</v>
      </c>
      <c r="AT22" s="15">
        <f t="shared" si="64"/>
        <v>-3374.5920000000001</v>
      </c>
      <c r="AU22" s="15">
        <f t="shared" si="64"/>
        <v>-3374.5920000000001</v>
      </c>
      <c r="AV22" s="15">
        <f t="shared" si="64"/>
        <v>-3374.5920000000001</v>
      </c>
      <c r="AW22" s="15">
        <f t="shared" si="64"/>
        <v>-3374.5920000000001</v>
      </c>
      <c r="AX22" s="15">
        <f t="shared" si="64"/>
        <v>-3374.5920000000001</v>
      </c>
      <c r="AY22" s="15">
        <f t="shared" si="64"/>
        <v>-3374.5920000000001</v>
      </c>
      <c r="AZ22" s="15">
        <f t="shared" si="64"/>
        <v>-3374.5920000000001</v>
      </c>
      <c r="BA22" s="15">
        <f t="shared" si="64"/>
        <v>-3374.5920000000001</v>
      </c>
      <c r="BB22" s="15">
        <f t="shared" si="76"/>
        <v>-3509.5756800000008</v>
      </c>
      <c r="BC22" s="15">
        <f t="shared" si="65"/>
        <v>-3509.5756800000008</v>
      </c>
      <c r="BD22" s="15">
        <f t="shared" si="65"/>
        <v>-3509.5756800000008</v>
      </c>
      <c r="BE22" s="15">
        <f t="shared" si="65"/>
        <v>-3509.5756800000008</v>
      </c>
      <c r="BF22" s="15">
        <f t="shared" si="65"/>
        <v>-3509.5756800000008</v>
      </c>
      <c r="BG22" s="15">
        <f t="shared" si="65"/>
        <v>-3509.5756800000008</v>
      </c>
      <c r="BH22" s="15">
        <f t="shared" si="65"/>
        <v>-3509.5756800000008</v>
      </c>
      <c r="BI22" s="15">
        <f t="shared" si="65"/>
        <v>-3509.5756800000008</v>
      </c>
      <c r="BJ22" s="15">
        <f t="shared" si="65"/>
        <v>-3509.5756800000008</v>
      </c>
      <c r="BK22" s="15">
        <f t="shared" si="65"/>
        <v>-3509.5756800000008</v>
      </c>
      <c r="BL22" s="15">
        <f t="shared" si="65"/>
        <v>-3509.5756800000008</v>
      </c>
      <c r="BM22" s="15">
        <f t="shared" si="65"/>
        <v>-3509.5756800000008</v>
      </c>
      <c r="BN22" s="15">
        <f t="shared" si="77"/>
        <v>-3649.9587072000008</v>
      </c>
      <c r="BO22" s="15">
        <f t="shared" si="66"/>
        <v>-3649.9587072000008</v>
      </c>
      <c r="BP22" s="15">
        <f t="shared" si="66"/>
        <v>-3649.9587072000008</v>
      </c>
      <c r="BQ22" s="15">
        <f t="shared" si="66"/>
        <v>-3649.9587072000008</v>
      </c>
      <c r="BR22" s="15">
        <f t="shared" si="66"/>
        <v>-3649.9587072000008</v>
      </c>
      <c r="BS22" s="15">
        <f t="shared" si="66"/>
        <v>-3649.9587072000008</v>
      </c>
      <c r="BT22" s="15">
        <f t="shared" si="66"/>
        <v>-3649.9587072000008</v>
      </c>
      <c r="BU22" s="15">
        <f t="shared" si="66"/>
        <v>-3649.9587072000008</v>
      </c>
      <c r="BV22" s="15">
        <f t="shared" si="66"/>
        <v>-3649.9587072000008</v>
      </c>
      <c r="BW22" s="15">
        <f t="shared" si="66"/>
        <v>-3649.9587072000008</v>
      </c>
      <c r="BX22" s="15">
        <f t="shared" si="66"/>
        <v>-3649.9587072000008</v>
      </c>
      <c r="BY22" s="15">
        <f t="shared" si="66"/>
        <v>-3649.9587072000008</v>
      </c>
      <c r="BZ22" s="15">
        <f t="shared" si="78"/>
        <v>-3795.9570554880011</v>
      </c>
      <c r="CA22" s="15">
        <f t="shared" si="67"/>
        <v>-3795.9570554880011</v>
      </c>
      <c r="CB22" s="15">
        <f t="shared" si="67"/>
        <v>-3795.9570554880011</v>
      </c>
      <c r="CC22" s="15">
        <f t="shared" si="67"/>
        <v>-3795.9570554880011</v>
      </c>
      <c r="CD22" s="15">
        <f t="shared" si="67"/>
        <v>-3795.9570554880011</v>
      </c>
      <c r="CE22" s="15">
        <f t="shared" si="67"/>
        <v>-3795.9570554880011</v>
      </c>
      <c r="CF22" s="15">
        <f t="shared" si="67"/>
        <v>-3795.9570554880011</v>
      </c>
      <c r="CG22" s="15">
        <f t="shared" si="67"/>
        <v>-3795.9570554880011</v>
      </c>
      <c r="CH22" s="15">
        <f t="shared" si="67"/>
        <v>-3795.9570554880011</v>
      </c>
      <c r="CI22" s="15">
        <f t="shared" si="67"/>
        <v>-3795.9570554880011</v>
      </c>
      <c r="CJ22" s="15">
        <f t="shared" si="67"/>
        <v>-3795.9570554880011</v>
      </c>
      <c r="CK22" s="15">
        <f t="shared" si="67"/>
        <v>-3795.9570554880011</v>
      </c>
      <c r="CL22" s="15">
        <f t="shared" si="79"/>
        <v>-3947.795337707521</v>
      </c>
      <c r="CM22" s="15">
        <f t="shared" si="68"/>
        <v>-3947.795337707521</v>
      </c>
      <c r="CN22" s="15">
        <f t="shared" si="68"/>
        <v>-3947.795337707521</v>
      </c>
      <c r="CO22" s="15">
        <f t="shared" si="68"/>
        <v>-3947.795337707521</v>
      </c>
      <c r="CP22" s="15">
        <f t="shared" si="68"/>
        <v>-3947.795337707521</v>
      </c>
      <c r="CQ22" s="15">
        <f t="shared" si="68"/>
        <v>-3947.795337707521</v>
      </c>
      <c r="CR22" s="15">
        <f t="shared" si="68"/>
        <v>-3947.795337707521</v>
      </c>
      <c r="CS22" s="15">
        <f t="shared" si="68"/>
        <v>-3947.795337707521</v>
      </c>
      <c r="CT22" s="15">
        <f t="shared" si="68"/>
        <v>-3947.795337707521</v>
      </c>
      <c r="CU22" s="15">
        <f t="shared" si="68"/>
        <v>-3947.795337707521</v>
      </c>
      <c r="CV22" s="15">
        <f t="shared" si="68"/>
        <v>-3947.795337707521</v>
      </c>
      <c r="CW22" s="15">
        <f t="shared" si="68"/>
        <v>-3947.795337707521</v>
      </c>
      <c r="CX22" s="15">
        <f t="shared" si="80"/>
        <v>-4105.7071512158227</v>
      </c>
      <c r="CY22" s="15">
        <f t="shared" si="69"/>
        <v>-4105.7071512158227</v>
      </c>
      <c r="CZ22" s="15">
        <f t="shared" si="69"/>
        <v>-4105.7071512158227</v>
      </c>
      <c r="DA22" s="15">
        <f t="shared" si="69"/>
        <v>-4105.7071512158227</v>
      </c>
      <c r="DB22" s="15">
        <f t="shared" si="69"/>
        <v>-4105.7071512158227</v>
      </c>
      <c r="DC22" s="15">
        <f t="shared" si="69"/>
        <v>-4105.7071512158227</v>
      </c>
      <c r="DD22" s="15">
        <f t="shared" si="69"/>
        <v>-4105.7071512158227</v>
      </c>
      <c r="DE22" s="15">
        <f t="shared" si="69"/>
        <v>-4105.7071512158227</v>
      </c>
      <c r="DF22" s="15">
        <f t="shared" si="69"/>
        <v>-4105.7071512158227</v>
      </c>
      <c r="DG22" s="15">
        <f t="shared" si="69"/>
        <v>-4105.7071512158227</v>
      </c>
      <c r="DH22" s="15">
        <f t="shared" si="69"/>
        <v>-4105.7071512158227</v>
      </c>
      <c r="DI22" s="15">
        <f t="shared" si="69"/>
        <v>-4105.7071512158227</v>
      </c>
      <c r="DJ22" s="15">
        <f t="shared" si="70"/>
        <v>-4269.9354372644557</v>
      </c>
      <c r="DK22" s="15">
        <f t="shared" si="70"/>
        <v>-4269.9354372644557</v>
      </c>
      <c r="DL22" s="15">
        <f t="shared" si="70"/>
        <v>-4269.9354372644557</v>
      </c>
      <c r="DM22" s="15">
        <f t="shared" si="70"/>
        <v>-4269.9354372644557</v>
      </c>
      <c r="DN22" s="15">
        <f t="shared" si="70"/>
        <v>-4269.9354372644557</v>
      </c>
      <c r="DO22" s="15">
        <f t="shared" si="70"/>
        <v>-4269.9354372644557</v>
      </c>
      <c r="DP22" s="15">
        <f t="shared" si="70"/>
        <v>-4269.9354372644557</v>
      </c>
      <c r="DQ22" s="15">
        <f t="shared" si="70"/>
        <v>-4269.9354372644557</v>
      </c>
      <c r="DR22" s="15">
        <f t="shared" si="70"/>
        <v>-4269.9354372644557</v>
      </c>
      <c r="DS22" s="15">
        <f t="shared" si="70"/>
        <v>-4269.9354372644557</v>
      </c>
      <c r="DT22" s="15">
        <f t="shared" si="70"/>
        <v>-4269.9354372644557</v>
      </c>
      <c r="DU22" s="15">
        <f t="shared" si="70"/>
        <v>-4269.9354372644557</v>
      </c>
    </row>
    <row r="23" spans="1:125" s="16" customFormat="1" x14ac:dyDescent="0.3">
      <c r="A23" s="3" t="s">
        <v>223</v>
      </c>
      <c r="B23" s="6">
        <v>2500</v>
      </c>
      <c r="D23" s="4"/>
      <c r="E23" s="4"/>
      <c r="F23" s="15">
        <f t="shared" ref="F23:P23" si="89">-$B$23</f>
        <v>-2500</v>
      </c>
      <c r="G23" s="15">
        <f t="shared" si="89"/>
        <v>-2500</v>
      </c>
      <c r="H23" s="15">
        <f t="shared" si="89"/>
        <v>-2500</v>
      </c>
      <c r="I23" s="15">
        <f t="shared" si="89"/>
        <v>-2500</v>
      </c>
      <c r="J23" s="15">
        <f t="shared" si="89"/>
        <v>-2500</v>
      </c>
      <c r="K23" s="15">
        <f t="shared" si="89"/>
        <v>-2500</v>
      </c>
      <c r="L23" s="15">
        <f t="shared" si="89"/>
        <v>-2500</v>
      </c>
      <c r="M23" s="15">
        <f t="shared" si="89"/>
        <v>-2500</v>
      </c>
      <c r="N23" s="15">
        <f t="shared" si="89"/>
        <v>-2500</v>
      </c>
      <c r="O23" s="15">
        <f t="shared" si="89"/>
        <v>-2500</v>
      </c>
      <c r="P23" s="15">
        <f t="shared" si="89"/>
        <v>-2500</v>
      </c>
      <c r="Q23" s="15">
        <f t="shared" si="72"/>
        <v>-2500</v>
      </c>
      <c r="R23" s="15">
        <f t="shared" si="73"/>
        <v>-2600</v>
      </c>
      <c r="S23" s="15">
        <f t="shared" si="62"/>
        <v>-2600</v>
      </c>
      <c r="T23" s="15">
        <f t="shared" si="62"/>
        <v>-2600</v>
      </c>
      <c r="U23" s="15">
        <f t="shared" si="62"/>
        <v>-2600</v>
      </c>
      <c r="V23" s="15">
        <f t="shared" si="62"/>
        <v>-2600</v>
      </c>
      <c r="W23" s="15">
        <f t="shared" si="62"/>
        <v>-2600</v>
      </c>
      <c r="X23" s="15">
        <f t="shared" si="62"/>
        <v>-2600</v>
      </c>
      <c r="Y23" s="15">
        <f t="shared" si="62"/>
        <v>-2600</v>
      </c>
      <c r="Z23" s="15">
        <f t="shared" si="62"/>
        <v>-2600</v>
      </c>
      <c r="AA23" s="15">
        <f t="shared" si="62"/>
        <v>-2600</v>
      </c>
      <c r="AB23" s="15">
        <f t="shared" si="62"/>
        <v>-2600</v>
      </c>
      <c r="AC23" s="15">
        <f t="shared" si="62"/>
        <v>-2600</v>
      </c>
      <c r="AD23" s="15">
        <f t="shared" si="74"/>
        <v>-2704.0000000000005</v>
      </c>
      <c r="AE23" s="15">
        <f t="shared" si="63"/>
        <v>-2704.0000000000005</v>
      </c>
      <c r="AF23" s="15">
        <f t="shared" si="63"/>
        <v>-2704.0000000000005</v>
      </c>
      <c r="AG23" s="15">
        <f t="shared" si="63"/>
        <v>-2704.0000000000005</v>
      </c>
      <c r="AH23" s="15">
        <f t="shared" si="63"/>
        <v>-2704.0000000000005</v>
      </c>
      <c r="AI23" s="15">
        <f t="shared" si="63"/>
        <v>-2704.0000000000005</v>
      </c>
      <c r="AJ23" s="15">
        <f t="shared" si="63"/>
        <v>-2704.0000000000005</v>
      </c>
      <c r="AK23" s="15">
        <f t="shared" si="63"/>
        <v>-2704.0000000000005</v>
      </c>
      <c r="AL23" s="15">
        <f t="shared" si="63"/>
        <v>-2704.0000000000005</v>
      </c>
      <c r="AM23" s="15">
        <f t="shared" si="63"/>
        <v>-2704.0000000000005</v>
      </c>
      <c r="AN23" s="15">
        <f t="shared" si="63"/>
        <v>-2704.0000000000005</v>
      </c>
      <c r="AO23" s="15">
        <f t="shared" si="63"/>
        <v>-2704.0000000000005</v>
      </c>
      <c r="AP23" s="15">
        <f t="shared" si="75"/>
        <v>-2812.1600000000003</v>
      </c>
      <c r="AQ23" s="15">
        <f t="shared" si="64"/>
        <v>-2812.1600000000003</v>
      </c>
      <c r="AR23" s="15">
        <f t="shared" si="64"/>
        <v>-2812.1600000000003</v>
      </c>
      <c r="AS23" s="15">
        <f t="shared" si="64"/>
        <v>-2812.1600000000003</v>
      </c>
      <c r="AT23" s="15">
        <f t="shared" si="64"/>
        <v>-2812.1600000000003</v>
      </c>
      <c r="AU23" s="15">
        <f t="shared" si="64"/>
        <v>-2812.1600000000003</v>
      </c>
      <c r="AV23" s="15">
        <f t="shared" si="64"/>
        <v>-2812.1600000000003</v>
      </c>
      <c r="AW23" s="15">
        <f t="shared" si="64"/>
        <v>-2812.1600000000003</v>
      </c>
      <c r="AX23" s="15">
        <f t="shared" si="64"/>
        <v>-2812.1600000000003</v>
      </c>
      <c r="AY23" s="15">
        <f t="shared" si="64"/>
        <v>-2812.1600000000003</v>
      </c>
      <c r="AZ23" s="15">
        <f t="shared" si="64"/>
        <v>-2812.1600000000003</v>
      </c>
      <c r="BA23" s="15">
        <f t="shared" si="64"/>
        <v>-2812.1600000000003</v>
      </c>
      <c r="BB23" s="15">
        <f t="shared" si="76"/>
        <v>-2924.6464000000005</v>
      </c>
      <c r="BC23" s="15">
        <f t="shared" si="65"/>
        <v>-2924.6464000000005</v>
      </c>
      <c r="BD23" s="15">
        <f t="shared" si="65"/>
        <v>-2924.6464000000005</v>
      </c>
      <c r="BE23" s="15">
        <f t="shared" si="65"/>
        <v>-2924.6464000000005</v>
      </c>
      <c r="BF23" s="15">
        <f t="shared" si="65"/>
        <v>-2924.6464000000005</v>
      </c>
      <c r="BG23" s="15">
        <f t="shared" si="65"/>
        <v>-2924.6464000000005</v>
      </c>
      <c r="BH23" s="15">
        <f t="shared" si="65"/>
        <v>-2924.6464000000005</v>
      </c>
      <c r="BI23" s="15">
        <f t="shared" si="65"/>
        <v>-2924.6464000000005</v>
      </c>
      <c r="BJ23" s="15">
        <f t="shared" si="65"/>
        <v>-2924.6464000000005</v>
      </c>
      <c r="BK23" s="15">
        <f t="shared" si="65"/>
        <v>-2924.6464000000005</v>
      </c>
      <c r="BL23" s="15">
        <f t="shared" si="65"/>
        <v>-2924.6464000000005</v>
      </c>
      <c r="BM23" s="15">
        <f t="shared" si="65"/>
        <v>-2924.6464000000005</v>
      </c>
      <c r="BN23" s="15">
        <f t="shared" si="77"/>
        <v>-3041.6322560000008</v>
      </c>
      <c r="BO23" s="15">
        <f t="shared" si="66"/>
        <v>-3041.6322560000008</v>
      </c>
      <c r="BP23" s="15">
        <f t="shared" si="66"/>
        <v>-3041.6322560000008</v>
      </c>
      <c r="BQ23" s="15">
        <f t="shared" si="66"/>
        <v>-3041.6322560000008</v>
      </c>
      <c r="BR23" s="15">
        <f t="shared" si="66"/>
        <v>-3041.6322560000008</v>
      </c>
      <c r="BS23" s="15">
        <f t="shared" si="66"/>
        <v>-3041.6322560000008</v>
      </c>
      <c r="BT23" s="15">
        <f t="shared" si="66"/>
        <v>-3041.6322560000008</v>
      </c>
      <c r="BU23" s="15">
        <f t="shared" si="66"/>
        <v>-3041.6322560000008</v>
      </c>
      <c r="BV23" s="15">
        <f t="shared" si="66"/>
        <v>-3041.6322560000008</v>
      </c>
      <c r="BW23" s="15">
        <f t="shared" si="66"/>
        <v>-3041.6322560000008</v>
      </c>
      <c r="BX23" s="15">
        <f t="shared" si="66"/>
        <v>-3041.6322560000008</v>
      </c>
      <c r="BY23" s="15">
        <f t="shared" si="66"/>
        <v>-3041.6322560000008</v>
      </c>
      <c r="BZ23" s="15">
        <f t="shared" si="78"/>
        <v>-3163.2975462400009</v>
      </c>
      <c r="CA23" s="15">
        <f t="shared" si="67"/>
        <v>-3163.2975462400009</v>
      </c>
      <c r="CB23" s="15">
        <f t="shared" si="67"/>
        <v>-3163.2975462400009</v>
      </c>
      <c r="CC23" s="15">
        <f t="shared" si="67"/>
        <v>-3163.2975462400009</v>
      </c>
      <c r="CD23" s="15">
        <f t="shared" si="67"/>
        <v>-3163.2975462400009</v>
      </c>
      <c r="CE23" s="15">
        <f t="shared" si="67"/>
        <v>-3163.2975462400009</v>
      </c>
      <c r="CF23" s="15">
        <f t="shared" si="67"/>
        <v>-3163.2975462400009</v>
      </c>
      <c r="CG23" s="15">
        <f t="shared" si="67"/>
        <v>-3163.2975462400009</v>
      </c>
      <c r="CH23" s="15">
        <f t="shared" si="67"/>
        <v>-3163.2975462400009</v>
      </c>
      <c r="CI23" s="15">
        <f t="shared" si="67"/>
        <v>-3163.2975462400009</v>
      </c>
      <c r="CJ23" s="15">
        <f t="shared" si="67"/>
        <v>-3163.2975462400009</v>
      </c>
      <c r="CK23" s="15">
        <f t="shared" si="67"/>
        <v>-3163.2975462400009</v>
      </c>
      <c r="CL23" s="15">
        <f t="shared" si="79"/>
        <v>-3289.8294480896006</v>
      </c>
      <c r="CM23" s="15">
        <f t="shared" si="68"/>
        <v>-3289.8294480896006</v>
      </c>
      <c r="CN23" s="15">
        <f t="shared" si="68"/>
        <v>-3289.8294480896006</v>
      </c>
      <c r="CO23" s="15">
        <f t="shared" si="68"/>
        <v>-3289.8294480896006</v>
      </c>
      <c r="CP23" s="15">
        <f t="shared" si="68"/>
        <v>-3289.8294480896006</v>
      </c>
      <c r="CQ23" s="15">
        <f t="shared" si="68"/>
        <v>-3289.8294480896006</v>
      </c>
      <c r="CR23" s="15">
        <f t="shared" si="68"/>
        <v>-3289.8294480896006</v>
      </c>
      <c r="CS23" s="15">
        <f t="shared" si="68"/>
        <v>-3289.8294480896006</v>
      </c>
      <c r="CT23" s="15">
        <f t="shared" si="68"/>
        <v>-3289.8294480896006</v>
      </c>
      <c r="CU23" s="15">
        <f t="shared" si="68"/>
        <v>-3289.8294480896006</v>
      </c>
      <c r="CV23" s="15">
        <f t="shared" si="68"/>
        <v>-3289.8294480896006</v>
      </c>
      <c r="CW23" s="15">
        <f t="shared" si="68"/>
        <v>-3289.8294480896006</v>
      </c>
      <c r="CX23" s="15">
        <f t="shared" si="80"/>
        <v>-3421.4226260131854</v>
      </c>
      <c r="CY23" s="15">
        <f t="shared" si="69"/>
        <v>-3421.4226260131854</v>
      </c>
      <c r="CZ23" s="15">
        <f t="shared" si="69"/>
        <v>-3421.4226260131854</v>
      </c>
      <c r="DA23" s="15">
        <f t="shared" si="69"/>
        <v>-3421.4226260131854</v>
      </c>
      <c r="DB23" s="15">
        <f t="shared" si="69"/>
        <v>-3421.4226260131854</v>
      </c>
      <c r="DC23" s="15">
        <f t="shared" si="69"/>
        <v>-3421.4226260131854</v>
      </c>
      <c r="DD23" s="15">
        <f t="shared" si="69"/>
        <v>-3421.4226260131854</v>
      </c>
      <c r="DE23" s="15">
        <f t="shared" si="69"/>
        <v>-3421.4226260131854</v>
      </c>
      <c r="DF23" s="15">
        <f t="shared" si="69"/>
        <v>-3421.4226260131854</v>
      </c>
      <c r="DG23" s="15">
        <f t="shared" si="69"/>
        <v>-3421.4226260131854</v>
      </c>
      <c r="DH23" s="15">
        <f t="shared" si="69"/>
        <v>-3421.4226260131854</v>
      </c>
      <c r="DI23" s="15">
        <f t="shared" si="69"/>
        <v>-3421.4226260131854</v>
      </c>
      <c r="DJ23" s="15">
        <f t="shared" si="70"/>
        <v>-3558.2795310537131</v>
      </c>
      <c r="DK23" s="15">
        <f t="shared" si="70"/>
        <v>-3558.2795310537131</v>
      </c>
      <c r="DL23" s="15">
        <f t="shared" si="70"/>
        <v>-3558.2795310537131</v>
      </c>
      <c r="DM23" s="15">
        <f t="shared" si="70"/>
        <v>-3558.2795310537131</v>
      </c>
      <c r="DN23" s="15">
        <f t="shared" si="70"/>
        <v>-3558.2795310537131</v>
      </c>
      <c r="DO23" s="15">
        <f t="shared" si="70"/>
        <v>-3558.2795310537131</v>
      </c>
      <c r="DP23" s="15">
        <f t="shared" si="70"/>
        <v>-3558.2795310537131</v>
      </c>
      <c r="DQ23" s="15">
        <f t="shared" si="70"/>
        <v>-3558.2795310537131</v>
      </c>
      <c r="DR23" s="15">
        <f t="shared" si="70"/>
        <v>-3558.2795310537131</v>
      </c>
      <c r="DS23" s="15">
        <f t="shared" si="70"/>
        <v>-3558.2795310537131</v>
      </c>
      <c r="DT23" s="15">
        <f t="shared" si="70"/>
        <v>-3558.2795310537131</v>
      </c>
      <c r="DU23" s="15">
        <f t="shared" si="70"/>
        <v>-3558.2795310537131</v>
      </c>
    </row>
    <row r="24" spans="1:125" s="16" customFormat="1" x14ac:dyDescent="0.3">
      <c r="A24" s="3" t="s">
        <v>224</v>
      </c>
      <c r="B24" s="13">
        <v>2000</v>
      </c>
      <c r="C24" s="6"/>
      <c r="D24" s="4"/>
      <c r="E24" s="4"/>
      <c r="F24" s="15">
        <f t="shared" ref="F24:P24" si="90">-$B$24</f>
        <v>-2000</v>
      </c>
      <c r="G24" s="15">
        <f t="shared" si="90"/>
        <v>-2000</v>
      </c>
      <c r="H24" s="15">
        <f t="shared" si="90"/>
        <v>-2000</v>
      </c>
      <c r="I24" s="15">
        <f t="shared" si="90"/>
        <v>-2000</v>
      </c>
      <c r="J24" s="15">
        <f t="shared" si="90"/>
        <v>-2000</v>
      </c>
      <c r="K24" s="15">
        <f t="shared" si="90"/>
        <v>-2000</v>
      </c>
      <c r="L24" s="15">
        <f t="shared" si="90"/>
        <v>-2000</v>
      </c>
      <c r="M24" s="15">
        <f t="shared" si="90"/>
        <v>-2000</v>
      </c>
      <c r="N24" s="15">
        <f t="shared" si="90"/>
        <v>-2000</v>
      </c>
      <c r="O24" s="15">
        <f t="shared" si="90"/>
        <v>-2000</v>
      </c>
      <c r="P24" s="15">
        <f t="shared" si="90"/>
        <v>-2000</v>
      </c>
      <c r="Q24" s="15">
        <f t="shared" si="72"/>
        <v>-2000</v>
      </c>
      <c r="R24" s="15">
        <f t="shared" si="73"/>
        <v>-2080</v>
      </c>
      <c r="S24" s="15">
        <f t="shared" si="62"/>
        <v>-2080</v>
      </c>
      <c r="T24" s="15">
        <f t="shared" si="62"/>
        <v>-2080</v>
      </c>
      <c r="U24" s="15">
        <f t="shared" si="62"/>
        <v>-2080</v>
      </c>
      <c r="V24" s="15">
        <f t="shared" si="62"/>
        <v>-2080</v>
      </c>
      <c r="W24" s="15">
        <f t="shared" si="62"/>
        <v>-2080</v>
      </c>
      <c r="X24" s="15">
        <f t="shared" si="62"/>
        <v>-2080</v>
      </c>
      <c r="Y24" s="15">
        <f t="shared" si="62"/>
        <v>-2080</v>
      </c>
      <c r="Z24" s="15">
        <f t="shared" si="62"/>
        <v>-2080</v>
      </c>
      <c r="AA24" s="15">
        <f t="shared" si="62"/>
        <v>-2080</v>
      </c>
      <c r="AB24" s="15">
        <f t="shared" si="62"/>
        <v>-2080</v>
      </c>
      <c r="AC24" s="15">
        <f t="shared" si="62"/>
        <v>-2080</v>
      </c>
      <c r="AD24" s="15">
        <f t="shared" si="74"/>
        <v>-2163.2000000000003</v>
      </c>
      <c r="AE24" s="15">
        <f t="shared" si="63"/>
        <v>-2163.2000000000003</v>
      </c>
      <c r="AF24" s="15">
        <f t="shared" si="63"/>
        <v>-2163.2000000000003</v>
      </c>
      <c r="AG24" s="15">
        <f t="shared" si="63"/>
        <v>-2163.2000000000003</v>
      </c>
      <c r="AH24" s="15">
        <f t="shared" si="63"/>
        <v>-2163.2000000000003</v>
      </c>
      <c r="AI24" s="15">
        <f t="shared" si="63"/>
        <v>-2163.2000000000003</v>
      </c>
      <c r="AJ24" s="15">
        <f t="shared" si="63"/>
        <v>-2163.2000000000003</v>
      </c>
      <c r="AK24" s="15">
        <f t="shared" si="63"/>
        <v>-2163.2000000000003</v>
      </c>
      <c r="AL24" s="15">
        <f t="shared" si="63"/>
        <v>-2163.2000000000003</v>
      </c>
      <c r="AM24" s="15">
        <f t="shared" si="63"/>
        <v>-2163.2000000000003</v>
      </c>
      <c r="AN24" s="15">
        <f t="shared" si="63"/>
        <v>-2163.2000000000003</v>
      </c>
      <c r="AO24" s="15">
        <f t="shared" si="63"/>
        <v>-2163.2000000000003</v>
      </c>
      <c r="AP24" s="15">
        <f t="shared" si="75"/>
        <v>-2249.7280000000001</v>
      </c>
      <c r="AQ24" s="15">
        <f t="shared" si="64"/>
        <v>-2249.7280000000001</v>
      </c>
      <c r="AR24" s="15">
        <f t="shared" si="64"/>
        <v>-2249.7280000000001</v>
      </c>
      <c r="AS24" s="15">
        <f t="shared" si="64"/>
        <v>-2249.7280000000001</v>
      </c>
      <c r="AT24" s="15">
        <f t="shared" si="64"/>
        <v>-2249.7280000000001</v>
      </c>
      <c r="AU24" s="15">
        <f t="shared" si="64"/>
        <v>-2249.7280000000001</v>
      </c>
      <c r="AV24" s="15">
        <f t="shared" si="64"/>
        <v>-2249.7280000000001</v>
      </c>
      <c r="AW24" s="15">
        <f t="shared" si="64"/>
        <v>-2249.7280000000001</v>
      </c>
      <c r="AX24" s="15">
        <f t="shared" si="64"/>
        <v>-2249.7280000000001</v>
      </c>
      <c r="AY24" s="15">
        <f t="shared" si="64"/>
        <v>-2249.7280000000001</v>
      </c>
      <c r="AZ24" s="15">
        <f t="shared" si="64"/>
        <v>-2249.7280000000001</v>
      </c>
      <c r="BA24" s="15">
        <f t="shared" si="64"/>
        <v>-2249.7280000000001</v>
      </c>
      <c r="BB24" s="15">
        <f t="shared" si="76"/>
        <v>-2339.7171200000003</v>
      </c>
      <c r="BC24" s="15">
        <f t="shared" si="65"/>
        <v>-2339.7171200000003</v>
      </c>
      <c r="BD24" s="15">
        <f t="shared" si="65"/>
        <v>-2339.7171200000003</v>
      </c>
      <c r="BE24" s="15">
        <f t="shared" si="65"/>
        <v>-2339.7171200000003</v>
      </c>
      <c r="BF24" s="15">
        <f t="shared" si="65"/>
        <v>-2339.7171200000003</v>
      </c>
      <c r="BG24" s="15">
        <f t="shared" si="65"/>
        <v>-2339.7171200000003</v>
      </c>
      <c r="BH24" s="15">
        <f t="shared" si="65"/>
        <v>-2339.7171200000003</v>
      </c>
      <c r="BI24" s="15">
        <f t="shared" si="65"/>
        <v>-2339.7171200000003</v>
      </c>
      <c r="BJ24" s="15">
        <f t="shared" si="65"/>
        <v>-2339.7171200000003</v>
      </c>
      <c r="BK24" s="15">
        <f t="shared" si="65"/>
        <v>-2339.7171200000003</v>
      </c>
      <c r="BL24" s="15">
        <f t="shared" si="65"/>
        <v>-2339.7171200000003</v>
      </c>
      <c r="BM24" s="15">
        <f t="shared" si="65"/>
        <v>-2339.7171200000003</v>
      </c>
      <c r="BN24" s="15">
        <f t="shared" si="77"/>
        <v>-2433.3058048000007</v>
      </c>
      <c r="BO24" s="15">
        <f t="shared" si="66"/>
        <v>-2433.3058048000007</v>
      </c>
      <c r="BP24" s="15">
        <f t="shared" si="66"/>
        <v>-2433.3058048000007</v>
      </c>
      <c r="BQ24" s="15">
        <f t="shared" si="66"/>
        <v>-2433.3058048000007</v>
      </c>
      <c r="BR24" s="15">
        <f t="shared" si="66"/>
        <v>-2433.3058048000007</v>
      </c>
      <c r="BS24" s="15">
        <f t="shared" si="66"/>
        <v>-2433.3058048000007</v>
      </c>
      <c r="BT24" s="15">
        <f t="shared" si="66"/>
        <v>-2433.3058048000007</v>
      </c>
      <c r="BU24" s="15">
        <f t="shared" si="66"/>
        <v>-2433.3058048000007</v>
      </c>
      <c r="BV24" s="15">
        <f t="shared" si="66"/>
        <v>-2433.3058048000007</v>
      </c>
      <c r="BW24" s="15">
        <f t="shared" si="66"/>
        <v>-2433.3058048000007</v>
      </c>
      <c r="BX24" s="15">
        <f t="shared" si="66"/>
        <v>-2433.3058048000007</v>
      </c>
      <c r="BY24" s="15">
        <f t="shared" si="66"/>
        <v>-2433.3058048000007</v>
      </c>
      <c r="BZ24" s="15">
        <f t="shared" si="78"/>
        <v>-2530.6380369920007</v>
      </c>
      <c r="CA24" s="15">
        <f t="shared" si="67"/>
        <v>-2530.6380369920007</v>
      </c>
      <c r="CB24" s="15">
        <f t="shared" si="67"/>
        <v>-2530.6380369920007</v>
      </c>
      <c r="CC24" s="15">
        <f t="shared" si="67"/>
        <v>-2530.6380369920007</v>
      </c>
      <c r="CD24" s="15">
        <f t="shared" si="67"/>
        <v>-2530.6380369920007</v>
      </c>
      <c r="CE24" s="15">
        <f t="shared" si="67"/>
        <v>-2530.6380369920007</v>
      </c>
      <c r="CF24" s="15">
        <f t="shared" si="67"/>
        <v>-2530.6380369920007</v>
      </c>
      <c r="CG24" s="15">
        <f t="shared" si="67"/>
        <v>-2530.6380369920007</v>
      </c>
      <c r="CH24" s="15">
        <f t="shared" si="67"/>
        <v>-2530.6380369920007</v>
      </c>
      <c r="CI24" s="15">
        <f t="shared" si="67"/>
        <v>-2530.6380369920007</v>
      </c>
      <c r="CJ24" s="15">
        <f t="shared" si="67"/>
        <v>-2530.6380369920007</v>
      </c>
      <c r="CK24" s="15">
        <f t="shared" si="67"/>
        <v>-2530.6380369920007</v>
      </c>
      <c r="CL24" s="15">
        <f t="shared" si="79"/>
        <v>-2631.8635584716803</v>
      </c>
      <c r="CM24" s="15">
        <f t="shared" si="68"/>
        <v>-2631.8635584716803</v>
      </c>
      <c r="CN24" s="15">
        <f t="shared" si="68"/>
        <v>-2631.8635584716803</v>
      </c>
      <c r="CO24" s="15">
        <f t="shared" si="68"/>
        <v>-2631.8635584716803</v>
      </c>
      <c r="CP24" s="15">
        <f t="shared" si="68"/>
        <v>-2631.8635584716803</v>
      </c>
      <c r="CQ24" s="15">
        <f t="shared" si="68"/>
        <v>-2631.8635584716803</v>
      </c>
      <c r="CR24" s="15">
        <f t="shared" si="68"/>
        <v>-2631.8635584716803</v>
      </c>
      <c r="CS24" s="15">
        <f t="shared" si="68"/>
        <v>-2631.8635584716803</v>
      </c>
      <c r="CT24" s="15">
        <f t="shared" si="68"/>
        <v>-2631.8635584716803</v>
      </c>
      <c r="CU24" s="15">
        <f t="shared" si="68"/>
        <v>-2631.8635584716803</v>
      </c>
      <c r="CV24" s="15">
        <f t="shared" si="68"/>
        <v>-2631.8635584716803</v>
      </c>
      <c r="CW24" s="15">
        <f t="shared" si="68"/>
        <v>-2631.8635584716803</v>
      </c>
      <c r="CX24" s="15">
        <f t="shared" si="80"/>
        <v>-2737.1381008105482</v>
      </c>
      <c r="CY24" s="15">
        <f t="shared" si="69"/>
        <v>-2737.1381008105482</v>
      </c>
      <c r="CZ24" s="15">
        <f t="shared" si="69"/>
        <v>-2737.1381008105482</v>
      </c>
      <c r="DA24" s="15">
        <f t="shared" si="69"/>
        <v>-2737.1381008105482</v>
      </c>
      <c r="DB24" s="15">
        <f t="shared" si="69"/>
        <v>-2737.1381008105482</v>
      </c>
      <c r="DC24" s="15">
        <f t="shared" si="69"/>
        <v>-2737.1381008105482</v>
      </c>
      <c r="DD24" s="15">
        <f t="shared" si="69"/>
        <v>-2737.1381008105482</v>
      </c>
      <c r="DE24" s="15">
        <f t="shared" si="69"/>
        <v>-2737.1381008105482</v>
      </c>
      <c r="DF24" s="15">
        <f t="shared" si="69"/>
        <v>-2737.1381008105482</v>
      </c>
      <c r="DG24" s="15">
        <f t="shared" si="69"/>
        <v>-2737.1381008105482</v>
      </c>
      <c r="DH24" s="15">
        <f t="shared" si="69"/>
        <v>-2737.1381008105482</v>
      </c>
      <c r="DI24" s="15">
        <f t="shared" si="69"/>
        <v>-2737.1381008105482</v>
      </c>
      <c r="DJ24" s="15">
        <f t="shared" si="70"/>
        <v>-2846.6236248429705</v>
      </c>
      <c r="DK24" s="15">
        <f t="shared" si="70"/>
        <v>-2846.6236248429705</v>
      </c>
      <c r="DL24" s="15">
        <f t="shared" si="70"/>
        <v>-2846.6236248429705</v>
      </c>
      <c r="DM24" s="15">
        <f t="shared" si="70"/>
        <v>-2846.6236248429705</v>
      </c>
      <c r="DN24" s="15">
        <f t="shared" si="70"/>
        <v>-2846.6236248429705</v>
      </c>
      <c r="DO24" s="15">
        <f t="shared" si="70"/>
        <v>-2846.6236248429705</v>
      </c>
      <c r="DP24" s="15">
        <f t="shared" si="70"/>
        <v>-2846.6236248429705</v>
      </c>
      <c r="DQ24" s="15">
        <f t="shared" si="70"/>
        <v>-2846.6236248429705</v>
      </c>
      <c r="DR24" s="15">
        <f t="shared" si="70"/>
        <v>-2846.6236248429705</v>
      </c>
      <c r="DS24" s="15">
        <f t="shared" si="70"/>
        <v>-2846.6236248429705</v>
      </c>
      <c r="DT24" s="15">
        <f t="shared" si="70"/>
        <v>-2846.6236248429705</v>
      </c>
      <c r="DU24" s="15">
        <f t="shared" si="70"/>
        <v>-2846.6236248429705</v>
      </c>
    </row>
    <row r="25" spans="1:125" s="16" customFormat="1" x14ac:dyDescent="0.3">
      <c r="A25" s="3"/>
      <c r="B25" s="13"/>
      <c r="C25" s="6"/>
      <c r="D25" s="4"/>
      <c r="E25" s="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</row>
    <row r="26" spans="1:125" s="16" customFormat="1" ht="17.25" x14ac:dyDescent="0.35">
      <c r="A26" s="3" t="s">
        <v>225</v>
      </c>
      <c r="B26" s="2">
        <v>0.1</v>
      </c>
      <c r="C26" s="6"/>
      <c r="D26" s="4"/>
      <c r="E26" s="4"/>
      <c r="F26" s="15">
        <f>-$B$26*F4</f>
        <v>-4920</v>
      </c>
      <c r="G26" s="15">
        <f t="shared" ref="G26:AK26" si="91">-$B$26*G4</f>
        <v>-4920</v>
      </c>
      <c r="H26" s="15">
        <f t="shared" si="91"/>
        <v>-4920</v>
      </c>
      <c r="I26" s="15">
        <f t="shared" si="91"/>
        <v>-4920</v>
      </c>
      <c r="J26" s="15">
        <f t="shared" si="91"/>
        <v>-4920</v>
      </c>
      <c r="K26" s="15">
        <f t="shared" si="91"/>
        <v>-4920</v>
      </c>
      <c r="L26" s="15">
        <f t="shared" si="91"/>
        <v>-4920</v>
      </c>
      <c r="M26" s="15">
        <f t="shared" si="91"/>
        <v>-4920</v>
      </c>
      <c r="N26" s="15">
        <f t="shared" si="91"/>
        <v>-4920</v>
      </c>
      <c r="O26" s="15">
        <f t="shared" si="91"/>
        <v>-4920</v>
      </c>
      <c r="P26" s="15">
        <f t="shared" si="91"/>
        <v>-4920</v>
      </c>
      <c r="Q26" s="15">
        <f t="shared" si="91"/>
        <v>-5116.8</v>
      </c>
      <c r="R26" s="15">
        <f t="shared" si="91"/>
        <v>-5116.8</v>
      </c>
      <c r="S26" s="15">
        <f t="shared" si="91"/>
        <v>-5116.8</v>
      </c>
      <c r="T26" s="15">
        <f t="shared" si="91"/>
        <v>-5116.8</v>
      </c>
      <c r="U26" s="15">
        <f t="shared" si="91"/>
        <v>-5116.8</v>
      </c>
      <c r="V26" s="15">
        <f t="shared" si="91"/>
        <v>-5116.8</v>
      </c>
      <c r="W26" s="15">
        <f t="shared" si="91"/>
        <v>-5116.8</v>
      </c>
      <c r="X26" s="15">
        <f t="shared" si="91"/>
        <v>-5116.8</v>
      </c>
      <c r="Y26" s="15">
        <f t="shared" si="91"/>
        <v>-5116.8</v>
      </c>
      <c r="Z26" s="15">
        <f t="shared" si="91"/>
        <v>-5116.8</v>
      </c>
      <c r="AA26" s="15">
        <f t="shared" si="91"/>
        <v>-5116.8</v>
      </c>
      <c r="AB26" s="15">
        <f t="shared" si="91"/>
        <v>-5116.8</v>
      </c>
      <c r="AC26" s="15">
        <f t="shared" si="91"/>
        <v>-5116.8</v>
      </c>
      <c r="AD26" s="15">
        <f t="shared" si="91"/>
        <v>-5321.4720000000007</v>
      </c>
      <c r="AE26" s="15">
        <f t="shared" si="91"/>
        <v>-5321.4720000000007</v>
      </c>
      <c r="AF26" s="15">
        <f t="shared" si="91"/>
        <v>-5321.4720000000007</v>
      </c>
      <c r="AG26" s="15">
        <f t="shared" si="91"/>
        <v>-5321.4720000000007</v>
      </c>
      <c r="AH26" s="15">
        <f t="shared" si="91"/>
        <v>-5321.4720000000007</v>
      </c>
      <c r="AI26" s="15">
        <f t="shared" si="91"/>
        <v>-5321.4720000000007</v>
      </c>
      <c r="AJ26" s="15">
        <f t="shared" si="91"/>
        <v>-5321.4720000000007</v>
      </c>
      <c r="AK26" s="15">
        <f t="shared" si="91"/>
        <v>-5321.4720000000007</v>
      </c>
      <c r="AL26" s="15">
        <f t="shared" ref="AL26:BQ26" si="92">-$B$26*AL4</f>
        <v>-5321.4720000000007</v>
      </c>
      <c r="AM26" s="15">
        <f t="shared" si="92"/>
        <v>-5321.4720000000007</v>
      </c>
      <c r="AN26" s="15">
        <f t="shared" si="92"/>
        <v>-5321.4720000000007</v>
      </c>
      <c r="AO26" s="15">
        <f t="shared" si="92"/>
        <v>-5321.4720000000007</v>
      </c>
      <c r="AP26" s="15">
        <f t="shared" si="92"/>
        <v>-5534.3308800000013</v>
      </c>
      <c r="AQ26" s="15">
        <f t="shared" si="92"/>
        <v>-5534.3308800000013</v>
      </c>
      <c r="AR26" s="15">
        <f t="shared" si="92"/>
        <v>-5534.3308800000013</v>
      </c>
      <c r="AS26" s="15">
        <f t="shared" si="92"/>
        <v>-5534.3308800000013</v>
      </c>
      <c r="AT26" s="15">
        <f t="shared" si="92"/>
        <v>-5534.3308800000013</v>
      </c>
      <c r="AU26" s="15">
        <f t="shared" si="92"/>
        <v>-5534.3308800000013</v>
      </c>
      <c r="AV26" s="15">
        <f t="shared" si="92"/>
        <v>-5534.3308800000013</v>
      </c>
      <c r="AW26" s="15">
        <f t="shared" si="92"/>
        <v>-5534.3308800000013</v>
      </c>
      <c r="AX26" s="15">
        <f t="shared" si="92"/>
        <v>-5534.3308800000013</v>
      </c>
      <c r="AY26" s="15">
        <f t="shared" si="92"/>
        <v>-5534.3308800000013</v>
      </c>
      <c r="AZ26" s="15">
        <f t="shared" si="92"/>
        <v>-5534.3308800000013</v>
      </c>
      <c r="BA26" s="15">
        <f t="shared" si="92"/>
        <v>-5534.3308800000013</v>
      </c>
      <c r="BB26" s="15">
        <f t="shared" si="92"/>
        <v>-5755.7041152000011</v>
      </c>
      <c r="BC26" s="15">
        <f t="shared" si="92"/>
        <v>-5755.7041152000011</v>
      </c>
      <c r="BD26" s="15">
        <f t="shared" si="92"/>
        <v>-5755.7041152000011</v>
      </c>
      <c r="BE26" s="15">
        <f t="shared" si="92"/>
        <v>-5755.7041152000011</v>
      </c>
      <c r="BF26" s="15">
        <f t="shared" si="92"/>
        <v>-5755.7041152000011</v>
      </c>
      <c r="BG26" s="15">
        <f t="shared" si="92"/>
        <v>-5755.7041152000011</v>
      </c>
      <c r="BH26" s="15">
        <f t="shared" si="92"/>
        <v>-5755.7041152000011</v>
      </c>
      <c r="BI26" s="15">
        <f t="shared" si="92"/>
        <v>-5755.7041152000011</v>
      </c>
      <c r="BJ26" s="15">
        <f t="shared" si="92"/>
        <v>-5755.7041152000011</v>
      </c>
      <c r="BK26" s="15">
        <f t="shared" si="92"/>
        <v>-5755.7041152000011</v>
      </c>
      <c r="BL26" s="15">
        <f t="shared" si="92"/>
        <v>-5755.7041152000011</v>
      </c>
      <c r="BM26" s="15">
        <f t="shared" si="92"/>
        <v>-5755.7041152000011</v>
      </c>
      <c r="BN26" s="15">
        <f t="shared" si="92"/>
        <v>-5985.9322798080011</v>
      </c>
      <c r="BO26" s="15">
        <f t="shared" si="92"/>
        <v>-5985.9322798080011</v>
      </c>
      <c r="BP26" s="15">
        <f t="shared" si="92"/>
        <v>-5985.9322798080011</v>
      </c>
      <c r="BQ26" s="15">
        <f t="shared" si="92"/>
        <v>-5985.9322798080011</v>
      </c>
      <c r="BR26" s="15">
        <f t="shared" ref="BR26:CW26" si="93">-$B$26*BR4</f>
        <v>-5985.9322798080011</v>
      </c>
      <c r="BS26" s="15">
        <f t="shared" si="93"/>
        <v>-5985.9322798080011</v>
      </c>
      <c r="BT26" s="15">
        <f t="shared" si="93"/>
        <v>-5985.9322798080011</v>
      </c>
      <c r="BU26" s="15">
        <f t="shared" si="93"/>
        <v>-5985.9322798080011</v>
      </c>
      <c r="BV26" s="15">
        <f t="shared" si="93"/>
        <v>-5985.9322798080011</v>
      </c>
      <c r="BW26" s="15">
        <f t="shared" si="93"/>
        <v>-5985.9322798080011</v>
      </c>
      <c r="BX26" s="15">
        <f t="shared" si="93"/>
        <v>-5985.9322798080011</v>
      </c>
      <c r="BY26" s="15">
        <f t="shared" si="93"/>
        <v>-5985.9322798080011</v>
      </c>
      <c r="BZ26" s="15">
        <f t="shared" si="93"/>
        <v>-6225.3695710003212</v>
      </c>
      <c r="CA26" s="15">
        <f t="shared" si="93"/>
        <v>-6225.3695710003212</v>
      </c>
      <c r="CB26" s="15">
        <f t="shared" si="93"/>
        <v>-6225.3695710003212</v>
      </c>
      <c r="CC26" s="15">
        <f t="shared" si="93"/>
        <v>-6225.3695710003212</v>
      </c>
      <c r="CD26" s="15">
        <f t="shared" si="93"/>
        <v>-6225.3695710003212</v>
      </c>
      <c r="CE26" s="15">
        <f t="shared" si="93"/>
        <v>-6225.3695710003212</v>
      </c>
      <c r="CF26" s="15">
        <f t="shared" si="93"/>
        <v>-6225.3695710003212</v>
      </c>
      <c r="CG26" s="15">
        <f t="shared" si="93"/>
        <v>-6225.3695710003212</v>
      </c>
      <c r="CH26" s="15">
        <f t="shared" si="93"/>
        <v>-6225.3695710003212</v>
      </c>
      <c r="CI26" s="15">
        <f t="shared" si="93"/>
        <v>-6225.3695710003212</v>
      </c>
      <c r="CJ26" s="15">
        <f t="shared" si="93"/>
        <v>-6225.3695710003212</v>
      </c>
      <c r="CK26" s="15">
        <f t="shared" si="93"/>
        <v>-6225.3695710003212</v>
      </c>
      <c r="CL26" s="15">
        <f t="shared" si="93"/>
        <v>-6474.3843538403344</v>
      </c>
      <c r="CM26" s="15">
        <f t="shared" si="93"/>
        <v>-6474.3843538403344</v>
      </c>
      <c r="CN26" s="15">
        <f t="shared" si="93"/>
        <v>-6474.3843538403344</v>
      </c>
      <c r="CO26" s="15">
        <f t="shared" si="93"/>
        <v>-6474.3843538403344</v>
      </c>
      <c r="CP26" s="15">
        <f t="shared" si="93"/>
        <v>-6474.3843538403344</v>
      </c>
      <c r="CQ26" s="15">
        <f t="shared" si="93"/>
        <v>-6474.3843538403344</v>
      </c>
      <c r="CR26" s="15">
        <f t="shared" si="93"/>
        <v>-6474.3843538403344</v>
      </c>
      <c r="CS26" s="15">
        <f t="shared" si="93"/>
        <v>-6474.3843538403344</v>
      </c>
      <c r="CT26" s="15">
        <f t="shared" si="93"/>
        <v>-6474.3843538403344</v>
      </c>
      <c r="CU26" s="15">
        <f t="shared" si="93"/>
        <v>-6474.3843538403344</v>
      </c>
      <c r="CV26" s="15">
        <f t="shared" si="93"/>
        <v>-6474.3843538403344</v>
      </c>
      <c r="CW26" s="15">
        <f t="shared" si="93"/>
        <v>-6474.3843538403344</v>
      </c>
      <c r="CX26" s="15">
        <f t="shared" ref="CX26:DU26" si="94">-$B$26*CX4</f>
        <v>-6733.3597279939468</v>
      </c>
      <c r="CY26" s="15">
        <f t="shared" si="94"/>
        <v>-6733.3597279939468</v>
      </c>
      <c r="CZ26" s="15">
        <f t="shared" si="94"/>
        <v>-6733.3597279939468</v>
      </c>
      <c r="DA26" s="15">
        <f t="shared" si="94"/>
        <v>-6733.3597279939468</v>
      </c>
      <c r="DB26" s="15">
        <f t="shared" si="94"/>
        <v>-6733.3597279939468</v>
      </c>
      <c r="DC26" s="15">
        <f t="shared" si="94"/>
        <v>-6733.3597279939468</v>
      </c>
      <c r="DD26" s="15">
        <f t="shared" si="94"/>
        <v>-6733.3597279939468</v>
      </c>
      <c r="DE26" s="15">
        <f t="shared" si="94"/>
        <v>-6733.3597279939468</v>
      </c>
      <c r="DF26" s="15">
        <f t="shared" si="94"/>
        <v>-6733.3597279939468</v>
      </c>
      <c r="DG26" s="15">
        <f t="shared" si="94"/>
        <v>-6733.3597279939468</v>
      </c>
      <c r="DH26" s="15">
        <f t="shared" si="94"/>
        <v>-6733.3597279939468</v>
      </c>
      <c r="DI26" s="15">
        <f t="shared" si="94"/>
        <v>-6733.3597279939468</v>
      </c>
      <c r="DJ26" s="15">
        <f t="shared" si="94"/>
        <v>-7002.694117113705</v>
      </c>
      <c r="DK26" s="15">
        <f t="shared" si="94"/>
        <v>-6733.3597279939468</v>
      </c>
      <c r="DL26" s="15">
        <f t="shared" si="94"/>
        <v>-6733.3597279939468</v>
      </c>
      <c r="DM26" s="15">
        <f t="shared" si="94"/>
        <v>-6733.3597279939468</v>
      </c>
      <c r="DN26" s="15">
        <f t="shared" si="94"/>
        <v>-6733.3597279939468</v>
      </c>
      <c r="DO26" s="15">
        <f t="shared" si="94"/>
        <v>-6733.3597279939468</v>
      </c>
      <c r="DP26" s="15">
        <f t="shared" si="94"/>
        <v>-6733.3597279939468</v>
      </c>
      <c r="DQ26" s="15">
        <f t="shared" si="94"/>
        <v>-6733.3597279939468</v>
      </c>
      <c r="DR26" s="15">
        <f t="shared" si="94"/>
        <v>-6733.3597279939468</v>
      </c>
      <c r="DS26" s="15">
        <f t="shared" si="94"/>
        <v>-6733.3597279939468</v>
      </c>
      <c r="DT26" s="15">
        <f t="shared" si="94"/>
        <v>-6733.3597279939468</v>
      </c>
      <c r="DU26" s="15">
        <f t="shared" si="94"/>
        <v>-6733.3597279939468</v>
      </c>
    </row>
    <row r="27" spans="1:125" s="16" customFormat="1" ht="17.25" x14ac:dyDescent="0.35">
      <c r="A27" s="3" t="s">
        <v>226</v>
      </c>
      <c r="B27" s="2">
        <v>0.05</v>
      </c>
      <c r="C27" s="6"/>
      <c r="D27" s="4"/>
      <c r="E27" s="4"/>
      <c r="F27" s="15">
        <f>-$B$27*F3</f>
        <v>-984</v>
      </c>
      <c r="G27" s="15">
        <f t="shared" ref="G27:AK27" si="95">-$B$27*G3</f>
        <v>-984</v>
      </c>
      <c r="H27" s="15">
        <f t="shared" si="95"/>
        <v>-984</v>
      </c>
      <c r="I27" s="15">
        <f t="shared" si="95"/>
        <v>-984</v>
      </c>
      <c r="J27" s="15">
        <f t="shared" si="95"/>
        <v>-984</v>
      </c>
      <c r="K27" s="15">
        <f t="shared" si="95"/>
        <v>-984</v>
      </c>
      <c r="L27" s="15">
        <f t="shared" si="95"/>
        <v>-984</v>
      </c>
      <c r="M27" s="15">
        <f t="shared" si="95"/>
        <v>-984</v>
      </c>
      <c r="N27" s="15">
        <f t="shared" si="95"/>
        <v>-984</v>
      </c>
      <c r="O27" s="15">
        <f t="shared" si="95"/>
        <v>-984</v>
      </c>
      <c r="P27" s="15">
        <f t="shared" si="95"/>
        <v>-984</v>
      </c>
      <c r="Q27" s="15">
        <f t="shared" si="95"/>
        <v>-1023.3600000000001</v>
      </c>
      <c r="R27" s="15">
        <f t="shared" si="95"/>
        <v>-1023.3600000000001</v>
      </c>
      <c r="S27" s="15">
        <f t="shared" si="95"/>
        <v>-1023.3600000000001</v>
      </c>
      <c r="T27" s="15">
        <f t="shared" si="95"/>
        <v>-1023.3600000000001</v>
      </c>
      <c r="U27" s="15">
        <f t="shared" si="95"/>
        <v>-1023.3600000000001</v>
      </c>
      <c r="V27" s="15">
        <f t="shared" si="95"/>
        <v>-1023.3600000000001</v>
      </c>
      <c r="W27" s="15">
        <f t="shared" si="95"/>
        <v>-1023.3600000000001</v>
      </c>
      <c r="X27" s="15">
        <f t="shared" si="95"/>
        <v>-1023.3600000000001</v>
      </c>
      <c r="Y27" s="15">
        <f t="shared" si="95"/>
        <v>-1023.3600000000001</v>
      </c>
      <c r="Z27" s="15">
        <f t="shared" si="95"/>
        <v>-1023.3600000000001</v>
      </c>
      <c r="AA27" s="15">
        <f t="shared" si="95"/>
        <v>-1023.3600000000001</v>
      </c>
      <c r="AB27" s="15">
        <f t="shared" si="95"/>
        <v>-1023.3600000000001</v>
      </c>
      <c r="AC27" s="15">
        <f t="shared" si="95"/>
        <v>-1023.3600000000001</v>
      </c>
      <c r="AD27" s="15">
        <f t="shared" si="95"/>
        <v>-1064.2944000000002</v>
      </c>
      <c r="AE27" s="15">
        <f t="shared" si="95"/>
        <v>-1064.2944000000002</v>
      </c>
      <c r="AF27" s="15">
        <f t="shared" si="95"/>
        <v>-1064.2944000000002</v>
      </c>
      <c r="AG27" s="15">
        <f t="shared" si="95"/>
        <v>-1064.2944000000002</v>
      </c>
      <c r="AH27" s="15">
        <f t="shared" si="95"/>
        <v>-1064.2944000000002</v>
      </c>
      <c r="AI27" s="15">
        <f t="shared" si="95"/>
        <v>-1064.2944000000002</v>
      </c>
      <c r="AJ27" s="15">
        <f t="shared" si="95"/>
        <v>-1064.2944000000002</v>
      </c>
      <c r="AK27" s="15">
        <f t="shared" si="95"/>
        <v>-1064.2944000000002</v>
      </c>
      <c r="AL27" s="15">
        <f t="shared" ref="AL27:BQ27" si="96">-$B$27*AL3</f>
        <v>-1064.2944000000002</v>
      </c>
      <c r="AM27" s="15">
        <f t="shared" si="96"/>
        <v>-1064.2944000000002</v>
      </c>
      <c r="AN27" s="15">
        <f t="shared" si="96"/>
        <v>-1064.2944000000002</v>
      </c>
      <c r="AO27" s="15">
        <f t="shared" si="96"/>
        <v>-1064.2944000000002</v>
      </c>
      <c r="AP27" s="15">
        <f t="shared" si="96"/>
        <v>-1106.8661760000002</v>
      </c>
      <c r="AQ27" s="15">
        <f t="shared" si="96"/>
        <v>-1106.8661760000002</v>
      </c>
      <c r="AR27" s="15">
        <f t="shared" si="96"/>
        <v>-1106.8661760000002</v>
      </c>
      <c r="AS27" s="15">
        <f t="shared" si="96"/>
        <v>-1106.8661760000002</v>
      </c>
      <c r="AT27" s="15">
        <f t="shared" si="96"/>
        <v>-1106.8661760000002</v>
      </c>
      <c r="AU27" s="15">
        <f t="shared" si="96"/>
        <v>-1106.8661760000002</v>
      </c>
      <c r="AV27" s="15">
        <f t="shared" si="96"/>
        <v>-1106.8661760000002</v>
      </c>
      <c r="AW27" s="15">
        <f t="shared" si="96"/>
        <v>-1106.8661760000002</v>
      </c>
      <c r="AX27" s="15">
        <f t="shared" si="96"/>
        <v>-1106.8661760000002</v>
      </c>
      <c r="AY27" s="15">
        <f t="shared" si="96"/>
        <v>-1106.8661760000002</v>
      </c>
      <c r="AZ27" s="15">
        <f t="shared" si="96"/>
        <v>-1106.8661760000002</v>
      </c>
      <c r="BA27" s="15">
        <f t="shared" si="96"/>
        <v>-1106.8661760000002</v>
      </c>
      <c r="BB27" s="15">
        <f t="shared" si="96"/>
        <v>-1151.1408230400002</v>
      </c>
      <c r="BC27" s="15">
        <f t="shared" si="96"/>
        <v>-1151.1408230400002</v>
      </c>
      <c r="BD27" s="15">
        <f t="shared" si="96"/>
        <v>-1151.1408230400002</v>
      </c>
      <c r="BE27" s="15">
        <f t="shared" si="96"/>
        <v>-1151.1408230400002</v>
      </c>
      <c r="BF27" s="15">
        <f t="shared" si="96"/>
        <v>-1151.1408230400002</v>
      </c>
      <c r="BG27" s="15">
        <f t="shared" si="96"/>
        <v>-1151.1408230400002</v>
      </c>
      <c r="BH27" s="15">
        <f t="shared" si="96"/>
        <v>-1151.1408230400002</v>
      </c>
      <c r="BI27" s="15">
        <f t="shared" si="96"/>
        <v>-1151.1408230400002</v>
      </c>
      <c r="BJ27" s="15">
        <f t="shared" si="96"/>
        <v>-1151.1408230400002</v>
      </c>
      <c r="BK27" s="15">
        <f t="shared" si="96"/>
        <v>-1151.1408230400002</v>
      </c>
      <c r="BL27" s="15">
        <f t="shared" si="96"/>
        <v>-1151.1408230400002</v>
      </c>
      <c r="BM27" s="15">
        <f t="shared" si="96"/>
        <v>-1151.1408230400002</v>
      </c>
      <c r="BN27" s="15">
        <f t="shared" si="96"/>
        <v>-1197.1864559616004</v>
      </c>
      <c r="BO27" s="15">
        <f t="shared" si="96"/>
        <v>-1197.1864559616004</v>
      </c>
      <c r="BP27" s="15">
        <f t="shared" si="96"/>
        <v>-1197.1864559616004</v>
      </c>
      <c r="BQ27" s="15">
        <f t="shared" si="96"/>
        <v>-1197.1864559616004</v>
      </c>
      <c r="BR27" s="15">
        <f t="shared" ref="BR27:CW27" si="97">-$B$27*BR3</f>
        <v>-1197.1864559616004</v>
      </c>
      <c r="BS27" s="15">
        <f t="shared" si="97"/>
        <v>-1197.1864559616004</v>
      </c>
      <c r="BT27" s="15">
        <f t="shared" si="97"/>
        <v>-1197.1864559616004</v>
      </c>
      <c r="BU27" s="15">
        <f t="shared" si="97"/>
        <v>-1197.1864559616004</v>
      </c>
      <c r="BV27" s="15">
        <f t="shared" si="97"/>
        <v>-1197.1864559616004</v>
      </c>
      <c r="BW27" s="15">
        <f t="shared" si="97"/>
        <v>-1197.1864559616004</v>
      </c>
      <c r="BX27" s="15">
        <f t="shared" si="97"/>
        <v>-1197.1864559616004</v>
      </c>
      <c r="BY27" s="15">
        <f t="shared" si="97"/>
        <v>-1197.1864559616004</v>
      </c>
      <c r="BZ27" s="15">
        <f t="shared" si="97"/>
        <v>-1245.0739142000643</v>
      </c>
      <c r="CA27" s="15">
        <f t="shared" si="97"/>
        <v>-1245.0739142000643</v>
      </c>
      <c r="CB27" s="15">
        <f t="shared" si="97"/>
        <v>-1245.0739142000643</v>
      </c>
      <c r="CC27" s="15">
        <f t="shared" si="97"/>
        <v>-1245.0739142000643</v>
      </c>
      <c r="CD27" s="15">
        <f t="shared" si="97"/>
        <v>-1245.0739142000643</v>
      </c>
      <c r="CE27" s="15">
        <f t="shared" si="97"/>
        <v>-1245.0739142000643</v>
      </c>
      <c r="CF27" s="15">
        <f t="shared" si="97"/>
        <v>-1245.0739142000643</v>
      </c>
      <c r="CG27" s="15">
        <f t="shared" si="97"/>
        <v>-1245.0739142000643</v>
      </c>
      <c r="CH27" s="15">
        <f t="shared" si="97"/>
        <v>-1245.0739142000643</v>
      </c>
      <c r="CI27" s="15">
        <f t="shared" si="97"/>
        <v>-1245.0739142000643</v>
      </c>
      <c r="CJ27" s="15">
        <f t="shared" si="97"/>
        <v>-1245.0739142000643</v>
      </c>
      <c r="CK27" s="15">
        <f t="shared" si="97"/>
        <v>-1245.0739142000643</v>
      </c>
      <c r="CL27" s="15">
        <f t="shared" si="97"/>
        <v>-1294.876870768067</v>
      </c>
      <c r="CM27" s="15">
        <f t="shared" si="97"/>
        <v>-1294.876870768067</v>
      </c>
      <c r="CN27" s="15">
        <f t="shared" si="97"/>
        <v>-1294.876870768067</v>
      </c>
      <c r="CO27" s="15">
        <f t="shared" si="97"/>
        <v>-1294.876870768067</v>
      </c>
      <c r="CP27" s="15">
        <f t="shared" si="97"/>
        <v>-1294.876870768067</v>
      </c>
      <c r="CQ27" s="15">
        <f t="shared" si="97"/>
        <v>-1294.876870768067</v>
      </c>
      <c r="CR27" s="15">
        <f t="shared" si="97"/>
        <v>-1294.876870768067</v>
      </c>
      <c r="CS27" s="15">
        <f t="shared" si="97"/>
        <v>-1294.876870768067</v>
      </c>
      <c r="CT27" s="15">
        <f t="shared" si="97"/>
        <v>-1294.876870768067</v>
      </c>
      <c r="CU27" s="15">
        <f t="shared" si="97"/>
        <v>-1294.876870768067</v>
      </c>
      <c r="CV27" s="15">
        <f t="shared" si="97"/>
        <v>-1294.876870768067</v>
      </c>
      <c r="CW27" s="15">
        <f t="shared" si="97"/>
        <v>-1294.876870768067</v>
      </c>
      <c r="CX27" s="15">
        <f t="shared" ref="CX27:DU27" si="98">-$B$27*CX3</f>
        <v>-1346.6719455987895</v>
      </c>
      <c r="CY27" s="15">
        <f t="shared" si="98"/>
        <v>-1346.6719455987895</v>
      </c>
      <c r="CZ27" s="15">
        <f t="shared" si="98"/>
        <v>-1346.6719455987895</v>
      </c>
      <c r="DA27" s="15">
        <f t="shared" si="98"/>
        <v>-1346.6719455987895</v>
      </c>
      <c r="DB27" s="15">
        <f t="shared" si="98"/>
        <v>-1346.6719455987895</v>
      </c>
      <c r="DC27" s="15">
        <f t="shared" si="98"/>
        <v>-1346.6719455987895</v>
      </c>
      <c r="DD27" s="15">
        <f t="shared" si="98"/>
        <v>-1346.6719455987895</v>
      </c>
      <c r="DE27" s="15">
        <f t="shared" si="98"/>
        <v>-1346.6719455987895</v>
      </c>
      <c r="DF27" s="15">
        <f t="shared" si="98"/>
        <v>-1346.6719455987895</v>
      </c>
      <c r="DG27" s="15">
        <f t="shared" si="98"/>
        <v>-1346.6719455987895</v>
      </c>
      <c r="DH27" s="15">
        <f t="shared" si="98"/>
        <v>-1346.6719455987895</v>
      </c>
      <c r="DI27" s="15">
        <f t="shared" si="98"/>
        <v>-1346.6719455987895</v>
      </c>
      <c r="DJ27" s="15">
        <f t="shared" si="98"/>
        <v>-1400.5388234227412</v>
      </c>
      <c r="DK27" s="15">
        <f t="shared" si="98"/>
        <v>-1346.6719455987895</v>
      </c>
      <c r="DL27" s="15">
        <f t="shared" si="98"/>
        <v>-1346.6719455987895</v>
      </c>
      <c r="DM27" s="15">
        <f t="shared" si="98"/>
        <v>-1346.6719455987895</v>
      </c>
      <c r="DN27" s="15">
        <f t="shared" si="98"/>
        <v>-1346.6719455987895</v>
      </c>
      <c r="DO27" s="15">
        <f t="shared" si="98"/>
        <v>-1346.6719455987895</v>
      </c>
      <c r="DP27" s="15">
        <f t="shared" si="98"/>
        <v>-1346.6719455987895</v>
      </c>
      <c r="DQ27" s="15">
        <f t="shared" si="98"/>
        <v>-1346.6719455987895</v>
      </c>
      <c r="DR27" s="15">
        <f t="shared" si="98"/>
        <v>-1346.6719455987895</v>
      </c>
      <c r="DS27" s="15">
        <f t="shared" si="98"/>
        <v>-1346.6719455987895</v>
      </c>
      <c r="DT27" s="15">
        <f t="shared" si="98"/>
        <v>-1346.6719455987895</v>
      </c>
      <c r="DU27" s="15">
        <f t="shared" si="98"/>
        <v>-1346.6719455987895</v>
      </c>
    </row>
    <row r="28" spans="1:125" s="16" customFormat="1" ht="17.25" x14ac:dyDescent="0.35">
      <c r="A28" s="3"/>
      <c r="B28" s="2"/>
      <c r="C28" s="6"/>
      <c r="D28" s="4"/>
      <c r="E28" s="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</row>
    <row r="29" spans="1:125" s="16" customFormat="1" x14ac:dyDescent="0.3">
      <c r="A29" s="3" t="s">
        <v>227</v>
      </c>
      <c r="B29" s="13"/>
      <c r="C29" s="6"/>
      <c r="D29" s="4"/>
      <c r="E29" s="4"/>
      <c r="F29" s="15" t="e">
        <f>-Investimento!#REF!/6</f>
        <v>#REF!</v>
      </c>
      <c r="G29" s="15" t="e">
        <f>-Investimento!#REF!/6</f>
        <v>#REF!</v>
      </c>
      <c r="H29" s="15" t="e">
        <f>-Investimento!#REF!/6</f>
        <v>#REF!</v>
      </c>
      <c r="I29" s="15" t="e">
        <f>-Investimento!#REF!/6</f>
        <v>#REF!</v>
      </c>
      <c r="J29" s="15" t="e">
        <f>-Investimento!#REF!/6</f>
        <v>#REF!</v>
      </c>
      <c r="K29" s="15" t="e">
        <f>-Investimento!#REF!/6</f>
        <v>#REF!</v>
      </c>
      <c r="L29" s="15"/>
      <c r="M29" s="15"/>
      <c r="N29" s="15"/>
      <c r="O29" s="15"/>
      <c r="P29" s="15"/>
      <c r="Q29" s="15"/>
      <c r="R29" s="15" t="e">
        <f>-Investimento!#REF!/12</f>
        <v>#REF!</v>
      </c>
      <c r="S29" s="15" t="e">
        <f>-Investimento!#REF!/12</f>
        <v>#REF!</v>
      </c>
      <c r="T29" s="15" t="e">
        <f>-Investimento!#REF!/12</f>
        <v>#REF!</v>
      </c>
      <c r="U29" s="15" t="e">
        <f>-Investimento!#REF!/12</f>
        <v>#REF!</v>
      </c>
      <c r="V29" s="15" t="e">
        <f>-Investimento!#REF!/12</f>
        <v>#REF!</v>
      </c>
      <c r="W29" s="15" t="e">
        <f>-Investimento!#REF!/12</f>
        <v>#REF!</v>
      </c>
      <c r="X29" s="15" t="e">
        <f>-Investimento!#REF!/12</f>
        <v>#REF!</v>
      </c>
      <c r="Y29" s="15" t="e">
        <f>-Investimento!#REF!/12</f>
        <v>#REF!</v>
      </c>
      <c r="Z29" s="15" t="e">
        <f>-Investimento!#REF!/12</f>
        <v>#REF!</v>
      </c>
      <c r="AA29" s="15" t="e">
        <f>-Investimento!#REF!/12</f>
        <v>#REF!</v>
      </c>
      <c r="AB29" s="15" t="e">
        <f>-Investimento!#REF!/12</f>
        <v>#REF!</v>
      </c>
      <c r="AC29" s="15" t="e">
        <f>-Investimento!#REF!/12</f>
        <v>#REF!</v>
      </c>
      <c r="AD29" s="15" t="e">
        <f>-Investimento!#REF!/12</f>
        <v>#REF!</v>
      </c>
      <c r="AE29" s="15" t="e">
        <f>-Investimento!#REF!/12</f>
        <v>#REF!</v>
      </c>
      <c r="AF29" s="15" t="e">
        <f>-Investimento!#REF!/12</f>
        <v>#REF!</v>
      </c>
      <c r="AG29" s="15" t="e">
        <f>-Investimento!#REF!/12</f>
        <v>#REF!</v>
      </c>
      <c r="AH29" s="15" t="e">
        <f>-Investimento!#REF!/12</f>
        <v>#REF!</v>
      </c>
      <c r="AI29" s="15" t="e">
        <f>-Investimento!#REF!/12</f>
        <v>#REF!</v>
      </c>
      <c r="AJ29" s="15" t="e">
        <f>-Investimento!#REF!/12</f>
        <v>#REF!</v>
      </c>
      <c r="AK29" s="15" t="e">
        <f>-Investimento!#REF!/12</f>
        <v>#REF!</v>
      </c>
      <c r="AL29" s="15" t="e">
        <f>-Investimento!#REF!/12</f>
        <v>#REF!</v>
      </c>
      <c r="AM29" s="15" t="e">
        <f>-Investimento!#REF!/12</f>
        <v>#REF!</v>
      </c>
      <c r="AN29" s="15" t="e">
        <f>-Investimento!#REF!/12</f>
        <v>#REF!</v>
      </c>
      <c r="AO29" s="15" t="e">
        <f>-Investimento!#REF!/12</f>
        <v>#REF!</v>
      </c>
      <c r="AP29" s="15" t="e">
        <f>-Investimento!#REF!/12</f>
        <v>#REF!</v>
      </c>
      <c r="AQ29" s="15" t="e">
        <f>-Investimento!#REF!/12</f>
        <v>#REF!</v>
      </c>
      <c r="AR29" s="15" t="e">
        <f>-Investimento!#REF!/12</f>
        <v>#REF!</v>
      </c>
      <c r="AS29" s="15" t="e">
        <f>-Investimento!#REF!/12</f>
        <v>#REF!</v>
      </c>
      <c r="AT29" s="15" t="e">
        <f>-Investimento!#REF!/12</f>
        <v>#REF!</v>
      </c>
      <c r="AU29" s="15" t="e">
        <f>-Investimento!#REF!/12</f>
        <v>#REF!</v>
      </c>
      <c r="AV29" s="15" t="e">
        <f>-Investimento!#REF!/12</f>
        <v>#REF!</v>
      </c>
      <c r="AW29" s="15" t="e">
        <f>-Investimento!#REF!/12</f>
        <v>#REF!</v>
      </c>
      <c r="AX29" s="15" t="e">
        <f>-Investimento!#REF!/12</f>
        <v>#REF!</v>
      </c>
      <c r="AY29" s="15" t="e">
        <f>-Investimento!#REF!/12</f>
        <v>#REF!</v>
      </c>
      <c r="AZ29" s="15" t="e">
        <f>-Investimento!#REF!/12</f>
        <v>#REF!</v>
      </c>
      <c r="BA29" s="15" t="e">
        <f>-Investimento!#REF!/12</f>
        <v>#REF!</v>
      </c>
      <c r="BB29" s="15" t="e">
        <f>-Investimento!#REF!/12</f>
        <v>#REF!</v>
      </c>
      <c r="BC29" s="15" t="e">
        <f>-Investimento!#REF!/12</f>
        <v>#REF!</v>
      </c>
      <c r="BD29" s="15" t="e">
        <f>-Investimento!#REF!/12</f>
        <v>#REF!</v>
      </c>
      <c r="BE29" s="15" t="e">
        <f>-Investimento!#REF!/12</f>
        <v>#REF!</v>
      </c>
      <c r="BF29" s="15" t="e">
        <f>-Investimento!#REF!/12</f>
        <v>#REF!</v>
      </c>
      <c r="BG29" s="15" t="e">
        <f>-Investimento!#REF!/12</f>
        <v>#REF!</v>
      </c>
      <c r="BH29" s="15" t="e">
        <f>-Investimento!#REF!/12</f>
        <v>#REF!</v>
      </c>
      <c r="BI29" s="15" t="e">
        <f>-Investimento!#REF!/12</f>
        <v>#REF!</v>
      </c>
      <c r="BJ29" s="15" t="e">
        <f>-Investimento!#REF!/12</f>
        <v>#REF!</v>
      </c>
      <c r="BK29" s="15" t="e">
        <f>-Investimento!#REF!/12</f>
        <v>#REF!</v>
      </c>
      <c r="BL29" s="15" t="e">
        <f>-Investimento!#REF!/12</f>
        <v>#REF!</v>
      </c>
      <c r="BM29" s="15" t="e">
        <f>-Investimento!#REF!/12</f>
        <v>#REF!</v>
      </c>
      <c r="BN29" s="15" t="e">
        <f>-Investimento!#REF!/12</f>
        <v>#REF!</v>
      </c>
      <c r="BO29" s="15" t="e">
        <f>-Investimento!#REF!/12</f>
        <v>#REF!</v>
      </c>
      <c r="BP29" s="15" t="e">
        <f>-Investimento!#REF!/12</f>
        <v>#REF!</v>
      </c>
      <c r="BQ29" s="15" t="e">
        <f>-Investimento!#REF!/12</f>
        <v>#REF!</v>
      </c>
      <c r="BR29" s="15" t="e">
        <f>-Investimento!#REF!/12</f>
        <v>#REF!</v>
      </c>
      <c r="BS29" s="15" t="e">
        <f>-Investimento!#REF!/12</f>
        <v>#REF!</v>
      </c>
      <c r="BT29" s="15" t="e">
        <f>-Investimento!#REF!/12</f>
        <v>#REF!</v>
      </c>
      <c r="BU29" s="15" t="e">
        <f>-Investimento!#REF!/12</f>
        <v>#REF!</v>
      </c>
      <c r="BV29" s="15" t="e">
        <f>-Investimento!#REF!/12</f>
        <v>#REF!</v>
      </c>
      <c r="BW29" s="15" t="e">
        <f>-Investimento!#REF!/12</f>
        <v>#REF!</v>
      </c>
      <c r="BX29" s="15" t="e">
        <f>-Investimento!#REF!/12</f>
        <v>#REF!</v>
      </c>
      <c r="BY29" s="15" t="e">
        <f>-Investimento!#REF!/12</f>
        <v>#REF!</v>
      </c>
      <c r="BZ29" s="15" t="e">
        <f>-Investimento!#REF!/12</f>
        <v>#REF!</v>
      </c>
      <c r="CA29" s="15" t="e">
        <f>-Investimento!#REF!/12</f>
        <v>#REF!</v>
      </c>
      <c r="CB29" s="15" t="e">
        <f>-Investimento!#REF!/12</f>
        <v>#REF!</v>
      </c>
      <c r="CC29" s="15" t="e">
        <f>-Investimento!#REF!/12</f>
        <v>#REF!</v>
      </c>
      <c r="CD29" s="15" t="e">
        <f>-Investimento!#REF!/12</f>
        <v>#REF!</v>
      </c>
      <c r="CE29" s="15" t="e">
        <f>-Investimento!#REF!/12</f>
        <v>#REF!</v>
      </c>
      <c r="CF29" s="15" t="e">
        <f>-Investimento!#REF!/12</f>
        <v>#REF!</v>
      </c>
      <c r="CG29" s="15" t="e">
        <f>-Investimento!#REF!/12</f>
        <v>#REF!</v>
      </c>
      <c r="CH29" s="15" t="e">
        <f>-Investimento!#REF!/12</f>
        <v>#REF!</v>
      </c>
      <c r="CI29" s="15" t="e">
        <f>-Investimento!#REF!/12</f>
        <v>#REF!</v>
      </c>
      <c r="CJ29" s="15" t="e">
        <f>-Investimento!#REF!/12</f>
        <v>#REF!</v>
      </c>
      <c r="CK29" s="15" t="e">
        <f>-Investimento!#REF!/12</f>
        <v>#REF!</v>
      </c>
      <c r="CL29" s="15" t="e">
        <f>-Investimento!#REF!/12</f>
        <v>#REF!</v>
      </c>
      <c r="CM29" s="15" t="e">
        <f>-Investimento!#REF!/12</f>
        <v>#REF!</v>
      </c>
      <c r="CN29" s="15" t="e">
        <f>-Investimento!#REF!/12</f>
        <v>#REF!</v>
      </c>
      <c r="CO29" s="15" t="e">
        <f>-Investimento!#REF!/12</f>
        <v>#REF!</v>
      </c>
      <c r="CP29" s="15" t="e">
        <f>-Investimento!#REF!/12</f>
        <v>#REF!</v>
      </c>
      <c r="CQ29" s="15" t="e">
        <f>-Investimento!#REF!/12</f>
        <v>#REF!</v>
      </c>
      <c r="CR29" s="15" t="e">
        <f>-Investimento!#REF!/12</f>
        <v>#REF!</v>
      </c>
      <c r="CS29" s="15" t="e">
        <f>-Investimento!#REF!/12</f>
        <v>#REF!</v>
      </c>
      <c r="CT29" s="15" t="e">
        <f>-Investimento!#REF!/12</f>
        <v>#REF!</v>
      </c>
      <c r="CU29" s="15" t="e">
        <f>-Investimento!#REF!/12</f>
        <v>#REF!</v>
      </c>
      <c r="CV29" s="15" t="e">
        <f>-Investimento!#REF!/12</f>
        <v>#REF!</v>
      </c>
      <c r="CW29" s="15" t="e">
        <f>-Investimento!#REF!/12</f>
        <v>#REF!</v>
      </c>
      <c r="CX29" s="15" t="e">
        <f>-Investimento!#REF!/12</f>
        <v>#REF!</v>
      </c>
      <c r="CY29" s="15" t="e">
        <f>-Investimento!#REF!/12</f>
        <v>#REF!</v>
      </c>
      <c r="CZ29" s="15" t="e">
        <f>-Investimento!#REF!/12</f>
        <v>#REF!</v>
      </c>
      <c r="DA29" s="15" t="e">
        <f>-Investimento!#REF!/12</f>
        <v>#REF!</v>
      </c>
      <c r="DB29" s="15" t="e">
        <f>-Investimento!#REF!/12</f>
        <v>#REF!</v>
      </c>
      <c r="DC29" s="15" t="e">
        <f>-Investimento!#REF!/12</f>
        <v>#REF!</v>
      </c>
      <c r="DD29" s="15" t="e">
        <f>-Investimento!#REF!/12</f>
        <v>#REF!</v>
      </c>
      <c r="DE29" s="15" t="e">
        <f>-Investimento!#REF!/12</f>
        <v>#REF!</v>
      </c>
      <c r="DF29" s="15" t="e">
        <f>-Investimento!#REF!/12</f>
        <v>#REF!</v>
      </c>
      <c r="DG29" s="15" t="e">
        <f>-Investimento!#REF!/12</f>
        <v>#REF!</v>
      </c>
      <c r="DH29" s="15" t="e">
        <f>-Investimento!#REF!/12</f>
        <v>#REF!</v>
      </c>
      <c r="DI29" s="15" t="e">
        <f>-Investimento!#REF!/12</f>
        <v>#REF!</v>
      </c>
      <c r="DJ29" s="15" t="e">
        <f>-Investimento!#REF!/12</f>
        <v>#REF!</v>
      </c>
      <c r="DK29" s="15" t="e">
        <f>-Investimento!#REF!/12</f>
        <v>#REF!</v>
      </c>
      <c r="DL29" s="15" t="e">
        <f>-Investimento!#REF!/12</f>
        <v>#REF!</v>
      </c>
      <c r="DM29" s="15" t="e">
        <f>-Investimento!#REF!/12</f>
        <v>#REF!</v>
      </c>
      <c r="DN29" s="15" t="e">
        <f>-Investimento!#REF!/12</f>
        <v>#REF!</v>
      </c>
      <c r="DO29" s="15" t="e">
        <f>-Investimento!#REF!/12</f>
        <v>#REF!</v>
      </c>
      <c r="DP29" s="15" t="e">
        <f>-Investimento!#REF!/12</f>
        <v>#REF!</v>
      </c>
      <c r="DQ29" s="15" t="e">
        <f>-Investimento!#REF!/12</f>
        <v>#REF!</v>
      </c>
      <c r="DR29" s="15" t="e">
        <f>-Investimento!#REF!/12</f>
        <v>#REF!</v>
      </c>
      <c r="DS29" s="15" t="e">
        <f>-Investimento!#REF!/12</f>
        <v>#REF!</v>
      </c>
      <c r="DT29" s="15" t="e">
        <f>-Investimento!#REF!/12</f>
        <v>#REF!</v>
      </c>
      <c r="DU29" s="15" t="e">
        <f>-Investimento!#REF!/12</f>
        <v>#REF!</v>
      </c>
    </row>
    <row r="30" spans="1:125" s="16" customFormat="1" ht="17.25" x14ac:dyDescent="0.35">
      <c r="A30" s="3"/>
      <c r="B30" s="3"/>
      <c r="C30" s="1" t="s">
        <v>228</v>
      </c>
      <c r="D30" s="4"/>
      <c r="E30" s="4"/>
      <c r="F30" s="15" t="e">
        <f t="shared" ref="F30:AK30" si="99">SUM(F12:F24,F29)</f>
        <v>#REF!</v>
      </c>
      <c r="G30" s="15" t="e">
        <f t="shared" si="99"/>
        <v>#REF!</v>
      </c>
      <c r="H30" s="15" t="e">
        <f t="shared" si="99"/>
        <v>#REF!</v>
      </c>
      <c r="I30" s="15" t="e">
        <f t="shared" si="99"/>
        <v>#REF!</v>
      </c>
      <c r="J30" s="15" t="e">
        <f t="shared" si="99"/>
        <v>#REF!</v>
      </c>
      <c r="K30" s="15" t="e">
        <f t="shared" si="99"/>
        <v>#REF!</v>
      </c>
      <c r="L30" s="15" t="e">
        <f t="shared" si="99"/>
        <v>#REF!</v>
      </c>
      <c r="M30" s="15" t="e">
        <f t="shared" si="99"/>
        <v>#REF!</v>
      </c>
      <c r="N30" s="15" t="e">
        <f t="shared" si="99"/>
        <v>#REF!</v>
      </c>
      <c r="O30" s="15" t="e">
        <f t="shared" si="99"/>
        <v>#REF!</v>
      </c>
      <c r="P30" s="15" t="e">
        <f t="shared" si="99"/>
        <v>#REF!</v>
      </c>
      <c r="Q30" s="15" t="e">
        <f t="shared" si="99"/>
        <v>#REF!</v>
      </c>
      <c r="R30" s="15" t="e">
        <f t="shared" si="99"/>
        <v>#REF!</v>
      </c>
      <c r="S30" s="15" t="e">
        <f t="shared" si="99"/>
        <v>#REF!</v>
      </c>
      <c r="T30" s="15" t="e">
        <f t="shared" si="99"/>
        <v>#REF!</v>
      </c>
      <c r="U30" s="15" t="e">
        <f t="shared" si="99"/>
        <v>#REF!</v>
      </c>
      <c r="V30" s="15" t="e">
        <f t="shared" si="99"/>
        <v>#REF!</v>
      </c>
      <c r="W30" s="15" t="e">
        <f t="shared" si="99"/>
        <v>#REF!</v>
      </c>
      <c r="X30" s="15" t="e">
        <f t="shared" si="99"/>
        <v>#REF!</v>
      </c>
      <c r="Y30" s="15" t="e">
        <f t="shared" si="99"/>
        <v>#REF!</v>
      </c>
      <c r="Z30" s="15" t="e">
        <f t="shared" si="99"/>
        <v>#REF!</v>
      </c>
      <c r="AA30" s="15" t="e">
        <f t="shared" si="99"/>
        <v>#REF!</v>
      </c>
      <c r="AB30" s="15" t="e">
        <f t="shared" si="99"/>
        <v>#REF!</v>
      </c>
      <c r="AC30" s="15" t="e">
        <f t="shared" si="99"/>
        <v>#REF!</v>
      </c>
      <c r="AD30" s="15" t="e">
        <f t="shared" si="99"/>
        <v>#REF!</v>
      </c>
      <c r="AE30" s="15" t="e">
        <f t="shared" si="99"/>
        <v>#REF!</v>
      </c>
      <c r="AF30" s="15" t="e">
        <f t="shared" si="99"/>
        <v>#REF!</v>
      </c>
      <c r="AG30" s="15" t="e">
        <f t="shared" si="99"/>
        <v>#REF!</v>
      </c>
      <c r="AH30" s="15" t="e">
        <f t="shared" si="99"/>
        <v>#REF!</v>
      </c>
      <c r="AI30" s="15" t="e">
        <f t="shared" si="99"/>
        <v>#REF!</v>
      </c>
      <c r="AJ30" s="15" t="e">
        <f t="shared" si="99"/>
        <v>#REF!</v>
      </c>
      <c r="AK30" s="15" t="e">
        <f t="shared" si="99"/>
        <v>#REF!</v>
      </c>
      <c r="AL30" s="15" t="e">
        <f t="shared" ref="AL30:BQ30" si="100">SUM(AL12:AL24,AL29)</f>
        <v>#REF!</v>
      </c>
      <c r="AM30" s="15" t="e">
        <f t="shared" si="100"/>
        <v>#REF!</v>
      </c>
      <c r="AN30" s="15" t="e">
        <f t="shared" si="100"/>
        <v>#REF!</v>
      </c>
      <c r="AO30" s="15" t="e">
        <f t="shared" si="100"/>
        <v>#REF!</v>
      </c>
      <c r="AP30" s="15" t="e">
        <f t="shared" si="100"/>
        <v>#REF!</v>
      </c>
      <c r="AQ30" s="15" t="e">
        <f t="shared" si="100"/>
        <v>#REF!</v>
      </c>
      <c r="AR30" s="15" t="e">
        <f t="shared" si="100"/>
        <v>#REF!</v>
      </c>
      <c r="AS30" s="15" t="e">
        <f t="shared" si="100"/>
        <v>#REF!</v>
      </c>
      <c r="AT30" s="15" t="e">
        <f t="shared" si="100"/>
        <v>#REF!</v>
      </c>
      <c r="AU30" s="15" t="e">
        <f t="shared" si="100"/>
        <v>#REF!</v>
      </c>
      <c r="AV30" s="15" t="e">
        <f t="shared" si="100"/>
        <v>#REF!</v>
      </c>
      <c r="AW30" s="15" t="e">
        <f t="shared" si="100"/>
        <v>#REF!</v>
      </c>
      <c r="AX30" s="15" t="e">
        <f t="shared" si="100"/>
        <v>#REF!</v>
      </c>
      <c r="AY30" s="15" t="e">
        <f t="shared" si="100"/>
        <v>#REF!</v>
      </c>
      <c r="AZ30" s="15" t="e">
        <f t="shared" si="100"/>
        <v>#REF!</v>
      </c>
      <c r="BA30" s="15" t="e">
        <f t="shared" si="100"/>
        <v>#REF!</v>
      </c>
      <c r="BB30" s="15" t="e">
        <f t="shared" si="100"/>
        <v>#REF!</v>
      </c>
      <c r="BC30" s="15" t="e">
        <f t="shared" si="100"/>
        <v>#REF!</v>
      </c>
      <c r="BD30" s="15" t="e">
        <f t="shared" si="100"/>
        <v>#REF!</v>
      </c>
      <c r="BE30" s="15" t="e">
        <f t="shared" si="100"/>
        <v>#REF!</v>
      </c>
      <c r="BF30" s="15" t="e">
        <f t="shared" si="100"/>
        <v>#REF!</v>
      </c>
      <c r="BG30" s="15" t="e">
        <f t="shared" si="100"/>
        <v>#REF!</v>
      </c>
      <c r="BH30" s="15" t="e">
        <f t="shared" si="100"/>
        <v>#REF!</v>
      </c>
      <c r="BI30" s="15" t="e">
        <f t="shared" si="100"/>
        <v>#REF!</v>
      </c>
      <c r="BJ30" s="15" t="e">
        <f t="shared" si="100"/>
        <v>#REF!</v>
      </c>
      <c r="BK30" s="15" t="e">
        <f t="shared" si="100"/>
        <v>#REF!</v>
      </c>
      <c r="BL30" s="15" t="e">
        <f t="shared" si="100"/>
        <v>#REF!</v>
      </c>
      <c r="BM30" s="15" t="e">
        <f t="shared" si="100"/>
        <v>#REF!</v>
      </c>
      <c r="BN30" s="15" t="e">
        <f t="shared" si="100"/>
        <v>#REF!</v>
      </c>
      <c r="BO30" s="15" t="e">
        <f t="shared" si="100"/>
        <v>#REF!</v>
      </c>
      <c r="BP30" s="15" t="e">
        <f t="shared" si="100"/>
        <v>#REF!</v>
      </c>
      <c r="BQ30" s="15" t="e">
        <f t="shared" si="100"/>
        <v>#REF!</v>
      </c>
      <c r="BR30" s="15" t="e">
        <f t="shared" ref="BR30:CW30" si="101">SUM(BR12:BR24,BR29)</f>
        <v>#REF!</v>
      </c>
      <c r="BS30" s="15" t="e">
        <f t="shared" si="101"/>
        <v>#REF!</v>
      </c>
      <c r="BT30" s="15" t="e">
        <f t="shared" si="101"/>
        <v>#REF!</v>
      </c>
      <c r="BU30" s="15" t="e">
        <f t="shared" si="101"/>
        <v>#REF!</v>
      </c>
      <c r="BV30" s="15" t="e">
        <f t="shared" si="101"/>
        <v>#REF!</v>
      </c>
      <c r="BW30" s="15" t="e">
        <f t="shared" si="101"/>
        <v>#REF!</v>
      </c>
      <c r="BX30" s="15" t="e">
        <f t="shared" si="101"/>
        <v>#REF!</v>
      </c>
      <c r="BY30" s="15" t="e">
        <f t="shared" si="101"/>
        <v>#REF!</v>
      </c>
      <c r="BZ30" s="15" t="e">
        <f t="shared" si="101"/>
        <v>#REF!</v>
      </c>
      <c r="CA30" s="15" t="e">
        <f t="shared" si="101"/>
        <v>#REF!</v>
      </c>
      <c r="CB30" s="15" t="e">
        <f t="shared" si="101"/>
        <v>#REF!</v>
      </c>
      <c r="CC30" s="15" t="e">
        <f t="shared" si="101"/>
        <v>#REF!</v>
      </c>
      <c r="CD30" s="15" t="e">
        <f t="shared" si="101"/>
        <v>#REF!</v>
      </c>
      <c r="CE30" s="15" t="e">
        <f t="shared" si="101"/>
        <v>#REF!</v>
      </c>
      <c r="CF30" s="15" t="e">
        <f t="shared" si="101"/>
        <v>#REF!</v>
      </c>
      <c r="CG30" s="15" t="e">
        <f t="shared" si="101"/>
        <v>#REF!</v>
      </c>
      <c r="CH30" s="15" t="e">
        <f t="shared" si="101"/>
        <v>#REF!</v>
      </c>
      <c r="CI30" s="15" t="e">
        <f t="shared" si="101"/>
        <v>#REF!</v>
      </c>
      <c r="CJ30" s="15" t="e">
        <f t="shared" si="101"/>
        <v>#REF!</v>
      </c>
      <c r="CK30" s="15" t="e">
        <f t="shared" si="101"/>
        <v>#REF!</v>
      </c>
      <c r="CL30" s="15" t="e">
        <f t="shared" si="101"/>
        <v>#REF!</v>
      </c>
      <c r="CM30" s="15" t="e">
        <f t="shared" si="101"/>
        <v>#REF!</v>
      </c>
      <c r="CN30" s="15" t="e">
        <f t="shared" si="101"/>
        <v>#REF!</v>
      </c>
      <c r="CO30" s="15" t="e">
        <f t="shared" si="101"/>
        <v>#REF!</v>
      </c>
      <c r="CP30" s="15" t="e">
        <f t="shared" si="101"/>
        <v>#REF!</v>
      </c>
      <c r="CQ30" s="15" t="e">
        <f t="shared" si="101"/>
        <v>#REF!</v>
      </c>
      <c r="CR30" s="15" t="e">
        <f t="shared" si="101"/>
        <v>#REF!</v>
      </c>
      <c r="CS30" s="15" t="e">
        <f t="shared" si="101"/>
        <v>#REF!</v>
      </c>
      <c r="CT30" s="15" t="e">
        <f t="shared" si="101"/>
        <v>#REF!</v>
      </c>
      <c r="CU30" s="15" t="e">
        <f t="shared" si="101"/>
        <v>#REF!</v>
      </c>
      <c r="CV30" s="15" t="e">
        <f t="shared" si="101"/>
        <v>#REF!</v>
      </c>
      <c r="CW30" s="15" t="e">
        <f t="shared" si="101"/>
        <v>#REF!</v>
      </c>
      <c r="CX30" s="15" t="e">
        <f t="shared" ref="CX30:DU30" si="102">SUM(CX12:CX24,CX29)</f>
        <v>#REF!</v>
      </c>
      <c r="CY30" s="15" t="e">
        <f t="shared" si="102"/>
        <v>#REF!</v>
      </c>
      <c r="CZ30" s="15" t="e">
        <f t="shared" si="102"/>
        <v>#REF!</v>
      </c>
      <c r="DA30" s="15" t="e">
        <f t="shared" si="102"/>
        <v>#REF!</v>
      </c>
      <c r="DB30" s="15" t="e">
        <f t="shared" si="102"/>
        <v>#REF!</v>
      </c>
      <c r="DC30" s="15" t="e">
        <f t="shared" si="102"/>
        <v>#REF!</v>
      </c>
      <c r="DD30" s="15" t="e">
        <f t="shared" si="102"/>
        <v>#REF!</v>
      </c>
      <c r="DE30" s="15" t="e">
        <f t="shared" si="102"/>
        <v>#REF!</v>
      </c>
      <c r="DF30" s="15" t="e">
        <f t="shared" si="102"/>
        <v>#REF!</v>
      </c>
      <c r="DG30" s="15" t="e">
        <f t="shared" si="102"/>
        <v>#REF!</v>
      </c>
      <c r="DH30" s="15" t="e">
        <f t="shared" si="102"/>
        <v>#REF!</v>
      </c>
      <c r="DI30" s="15" t="e">
        <f t="shared" si="102"/>
        <v>#REF!</v>
      </c>
      <c r="DJ30" s="15" t="e">
        <f t="shared" si="102"/>
        <v>#REF!</v>
      </c>
      <c r="DK30" s="15" t="e">
        <f t="shared" si="102"/>
        <v>#REF!</v>
      </c>
      <c r="DL30" s="15" t="e">
        <f t="shared" si="102"/>
        <v>#REF!</v>
      </c>
      <c r="DM30" s="15" t="e">
        <f t="shared" si="102"/>
        <v>#REF!</v>
      </c>
      <c r="DN30" s="15" t="e">
        <f t="shared" si="102"/>
        <v>#REF!</v>
      </c>
      <c r="DO30" s="15" t="e">
        <f t="shared" si="102"/>
        <v>#REF!</v>
      </c>
      <c r="DP30" s="15" t="e">
        <f t="shared" si="102"/>
        <v>#REF!</v>
      </c>
      <c r="DQ30" s="15" t="e">
        <f t="shared" si="102"/>
        <v>#REF!</v>
      </c>
      <c r="DR30" s="15" t="e">
        <f t="shared" si="102"/>
        <v>#REF!</v>
      </c>
      <c r="DS30" s="15" t="e">
        <f t="shared" si="102"/>
        <v>#REF!</v>
      </c>
      <c r="DT30" s="15" t="e">
        <f t="shared" si="102"/>
        <v>#REF!</v>
      </c>
      <c r="DU30" s="15" t="e">
        <f t="shared" si="102"/>
        <v>#REF!</v>
      </c>
    </row>
    <row r="31" spans="1:125" s="16" customFormat="1" ht="17.25" x14ac:dyDescent="0.35">
      <c r="A31" s="3"/>
      <c r="B31" s="3"/>
      <c r="C31" s="1" t="s">
        <v>203</v>
      </c>
      <c r="D31" s="12"/>
      <c r="E31" s="12"/>
      <c r="F31" s="15" t="e">
        <f t="shared" ref="F31:AK31" si="103">F30+F9</f>
        <v>#REF!</v>
      </c>
      <c r="G31" s="15" t="e">
        <f t="shared" si="103"/>
        <v>#REF!</v>
      </c>
      <c r="H31" s="15" t="e">
        <f t="shared" si="103"/>
        <v>#REF!</v>
      </c>
      <c r="I31" s="15" t="e">
        <f t="shared" si="103"/>
        <v>#REF!</v>
      </c>
      <c r="J31" s="15" t="e">
        <f t="shared" si="103"/>
        <v>#REF!</v>
      </c>
      <c r="K31" s="15" t="e">
        <f t="shared" si="103"/>
        <v>#REF!</v>
      </c>
      <c r="L31" s="15" t="e">
        <f t="shared" si="103"/>
        <v>#REF!</v>
      </c>
      <c r="M31" s="15" t="e">
        <f t="shared" si="103"/>
        <v>#REF!</v>
      </c>
      <c r="N31" s="15" t="e">
        <f t="shared" si="103"/>
        <v>#REF!</v>
      </c>
      <c r="O31" s="15" t="e">
        <f t="shared" si="103"/>
        <v>#REF!</v>
      </c>
      <c r="P31" s="15" t="e">
        <f t="shared" si="103"/>
        <v>#REF!</v>
      </c>
      <c r="Q31" s="15" t="e">
        <f t="shared" si="103"/>
        <v>#REF!</v>
      </c>
      <c r="R31" s="15" t="e">
        <f t="shared" si="103"/>
        <v>#REF!</v>
      </c>
      <c r="S31" s="15" t="e">
        <f t="shared" si="103"/>
        <v>#REF!</v>
      </c>
      <c r="T31" s="15" t="e">
        <f t="shared" si="103"/>
        <v>#REF!</v>
      </c>
      <c r="U31" s="15" t="e">
        <f t="shared" si="103"/>
        <v>#REF!</v>
      </c>
      <c r="V31" s="15" t="e">
        <f t="shared" si="103"/>
        <v>#REF!</v>
      </c>
      <c r="W31" s="15" t="e">
        <f t="shared" si="103"/>
        <v>#REF!</v>
      </c>
      <c r="X31" s="15" t="e">
        <f t="shared" si="103"/>
        <v>#REF!</v>
      </c>
      <c r="Y31" s="15" t="e">
        <f t="shared" si="103"/>
        <v>#REF!</v>
      </c>
      <c r="Z31" s="15" t="e">
        <f t="shared" si="103"/>
        <v>#REF!</v>
      </c>
      <c r="AA31" s="15" t="e">
        <f t="shared" si="103"/>
        <v>#REF!</v>
      </c>
      <c r="AB31" s="15" t="e">
        <f t="shared" si="103"/>
        <v>#REF!</v>
      </c>
      <c r="AC31" s="15" t="e">
        <f t="shared" si="103"/>
        <v>#REF!</v>
      </c>
      <c r="AD31" s="15" t="e">
        <f t="shared" si="103"/>
        <v>#REF!</v>
      </c>
      <c r="AE31" s="15" t="e">
        <f t="shared" si="103"/>
        <v>#REF!</v>
      </c>
      <c r="AF31" s="15" t="e">
        <f t="shared" si="103"/>
        <v>#REF!</v>
      </c>
      <c r="AG31" s="15" t="e">
        <f t="shared" si="103"/>
        <v>#REF!</v>
      </c>
      <c r="AH31" s="15" t="e">
        <f t="shared" si="103"/>
        <v>#REF!</v>
      </c>
      <c r="AI31" s="15" t="e">
        <f t="shared" si="103"/>
        <v>#REF!</v>
      </c>
      <c r="AJ31" s="15" t="e">
        <f t="shared" si="103"/>
        <v>#REF!</v>
      </c>
      <c r="AK31" s="15" t="e">
        <f t="shared" si="103"/>
        <v>#REF!</v>
      </c>
      <c r="AL31" s="15" t="e">
        <f t="shared" ref="AL31:BQ31" si="104">AL30+AL9</f>
        <v>#REF!</v>
      </c>
      <c r="AM31" s="15" t="e">
        <f t="shared" si="104"/>
        <v>#REF!</v>
      </c>
      <c r="AN31" s="15" t="e">
        <f t="shared" si="104"/>
        <v>#REF!</v>
      </c>
      <c r="AO31" s="15" t="e">
        <f t="shared" si="104"/>
        <v>#REF!</v>
      </c>
      <c r="AP31" s="15" t="e">
        <f t="shared" si="104"/>
        <v>#REF!</v>
      </c>
      <c r="AQ31" s="15" t="e">
        <f t="shared" si="104"/>
        <v>#REF!</v>
      </c>
      <c r="AR31" s="15" t="e">
        <f t="shared" si="104"/>
        <v>#REF!</v>
      </c>
      <c r="AS31" s="15" t="e">
        <f t="shared" si="104"/>
        <v>#REF!</v>
      </c>
      <c r="AT31" s="15" t="e">
        <f t="shared" si="104"/>
        <v>#REF!</v>
      </c>
      <c r="AU31" s="15" t="e">
        <f t="shared" si="104"/>
        <v>#REF!</v>
      </c>
      <c r="AV31" s="15" t="e">
        <f t="shared" si="104"/>
        <v>#REF!</v>
      </c>
      <c r="AW31" s="15" t="e">
        <f t="shared" si="104"/>
        <v>#REF!</v>
      </c>
      <c r="AX31" s="15" t="e">
        <f t="shared" si="104"/>
        <v>#REF!</v>
      </c>
      <c r="AY31" s="15" t="e">
        <f t="shared" si="104"/>
        <v>#REF!</v>
      </c>
      <c r="AZ31" s="15" t="e">
        <f t="shared" si="104"/>
        <v>#REF!</v>
      </c>
      <c r="BA31" s="15" t="e">
        <f t="shared" si="104"/>
        <v>#REF!</v>
      </c>
      <c r="BB31" s="15" t="e">
        <f t="shared" si="104"/>
        <v>#REF!</v>
      </c>
      <c r="BC31" s="15" t="e">
        <f t="shared" si="104"/>
        <v>#REF!</v>
      </c>
      <c r="BD31" s="15" t="e">
        <f t="shared" si="104"/>
        <v>#REF!</v>
      </c>
      <c r="BE31" s="15" t="e">
        <f t="shared" si="104"/>
        <v>#REF!</v>
      </c>
      <c r="BF31" s="15" t="e">
        <f t="shared" si="104"/>
        <v>#REF!</v>
      </c>
      <c r="BG31" s="15" t="e">
        <f t="shared" si="104"/>
        <v>#REF!</v>
      </c>
      <c r="BH31" s="15" t="e">
        <f t="shared" si="104"/>
        <v>#REF!</v>
      </c>
      <c r="BI31" s="15" t="e">
        <f t="shared" si="104"/>
        <v>#REF!</v>
      </c>
      <c r="BJ31" s="15" t="e">
        <f t="shared" si="104"/>
        <v>#REF!</v>
      </c>
      <c r="BK31" s="15" t="e">
        <f t="shared" si="104"/>
        <v>#REF!</v>
      </c>
      <c r="BL31" s="15" t="e">
        <f t="shared" si="104"/>
        <v>#REF!</v>
      </c>
      <c r="BM31" s="15" t="e">
        <f t="shared" si="104"/>
        <v>#REF!</v>
      </c>
      <c r="BN31" s="15" t="e">
        <f t="shared" si="104"/>
        <v>#REF!</v>
      </c>
      <c r="BO31" s="15" t="e">
        <f t="shared" si="104"/>
        <v>#REF!</v>
      </c>
      <c r="BP31" s="15" t="e">
        <f t="shared" si="104"/>
        <v>#REF!</v>
      </c>
      <c r="BQ31" s="15" t="e">
        <f t="shared" si="104"/>
        <v>#REF!</v>
      </c>
      <c r="BR31" s="15" t="e">
        <f t="shared" ref="BR31:CW31" si="105">BR30+BR9</f>
        <v>#REF!</v>
      </c>
      <c r="BS31" s="15" t="e">
        <f t="shared" si="105"/>
        <v>#REF!</v>
      </c>
      <c r="BT31" s="15" t="e">
        <f t="shared" si="105"/>
        <v>#REF!</v>
      </c>
      <c r="BU31" s="15" t="e">
        <f t="shared" si="105"/>
        <v>#REF!</v>
      </c>
      <c r="BV31" s="15" t="e">
        <f t="shared" si="105"/>
        <v>#REF!</v>
      </c>
      <c r="BW31" s="15" t="e">
        <f t="shared" si="105"/>
        <v>#REF!</v>
      </c>
      <c r="BX31" s="15" t="e">
        <f t="shared" si="105"/>
        <v>#REF!</v>
      </c>
      <c r="BY31" s="15" t="e">
        <f t="shared" si="105"/>
        <v>#REF!</v>
      </c>
      <c r="BZ31" s="15" t="e">
        <f t="shared" si="105"/>
        <v>#REF!</v>
      </c>
      <c r="CA31" s="15" t="e">
        <f t="shared" si="105"/>
        <v>#REF!</v>
      </c>
      <c r="CB31" s="15" t="e">
        <f t="shared" si="105"/>
        <v>#REF!</v>
      </c>
      <c r="CC31" s="15" t="e">
        <f t="shared" si="105"/>
        <v>#REF!</v>
      </c>
      <c r="CD31" s="15" t="e">
        <f t="shared" si="105"/>
        <v>#REF!</v>
      </c>
      <c r="CE31" s="15" t="e">
        <f t="shared" si="105"/>
        <v>#REF!</v>
      </c>
      <c r="CF31" s="15" t="e">
        <f t="shared" si="105"/>
        <v>#REF!</v>
      </c>
      <c r="CG31" s="15" t="e">
        <f t="shared" si="105"/>
        <v>#REF!</v>
      </c>
      <c r="CH31" s="15" t="e">
        <f t="shared" si="105"/>
        <v>#REF!</v>
      </c>
      <c r="CI31" s="15" t="e">
        <f t="shared" si="105"/>
        <v>#REF!</v>
      </c>
      <c r="CJ31" s="15" t="e">
        <f t="shared" si="105"/>
        <v>#REF!</v>
      </c>
      <c r="CK31" s="15" t="e">
        <f t="shared" si="105"/>
        <v>#REF!</v>
      </c>
      <c r="CL31" s="15" t="e">
        <f t="shared" si="105"/>
        <v>#REF!</v>
      </c>
      <c r="CM31" s="15" t="e">
        <f t="shared" si="105"/>
        <v>#REF!</v>
      </c>
      <c r="CN31" s="15" t="e">
        <f t="shared" si="105"/>
        <v>#REF!</v>
      </c>
      <c r="CO31" s="15" t="e">
        <f t="shared" si="105"/>
        <v>#REF!</v>
      </c>
      <c r="CP31" s="15" t="e">
        <f t="shared" si="105"/>
        <v>#REF!</v>
      </c>
      <c r="CQ31" s="15" t="e">
        <f t="shared" si="105"/>
        <v>#REF!</v>
      </c>
      <c r="CR31" s="15" t="e">
        <f t="shared" si="105"/>
        <v>#REF!</v>
      </c>
      <c r="CS31" s="15" t="e">
        <f t="shared" si="105"/>
        <v>#REF!</v>
      </c>
      <c r="CT31" s="15" t="e">
        <f t="shared" si="105"/>
        <v>#REF!</v>
      </c>
      <c r="CU31" s="15" t="e">
        <f t="shared" si="105"/>
        <v>#REF!</v>
      </c>
      <c r="CV31" s="15" t="e">
        <f t="shared" si="105"/>
        <v>#REF!</v>
      </c>
      <c r="CW31" s="15" t="e">
        <f t="shared" si="105"/>
        <v>#REF!</v>
      </c>
      <c r="CX31" s="15" t="e">
        <f t="shared" ref="CX31:DU31" si="106">CX30+CX9</f>
        <v>#REF!</v>
      </c>
      <c r="CY31" s="15" t="e">
        <f t="shared" si="106"/>
        <v>#REF!</v>
      </c>
      <c r="CZ31" s="15" t="e">
        <f t="shared" si="106"/>
        <v>#REF!</v>
      </c>
      <c r="DA31" s="15" t="e">
        <f t="shared" si="106"/>
        <v>#REF!</v>
      </c>
      <c r="DB31" s="15" t="e">
        <f t="shared" si="106"/>
        <v>#REF!</v>
      </c>
      <c r="DC31" s="15" t="e">
        <f t="shared" si="106"/>
        <v>#REF!</v>
      </c>
      <c r="DD31" s="15" t="e">
        <f t="shared" si="106"/>
        <v>#REF!</v>
      </c>
      <c r="DE31" s="15" t="e">
        <f t="shared" si="106"/>
        <v>#REF!</v>
      </c>
      <c r="DF31" s="15" t="e">
        <f t="shared" si="106"/>
        <v>#REF!</v>
      </c>
      <c r="DG31" s="15" t="e">
        <f t="shared" si="106"/>
        <v>#REF!</v>
      </c>
      <c r="DH31" s="15" t="e">
        <f t="shared" si="106"/>
        <v>#REF!</v>
      </c>
      <c r="DI31" s="15" t="e">
        <f t="shared" si="106"/>
        <v>#REF!</v>
      </c>
      <c r="DJ31" s="15" t="e">
        <f t="shared" si="106"/>
        <v>#REF!</v>
      </c>
      <c r="DK31" s="15" t="e">
        <f t="shared" si="106"/>
        <v>#REF!</v>
      </c>
      <c r="DL31" s="15" t="e">
        <f t="shared" si="106"/>
        <v>#REF!</v>
      </c>
      <c r="DM31" s="15" t="e">
        <f t="shared" si="106"/>
        <v>#REF!</v>
      </c>
      <c r="DN31" s="15" t="e">
        <f t="shared" si="106"/>
        <v>#REF!</v>
      </c>
      <c r="DO31" s="15" t="e">
        <f t="shared" si="106"/>
        <v>#REF!</v>
      </c>
      <c r="DP31" s="15" t="e">
        <f t="shared" si="106"/>
        <v>#REF!</v>
      </c>
      <c r="DQ31" s="15" t="e">
        <f t="shared" si="106"/>
        <v>#REF!</v>
      </c>
      <c r="DR31" s="15" t="e">
        <f t="shared" si="106"/>
        <v>#REF!</v>
      </c>
      <c r="DS31" s="15" t="e">
        <f t="shared" si="106"/>
        <v>#REF!</v>
      </c>
      <c r="DT31" s="15" t="e">
        <f t="shared" si="106"/>
        <v>#REF!</v>
      </c>
      <c r="DU31" s="15" t="e">
        <f t="shared" si="106"/>
        <v>#REF!</v>
      </c>
    </row>
    <row r="32" spans="1:125" ht="17.25" x14ac:dyDescent="0.35">
      <c r="C32" s="1" t="s">
        <v>204</v>
      </c>
      <c r="F32" s="19" t="e">
        <f>F31+G31</f>
        <v>#REF!</v>
      </c>
      <c r="G32" s="19" t="e">
        <f t="shared" ref="G32:BR32" si="107">G31+H31</f>
        <v>#REF!</v>
      </c>
      <c r="H32" s="19" t="e">
        <f>H31+I31</f>
        <v>#REF!</v>
      </c>
      <c r="I32" s="19" t="e">
        <f t="shared" si="107"/>
        <v>#REF!</v>
      </c>
      <c r="J32" s="19" t="e">
        <f t="shared" si="107"/>
        <v>#REF!</v>
      </c>
      <c r="K32" s="19" t="e">
        <f t="shared" si="107"/>
        <v>#REF!</v>
      </c>
      <c r="L32" s="19" t="e">
        <f t="shared" si="107"/>
        <v>#REF!</v>
      </c>
      <c r="M32" s="19" t="e">
        <f t="shared" si="107"/>
        <v>#REF!</v>
      </c>
      <c r="N32" s="19" t="e">
        <f t="shared" si="107"/>
        <v>#REF!</v>
      </c>
      <c r="O32" s="19" t="e">
        <f t="shared" si="107"/>
        <v>#REF!</v>
      </c>
      <c r="P32" s="19" t="e">
        <f t="shared" si="107"/>
        <v>#REF!</v>
      </c>
      <c r="Q32" s="19" t="e">
        <f t="shared" si="107"/>
        <v>#REF!</v>
      </c>
      <c r="R32" s="19" t="e">
        <f t="shared" si="107"/>
        <v>#REF!</v>
      </c>
      <c r="S32" s="19" t="e">
        <f t="shared" si="107"/>
        <v>#REF!</v>
      </c>
      <c r="T32" s="19" t="e">
        <f t="shared" si="107"/>
        <v>#REF!</v>
      </c>
      <c r="U32" s="19" t="e">
        <f t="shared" si="107"/>
        <v>#REF!</v>
      </c>
      <c r="V32" s="19" t="e">
        <f t="shared" si="107"/>
        <v>#REF!</v>
      </c>
      <c r="W32" s="19" t="e">
        <f t="shared" si="107"/>
        <v>#REF!</v>
      </c>
      <c r="X32" s="19" t="e">
        <f t="shared" si="107"/>
        <v>#REF!</v>
      </c>
      <c r="Y32" s="19" t="e">
        <f t="shared" si="107"/>
        <v>#REF!</v>
      </c>
      <c r="Z32" s="19" t="e">
        <f t="shared" si="107"/>
        <v>#REF!</v>
      </c>
      <c r="AA32" s="19" t="e">
        <f t="shared" si="107"/>
        <v>#REF!</v>
      </c>
      <c r="AB32" s="19" t="e">
        <f t="shared" si="107"/>
        <v>#REF!</v>
      </c>
      <c r="AC32" s="19" t="e">
        <f t="shared" si="107"/>
        <v>#REF!</v>
      </c>
      <c r="AD32" s="19" t="e">
        <f t="shared" si="107"/>
        <v>#REF!</v>
      </c>
      <c r="AE32" s="19" t="e">
        <f t="shared" si="107"/>
        <v>#REF!</v>
      </c>
      <c r="AF32" s="19" t="e">
        <f t="shared" si="107"/>
        <v>#REF!</v>
      </c>
      <c r="AG32" s="19" t="e">
        <f t="shared" si="107"/>
        <v>#REF!</v>
      </c>
      <c r="AH32" s="19" t="e">
        <f t="shared" si="107"/>
        <v>#REF!</v>
      </c>
      <c r="AI32" s="19" t="e">
        <f t="shared" si="107"/>
        <v>#REF!</v>
      </c>
      <c r="AJ32" s="19" t="e">
        <f t="shared" si="107"/>
        <v>#REF!</v>
      </c>
      <c r="AK32" s="19" t="e">
        <f t="shared" si="107"/>
        <v>#REF!</v>
      </c>
      <c r="AL32" s="19" t="e">
        <f t="shared" si="107"/>
        <v>#REF!</v>
      </c>
      <c r="AM32" s="19" t="e">
        <f t="shared" si="107"/>
        <v>#REF!</v>
      </c>
      <c r="AN32" s="19" t="e">
        <f t="shared" si="107"/>
        <v>#REF!</v>
      </c>
      <c r="AO32" s="19" t="e">
        <f t="shared" si="107"/>
        <v>#REF!</v>
      </c>
      <c r="AP32" s="19" t="e">
        <f t="shared" si="107"/>
        <v>#REF!</v>
      </c>
      <c r="AQ32" s="19" t="e">
        <f t="shared" si="107"/>
        <v>#REF!</v>
      </c>
      <c r="AR32" s="19" t="e">
        <f t="shared" si="107"/>
        <v>#REF!</v>
      </c>
      <c r="AS32" s="19" t="e">
        <f t="shared" si="107"/>
        <v>#REF!</v>
      </c>
      <c r="AT32" s="19" t="e">
        <f t="shared" si="107"/>
        <v>#REF!</v>
      </c>
      <c r="AU32" s="19" t="e">
        <f t="shared" si="107"/>
        <v>#REF!</v>
      </c>
      <c r="AV32" s="19" t="e">
        <f t="shared" si="107"/>
        <v>#REF!</v>
      </c>
      <c r="AW32" s="19" t="e">
        <f t="shared" si="107"/>
        <v>#REF!</v>
      </c>
      <c r="AX32" s="19" t="e">
        <f t="shared" si="107"/>
        <v>#REF!</v>
      </c>
      <c r="AY32" s="19" t="e">
        <f t="shared" si="107"/>
        <v>#REF!</v>
      </c>
      <c r="AZ32" s="19" t="e">
        <f t="shared" si="107"/>
        <v>#REF!</v>
      </c>
      <c r="BA32" s="19" t="e">
        <f t="shared" si="107"/>
        <v>#REF!</v>
      </c>
      <c r="BB32" s="19" t="e">
        <f t="shared" si="107"/>
        <v>#REF!</v>
      </c>
      <c r="BC32" s="19" t="e">
        <f t="shared" si="107"/>
        <v>#REF!</v>
      </c>
      <c r="BD32" s="19" t="e">
        <f t="shared" si="107"/>
        <v>#REF!</v>
      </c>
      <c r="BE32" s="19" t="e">
        <f t="shared" si="107"/>
        <v>#REF!</v>
      </c>
      <c r="BF32" s="19" t="e">
        <f t="shared" si="107"/>
        <v>#REF!</v>
      </c>
      <c r="BG32" s="19" t="e">
        <f t="shared" si="107"/>
        <v>#REF!</v>
      </c>
      <c r="BH32" s="19" t="e">
        <f t="shared" si="107"/>
        <v>#REF!</v>
      </c>
      <c r="BI32" s="19" t="e">
        <f t="shared" si="107"/>
        <v>#REF!</v>
      </c>
      <c r="BJ32" s="19" t="e">
        <f t="shared" si="107"/>
        <v>#REF!</v>
      </c>
      <c r="BK32" s="19" t="e">
        <f t="shared" si="107"/>
        <v>#REF!</v>
      </c>
      <c r="BL32" s="19" t="e">
        <f t="shared" si="107"/>
        <v>#REF!</v>
      </c>
      <c r="BM32" s="19" t="e">
        <f t="shared" si="107"/>
        <v>#REF!</v>
      </c>
      <c r="BN32" s="19" t="e">
        <f t="shared" si="107"/>
        <v>#REF!</v>
      </c>
      <c r="BO32" s="19" t="e">
        <f t="shared" si="107"/>
        <v>#REF!</v>
      </c>
      <c r="BP32" s="19" t="e">
        <f t="shared" si="107"/>
        <v>#REF!</v>
      </c>
      <c r="BQ32" s="19" t="e">
        <f t="shared" si="107"/>
        <v>#REF!</v>
      </c>
      <c r="BR32" s="19" t="e">
        <f t="shared" si="107"/>
        <v>#REF!</v>
      </c>
      <c r="BS32" s="19" t="e">
        <f t="shared" ref="BS32:DU32" si="108">BS31+BT31</f>
        <v>#REF!</v>
      </c>
      <c r="BT32" s="19" t="e">
        <f t="shared" si="108"/>
        <v>#REF!</v>
      </c>
      <c r="BU32" s="19" t="e">
        <f t="shared" si="108"/>
        <v>#REF!</v>
      </c>
      <c r="BV32" s="19" t="e">
        <f t="shared" si="108"/>
        <v>#REF!</v>
      </c>
      <c r="BW32" s="19" t="e">
        <f t="shared" si="108"/>
        <v>#REF!</v>
      </c>
      <c r="BX32" s="19" t="e">
        <f t="shared" si="108"/>
        <v>#REF!</v>
      </c>
      <c r="BY32" s="19" t="e">
        <f t="shared" si="108"/>
        <v>#REF!</v>
      </c>
      <c r="BZ32" s="19" t="e">
        <f t="shared" si="108"/>
        <v>#REF!</v>
      </c>
      <c r="CA32" s="19" t="e">
        <f t="shared" si="108"/>
        <v>#REF!</v>
      </c>
      <c r="CB32" s="19" t="e">
        <f t="shared" si="108"/>
        <v>#REF!</v>
      </c>
      <c r="CC32" s="19" t="e">
        <f t="shared" si="108"/>
        <v>#REF!</v>
      </c>
      <c r="CD32" s="19" t="e">
        <f t="shared" si="108"/>
        <v>#REF!</v>
      </c>
      <c r="CE32" s="19" t="e">
        <f t="shared" si="108"/>
        <v>#REF!</v>
      </c>
      <c r="CF32" s="19" t="e">
        <f t="shared" si="108"/>
        <v>#REF!</v>
      </c>
      <c r="CG32" s="19" t="e">
        <f t="shared" si="108"/>
        <v>#REF!</v>
      </c>
      <c r="CH32" s="19" t="e">
        <f t="shared" si="108"/>
        <v>#REF!</v>
      </c>
      <c r="CI32" s="19" t="e">
        <f t="shared" si="108"/>
        <v>#REF!</v>
      </c>
      <c r="CJ32" s="19" t="e">
        <f t="shared" si="108"/>
        <v>#REF!</v>
      </c>
      <c r="CK32" s="19" t="e">
        <f t="shared" si="108"/>
        <v>#REF!</v>
      </c>
      <c r="CL32" s="19" t="e">
        <f t="shared" si="108"/>
        <v>#REF!</v>
      </c>
      <c r="CM32" s="19" t="e">
        <f t="shared" si="108"/>
        <v>#REF!</v>
      </c>
      <c r="CN32" s="19" t="e">
        <f t="shared" si="108"/>
        <v>#REF!</v>
      </c>
      <c r="CO32" s="19" t="e">
        <f t="shared" si="108"/>
        <v>#REF!</v>
      </c>
      <c r="CP32" s="19" t="e">
        <f t="shared" si="108"/>
        <v>#REF!</v>
      </c>
      <c r="CQ32" s="19" t="e">
        <f t="shared" si="108"/>
        <v>#REF!</v>
      </c>
      <c r="CR32" s="19" t="e">
        <f t="shared" si="108"/>
        <v>#REF!</v>
      </c>
      <c r="CS32" s="19" t="e">
        <f t="shared" si="108"/>
        <v>#REF!</v>
      </c>
      <c r="CT32" s="19" t="e">
        <f t="shared" si="108"/>
        <v>#REF!</v>
      </c>
      <c r="CU32" s="19" t="e">
        <f t="shared" si="108"/>
        <v>#REF!</v>
      </c>
      <c r="CV32" s="19" t="e">
        <f t="shared" si="108"/>
        <v>#REF!</v>
      </c>
      <c r="CW32" s="19" t="e">
        <f t="shared" si="108"/>
        <v>#REF!</v>
      </c>
      <c r="CX32" s="19" t="e">
        <f t="shared" si="108"/>
        <v>#REF!</v>
      </c>
      <c r="CY32" s="19" t="e">
        <f t="shared" si="108"/>
        <v>#REF!</v>
      </c>
      <c r="CZ32" s="19" t="e">
        <f t="shared" si="108"/>
        <v>#REF!</v>
      </c>
      <c r="DA32" s="19" t="e">
        <f t="shared" si="108"/>
        <v>#REF!</v>
      </c>
      <c r="DB32" s="19" t="e">
        <f t="shared" si="108"/>
        <v>#REF!</v>
      </c>
      <c r="DC32" s="19" t="e">
        <f t="shared" si="108"/>
        <v>#REF!</v>
      </c>
      <c r="DD32" s="19" t="e">
        <f t="shared" si="108"/>
        <v>#REF!</v>
      </c>
      <c r="DE32" s="19" t="e">
        <f t="shared" si="108"/>
        <v>#REF!</v>
      </c>
      <c r="DF32" s="19" t="e">
        <f t="shared" si="108"/>
        <v>#REF!</v>
      </c>
      <c r="DG32" s="19" t="e">
        <f t="shared" si="108"/>
        <v>#REF!</v>
      </c>
      <c r="DH32" s="19" t="e">
        <f t="shared" si="108"/>
        <v>#REF!</v>
      </c>
      <c r="DI32" s="19" t="e">
        <f t="shared" si="108"/>
        <v>#REF!</v>
      </c>
      <c r="DJ32" s="19" t="e">
        <f t="shared" si="108"/>
        <v>#REF!</v>
      </c>
      <c r="DK32" s="19" t="e">
        <f t="shared" si="108"/>
        <v>#REF!</v>
      </c>
      <c r="DL32" s="19" t="e">
        <f t="shared" si="108"/>
        <v>#REF!</v>
      </c>
      <c r="DM32" s="19" t="e">
        <f t="shared" si="108"/>
        <v>#REF!</v>
      </c>
      <c r="DN32" s="19" t="e">
        <f t="shared" si="108"/>
        <v>#REF!</v>
      </c>
      <c r="DO32" s="19" t="e">
        <f t="shared" si="108"/>
        <v>#REF!</v>
      </c>
      <c r="DP32" s="19" t="e">
        <f t="shared" si="108"/>
        <v>#REF!</v>
      </c>
      <c r="DQ32" s="19" t="e">
        <f t="shared" si="108"/>
        <v>#REF!</v>
      </c>
      <c r="DR32" s="19" t="e">
        <f t="shared" si="108"/>
        <v>#REF!</v>
      </c>
      <c r="DS32" s="19" t="e">
        <f t="shared" si="108"/>
        <v>#REF!</v>
      </c>
      <c r="DT32" s="19" t="e">
        <f t="shared" si="108"/>
        <v>#REF!</v>
      </c>
      <c r="DU32" s="19" t="e">
        <f t="shared" si="108"/>
        <v>#REF!</v>
      </c>
    </row>
    <row r="33" spans="4:4" x14ac:dyDescent="0.3">
      <c r="D33" s="20" t="e">
        <f>IRR(F31:DU31)</f>
        <v>#VALUE!</v>
      </c>
    </row>
  </sheetData>
  <pageMargins left="0.511811024" right="0.511811024" top="0.78740157499999996" bottom="0.78740157499999996" header="0.31496062000000002" footer="0.31496062000000002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E19"/>
  <sheetViews>
    <sheetView showGridLines="0" zoomScale="115" zoomScaleNormal="115" zoomScaleSheetLayoutView="89" workbookViewId="0">
      <pane xSplit="9" ySplit="3" topLeftCell="J10" activePane="bottomRight" state="frozenSplit"/>
      <selection pane="topRight" activeCell="A2" sqref="A2"/>
      <selection pane="bottomLeft" activeCell="A2" sqref="A2"/>
      <selection pane="bottomRight" activeCell="G18" sqref="G18"/>
    </sheetView>
  </sheetViews>
  <sheetFormatPr defaultColWidth="5.7109375" defaultRowHeight="15" customHeight="1" x14ac:dyDescent="0.25"/>
  <cols>
    <col min="1" max="6" width="5.7109375" style="68"/>
    <col min="7" max="7" width="6.7109375" style="68" bestFit="1" customWidth="1"/>
    <col min="8" max="9" width="5.7109375" style="68"/>
    <col min="10" max="369" width="10" style="68" customWidth="1"/>
    <col min="370" max="16384" width="5.7109375" style="68"/>
  </cols>
  <sheetData>
    <row r="1" spans="1:369" s="67" customFormat="1" ht="15" customHeight="1" x14ac:dyDescent="0.25">
      <c r="A1" s="67" t="s">
        <v>229</v>
      </c>
    </row>
    <row r="2" spans="1:369" ht="15" customHeight="1" x14ac:dyDescent="0.25"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69"/>
      <c r="BQ2" s="69"/>
      <c r="BR2" s="69"/>
      <c r="BS2" s="69"/>
      <c r="BT2" s="69"/>
      <c r="BU2" s="69"/>
      <c r="BV2" s="69"/>
      <c r="BW2" s="69"/>
      <c r="BX2" s="69"/>
      <c r="BY2" s="69"/>
      <c r="BZ2" s="69"/>
      <c r="CA2" s="69"/>
      <c r="CB2" s="69"/>
      <c r="CC2" s="69"/>
      <c r="CD2" s="69"/>
      <c r="CE2" s="69"/>
      <c r="CF2" s="69"/>
      <c r="CG2" s="69"/>
      <c r="CH2" s="69"/>
      <c r="CI2" s="69"/>
      <c r="CJ2" s="69"/>
      <c r="CK2" s="69"/>
      <c r="CL2" s="69"/>
      <c r="CM2" s="69"/>
      <c r="CN2" s="69"/>
      <c r="CO2" s="69"/>
      <c r="CP2" s="69"/>
      <c r="CQ2" s="69"/>
      <c r="CR2" s="69"/>
      <c r="CS2" s="69"/>
      <c r="CT2" s="69"/>
      <c r="CU2" s="69"/>
      <c r="CV2" s="69"/>
      <c r="CW2" s="69"/>
      <c r="CX2" s="69"/>
      <c r="CY2" s="69"/>
      <c r="CZ2" s="69"/>
      <c r="DA2" s="69"/>
      <c r="DB2" s="69"/>
      <c r="DC2" s="69"/>
      <c r="DD2" s="69"/>
      <c r="DE2" s="69"/>
      <c r="DF2" s="69"/>
      <c r="DG2" s="69"/>
      <c r="DH2" s="69"/>
      <c r="DI2" s="69"/>
      <c r="DJ2" s="69"/>
      <c r="DK2" s="69"/>
      <c r="DL2" s="69"/>
      <c r="DM2" s="69"/>
      <c r="DN2" s="69"/>
      <c r="DO2" s="69"/>
      <c r="DP2" s="69"/>
      <c r="DQ2" s="69"/>
      <c r="DR2" s="69"/>
      <c r="DS2" s="69"/>
      <c r="DT2" s="69"/>
      <c r="DU2" s="69"/>
      <c r="DV2" s="69"/>
      <c r="DW2" s="69"/>
      <c r="DX2" s="69"/>
      <c r="DY2" s="69"/>
      <c r="DZ2" s="69"/>
      <c r="EA2" s="69"/>
      <c r="EB2" s="69"/>
      <c r="EC2" s="69"/>
      <c r="ED2" s="69"/>
      <c r="EE2" s="69"/>
      <c r="EF2" s="69"/>
      <c r="EG2" s="69"/>
      <c r="EH2" s="69"/>
      <c r="EI2" s="69"/>
      <c r="EJ2" s="69"/>
      <c r="EK2" s="69"/>
      <c r="EL2" s="69"/>
      <c r="EM2" s="69"/>
      <c r="EN2" s="69"/>
      <c r="EO2" s="69"/>
      <c r="EP2" s="69"/>
      <c r="EQ2" s="69"/>
      <c r="ER2" s="69"/>
      <c r="ES2" s="69"/>
      <c r="ET2" s="69"/>
      <c r="EU2" s="69"/>
      <c r="EV2" s="69"/>
      <c r="EW2" s="69"/>
      <c r="EX2" s="70"/>
      <c r="EY2" s="70"/>
      <c r="EZ2" s="70"/>
      <c r="FA2" s="70"/>
      <c r="FB2" s="70"/>
      <c r="FC2" s="70"/>
      <c r="FD2" s="70"/>
      <c r="FE2" s="70"/>
      <c r="FF2" s="70"/>
      <c r="FG2" s="70"/>
      <c r="FH2" s="70"/>
      <c r="FI2" s="70"/>
      <c r="FJ2" s="70"/>
      <c r="FK2" s="70"/>
      <c r="FL2" s="70"/>
      <c r="FM2" s="70"/>
      <c r="FN2" s="70"/>
      <c r="FO2" s="70"/>
      <c r="FP2" s="70"/>
      <c r="FQ2" s="70"/>
      <c r="FR2" s="70"/>
      <c r="FS2" s="70"/>
      <c r="FT2" s="70"/>
      <c r="FU2" s="70"/>
      <c r="FV2" s="70"/>
      <c r="FW2" s="70"/>
      <c r="FX2" s="70"/>
      <c r="FY2" s="70"/>
      <c r="FZ2" s="70"/>
      <c r="GA2" s="70"/>
      <c r="GB2" s="70"/>
      <c r="GC2" s="70"/>
      <c r="GD2" s="70"/>
      <c r="GE2" s="70"/>
      <c r="GF2" s="70"/>
      <c r="GG2" s="70"/>
      <c r="GH2" s="70"/>
      <c r="GI2" s="70"/>
      <c r="GJ2" s="70"/>
      <c r="GK2" s="70"/>
      <c r="GL2" s="70"/>
      <c r="GM2" s="70"/>
      <c r="GN2" s="70"/>
      <c r="GO2" s="70"/>
      <c r="GP2" s="70"/>
      <c r="GQ2" s="70"/>
      <c r="GR2" s="70"/>
      <c r="GS2" s="70"/>
      <c r="GT2" s="70"/>
      <c r="GU2" s="70"/>
      <c r="GV2" s="70"/>
      <c r="GW2" s="70"/>
      <c r="GX2" s="70"/>
      <c r="GY2" s="70"/>
      <c r="GZ2" s="70"/>
      <c r="HA2" s="70"/>
      <c r="HB2" s="70"/>
      <c r="HC2" s="70"/>
      <c r="HD2" s="70"/>
      <c r="HE2" s="70"/>
      <c r="HF2" s="70"/>
      <c r="HG2" s="70"/>
      <c r="HH2" s="70"/>
      <c r="HI2" s="70"/>
      <c r="HJ2" s="70"/>
      <c r="HK2" s="70"/>
      <c r="HL2" s="70"/>
      <c r="HM2" s="70"/>
      <c r="HN2" s="70"/>
      <c r="HO2" s="70"/>
      <c r="HP2" s="70"/>
      <c r="HQ2" s="70"/>
      <c r="HR2" s="70"/>
      <c r="HS2" s="70"/>
      <c r="HT2" s="70"/>
      <c r="HU2" s="70"/>
      <c r="HV2" s="70"/>
      <c r="HW2" s="70"/>
      <c r="HX2" s="70"/>
      <c r="HY2" s="70"/>
      <c r="HZ2" s="70"/>
      <c r="IA2" s="70"/>
      <c r="IB2" s="70"/>
      <c r="IC2" s="70"/>
      <c r="ID2" s="70"/>
      <c r="IE2" s="70"/>
      <c r="IF2" s="70"/>
      <c r="IG2" s="70"/>
      <c r="IH2" s="70"/>
      <c r="II2" s="70"/>
      <c r="IJ2" s="70"/>
      <c r="IK2" s="70"/>
      <c r="IL2" s="70"/>
      <c r="IM2" s="70"/>
      <c r="IN2" s="70"/>
      <c r="IO2" s="70"/>
      <c r="IP2" s="70"/>
      <c r="IQ2" s="70"/>
      <c r="IR2" s="70"/>
      <c r="IS2" s="70"/>
      <c r="IT2" s="70"/>
      <c r="IU2" s="70"/>
      <c r="IV2" s="70"/>
      <c r="IW2" s="70"/>
      <c r="IX2" s="70"/>
      <c r="IY2" s="70"/>
      <c r="IZ2" s="70"/>
      <c r="JA2" s="70"/>
      <c r="JB2" s="70"/>
      <c r="JC2" s="70"/>
      <c r="JD2" s="70"/>
      <c r="JE2" s="70"/>
      <c r="JF2" s="70"/>
      <c r="JG2" s="70"/>
      <c r="JH2" s="70"/>
      <c r="JI2" s="70"/>
      <c r="JJ2" s="70"/>
      <c r="JK2" s="70"/>
      <c r="JL2" s="70"/>
      <c r="JM2" s="70"/>
      <c r="JN2" s="70"/>
      <c r="JO2" s="70"/>
      <c r="JP2" s="70"/>
      <c r="JQ2" s="70"/>
      <c r="JR2" s="70"/>
      <c r="JS2" s="70"/>
      <c r="JT2" s="70"/>
      <c r="JU2" s="70"/>
      <c r="JV2" s="70"/>
      <c r="JW2" s="70"/>
      <c r="JX2" s="70"/>
      <c r="JY2" s="70"/>
      <c r="JZ2" s="70"/>
      <c r="KA2" s="70"/>
      <c r="KB2" s="70"/>
      <c r="KC2" s="70"/>
      <c r="KD2" s="70"/>
      <c r="KE2" s="70"/>
      <c r="KF2" s="70"/>
      <c r="KG2" s="70"/>
      <c r="KH2" s="70"/>
      <c r="KI2" s="70"/>
      <c r="KJ2" s="70"/>
      <c r="KK2" s="70"/>
      <c r="KL2" s="70"/>
      <c r="KM2" s="70"/>
      <c r="KN2" s="70"/>
      <c r="KO2" s="70"/>
      <c r="KP2" s="70"/>
      <c r="KQ2" s="70"/>
      <c r="KR2" s="70"/>
      <c r="KS2" s="70"/>
      <c r="KT2" s="70"/>
      <c r="KU2" s="70"/>
      <c r="KV2" s="70"/>
      <c r="KW2" s="70"/>
      <c r="KX2" s="70"/>
      <c r="KY2" s="70"/>
      <c r="KZ2" s="70"/>
      <c r="LA2" s="70"/>
      <c r="LB2" s="70"/>
      <c r="LC2" s="70"/>
      <c r="LD2" s="70"/>
      <c r="LE2" s="70"/>
      <c r="LF2" s="70"/>
      <c r="LG2" s="70"/>
      <c r="LH2" s="70"/>
      <c r="LI2" s="70"/>
      <c r="LJ2" s="70"/>
      <c r="LK2" s="70"/>
      <c r="LL2" s="70"/>
      <c r="LM2" s="70"/>
      <c r="LN2" s="70"/>
      <c r="LO2" s="70"/>
      <c r="LP2" s="70"/>
      <c r="LQ2" s="70"/>
      <c r="LR2" s="70"/>
      <c r="LS2" s="70"/>
      <c r="LT2" s="70"/>
      <c r="LU2" s="70"/>
      <c r="LV2" s="70"/>
      <c r="LW2" s="70"/>
      <c r="LX2" s="70"/>
      <c r="LY2" s="70"/>
      <c r="LZ2" s="70"/>
      <c r="MA2" s="70"/>
      <c r="MB2" s="70"/>
      <c r="MC2" s="70"/>
      <c r="MD2" s="70"/>
      <c r="ME2" s="70"/>
      <c r="MF2" s="70"/>
      <c r="MG2" s="70"/>
      <c r="MH2" s="70"/>
      <c r="MI2" s="70"/>
      <c r="MJ2" s="70"/>
      <c r="MK2" s="70"/>
      <c r="ML2" s="70"/>
      <c r="MM2" s="70"/>
      <c r="MN2" s="70"/>
      <c r="MO2" s="70"/>
      <c r="MP2" s="70"/>
      <c r="MQ2" s="70"/>
      <c r="MR2" s="70"/>
      <c r="MS2" s="70"/>
      <c r="MT2" s="70"/>
      <c r="MU2" s="70"/>
      <c r="MV2" s="70"/>
      <c r="MW2" s="70"/>
      <c r="MX2" s="70"/>
      <c r="MY2" s="70"/>
      <c r="MZ2" s="70"/>
      <c r="NA2" s="70"/>
      <c r="NB2" s="70"/>
      <c r="NC2" s="70"/>
      <c r="ND2" s="70"/>
      <c r="NE2" s="70"/>
    </row>
    <row r="3" spans="1:369" s="67" customFormat="1" ht="15" customHeight="1" x14ac:dyDescent="0.25">
      <c r="I3" s="71" t="s">
        <v>230</v>
      </c>
      <c r="J3" s="72">
        <v>1</v>
      </c>
      <c r="K3" s="72">
        <f>J3+1</f>
        <v>2</v>
      </c>
      <c r="L3" s="72">
        <f t="shared" ref="L3:BR3" si="0">K3+1</f>
        <v>3</v>
      </c>
      <c r="M3" s="72">
        <f t="shared" si="0"/>
        <v>4</v>
      </c>
      <c r="N3" s="72">
        <f t="shared" si="0"/>
        <v>5</v>
      </c>
      <c r="O3" s="72">
        <f t="shared" si="0"/>
        <v>6</v>
      </c>
      <c r="P3" s="72">
        <f t="shared" si="0"/>
        <v>7</v>
      </c>
      <c r="Q3" s="72">
        <f t="shared" si="0"/>
        <v>8</v>
      </c>
      <c r="R3" s="72">
        <f t="shared" si="0"/>
        <v>9</v>
      </c>
      <c r="S3" s="72">
        <f t="shared" si="0"/>
        <v>10</v>
      </c>
      <c r="T3" s="72">
        <f t="shared" si="0"/>
        <v>11</v>
      </c>
      <c r="U3" s="72">
        <f t="shared" si="0"/>
        <v>12</v>
      </c>
      <c r="V3" s="72">
        <f t="shared" si="0"/>
        <v>13</v>
      </c>
      <c r="W3" s="72">
        <f t="shared" si="0"/>
        <v>14</v>
      </c>
      <c r="X3" s="72">
        <f t="shared" si="0"/>
        <v>15</v>
      </c>
      <c r="Y3" s="72">
        <f t="shared" si="0"/>
        <v>16</v>
      </c>
      <c r="Z3" s="72">
        <f t="shared" si="0"/>
        <v>17</v>
      </c>
      <c r="AA3" s="72">
        <f t="shared" si="0"/>
        <v>18</v>
      </c>
      <c r="AB3" s="72">
        <f t="shared" si="0"/>
        <v>19</v>
      </c>
      <c r="AC3" s="72">
        <f t="shared" si="0"/>
        <v>20</v>
      </c>
      <c r="AD3" s="72">
        <f t="shared" si="0"/>
        <v>21</v>
      </c>
      <c r="AE3" s="72">
        <f t="shared" si="0"/>
        <v>22</v>
      </c>
      <c r="AF3" s="72">
        <f t="shared" si="0"/>
        <v>23</v>
      </c>
      <c r="AG3" s="72">
        <f t="shared" si="0"/>
        <v>24</v>
      </c>
      <c r="AH3" s="72">
        <f t="shared" si="0"/>
        <v>25</v>
      </c>
      <c r="AI3" s="72">
        <f t="shared" si="0"/>
        <v>26</v>
      </c>
      <c r="AJ3" s="72">
        <f t="shared" si="0"/>
        <v>27</v>
      </c>
      <c r="AK3" s="72">
        <f t="shared" si="0"/>
        <v>28</v>
      </c>
      <c r="AL3" s="72">
        <f t="shared" si="0"/>
        <v>29</v>
      </c>
      <c r="AM3" s="72">
        <f t="shared" si="0"/>
        <v>30</v>
      </c>
      <c r="AN3" s="72">
        <f t="shared" si="0"/>
        <v>31</v>
      </c>
      <c r="AO3" s="72">
        <f t="shared" si="0"/>
        <v>32</v>
      </c>
      <c r="AP3" s="72">
        <f t="shared" si="0"/>
        <v>33</v>
      </c>
      <c r="AQ3" s="72">
        <f t="shared" si="0"/>
        <v>34</v>
      </c>
      <c r="AR3" s="72">
        <f t="shared" si="0"/>
        <v>35</v>
      </c>
      <c r="AS3" s="72">
        <f t="shared" si="0"/>
        <v>36</v>
      </c>
      <c r="AT3" s="72">
        <f t="shared" si="0"/>
        <v>37</v>
      </c>
      <c r="AU3" s="72">
        <f t="shared" si="0"/>
        <v>38</v>
      </c>
      <c r="AV3" s="72">
        <f t="shared" si="0"/>
        <v>39</v>
      </c>
      <c r="AW3" s="72">
        <f t="shared" si="0"/>
        <v>40</v>
      </c>
      <c r="AX3" s="72">
        <f t="shared" si="0"/>
        <v>41</v>
      </c>
      <c r="AY3" s="72">
        <f t="shared" si="0"/>
        <v>42</v>
      </c>
      <c r="AZ3" s="72">
        <f t="shared" si="0"/>
        <v>43</v>
      </c>
      <c r="BA3" s="72">
        <f t="shared" si="0"/>
        <v>44</v>
      </c>
      <c r="BB3" s="72">
        <f t="shared" si="0"/>
        <v>45</v>
      </c>
      <c r="BC3" s="72">
        <f t="shared" si="0"/>
        <v>46</v>
      </c>
      <c r="BD3" s="72">
        <f t="shared" si="0"/>
        <v>47</v>
      </c>
      <c r="BE3" s="72">
        <f t="shared" si="0"/>
        <v>48</v>
      </c>
      <c r="BF3" s="72">
        <f t="shared" si="0"/>
        <v>49</v>
      </c>
      <c r="BG3" s="72">
        <f t="shared" si="0"/>
        <v>50</v>
      </c>
      <c r="BH3" s="72">
        <f t="shared" si="0"/>
        <v>51</v>
      </c>
      <c r="BI3" s="72">
        <f t="shared" si="0"/>
        <v>52</v>
      </c>
      <c r="BJ3" s="72">
        <f t="shared" si="0"/>
        <v>53</v>
      </c>
      <c r="BK3" s="72">
        <f t="shared" si="0"/>
        <v>54</v>
      </c>
      <c r="BL3" s="72">
        <f t="shared" si="0"/>
        <v>55</v>
      </c>
      <c r="BM3" s="72">
        <f t="shared" si="0"/>
        <v>56</v>
      </c>
      <c r="BN3" s="72">
        <f t="shared" si="0"/>
        <v>57</v>
      </c>
      <c r="BO3" s="72">
        <f t="shared" si="0"/>
        <v>58</v>
      </c>
      <c r="BP3" s="72">
        <f t="shared" si="0"/>
        <v>59</v>
      </c>
      <c r="BQ3" s="72">
        <f t="shared" si="0"/>
        <v>60</v>
      </c>
      <c r="BR3" s="72">
        <f t="shared" si="0"/>
        <v>61</v>
      </c>
      <c r="BS3" s="72">
        <f t="shared" ref="BS3" si="1">BR3+1</f>
        <v>62</v>
      </c>
      <c r="BT3" s="72">
        <f t="shared" ref="BT3" si="2">BS3+1</f>
        <v>63</v>
      </c>
      <c r="BU3" s="72">
        <f t="shared" ref="BU3" si="3">BT3+1</f>
        <v>64</v>
      </c>
      <c r="BV3" s="72">
        <f t="shared" ref="BV3" si="4">BU3+1</f>
        <v>65</v>
      </c>
      <c r="BW3" s="72">
        <f t="shared" ref="BW3" si="5">BV3+1</f>
        <v>66</v>
      </c>
      <c r="BX3" s="72">
        <f t="shared" ref="BX3" si="6">BW3+1</f>
        <v>67</v>
      </c>
      <c r="BY3" s="72">
        <f t="shared" ref="BY3" si="7">BX3+1</f>
        <v>68</v>
      </c>
      <c r="BZ3" s="72">
        <f t="shared" ref="BZ3" si="8">BY3+1</f>
        <v>69</v>
      </c>
      <c r="CA3" s="72">
        <f t="shared" ref="CA3" si="9">BZ3+1</f>
        <v>70</v>
      </c>
      <c r="CB3" s="72">
        <f t="shared" ref="CB3" si="10">CA3+1</f>
        <v>71</v>
      </c>
      <c r="CC3" s="72">
        <f t="shared" ref="CC3" si="11">CB3+1</f>
        <v>72</v>
      </c>
      <c r="CD3" s="72">
        <f t="shared" ref="CD3" si="12">CC3+1</f>
        <v>73</v>
      </c>
      <c r="CE3" s="72">
        <f t="shared" ref="CE3" si="13">CD3+1</f>
        <v>74</v>
      </c>
      <c r="CF3" s="72">
        <f t="shared" ref="CF3" si="14">CE3+1</f>
        <v>75</v>
      </c>
      <c r="CG3" s="72">
        <f t="shared" ref="CG3" si="15">CF3+1</f>
        <v>76</v>
      </c>
      <c r="CH3" s="72">
        <f t="shared" ref="CH3" si="16">CG3+1</f>
        <v>77</v>
      </c>
      <c r="CI3" s="72">
        <f t="shared" ref="CI3" si="17">CH3+1</f>
        <v>78</v>
      </c>
      <c r="CJ3" s="72">
        <f t="shared" ref="CJ3" si="18">CI3+1</f>
        <v>79</v>
      </c>
      <c r="CK3" s="72">
        <f t="shared" ref="CK3" si="19">CJ3+1</f>
        <v>80</v>
      </c>
      <c r="CL3" s="72">
        <f t="shared" ref="CL3" si="20">CK3+1</f>
        <v>81</v>
      </c>
      <c r="CM3" s="72">
        <f t="shared" ref="CM3" si="21">CL3+1</f>
        <v>82</v>
      </c>
      <c r="CN3" s="72">
        <f t="shared" ref="CN3" si="22">CM3+1</f>
        <v>83</v>
      </c>
      <c r="CO3" s="72">
        <f t="shared" ref="CO3" si="23">CN3+1</f>
        <v>84</v>
      </c>
      <c r="CP3" s="72">
        <f t="shared" ref="CP3" si="24">CO3+1</f>
        <v>85</v>
      </c>
      <c r="CQ3" s="72">
        <f t="shared" ref="CQ3" si="25">CP3+1</f>
        <v>86</v>
      </c>
      <c r="CR3" s="72">
        <f t="shared" ref="CR3" si="26">CQ3+1</f>
        <v>87</v>
      </c>
      <c r="CS3" s="72">
        <f t="shared" ref="CS3" si="27">CR3+1</f>
        <v>88</v>
      </c>
      <c r="CT3" s="72">
        <f t="shared" ref="CT3" si="28">CS3+1</f>
        <v>89</v>
      </c>
      <c r="CU3" s="72">
        <f t="shared" ref="CU3" si="29">CT3+1</f>
        <v>90</v>
      </c>
      <c r="CV3" s="72">
        <f t="shared" ref="CV3" si="30">CU3+1</f>
        <v>91</v>
      </c>
      <c r="CW3" s="72">
        <f t="shared" ref="CW3" si="31">CV3+1</f>
        <v>92</v>
      </c>
      <c r="CX3" s="72">
        <f t="shared" ref="CX3" si="32">CW3+1</f>
        <v>93</v>
      </c>
      <c r="CY3" s="72">
        <f t="shared" ref="CY3" si="33">CX3+1</f>
        <v>94</v>
      </c>
      <c r="CZ3" s="72">
        <f t="shared" ref="CZ3" si="34">CY3+1</f>
        <v>95</v>
      </c>
      <c r="DA3" s="72">
        <f t="shared" ref="DA3" si="35">CZ3+1</f>
        <v>96</v>
      </c>
      <c r="DB3" s="72">
        <f t="shared" ref="DB3" si="36">DA3+1</f>
        <v>97</v>
      </c>
      <c r="DC3" s="72">
        <f t="shared" ref="DC3" si="37">DB3+1</f>
        <v>98</v>
      </c>
      <c r="DD3" s="72">
        <f t="shared" ref="DD3" si="38">DC3+1</f>
        <v>99</v>
      </c>
      <c r="DE3" s="72">
        <f t="shared" ref="DE3" si="39">DD3+1</f>
        <v>100</v>
      </c>
      <c r="DF3" s="72">
        <f t="shared" ref="DF3" si="40">DE3+1</f>
        <v>101</v>
      </c>
      <c r="DG3" s="72">
        <f t="shared" ref="DG3" si="41">DF3+1</f>
        <v>102</v>
      </c>
      <c r="DH3" s="72">
        <f t="shared" ref="DH3" si="42">DG3+1</f>
        <v>103</v>
      </c>
      <c r="DI3" s="72">
        <f t="shared" ref="DI3" si="43">DH3+1</f>
        <v>104</v>
      </c>
      <c r="DJ3" s="72">
        <f t="shared" ref="DJ3" si="44">DI3+1</f>
        <v>105</v>
      </c>
      <c r="DK3" s="72">
        <f t="shared" ref="DK3" si="45">DJ3+1</f>
        <v>106</v>
      </c>
      <c r="DL3" s="72">
        <f t="shared" ref="DL3" si="46">DK3+1</f>
        <v>107</v>
      </c>
      <c r="DM3" s="72">
        <f t="shared" ref="DM3" si="47">DL3+1</f>
        <v>108</v>
      </c>
      <c r="DN3" s="72">
        <f t="shared" ref="DN3" si="48">DM3+1</f>
        <v>109</v>
      </c>
      <c r="DO3" s="72">
        <f t="shared" ref="DO3" si="49">DN3+1</f>
        <v>110</v>
      </c>
      <c r="DP3" s="72">
        <f t="shared" ref="DP3" si="50">DO3+1</f>
        <v>111</v>
      </c>
      <c r="DQ3" s="72">
        <f t="shared" ref="DQ3" si="51">DP3+1</f>
        <v>112</v>
      </c>
      <c r="DR3" s="72">
        <f t="shared" ref="DR3" si="52">DQ3+1</f>
        <v>113</v>
      </c>
      <c r="DS3" s="72">
        <f t="shared" ref="DS3" si="53">DR3+1</f>
        <v>114</v>
      </c>
      <c r="DT3" s="72">
        <f t="shared" ref="DT3" si="54">DS3+1</f>
        <v>115</v>
      </c>
      <c r="DU3" s="72">
        <f t="shared" ref="DU3" si="55">DT3+1</f>
        <v>116</v>
      </c>
      <c r="DV3" s="72">
        <f t="shared" ref="DV3" si="56">DU3+1</f>
        <v>117</v>
      </c>
      <c r="DW3" s="72">
        <f t="shared" ref="DW3" si="57">DV3+1</f>
        <v>118</v>
      </c>
      <c r="DX3" s="72">
        <f t="shared" ref="DX3" si="58">DW3+1</f>
        <v>119</v>
      </c>
      <c r="DY3" s="72">
        <f t="shared" ref="DY3" si="59">DX3+1</f>
        <v>120</v>
      </c>
      <c r="DZ3" s="72">
        <f t="shared" ref="DZ3" si="60">DY3+1</f>
        <v>121</v>
      </c>
      <c r="EA3" s="72">
        <f t="shared" ref="EA3" si="61">DZ3+1</f>
        <v>122</v>
      </c>
      <c r="EB3" s="72">
        <f t="shared" ref="EB3" si="62">EA3+1</f>
        <v>123</v>
      </c>
      <c r="EC3" s="72">
        <f t="shared" ref="EC3" si="63">EB3+1</f>
        <v>124</v>
      </c>
      <c r="ED3" s="72">
        <f t="shared" ref="ED3" si="64">EC3+1</f>
        <v>125</v>
      </c>
      <c r="EE3" s="72">
        <f t="shared" ref="EE3" si="65">ED3+1</f>
        <v>126</v>
      </c>
      <c r="EF3" s="72">
        <f t="shared" ref="EF3" si="66">EE3+1</f>
        <v>127</v>
      </c>
      <c r="EG3" s="72">
        <f t="shared" ref="EG3" si="67">EF3+1</f>
        <v>128</v>
      </c>
      <c r="EH3" s="72">
        <f t="shared" ref="EH3" si="68">EG3+1</f>
        <v>129</v>
      </c>
      <c r="EI3" s="72">
        <f t="shared" ref="EI3" si="69">EH3+1</f>
        <v>130</v>
      </c>
      <c r="EJ3" s="72">
        <f t="shared" ref="EJ3" si="70">EI3+1</f>
        <v>131</v>
      </c>
      <c r="EK3" s="72">
        <f t="shared" ref="EK3" si="71">EJ3+1</f>
        <v>132</v>
      </c>
      <c r="EL3" s="72">
        <f t="shared" ref="EL3" si="72">EK3+1</f>
        <v>133</v>
      </c>
      <c r="EM3" s="72">
        <f t="shared" ref="EM3" si="73">EL3+1</f>
        <v>134</v>
      </c>
      <c r="EN3" s="72">
        <f t="shared" ref="EN3" si="74">EM3+1</f>
        <v>135</v>
      </c>
      <c r="EO3" s="72">
        <f t="shared" ref="EO3" si="75">EN3+1</f>
        <v>136</v>
      </c>
      <c r="EP3" s="72">
        <f t="shared" ref="EP3" si="76">EO3+1</f>
        <v>137</v>
      </c>
      <c r="EQ3" s="72">
        <f t="shared" ref="EQ3" si="77">EP3+1</f>
        <v>138</v>
      </c>
      <c r="ER3" s="72">
        <f t="shared" ref="ER3" si="78">EQ3+1</f>
        <v>139</v>
      </c>
      <c r="ES3" s="72">
        <f t="shared" ref="ES3" si="79">ER3+1</f>
        <v>140</v>
      </c>
      <c r="ET3" s="72">
        <f t="shared" ref="ET3" si="80">ES3+1</f>
        <v>141</v>
      </c>
      <c r="EU3" s="72">
        <f t="shared" ref="EU3" si="81">ET3+1</f>
        <v>142</v>
      </c>
      <c r="EV3" s="72">
        <f t="shared" ref="EV3" si="82">EU3+1</f>
        <v>143</v>
      </c>
      <c r="EW3" s="72">
        <f t="shared" ref="EW3" si="83">EV3+1</f>
        <v>144</v>
      </c>
      <c r="EX3" s="72">
        <f t="shared" ref="EX3" si="84">EW3+1</f>
        <v>145</v>
      </c>
      <c r="EY3" s="72">
        <f t="shared" ref="EY3" si="85">EX3+1</f>
        <v>146</v>
      </c>
      <c r="EZ3" s="72">
        <f t="shared" ref="EZ3" si="86">EY3+1</f>
        <v>147</v>
      </c>
      <c r="FA3" s="72">
        <f t="shared" ref="FA3" si="87">EZ3+1</f>
        <v>148</v>
      </c>
      <c r="FB3" s="72">
        <f t="shared" ref="FB3" si="88">FA3+1</f>
        <v>149</v>
      </c>
      <c r="FC3" s="72">
        <f t="shared" ref="FC3" si="89">FB3+1</f>
        <v>150</v>
      </c>
      <c r="FD3" s="72">
        <f t="shared" ref="FD3" si="90">FC3+1</f>
        <v>151</v>
      </c>
      <c r="FE3" s="72">
        <f t="shared" ref="FE3" si="91">FD3+1</f>
        <v>152</v>
      </c>
      <c r="FF3" s="72">
        <f t="shared" ref="FF3" si="92">FE3+1</f>
        <v>153</v>
      </c>
      <c r="FG3" s="72">
        <f t="shared" ref="FG3" si="93">FF3+1</f>
        <v>154</v>
      </c>
      <c r="FH3" s="72">
        <f t="shared" ref="FH3" si="94">FG3+1</f>
        <v>155</v>
      </c>
      <c r="FI3" s="72">
        <f t="shared" ref="FI3" si="95">FH3+1</f>
        <v>156</v>
      </c>
      <c r="FJ3" s="72">
        <f t="shared" ref="FJ3" si="96">FI3+1</f>
        <v>157</v>
      </c>
      <c r="FK3" s="72">
        <f t="shared" ref="FK3" si="97">FJ3+1</f>
        <v>158</v>
      </c>
      <c r="FL3" s="72">
        <f t="shared" ref="FL3" si="98">FK3+1</f>
        <v>159</v>
      </c>
      <c r="FM3" s="72">
        <f t="shared" ref="FM3" si="99">FL3+1</f>
        <v>160</v>
      </c>
      <c r="FN3" s="72">
        <f t="shared" ref="FN3" si="100">FM3+1</f>
        <v>161</v>
      </c>
      <c r="FO3" s="72">
        <f t="shared" ref="FO3" si="101">FN3+1</f>
        <v>162</v>
      </c>
      <c r="FP3" s="72">
        <f t="shared" ref="FP3" si="102">FO3+1</f>
        <v>163</v>
      </c>
      <c r="FQ3" s="72">
        <f t="shared" ref="FQ3" si="103">FP3+1</f>
        <v>164</v>
      </c>
      <c r="FR3" s="72">
        <f t="shared" ref="FR3" si="104">FQ3+1</f>
        <v>165</v>
      </c>
      <c r="FS3" s="72">
        <f t="shared" ref="FS3" si="105">FR3+1</f>
        <v>166</v>
      </c>
      <c r="FT3" s="72">
        <f t="shared" ref="FT3" si="106">FS3+1</f>
        <v>167</v>
      </c>
      <c r="FU3" s="72">
        <f t="shared" ref="FU3" si="107">FT3+1</f>
        <v>168</v>
      </c>
      <c r="FV3" s="72">
        <f t="shared" ref="FV3" si="108">FU3+1</f>
        <v>169</v>
      </c>
      <c r="FW3" s="72">
        <f t="shared" ref="FW3" si="109">FV3+1</f>
        <v>170</v>
      </c>
      <c r="FX3" s="72">
        <f t="shared" ref="FX3" si="110">FW3+1</f>
        <v>171</v>
      </c>
      <c r="FY3" s="72">
        <f t="shared" ref="FY3" si="111">FX3+1</f>
        <v>172</v>
      </c>
      <c r="FZ3" s="72">
        <f t="shared" ref="FZ3" si="112">FY3+1</f>
        <v>173</v>
      </c>
      <c r="GA3" s="72">
        <f t="shared" ref="GA3" si="113">FZ3+1</f>
        <v>174</v>
      </c>
      <c r="GB3" s="72">
        <f t="shared" ref="GB3" si="114">GA3+1</f>
        <v>175</v>
      </c>
      <c r="GC3" s="72">
        <f t="shared" ref="GC3" si="115">GB3+1</f>
        <v>176</v>
      </c>
      <c r="GD3" s="72">
        <f t="shared" ref="GD3" si="116">GC3+1</f>
        <v>177</v>
      </c>
      <c r="GE3" s="72">
        <f t="shared" ref="GE3" si="117">GD3+1</f>
        <v>178</v>
      </c>
      <c r="GF3" s="72">
        <f t="shared" ref="GF3" si="118">GE3+1</f>
        <v>179</v>
      </c>
      <c r="GG3" s="72">
        <f t="shared" ref="GG3" si="119">GF3+1</f>
        <v>180</v>
      </c>
      <c r="GH3" s="72">
        <f t="shared" ref="GH3" si="120">GG3+1</f>
        <v>181</v>
      </c>
      <c r="GI3" s="72">
        <f t="shared" ref="GI3" si="121">GH3+1</f>
        <v>182</v>
      </c>
      <c r="GJ3" s="72">
        <f t="shared" ref="GJ3" si="122">GI3+1</f>
        <v>183</v>
      </c>
      <c r="GK3" s="72">
        <f t="shared" ref="GK3" si="123">GJ3+1</f>
        <v>184</v>
      </c>
      <c r="GL3" s="72">
        <f t="shared" ref="GL3" si="124">GK3+1</f>
        <v>185</v>
      </c>
      <c r="GM3" s="72">
        <f t="shared" ref="GM3" si="125">GL3+1</f>
        <v>186</v>
      </c>
      <c r="GN3" s="72">
        <f t="shared" ref="GN3" si="126">GM3+1</f>
        <v>187</v>
      </c>
      <c r="GO3" s="72">
        <f t="shared" ref="GO3" si="127">GN3+1</f>
        <v>188</v>
      </c>
      <c r="GP3" s="72">
        <f t="shared" ref="GP3" si="128">GO3+1</f>
        <v>189</v>
      </c>
      <c r="GQ3" s="72">
        <f t="shared" ref="GQ3" si="129">GP3+1</f>
        <v>190</v>
      </c>
      <c r="GR3" s="72">
        <f t="shared" ref="GR3" si="130">GQ3+1</f>
        <v>191</v>
      </c>
      <c r="GS3" s="72">
        <f t="shared" ref="GS3" si="131">GR3+1</f>
        <v>192</v>
      </c>
      <c r="GT3" s="72">
        <f t="shared" ref="GT3" si="132">GS3+1</f>
        <v>193</v>
      </c>
      <c r="GU3" s="72">
        <f t="shared" ref="GU3" si="133">GT3+1</f>
        <v>194</v>
      </c>
      <c r="GV3" s="72">
        <f t="shared" ref="GV3" si="134">GU3+1</f>
        <v>195</v>
      </c>
      <c r="GW3" s="72">
        <f t="shared" ref="GW3" si="135">GV3+1</f>
        <v>196</v>
      </c>
      <c r="GX3" s="72">
        <f t="shared" ref="GX3" si="136">GW3+1</f>
        <v>197</v>
      </c>
      <c r="GY3" s="72">
        <f t="shared" ref="GY3" si="137">GX3+1</f>
        <v>198</v>
      </c>
      <c r="GZ3" s="72">
        <f t="shared" ref="GZ3" si="138">GY3+1</f>
        <v>199</v>
      </c>
      <c r="HA3" s="72">
        <f t="shared" ref="HA3" si="139">GZ3+1</f>
        <v>200</v>
      </c>
      <c r="HB3" s="72">
        <f t="shared" ref="HB3" si="140">HA3+1</f>
        <v>201</v>
      </c>
      <c r="HC3" s="72">
        <f t="shared" ref="HC3" si="141">HB3+1</f>
        <v>202</v>
      </c>
      <c r="HD3" s="72">
        <f t="shared" ref="HD3" si="142">HC3+1</f>
        <v>203</v>
      </c>
      <c r="HE3" s="72">
        <f t="shared" ref="HE3" si="143">HD3+1</f>
        <v>204</v>
      </c>
      <c r="HF3" s="72">
        <f t="shared" ref="HF3" si="144">HE3+1</f>
        <v>205</v>
      </c>
      <c r="HG3" s="72">
        <f t="shared" ref="HG3" si="145">HF3+1</f>
        <v>206</v>
      </c>
      <c r="HH3" s="72">
        <f t="shared" ref="HH3" si="146">HG3+1</f>
        <v>207</v>
      </c>
      <c r="HI3" s="72">
        <f t="shared" ref="HI3" si="147">HH3+1</f>
        <v>208</v>
      </c>
      <c r="HJ3" s="72">
        <f t="shared" ref="HJ3" si="148">HI3+1</f>
        <v>209</v>
      </c>
      <c r="HK3" s="72">
        <f t="shared" ref="HK3" si="149">HJ3+1</f>
        <v>210</v>
      </c>
      <c r="HL3" s="72">
        <f t="shared" ref="HL3" si="150">HK3+1</f>
        <v>211</v>
      </c>
      <c r="HM3" s="72">
        <f t="shared" ref="HM3" si="151">HL3+1</f>
        <v>212</v>
      </c>
      <c r="HN3" s="72">
        <f t="shared" ref="HN3" si="152">HM3+1</f>
        <v>213</v>
      </c>
      <c r="HO3" s="72">
        <f t="shared" ref="HO3" si="153">HN3+1</f>
        <v>214</v>
      </c>
      <c r="HP3" s="72">
        <f t="shared" ref="HP3" si="154">HO3+1</f>
        <v>215</v>
      </c>
      <c r="HQ3" s="72">
        <f t="shared" ref="HQ3" si="155">HP3+1</f>
        <v>216</v>
      </c>
      <c r="HR3" s="72">
        <f t="shared" ref="HR3" si="156">HQ3+1</f>
        <v>217</v>
      </c>
      <c r="HS3" s="72">
        <f t="shared" ref="HS3" si="157">HR3+1</f>
        <v>218</v>
      </c>
      <c r="HT3" s="72">
        <f t="shared" ref="HT3" si="158">HS3+1</f>
        <v>219</v>
      </c>
      <c r="HU3" s="72">
        <f t="shared" ref="HU3" si="159">HT3+1</f>
        <v>220</v>
      </c>
      <c r="HV3" s="72">
        <f t="shared" ref="HV3" si="160">HU3+1</f>
        <v>221</v>
      </c>
      <c r="HW3" s="72">
        <f t="shared" ref="HW3" si="161">HV3+1</f>
        <v>222</v>
      </c>
      <c r="HX3" s="72">
        <f t="shared" ref="HX3" si="162">HW3+1</f>
        <v>223</v>
      </c>
      <c r="HY3" s="72">
        <f t="shared" ref="HY3" si="163">HX3+1</f>
        <v>224</v>
      </c>
      <c r="HZ3" s="72">
        <f t="shared" ref="HZ3" si="164">HY3+1</f>
        <v>225</v>
      </c>
      <c r="IA3" s="72">
        <f t="shared" ref="IA3" si="165">HZ3+1</f>
        <v>226</v>
      </c>
      <c r="IB3" s="72">
        <f t="shared" ref="IB3" si="166">IA3+1</f>
        <v>227</v>
      </c>
      <c r="IC3" s="72">
        <f t="shared" ref="IC3" si="167">IB3+1</f>
        <v>228</v>
      </c>
      <c r="ID3" s="72">
        <f t="shared" ref="ID3" si="168">IC3+1</f>
        <v>229</v>
      </c>
      <c r="IE3" s="72">
        <f t="shared" ref="IE3" si="169">ID3+1</f>
        <v>230</v>
      </c>
      <c r="IF3" s="72">
        <f t="shared" ref="IF3" si="170">IE3+1</f>
        <v>231</v>
      </c>
      <c r="IG3" s="72">
        <f t="shared" ref="IG3" si="171">IF3+1</f>
        <v>232</v>
      </c>
      <c r="IH3" s="72">
        <f t="shared" ref="IH3" si="172">IG3+1</f>
        <v>233</v>
      </c>
      <c r="II3" s="72">
        <f t="shared" ref="II3" si="173">IH3+1</f>
        <v>234</v>
      </c>
      <c r="IJ3" s="72">
        <f t="shared" ref="IJ3" si="174">II3+1</f>
        <v>235</v>
      </c>
      <c r="IK3" s="72">
        <f t="shared" ref="IK3" si="175">IJ3+1</f>
        <v>236</v>
      </c>
      <c r="IL3" s="72">
        <f t="shared" ref="IL3" si="176">IK3+1</f>
        <v>237</v>
      </c>
      <c r="IM3" s="72">
        <f t="shared" ref="IM3" si="177">IL3+1</f>
        <v>238</v>
      </c>
      <c r="IN3" s="72">
        <f t="shared" ref="IN3" si="178">IM3+1</f>
        <v>239</v>
      </c>
      <c r="IO3" s="72">
        <f t="shared" ref="IO3" si="179">IN3+1</f>
        <v>240</v>
      </c>
    </row>
    <row r="4" spans="1:369" ht="15" customHeight="1" x14ac:dyDescent="0.25">
      <c r="J4" s="73"/>
      <c r="K4" s="73"/>
      <c r="L4" s="73"/>
      <c r="M4" s="73"/>
      <c r="N4" s="73"/>
      <c r="O4" s="73"/>
    </row>
    <row r="5" spans="1:369" s="67" customFormat="1" ht="15" customHeight="1" x14ac:dyDescent="0.25">
      <c r="A5" s="67" t="s">
        <v>231</v>
      </c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2"/>
      <c r="DB5" s="72"/>
      <c r="DC5" s="72"/>
      <c r="DD5" s="72"/>
      <c r="DE5" s="72"/>
      <c r="DF5" s="72"/>
      <c r="DG5" s="72"/>
      <c r="DH5" s="72"/>
      <c r="DI5" s="72"/>
      <c r="DJ5" s="72"/>
      <c r="DK5" s="72"/>
      <c r="DL5" s="72"/>
      <c r="DM5" s="72"/>
      <c r="DN5" s="72"/>
      <c r="DO5" s="72"/>
      <c r="DP5" s="72"/>
      <c r="DQ5" s="72"/>
      <c r="DR5" s="72"/>
      <c r="DS5" s="72"/>
      <c r="DT5" s="72"/>
      <c r="DU5" s="72"/>
      <c r="DV5" s="72"/>
      <c r="DW5" s="72"/>
      <c r="DX5" s="72"/>
      <c r="DY5" s="72"/>
      <c r="DZ5" s="72"/>
      <c r="EA5" s="72"/>
      <c r="EB5" s="72"/>
      <c r="EC5" s="72"/>
      <c r="ED5" s="72"/>
      <c r="EE5" s="72"/>
      <c r="EF5" s="72"/>
      <c r="EG5" s="72"/>
      <c r="EH5" s="72"/>
      <c r="EI5" s="72"/>
      <c r="EJ5" s="72"/>
      <c r="EK5" s="72"/>
      <c r="EL5" s="72"/>
      <c r="EM5" s="72"/>
      <c r="EN5" s="72"/>
      <c r="EO5" s="72"/>
      <c r="EP5" s="72"/>
      <c r="EQ5" s="72"/>
      <c r="ER5" s="72"/>
      <c r="ES5" s="72"/>
      <c r="ET5" s="72"/>
      <c r="EU5" s="72"/>
      <c r="EV5" s="72"/>
      <c r="EW5" s="72"/>
      <c r="EX5" s="72"/>
      <c r="EY5" s="72"/>
      <c r="EZ5" s="72"/>
      <c r="FA5" s="72"/>
      <c r="FB5" s="72"/>
      <c r="FC5" s="72"/>
      <c r="FD5" s="72"/>
      <c r="FE5" s="72"/>
      <c r="FF5" s="72"/>
      <c r="FG5" s="72"/>
      <c r="FH5" s="72"/>
      <c r="FI5" s="72"/>
      <c r="FJ5" s="72"/>
      <c r="FK5" s="72"/>
      <c r="FL5" s="72"/>
      <c r="FM5" s="72"/>
      <c r="FN5" s="72"/>
      <c r="FO5" s="72"/>
      <c r="FP5" s="72"/>
      <c r="FQ5" s="72"/>
      <c r="FR5" s="72"/>
      <c r="FS5" s="72"/>
      <c r="FT5" s="72"/>
      <c r="FU5" s="72"/>
      <c r="FV5" s="72"/>
      <c r="FW5" s="72"/>
      <c r="FX5" s="72"/>
      <c r="FY5" s="72"/>
      <c r="FZ5" s="72"/>
      <c r="GA5" s="72"/>
      <c r="GB5" s="72"/>
      <c r="GC5" s="72"/>
      <c r="GD5" s="72"/>
      <c r="GE5" s="72"/>
      <c r="GF5" s="72"/>
      <c r="GG5" s="72"/>
      <c r="GH5" s="72"/>
      <c r="GI5" s="72"/>
      <c r="GJ5" s="72"/>
      <c r="GK5" s="72"/>
      <c r="GL5" s="72"/>
      <c r="GM5" s="72"/>
      <c r="GN5" s="72"/>
      <c r="GO5" s="72"/>
      <c r="GP5" s="72"/>
      <c r="GQ5" s="72"/>
      <c r="GR5" s="72"/>
      <c r="GS5" s="72"/>
      <c r="GT5" s="72"/>
      <c r="GU5" s="72"/>
      <c r="GV5" s="72"/>
      <c r="GW5" s="72"/>
      <c r="GX5" s="72"/>
      <c r="GY5" s="72"/>
      <c r="GZ5" s="72"/>
      <c r="HA5" s="72"/>
      <c r="HB5" s="72"/>
      <c r="HC5" s="72"/>
      <c r="HD5" s="72"/>
      <c r="HE5" s="72"/>
      <c r="HF5" s="72"/>
      <c r="HG5" s="72"/>
      <c r="HH5" s="72"/>
      <c r="HI5" s="72"/>
      <c r="HJ5" s="72"/>
      <c r="HK5" s="72"/>
      <c r="HL5" s="72"/>
      <c r="HM5" s="72"/>
      <c r="HN5" s="72"/>
      <c r="HO5" s="72"/>
      <c r="HP5" s="72"/>
      <c r="HQ5" s="72"/>
      <c r="HR5" s="72"/>
      <c r="HS5" s="72"/>
      <c r="HT5" s="72"/>
      <c r="HU5" s="72"/>
      <c r="HV5" s="72"/>
      <c r="HW5" s="72"/>
      <c r="HX5" s="72"/>
      <c r="HY5" s="72"/>
      <c r="HZ5" s="72"/>
      <c r="IA5" s="72"/>
      <c r="IB5" s="72"/>
      <c r="IC5" s="72"/>
      <c r="ID5" s="72"/>
      <c r="IE5" s="72"/>
      <c r="IF5" s="72"/>
      <c r="IG5" s="72"/>
      <c r="IH5" s="72"/>
      <c r="II5" s="72"/>
      <c r="IJ5" s="72"/>
      <c r="IK5" s="72"/>
      <c r="IL5" s="72"/>
      <c r="IM5" s="72"/>
      <c r="IN5" s="72"/>
      <c r="IO5" s="72"/>
      <c r="IP5" s="72"/>
      <c r="IQ5" s="72"/>
      <c r="IR5" s="72"/>
      <c r="IS5" s="72"/>
      <c r="IT5" s="72"/>
      <c r="IU5" s="72"/>
      <c r="IV5" s="72"/>
      <c r="IW5" s="72"/>
      <c r="IX5" s="72"/>
      <c r="IY5" s="72"/>
      <c r="IZ5" s="72"/>
      <c r="JA5" s="72"/>
      <c r="JB5" s="72"/>
      <c r="JC5" s="72"/>
      <c r="JD5" s="72"/>
      <c r="JE5" s="72"/>
      <c r="JF5" s="72"/>
      <c r="JG5" s="72"/>
      <c r="JH5" s="72"/>
      <c r="JI5" s="72"/>
      <c r="JJ5" s="72"/>
      <c r="JK5" s="72"/>
      <c r="JL5" s="72"/>
      <c r="JM5" s="72"/>
      <c r="JN5" s="72"/>
      <c r="JO5" s="72"/>
      <c r="JP5" s="72"/>
      <c r="JQ5" s="72"/>
      <c r="JR5" s="72"/>
      <c r="JS5" s="72"/>
      <c r="JT5" s="72"/>
      <c r="JU5" s="72"/>
      <c r="JV5" s="72"/>
      <c r="JW5" s="72"/>
      <c r="JX5" s="72"/>
      <c r="JY5" s="72"/>
      <c r="JZ5" s="72"/>
      <c r="KA5" s="72"/>
      <c r="KB5" s="72"/>
      <c r="KC5" s="72"/>
      <c r="KD5" s="72"/>
      <c r="KE5" s="72"/>
      <c r="KF5" s="72"/>
      <c r="KG5" s="72"/>
      <c r="KH5" s="72"/>
      <c r="KI5" s="72"/>
      <c r="KJ5" s="72"/>
      <c r="KK5" s="72"/>
      <c r="KL5" s="72"/>
      <c r="KM5" s="72"/>
      <c r="KN5" s="72"/>
      <c r="KO5" s="72"/>
      <c r="KP5" s="72"/>
      <c r="KQ5" s="72"/>
      <c r="KR5" s="72"/>
      <c r="KS5" s="72"/>
      <c r="KT5" s="72"/>
      <c r="KU5" s="72"/>
      <c r="KV5" s="72"/>
      <c r="KW5" s="72"/>
      <c r="KX5" s="72"/>
      <c r="KY5" s="72"/>
      <c r="KZ5" s="72"/>
      <c r="LA5" s="72"/>
      <c r="LB5" s="72"/>
      <c r="LC5" s="72"/>
      <c r="LD5" s="72"/>
      <c r="LE5" s="72"/>
      <c r="LF5" s="72"/>
      <c r="LG5" s="72"/>
      <c r="LH5" s="72"/>
      <c r="LI5" s="72"/>
      <c r="LJ5" s="72"/>
      <c r="LK5" s="72"/>
      <c r="LL5" s="72"/>
      <c r="LM5" s="72"/>
      <c r="LN5" s="72"/>
      <c r="LO5" s="72"/>
      <c r="LP5" s="72"/>
      <c r="LQ5" s="72"/>
      <c r="LR5" s="72"/>
      <c r="LS5" s="72"/>
      <c r="LT5" s="72"/>
      <c r="LU5" s="72"/>
      <c r="LV5" s="72"/>
      <c r="LW5" s="72"/>
      <c r="LX5" s="72"/>
      <c r="LY5" s="72"/>
      <c r="LZ5" s="72"/>
      <c r="MA5" s="72"/>
      <c r="MB5" s="72"/>
      <c r="MC5" s="72"/>
      <c r="MD5" s="72"/>
      <c r="ME5" s="72"/>
      <c r="MF5" s="72"/>
      <c r="MG5" s="72"/>
      <c r="MH5" s="72"/>
      <c r="MI5" s="72"/>
      <c r="MJ5" s="72"/>
      <c r="MK5" s="72"/>
      <c r="ML5" s="72"/>
      <c r="MM5" s="72"/>
      <c r="MN5" s="72"/>
      <c r="MO5" s="72"/>
      <c r="MP5" s="72"/>
      <c r="MQ5" s="72"/>
      <c r="MR5" s="72"/>
      <c r="MS5" s="72"/>
      <c r="MT5" s="72"/>
      <c r="MU5" s="72"/>
      <c r="MV5" s="72"/>
      <c r="MW5" s="72"/>
      <c r="MX5" s="72"/>
      <c r="MY5" s="72"/>
      <c r="MZ5" s="72"/>
      <c r="NA5" s="72"/>
      <c r="NB5" s="72"/>
      <c r="NC5" s="72"/>
      <c r="ND5" s="72"/>
      <c r="NE5" s="72"/>
    </row>
    <row r="7" spans="1:369" ht="15" customHeight="1" x14ac:dyDescent="0.25">
      <c r="B7" s="68" t="s">
        <v>232</v>
      </c>
      <c r="J7" s="70">
        <f>Operacional!I103</f>
        <v>34349.541999999987</v>
      </c>
      <c r="K7" s="70">
        <f>Operacional!J103</f>
        <v>34349.541999999987</v>
      </c>
      <c r="L7" s="70">
        <f>Operacional!K103</f>
        <v>34349.541999999987</v>
      </c>
      <c r="M7" s="70">
        <f>Operacional!L103</f>
        <v>34349.541999999987</v>
      </c>
      <c r="N7" s="70">
        <f>Operacional!M103</f>
        <v>34349.541999999987</v>
      </c>
      <c r="O7" s="70">
        <f>Operacional!N103</f>
        <v>34349.541999999987</v>
      </c>
      <c r="P7" s="70">
        <f>Operacional!O103</f>
        <v>34349.541999999987</v>
      </c>
      <c r="Q7" s="70">
        <f>Operacional!P103</f>
        <v>34349.541999999987</v>
      </c>
      <c r="R7" s="70">
        <f>Operacional!Q103</f>
        <v>34349.541999999987</v>
      </c>
      <c r="S7" s="70">
        <f>Operacional!R103</f>
        <v>34349.541999999987</v>
      </c>
      <c r="T7" s="70">
        <f>Operacional!S103</f>
        <v>34349.541999999987</v>
      </c>
      <c r="U7" s="70">
        <f>Operacional!T103</f>
        <v>34349.541999999987</v>
      </c>
      <c r="V7" s="70">
        <f>Operacional!V103</f>
        <v>51629.541999999987</v>
      </c>
      <c r="W7" s="70">
        <f>Operacional!W103</f>
        <v>51629.541999999987</v>
      </c>
      <c r="X7" s="70">
        <f>Operacional!X103</f>
        <v>51629.541999999987</v>
      </c>
      <c r="Y7" s="70">
        <f>Operacional!Y103</f>
        <v>51629.541999999987</v>
      </c>
      <c r="Z7" s="70">
        <f>Operacional!Z103</f>
        <v>51629.541999999987</v>
      </c>
      <c r="AA7" s="70">
        <f>Operacional!AA103</f>
        <v>51629.541999999987</v>
      </c>
      <c r="AB7" s="70">
        <f>Operacional!AB103</f>
        <v>51629.541999999987</v>
      </c>
      <c r="AC7" s="70">
        <f>Operacional!AC103</f>
        <v>51629.541999999987</v>
      </c>
      <c r="AD7" s="70">
        <f>Operacional!AD103</f>
        <v>51629.541999999987</v>
      </c>
      <c r="AE7" s="70">
        <f>Operacional!AE103</f>
        <v>51629.541999999987</v>
      </c>
      <c r="AF7" s="70">
        <f>Operacional!AF103</f>
        <v>51629.541999999987</v>
      </c>
      <c r="AG7" s="70">
        <f>Operacional!AG103</f>
        <v>-117070.45800000001</v>
      </c>
      <c r="AH7" s="70">
        <f>Operacional!AI103</f>
        <v>51629.541999999987</v>
      </c>
      <c r="AI7" s="70">
        <f>Operacional!AJ103</f>
        <v>51629.541999999987</v>
      </c>
      <c r="AJ7" s="70">
        <f>Operacional!AK103</f>
        <v>51629.541999999987</v>
      </c>
      <c r="AK7" s="70">
        <f>Operacional!AL103</f>
        <v>51629.541999999987</v>
      </c>
      <c r="AL7" s="70">
        <f>Operacional!AM103</f>
        <v>51629.541999999987</v>
      </c>
      <c r="AM7" s="70">
        <f>Operacional!AN103</f>
        <v>51629.541999999987</v>
      </c>
      <c r="AN7" s="70">
        <f>Operacional!AO103</f>
        <v>51629.541999999987</v>
      </c>
      <c r="AO7" s="70">
        <f>Operacional!AP103</f>
        <v>51629.541999999987</v>
      </c>
      <c r="AP7" s="70">
        <f>Operacional!AQ103</f>
        <v>51629.541999999987</v>
      </c>
      <c r="AQ7" s="70">
        <f>Operacional!AR103</f>
        <v>51629.541999999987</v>
      </c>
      <c r="AR7" s="70">
        <f>Operacional!AS103</f>
        <v>51629.541999999987</v>
      </c>
      <c r="AS7" s="70">
        <f>Operacional!AT103</f>
        <v>51629.541999999987</v>
      </c>
      <c r="AT7" s="70">
        <f>Operacional!AV103</f>
        <v>51629.541999999987</v>
      </c>
      <c r="AU7" s="70">
        <f>Operacional!AW103</f>
        <v>51629.541999999987</v>
      </c>
      <c r="AV7" s="70">
        <f>Operacional!AX103</f>
        <v>51629.541999999987</v>
      </c>
      <c r="AW7" s="70">
        <f>Operacional!AY103</f>
        <v>51629.541999999987</v>
      </c>
      <c r="AX7" s="70">
        <f>Operacional!AZ103</f>
        <v>51629.541999999987</v>
      </c>
      <c r="AY7" s="70">
        <f>Operacional!BA103</f>
        <v>51629.541999999987</v>
      </c>
      <c r="AZ7" s="70">
        <f>Operacional!BB103</f>
        <v>51629.541999999987</v>
      </c>
      <c r="BA7" s="70">
        <f>Operacional!BC103</f>
        <v>51629.541999999987</v>
      </c>
      <c r="BB7" s="70">
        <f>Operacional!BD103</f>
        <v>51629.541999999987</v>
      </c>
      <c r="BC7" s="70">
        <f>Operacional!BE103</f>
        <v>51629.541999999987</v>
      </c>
      <c r="BD7" s="70">
        <f>Operacional!BF103</f>
        <v>51629.541999999987</v>
      </c>
      <c r="BE7" s="70">
        <f>Operacional!BG103</f>
        <v>-117070.45800000001</v>
      </c>
      <c r="BF7" s="70">
        <f>Operacional!BI103</f>
        <v>47572.00033333333</v>
      </c>
      <c r="BG7" s="70">
        <f>Operacional!BJ103</f>
        <v>47572.00033333333</v>
      </c>
      <c r="BH7" s="70">
        <f>Operacional!BK103</f>
        <v>47572.00033333333</v>
      </c>
      <c r="BI7" s="70">
        <f>Operacional!BL103</f>
        <v>47572.00033333333</v>
      </c>
      <c r="BJ7" s="70">
        <f>Operacional!BM103</f>
        <v>47572.00033333333</v>
      </c>
      <c r="BK7" s="70">
        <f>Operacional!BN103</f>
        <v>47572.00033333333</v>
      </c>
      <c r="BL7" s="70">
        <f>Operacional!BO103</f>
        <v>47572.00033333333</v>
      </c>
      <c r="BM7" s="70">
        <f>Operacional!BP103</f>
        <v>47572.00033333333</v>
      </c>
      <c r="BN7" s="70">
        <f>Operacional!BQ103</f>
        <v>47572.00033333333</v>
      </c>
      <c r="BO7" s="70">
        <f>Operacional!BR103</f>
        <v>47572.00033333333</v>
      </c>
      <c r="BP7" s="70">
        <f>Operacional!BS103</f>
        <v>47572.00033333333</v>
      </c>
      <c r="BQ7" s="70">
        <f>Operacional!BV103</f>
        <v>51629.541999999987</v>
      </c>
      <c r="BR7" s="70">
        <f>Operacional!BW103</f>
        <v>51629.541999999987</v>
      </c>
      <c r="BS7" s="70">
        <f>Operacional!BX103</f>
        <v>51629.541999999987</v>
      </c>
      <c r="BT7" s="70">
        <f>Operacional!BY103</f>
        <v>51629.541999999987</v>
      </c>
      <c r="BU7" s="70">
        <f>Operacional!BZ103</f>
        <v>51629.541999999987</v>
      </c>
      <c r="BV7" s="70">
        <f>Operacional!CA103</f>
        <v>51629.541999999987</v>
      </c>
      <c r="BW7" s="70">
        <f>Operacional!CB103</f>
        <v>51629.541999999987</v>
      </c>
      <c r="BX7" s="70">
        <f>Operacional!CC103</f>
        <v>51629.541999999987</v>
      </c>
      <c r="BY7" s="70">
        <f>Operacional!CD103</f>
        <v>51629.541999999987</v>
      </c>
      <c r="BZ7" s="70">
        <f>Operacional!CE103</f>
        <v>51629.541999999987</v>
      </c>
      <c r="CA7" s="70">
        <f>Operacional!CF103</f>
        <v>51629.541999999987</v>
      </c>
      <c r="CB7" s="70">
        <f>Operacional!CG103</f>
        <v>-117070.45800000001</v>
      </c>
      <c r="CC7" s="70">
        <f>Operacional!CI103</f>
        <v>51629.541999999987</v>
      </c>
      <c r="CD7" s="70">
        <f>Operacional!CJ103</f>
        <v>51629.541999999987</v>
      </c>
      <c r="CE7" s="70">
        <f>Operacional!CK103</f>
        <v>51629.541999999987</v>
      </c>
      <c r="CF7" s="70">
        <f>Operacional!CL103</f>
        <v>51629.541999999987</v>
      </c>
      <c r="CG7" s="70">
        <f>Operacional!CM103</f>
        <v>51629.541999999987</v>
      </c>
      <c r="CH7" s="70">
        <f>Operacional!CN103</f>
        <v>51629.541999999987</v>
      </c>
      <c r="CI7" s="70">
        <f>Operacional!CO103</f>
        <v>51629.541999999987</v>
      </c>
      <c r="CJ7" s="70">
        <f>Operacional!CP103</f>
        <v>51629.541999999987</v>
      </c>
      <c r="CK7" s="70">
        <f>Operacional!CQ103</f>
        <v>51629.541999999987</v>
      </c>
      <c r="CL7" s="70">
        <f>Operacional!CR103</f>
        <v>51629.541999999987</v>
      </c>
      <c r="CM7" s="70">
        <f>Operacional!CS103</f>
        <v>51629.541999999987</v>
      </c>
      <c r="CN7" s="70">
        <f>Operacional!CT103</f>
        <v>51629.541999999987</v>
      </c>
      <c r="CO7" s="70">
        <f>Operacional!CV103</f>
        <v>51629.541999999987</v>
      </c>
      <c r="CP7" s="70">
        <f>Operacional!CW103</f>
        <v>51629.541999999987</v>
      </c>
      <c r="CQ7" s="70">
        <f>Operacional!CX103</f>
        <v>51629.541999999987</v>
      </c>
      <c r="CR7" s="70">
        <f>Operacional!CY103</f>
        <v>51629.541999999987</v>
      </c>
      <c r="CS7" s="70">
        <f>Operacional!CZ103</f>
        <v>51629.541999999987</v>
      </c>
      <c r="CT7" s="70">
        <f>Operacional!DA103</f>
        <v>51629.541999999987</v>
      </c>
      <c r="CU7" s="70">
        <f>Operacional!DB103</f>
        <v>51629.541999999987</v>
      </c>
      <c r="CV7" s="70">
        <f>Operacional!DC103</f>
        <v>51629.541999999987</v>
      </c>
      <c r="CW7" s="70">
        <f>Operacional!DD103</f>
        <v>51629.541999999987</v>
      </c>
      <c r="CX7" s="70">
        <f>Operacional!DE103</f>
        <v>51629.541999999987</v>
      </c>
      <c r="CY7" s="70">
        <f>Operacional!DF103</f>
        <v>51629.541999999987</v>
      </c>
      <c r="CZ7" s="70">
        <f>Operacional!DG103</f>
        <v>-117070.45800000001</v>
      </c>
      <c r="DA7" s="70">
        <f>Operacional!DI103</f>
        <v>51629.541999999987</v>
      </c>
      <c r="DB7" s="70">
        <f>Operacional!DJ103</f>
        <v>51629.541999999987</v>
      </c>
      <c r="DC7" s="70">
        <f>Operacional!DK103</f>
        <v>51629.541999999987</v>
      </c>
      <c r="DD7" s="70">
        <f>Operacional!DL103</f>
        <v>51629.541999999987</v>
      </c>
      <c r="DE7" s="70">
        <f>Operacional!DM103</f>
        <v>51629.541999999987</v>
      </c>
      <c r="DF7" s="70">
        <f>Operacional!DN103</f>
        <v>51629.541999999987</v>
      </c>
      <c r="DG7" s="70">
        <f>Operacional!DO103</f>
        <v>51629.541999999987</v>
      </c>
      <c r="DH7" s="70">
        <f>Operacional!DP103</f>
        <v>51629.541999999987</v>
      </c>
      <c r="DI7" s="70">
        <f>Operacional!DQ103</f>
        <v>51629.541999999987</v>
      </c>
      <c r="DJ7" s="70">
        <f>Operacional!DR103</f>
        <v>51629.541999999987</v>
      </c>
      <c r="DK7" s="70">
        <f>Operacional!DS103</f>
        <v>51629.541999999987</v>
      </c>
      <c r="DL7" s="70">
        <f>Operacional!DT103</f>
        <v>51629.541999999987</v>
      </c>
      <c r="DM7" s="70">
        <f>Operacional!DV103</f>
        <v>51629.541999999987</v>
      </c>
      <c r="DN7" s="70">
        <f>Operacional!DW103</f>
        <v>51629.541999999987</v>
      </c>
      <c r="DO7" s="70">
        <f>Operacional!DX103</f>
        <v>51629.541999999987</v>
      </c>
      <c r="DP7" s="70">
        <f>Operacional!DY103</f>
        <v>51629.541999999987</v>
      </c>
      <c r="DQ7" s="70">
        <f>Operacional!DZ103</f>
        <v>51629.541999999987</v>
      </c>
      <c r="DR7" s="70">
        <f>Operacional!EA103</f>
        <v>-117070.45800000001</v>
      </c>
      <c r="DS7" s="70">
        <f>Operacional!EB103</f>
        <v>51629.541999999987</v>
      </c>
      <c r="DT7" s="70">
        <f>Operacional!EC103</f>
        <v>51629.541999999987</v>
      </c>
      <c r="DU7" s="70">
        <f>Operacional!ED103</f>
        <v>51629.541999999987</v>
      </c>
      <c r="DV7" s="70">
        <f>Operacional!EE103</f>
        <v>51629.541999999987</v>
      </c>
      <c r="DW7" s="70">
        <f>Operacional!EF103</f>
        <v>51629.541999999987</v>
      </c>
      <c r="DX7" s="70">
        <f>Operacional!EG103</f>
        <v>51629.541999999987</v>
      </c>
      <c r="DY7" s="70" t="e">
        <f>Operacional!#REF!</f>
        <v>#REF!</v>
      </c>
      <c r="DZ7" s="70" t="e">
        <f>Operacional!#REF!</f>
        <v>#REF!</v>
      </c>
      <c r="EA7" s="70" t="e">
        <f>Operacional!#REF!</f>
        <v>#REF!</v>
      </c>
      <c r="EB7" s="70" t="e">
        <f>Operacional!#REF!</f>
        <v>#REF!</v>
      </c>
      <c r="EC7" s="70" t="e">
        <f>Operacional!#REF!</f>
        <v>#REF!</v>
      </c>
      <c r="ED7" s="70" t="e">
        <f>Operacional!#REF!</f>
        <v>#REF!</v>
      </c>
      <c r="EE7" s="70" t="e">
        <f>Operacional!#REF!</f>
        <v>#REF!</v>
      </c>
      <c r="EF7" s="70" t="e">
        <f>Operacional!#REF!</f>
        <v>#REF!</v>
      </c>
      <c r="EG7" s="70" t="e">
        <f>Operacional!#REF!</f>
        <v>#REF!</v>
      </c>
      <c r="EH7" s="70" t="e">
        <f>Operacional!#REF!</f>
        <v>#REF!</v>
      </c>
      <c r="EI7" s="70" t="e">
        <f>Operacional!#REF!</f>
        <v>#REF!</v>
      </c>
      <c r="EJ7" s="70" t="e">
        <f>Operacional!#REF!</f>
        <v>#REF!</v>
      </c>
      <c r="EK7" s="70" t="e">
        <f>Operacional!#REF!</f>
        <v>#REF!</v>
      </c>
      <c r="EL7" s="70" t="e">
        <f>Operacional!#REF!</f>
        <v>#REF!</v>
      </c>
      <c r="EM7" s="70" t="e">
        <f>Operacional!#REF!</f>
        <v>#REF!</v>
      </c>
      <c r="EN7" s="70" t="e">
        <f>Operacional!#REF!</f>
        <v>#REF!</v>
      </c>
      <c r="EO7" s="70" t="e">
        <f>Operacional!#REF!</f>
        <v>#REF!</v>
      </c>
      <c r="EP7" s="70" t="e">
        <f>Operacional!#REF!</f>
        <v>#REF!</v>
      </c>
      <c r="EQ7" s="70" t="e">
        <f>Operacional!#REF!</f>
        <v>#REF!</v>
      </c>
      <c r="ER7" s="70" t="e">
        <f>Operacional!#REF!</f>
        <v>#REF!</v>
      </c>
      <c r="ES7" s="70" t="e">
        <f>Operacional!#REF!</f>
        <v>#REF!</v>
      </c>
      <c r="ET7" s="70" t="e">
        <f>Operacional!#REF!</f>
        <v>#REF!</v>
      </c>
      <c r="EU7" s="70" t="e">
        <f>Operacional!#REF!</f>
        <v>#REF!</v>
      </c>
      <c r="EV7" s="70" t="e">
        <f>Operacional!#REF!</f>
        <v>#REF!</v>
      </c>
      <c r="EW7" s="70" t="e">
        <f>Operacional!#REF!</f>
        <v>#REF!</v>
      </c>
      <c r="EX7" s="70" t="e">
        <f>Operacional!#REF!</f>
        <v>#REF!</v>
      </c>
      <c r="EY7" s="70" t="e">
        <f>Operacional!#REF!</f>
        <v>#REF!</v>
      </c>
      <c r="EZ7" s="70" t="e">
        <f>Operacional!#REF!</f>
        <v>#REF!</v>
      </c>
      <c r="FA7" s="70" t="e">
        <f>Operacional!#REF!</f>
        <v>#REF!</v>
      </c>
      <c r="FB7" s="70" t="e">
        <f>Operacional!#REF!</f>
        <v>#REF!</v>
      </c>
      <c r="FC7" s="70" t="e">
        <f>Operacional!#REF!</f>
        <v>#REF!</v>
      </c>
      <c r="FD7" s="70" t="e">
        <f>Operacional!#REF!</f>
        <v>#REF!</v>
      </c>
      <c r="FE7" s="70" t="e">
        <f>Operacional!#REF!</f>
        <v>#REF!</v>
      </c>
      <c r="FF7" s="70" t="e">
        <f>Operacional!#REF!</f>
        <v>#REF!</v>
      </c>
      <c r="FG7" s="70" t="e">
        <f>Operacional!#REF!</f>
        <v>#REF!</v>
      </c>
      <c r="FH7" s="70" t="e">
        <f>Operacional!#REF!</f>
        <v>#REF!</v>
      </c>
      <c r="FI7" s="70" t="e">
        <f>Operacional!#REF!</f>
        <v>#REF!</v>
      </c>
      <c r="FJ7" s="70" t="e">
        <f>Operacional!#REF!</f>
        <v>#REF!</v>
      </c>
      <c r="FK7" s="70" t="e">
        <f>Operacional!#REF!</f>
        <v>#REF!</v>
      </c>
      <c r="FL7" s="70" t="e">
        <f>Operacional!#REF!</f>
        <v>#REF!</v>
      </c>
      <c r="FM7" s="70" t="e">
        <f>Operacional!#REF!</f>
        <v>#REF!</v>
      </c>
      <c r="FN7" s="70" t="e">
        <f>Operacional!#REF!</f>
        <v>#REF!</v>
      </c>
      <c r="FO7" s="70" t="e">
        <f>Operacional!#REF!</f>
        <v>#REF!</v>
      </c>
      <c r="FP7" s="70" t="e">
        <f>Operacional!#REF!</f>
        <v>#REF!</v>
      </c>
      <c r="FQ7" s="70" t="e">
        <f>Operacional!#REF!</f>
        <v>#REF!</v>
      </c>
      <c r="FR7" s="70" t="e">
        <f>Operacional!#REF!</f>
        <v>#REF!</v>
      </c>
      <c r="FS7" s="70" t="e">
        <f>Operacional!#REF!</f>
        <v>#REF!</v>
      </c>
      <c r="FT7" s="70" t="e">
        <f>Operacional!#REF!</f>
        <v>#REF!</v>
      </c>
      <c r="FU7" s="70" t="e">
        <f>Operacional!#REF!</f>
        <v>#REF!</v>
      </c>
      <c r="FV7" s="70" t="e">
        <f>Operacional!#REF!</f>
        <v>#REF!</v>
      </c>
      <c r="FW7" s="70" t="e">
        <f>Operacional!#REF!</f>
        <v>#REF!</v>
      </c>
      <c r="FX7" s="70" t="e">
        <f>Operacional!#REF!</f>
        <v>#REF!</v>
      </c>
      <c r="FY7" s="70" t="e">
        <f>Operacional!#REF!</f>
        <v>#REF!</v>
      </c>
      <c r="FZ7" s="70" t="e">
        <f>Operacional!#REF!</f>
        <v>#REF!</v>
      </c>
      <c r="GA7" s="70" t="e">
        <f>Operacional!#REF!</f>
        <v>#REF!</v>
      </c>
      <c r="GB7" s="70" t="e">
        <f>Operacional!#REF!</f>
        <v>#REF!</v>
      </c>
      <c r="GC7" s="70" t="e">
        <f>Operacional!#REF!</f>
        <v>#REF!</v>
      </c>
      <c r="GD7" s="70" t="e">
        <f>Operacional!#REF!</f>
        <v>#REF!</v>
      </c>
      <c r="GE7" s="70" t="e">
        <f>Operacional!#REF!</f>
        <v>#REF!</v>
      </c>
      <c r="GF7" s="70" t="e">
        <f>Operacional!#REF!</f>
        <v>#REF!</v>
      </c>
      <c r="GG7" s="70" t="e">
        <f>Operacional!#REF!</f>
        <v>#REF!</v>
      </c>
      <c r="GH7" s="70" t="e">
        <f>Operacional!#REF!</f>
        <v>#REF!</v>
      </c>
      <c r="GI7" s="70" t="e">
        <f>Operacional!#REF!</f>
        <v>#REF!</v>
      </c>
      <c r="GJ7" s="70" t="e">
        <f>Operacional!#REF!</f>
        <v>#REF!</v>
      </c>
      <c r="GK7" s="70" t="e">
        <f>Operacional!#REF!</f>
        <v>#REF!</v>
      </c>
      <c r="GL7" s="70" t="e">
        <f>Operacional!#REF!</f>
        <v>#REF!</v>
      </c>
      <c r="GM7" s="70" t="e">
        <f>Operacional!#REF!</f>
        <v>#REF!</v>
      </c>
      <c r="GN7" s="70" t="e">
        <f>Operacional!#REF!</f>
        <v>#REF!</v>
      </c>
      <c r="GO7" s="70" t="e">
        <f>Operacional!#REF!</f>
        <v>#REF!</v>
      </c>
      <c r="GP7" s="70" t="e">
        <f>Operacional!#REF!</f>
        <v>#REF!</v>
      </c>
      <c r="GQ7" s="70" t="e">
        <f>Operacional!#REF!</f>
        <v>#REF!</v>
      </c>
      <c r="GR7" s="70" t="e">
        <f>Operacional!#REF!</f>
        <v>#REF!</v>
      </c>
      <c r="GS7" s="70" t="e">
        <f>Operacional!#REF!</f>
        <v>#REF!</v>
      </c>
      <c r="GT7" s="70" t="e">
        <f>Operacional!#REF!</f>
        <v>#REF!</v>
      </c>
      <c r="GU7" s="70" t="e">
        <f>Operacional!#REF!</f>
        <v>#REF!</v>
      </c>
      <c r="GV7" s="70" t="e">
        <f>Operacional!#REF!</f>
        <v>#REF!</v>
      </c>
      <c r="GW7" s="70" t="e">
        <f>Operacional!#REF!</f>
        <v>#REF!</v>
      </c>
      <c r="GX7" s="70" t="e">
        <f>Operacional!#REF!</f>
        <v>#REF!</v>
      </c>
      <c r="GY7" s="70" t="e">
        <f>Operacional!#REF!</f>
        <v>#REF!</v>
      </c>
      <c r="GZ7" s="70" t="e">
        <f>Operacional!#REF!</f>
        <v>#REF!</v>
      </c>
      <c r="HA7" s="70" t="e">
        <f>Operacional!#REF!</f>
        <v>#REF!</v>
      </c>
      <c r="HB7" s="70" t="e">
        <f>Operacional!#REF!</f>
        <v>#REF!</v>
      </c>
      <c r="HC7" s="70" t="e">
        <f>Operacional!#REF!</f>
        <v>#REF!</v>
      </c>
      <c r="HD7" s="70" t="e">
        <f>Operacional!#REF!</f>
        <v>#REF!</v>
      </c>
      <c r="HE7" s="70" t="e">
        <f>Operacional!#REF!</f>
        <v>#REF!</v>
      </c>
      <c r="HF7" s="70" t="e">
        <f>Operacional!#REF!</f>
        <v>#REF!</v>
      </c>
      <c r="HG7" s="70" t="e">
        <f>Operacional!#REF!</f>
        <v>#REF!</v>
      </c>
      <c r="HH7" s="70" t="e">
        <f>Operacional!#REF!</f>
        <v>#REF!</v>
      </c>
      <c r="HI7" s="70" t="e">
        <f>Operacional!#REF!</f>
        <v>#REF!</v>
      </c>
      <c r="HJ7" s="70" t="e">
        <f>Operacional!#REF!</f>
        <v>#REF!</v>
      </c>
      <c r="HK7" s="70" t="e">
        <f>Operacional!#REF!</f>
        <v>#REF!</v>
      </c>
      <c r="HL7" s="70" t="e">
        <f>Operacional!#REF!</f>
        <v>#REF!</v>
      </c>
      <c r="HM7" s="70" t="e">
        <f>Operacional!#REF!</f>
        <v>#REF!</v>
      </c>
      <c r="HN7" s="70" t="e">
        <f>Operacional!#REF!</f>
        <v>#REF!</v>
      </c>
      <c r="HO7" s="70" t="e">
        <f>Operacional!#REF!</f>
        <v>#REF!</v>
      </c>
      <c r="HP7" s="70" t="e">
        <f>Operacional!#REF!</f>
        <v>#REF!</v>
      </c>
      <c r="HQ7" s="70" t="e">
        <f>Operacional!#REF!</f>
        <v>#REF!</v>
      </c>
      <c r="HR7" s="70" t="e">
        <f>Operacional!#REF!</f>
        <v>#REF!</v>
      </c>
      <c r="HS7" s="70" t="e">
        <f>Operacional!#REF!</f>
        <v>#REF!</v>
      </c>
      <c r="HT7" s="70" t="e">
        <f>Operacional!#REF!</f>
        <v>#REF!</v>
      </c>
      <c r="HU7" s="70" t="e">
        <f>Operacional!#REF!</f>
        <v>#REF!</v>
      </c>
      <c r="HV7" s="70" t="e">
        <f>Operacional!#REF!</f>
        <v>#REF!</v>
      </c>
      <c r="HW7" s="70" t="e">
        <f>Operacional!#REF!</f>
        <v>#REF!</v>
      </c>
      <c r="HX7" s="70" t="e">
        <f>Operacional!#REF!</f>
        <v>#REF!</v>
      </c>
      <c r="HY7" s="70" t="e">
        <f>Operacional!#REF!</f>
        <v>#REF!</v>
      </c>
      <c r="HZ7" s="70" t="e">
        <f>Operacional!#REF!</f>
        <v>#REF!</v>
      </c>
      <c r="IA7" s="70" t="e">
        <f>Operacional!#REF!</f>
        <v>#REF!</v>
      </c>
      <c r="IB7" s="70" t="e">
        <f>Operacional!#REF!</f>
        <v>#REF!</v>
      </c>
      <c r="IC7" s="70" t="e">
        <f>Operacional!#REF!</f>
        <v>#REF!</v>
      </c>
      <c r="ID7" s="70" t="e">
        <f>Operacional!#REF!</f>
        <v>#REF!</v>
      </c>
      <c r="IE7" s="70" t="e">
        <f>Operacional!#REF!</f>
        <v>#REF!</v>
      </c>
      <c r="IF7" s="70" t="e">
        <f>Operacional!#REF!</f>
        <v>#REF!</v>
      </c>
      <c r="IG7" s="70" t="e">
        <f>Operacional!#REF!</f>
        <v>#REF!</v>
      </c>
      <c r="IH7" s="70" t="e">
        <f>Operacional!#REF!</f>
        <v>#REF!</v>
      </c>
      <c r="II7" s="70" t="e">
        <f>Operacional!#REF!</f>
        <v>#REF!</v>
      </c>
      <c r="IJ7" s="70" t="e">
        <f>Operacional!#REF!</f>
        <v>#REF!</v>
      </c>
      <c r="IK7" s="70" t="e">
        <f>Operacional!#REF!</f>
        <v>#REF!</v>
      </c>
      <c r="IL7" s="70" t="e">
        <f>Operacional!#REF!</f>
        <v>#REF!</v>
      </c>
      <c r="IM7" s="70" t="e">
        <f>Operacional!#REF!</f>
        <v>#REF!</v>
      </c>
      <c r="IN7" s="70" t="e">
        <f>Operacional!#REF!</f>
        <v>#REF!</v>
      </c>
      <c r="IO7" s="70" t="e">
        <f>Operacional!#REF!</f>
        <v>#REF!</v>
      </c>
      <c r="IP7" s="70"/>
      <c r="IQ7" s="70"/>
      <c r="IR7" s="70"/>
      <c r="IS7" s="70"/>
      <c r="IT7" s="70"/>
      <c r="IU7" s="70"/>
      <c r="IV7" s="70"/>
      <c r="IW7" s="70"/>
      <c r="IX7" s="70"/>
      <c r="IY7" s="70"/>
      <c r="IZ7" s="70"/>
      <c r="JA7" s="70"/>
      <c r="JB7" s="70"/>
      <c r="JC7" s="70"/>
      <c r="JD7" s="70"/>
      <c r="JE7" s="70"/>
      <c r="JF7" s="70"/>
      <c r="JG7" s="70"/>
      <c r="JH7" s="70"/>
      <c r="JI7" s="70"/>
      <c r="JJ7" s="70"/>
      <c r="JK7" s="70"/>
      <c r="JL7" s="70"/>
      <c r="JM7" s="70"/>
      <c r="JN7" s="70"/>
      <c r="JO7" s="70"/>
      <c r="JP7" s="70"/>
      <c r="JQ7" s="70"/>
      <c r="JR7" s="70"/>
      <c r="JS7" s="70"/>
      <c r="JT7" s="70"/>
      <c r="JU7" s="70"/>
      <c r="JV7" s="70"/>
      <c r="JW7" s="70"/>
      <c r="JX7" s="70"/>
      <c r="JY7" s="70"/>
      <c r="JZ7" s="70"/>
      <c r="KA7" s="70"/>
      <c r="KB7" s="70"/>
      <c r="KC7" s="70"/>
      <c r="KD7" s="70"/>
      <c r="KE7" s="70"/>
      <c r="KF7" s="70"/>
      <c r="KG7" s="70"/>
      <c r="KH7" s="70"/>
      <c r="KI7" s="70"/>
      <c r="KJ7" s="70"/>
      <c r="KK7" s="70"/>
      <c r="KL7" s="70"/>
      <c r="KM7" s="70"/>
      <c r="KN7" s="70"/>
      <c r="KO7" s="70"/>
      <c r="KP7" s="70"/>
      <c r="KQ7" s="70"/>
      <c r="KR7" s="70"/>
      <c r="KS7" s="70"/>
      <c r="KT7" s="70"/>
      <c r="KU7" s="70"/>
      <c r="KV7" s="70"/>
      <c r="KW7" s="70"/>
      <c r="KX7" s="70"/>
      <c r="KY7" s="70"/>
      <c r="KZ7" s="70"/>
      <c r="LA7" s="70"/>
      <c r="LB7" s="70"/>
      <c r="LC7" s="70"/>
      <c r="LD7" s="70"/>
      <c r="LE7" s="70"/>
      <c r="LF7" s="70"/>
      <c r="LG7" s="70"/>
      <c r="LH7" s="70"/>
      <c r="LI7" s="70"/>
      <c r="LJ7" s="70"/>
      <c r="LK7" s="70"/>
      <c r="LL7" s="70"/>
      <c r="LM7" s="70"/>
      <c r="LN7" s="70"/>
      <c r="LO7" s="70"/>
      <c r="LP7" s="70"/>
      <c r="LQ7" s="70"/>
      <c r="LR7" s="70"/>
      <c r="LS7" s="70"/>
      <c r="LT7" s="70"/>
      <c r="LU7" s="70"/>
      <c r="LV7" s="70"/>
      <c r="LW7" s="70"/>
      <c r="LX7" s="70"/>
      <c r="LY7" s="70"/>
      <c r="LZ7" s="70"/>
      <c r="MA7" s="70"/>
      <c r="MB7" s="70"/>
      <c r="MC7" s="70"/>
      <c r="MD7" s="70"/>
      <c r="ME7" s="70"/>
      <c r="MF7" s="70"/>
      <c r="MG7" s="70"/>
      <c r="MH7" s="70"/>
      <c r="MI7" s="70"/>
      <c r="MJ7" s="70"/>
      <c r="MK7" s="70"/>
      <c r="ML7" s="70"/>
      <c r="MM7" s="70"/>
      <c r="MN7" s="70"/>
      <c r="MO7" s="70"/>
      <c r="MP7" s="70"/>
      <c r="MQ7" s="70"/>
      <c r="MR7" s="70"/>
      <c r="MS7" s="70"/>
      <c r="MT7" s="70"/>
      <c r="MU7" s="70"/>
      <c r="MV7" s="70"/>
      <c r="MW7" s="70"/>
      <c r="MX7" s="70"/>
      <c r="MY7" s="70"/>
      <c r="MZ7" s="70"/>
      <c r="NA7" s="70"/>
      <c r="NB7" s="70"/>
      <c r="NC7" s="70"/>
      <c r="ND7" s="70"/>
      <c r="NE7" s="70"/>
    </row>
    <row r="8" spans="1:369" ht="15" customHeight="1" x14ac:dyDescent="0.25">
      <c r="A8" s="67"/>
      <c r="C8" s="68" t="s">
        <v>233</v>
      </c>
      <c r="J8" s="74">
        <f>IF(J7&lt;0,1,0)</f>
        <v>0</v>
      </c>
      <c r="K8" s="74">
        <f t="shared" ref="K8:BR8" si="180">IF(K7&lt;0,1,0)</f>
        <v>0</v>
      </c>
      <c r="L8" s="74">
        <f t="shared" si="180"/>
        <v>0</v>
      </c>
      <c r="M8" s="74">
        <f t="shared" si="180"/>
        <v>0</v>
      </c>
      <c r="N8" s="74">
        <f t="shared" si="180"/>
        <v>0</v>
      </c>
      <c r="O8" s="74">
        <f t="shared" si="180"/>
        <v>0</v>
      </c>
      <c r="P8" s="74">
        <f t="shared" si="180"/>
        <v>0</v>
      </c>
      <c r="Q8" s="74">
        <f t="shared" si="180"/>
        <v>0</v>
      </c>
      <c r="R8" s="74">
        <f t="shared" si="180"/>
        <v>0</v>
      </c>
      <c r="S8" s="74">
        <f t="shared" si="180"/>
        <v>0</v>
      </c>
      <c r="T8" s="74">
        <f t="shared" si="180"/>
        <v>0</v>
      </c>
      <c r="U8" s="74">
        <f t="shared" si="180"/>
        <v>0</v>
      </c>
      <c r="V8" s="74">
        <f t="shared" si="180"/>
        <v>0</v>
      </c>
      <c r="W8" s="74">
        <f t="shared" si="180"/>
        <v>0</v>
      </c>
      <c r="X8" s="74">
        <f t="shared" si="180"/>
        <v>0</v>
      </c>
      <c r="Y8" s="74">
        <f t="shared" si="180"/>
        <v>0</v>
      </c>
      <c r="Z8" s="74">
        <f t="shared" si="180"/>
        <v>0</v>
      </c>
      <c r="AA8" s="74">
        <f t="shared" si="180"/>
        <v>0</v>
      </c>
      <c r="AB8" s="74">
        <f t="shared" si="180"/>
        <v>0</v>
      </c>
      <c r="AC8" s="74">
        <f t="shared" si="180"/>
        <v>0</v>
      </c>
      <c r="AD8" s="74">
        <f t="shared" si="180"/>
        <v>0</v>
      </c>
      <c r="AE8" s="74">
        <f t="shared" si="180"/>
        <v>0</v>
      </c>
      <c r="AF8" s="74">
        <f t="shared" si="180"/>
        <v>0</v>
      </c>
      <c r="AG8" s="74">
        <f t="shared" si="180"/>
        <v>1</v>
      </c>
      <c r="AH8" s="74">
        <f t="shared" si="180"/>
        <v>0</v>
      </c>
      <c r="AI8" s="74">
        <f t="shared" si="180"/>
        <v>0</v>
      </c>
      <c r="AJ8" s="74">
        <f t="shared" si="180"/>
        <v>0</v>
      </c>
      <c r="AK8" s="74">
        <f t="shared" si="180"/>
        <v>0</v>
      </c>
      <c r="AL8" s="74">
        <f t="shared" si="180"/>
        <v>0</v>
      </c>
      <c r="AM8" s="74">
        <f t="shared" si="180"/>
        <v>0</v>
      </c>
      <c r="AN8" s="74">
        <f t="shared" si="180"/>
        <v>0</v>
      </c>
      <c r="AO8" s="74">
        <f t="shared" si="180"/>
        <v>0</v>
      </c>
      <c r="AP8" s="74">
        <f t="shared" si="180"/>
        <v>0</v>
      </c>
      <c r="AQ8" s="74">
        <f t="shared" si="180"/>
        <v>0</v>
      </c>
      <c r="AR8" s="74">
        <f t="shared" si="180"/>
        <v>0</v>
      </c>
      <c r="AS8" s="74">
        <f t="shared" si="180"/>
        <v>0</v>
      </c>
      <c r="AT8" s="74">
        <f t="shared" si="180"/>
        <v>0</v>
      </c>
      <c r="AU8" s="74">
        <f t="shared" si="180"/>
        <v>0</v>
      </c>
      <c r="AV8" s="74">
        <f t="shared" si="180"/>
        <v>0</v>
      </c>
      <c r="AW8" s="74">
        <f t="shared" si="180"/>
        <v>0</v>
      </c>
      <c r="AX8" s="74">
        <f t="shared" si="180"/>
        <v>0</v>
      </c>
      <c r="AY8" s="74">
        <f t="shared" si="180"/>
        <v>0</v>
      </c>
      <c r="AZ8" s="74">
        <f t="shared" si="180"/>
        <v>0</v>
      </c>
      <c r="BA8" s="74">
        <f t="shared" si="180"/>
        <v>0</v>
      </c>
      <c r="BB8" s="74">
        <f t="shared" si="180"/>
        <v>0</v>
      </c>
      <c r="BC8" s="74">
        <f t="shared" si="180"/>
        <v>0</v>
      </c>
      <c r="BD8" s="74">
        <f t="shared" si="180"/>
        <v>0</v>
      </c>
      <c r="BE8" s="74">
        <f t="shared" si="180"/>
        <v>1</v>
      </c>
      <c r="BF8" s="74">
        <f t="shared" si="180"/>
        <v>0</v>
      </c>
      <c r="BG8" s="74">
        <f t="shared" si="180"/>
        <v>0</v>
      </c>
      <c r="BH8" s="74">
        <f t="shared" si="180"/>
        <v>0</v>
      </c>
      <c r="BI8" s="74">
        <f t="shared" si="180"/>
        <v>0</v>
      </c>
      <c r="BJ8" s="74">
        <f t="shared" si="180"/>
        <v>0</v>
      </c>
      <c r="BK8" s="74">
        <f t="shared" si="180"/>
        <v>0</v>
      </c>
      <c r="BL8" s="74">
        <f t="shared" si="180"/>
        <v>0</v>
      </c>
      <c r="BM8" s="74">
        <f t="shared" si="180"/>
        <v>0</v>
      </c>
      <c r="BN8" s="74">
        <f t="shared" si="180"/>
        <v>0</v>
      </c>
      <c r="BO8" s="74">
        <f t="shared" si="180"/>
        <v>0</v>
      </c>
      <c r="BP8" s="74">
        <f t="shared" si="180"/>
        <v>0</v>
      </c>
      <c r="BQ8" s="74">
        <f t="shared" si="180"/>
        <v>0</v>
      </c>
      <c r="BR8" s="74">
        <f t="shared" si="180"/>
        <v>0</v>
      </c>
      <c r="BS8" s="74">
        <f t="shared" ref="BS8:ED8" si="181">IF(BS7&lt;0,1,0)</f>
        <v>0</v>
      </c>
      <c r="BT8" s="74">
        <f t="shared" si="181"/>
        <v>0</v>
      </c>
      <c r="BU8" s="74">
        <f t="shared" si="181"/>
        <v>0</v>
      </c>
      <c r="BV8" s="74">
        <f t="shared" si="181"/>
        <v>0</v>
      </c>
      <c r="BW8" s="74">
        <f t="shared" si="181"/>
        <v>0</v>
      </c>
      <c r="BX8" s="74">
        <f t="shared" si="181"/>
        <v>0</v>
      </c>
      <c r="BY8" s="74">
        <f t="shared" si="181"/>
        <v>0</v>
      </c>
      <c r="BZ8" s="74">
        <f t="shared" si="181"/>
        <v>0</v>
      </c>
      <c r="CA8" s="74">
        <f t="shared" si="181"/>
        <v>0</v>
      </c>
      <c r="CB8" s="74">
        <f t="shared" si="181"/>
        <v>1</v>
      </c>
      <c r="CC8" s="74">
        <f t="shared" si="181"/>
        <v>0</v>
      </c>
      <c r="CD8" s="74">
        <f t="shared" si="181"/>
        <v>0</v>
      </c>
      <c r="CE8" s="74">
        <f t="shared" si="181"/>
        <v>0</v>
      </c>
      <c r="CF8" s="74">
        <f t="shared" si="181"/>
        <v>0</v>
      </c>
      <c r="CG8" s="74">
        <f t="shared" si="181"/>
        <v>0</v>
      </c>
      <c r="CH8" s="74">
        <f t="shared" si="181"/>
        <v>0</v>
      </c>
      <c r="CI8" s="74">
        <f t="shared" si="181"/>
        <v>0</v>
      </c>
      <c r="CJ8" s="74">
        <f t="shared" si="181"/>
        <v>0</v>
      </c>
      <c r="CK8" s="74">
        <f t="shared" si="181"/>
        <v>0</v>
      </c>
      <c r="CL8" s="74">
        <f t="shared" si="181"/>
        <v>0</v>
      </c>
      <c r="CM8" s="74">
        <f t="shared" si="181"/>
        <v>0</v>
      </c>
      <c r="CN8" s="74">
        <f t="shared" si="181"/>
        <v>0</v>
      </c>
      <c r="CO8" s="74">
        <f t="shared" si="181"/>
        <v>0</v>
      </c>
      <c r="CP8" s="74">
        <f t="shared" si="181"/>
        <v>0</v>
      </c>
      <c r="CQ8" s="74">
        <f t="shared" si="181"/>
        <v>0</v>
      </c>
      <c r="CR8" s="74">
        <f t="shared" si="181"/>
        <v>0</v>
      </c>
      <c r="CS8" s="74">
        <f t="shared" si="181"/>
        <v>0</v>
      </c>
      <c r="CT8" s="74">
        <f t="shared" si="181"/>
        <v>0</v>
      </c>
      <c r="CU8" s="74">
        <f t="shared" si="181"/>
        <v>0</v>
      </c>
      <c r="CV8" s="74">
        <f t="shared" si="181"/>
        <v>0</v>
      </c>
      <c r="CW8" s="74">
        <f t="shared" si="181"/>
        <v>0</v>
      </c>
      <c r="CX8" s="74">
        <f t="shared" si="181"/>
        <v>0</v>
      </c>
      <c r="CY8" s="74">
        <f t="shared" si="181"/>
        <v>0</v>
      </c>
      <c r="CZ8" s="74">
        <f t="shared" si="181"/>
        <v>1</v>
      </c>
      <c r="DA8" s="74">
        <f t="shared" si="181"/>
        <v>0</v>
      </c>
      <c r="DB8" s="74">
        <f t="shared" si="181"/>
        <v>0</v>
      </c>
      <c r="DC8" s="74">
        <f t="shared" si="181"/>
        <v>0</v>
      </c>
      <c r="DD8" s="74">
        <f t="shared" si="181"/>
        <v>0</v>
      </c>
      <c r="DE8" s="74">
        <f t="shared" si="181"/>
        <v>0</v>
      </c>
      <c r="DF8" s="74">
        <f t="shared" si="181"/>
        <v>0</v>
      </c>
      <c r="DG8" s="74">
        <f t="shared" si="181"/>
        <v>0</v>
      </c>
      <c r="DH8" s="74">
        <f t="shared" si="181"/>
        <v>0</v>
      </c>
      <c r="DI8" s="74">
        <f t="shared" si="181"/>
        <v>0</v>
      </c>
      <c r="DJ8" s="74">
        <f t="shared" si="181"/>
        <v>0</v>
      </c>
      <c r="DK8" s="74">
        <f t="shared" si="181"/>
        <v>0</v>
      </c>
      <c r="DL8" s="74">
        <f t="shared" si="181"/>
        <v>0</v>
      </c>
      <c r="DM8" s="74">
        <f t="shared" si="181"/>
        <v>0</v>
      </c>
      <c r="DN8" s="74">
        <f t="shared" si="181"/>
        <v>0</v>
      </c>
      <c r="DO8" s="74">
        <f t="shared" si="181"/>
        <v>0</v>
      </c>
      <c r="DP8" s="74">
        <f t="shared" si="181"/>
        <v>0</v>
      </c>
      <c r="DQ8" s="74">
        <f t="shared" si="181"/>
        <v>0</v>
      </c>
      <c r="DR8" s="74">
        <f t="shared" si="181"/>
        <v>1</v>
      </c>
      <c r="DS8" s="74">
        <f t="shared" si="181"/>
        <v>0</v>
      </c>
      <c r="DT8" s="74">
        <f t="shared" si="181"/>
        <v>0</v>
      </c>
      <c r="DU8" s="74">
        <f t="shared" si="181"/>
        <v>0</v>
      </c>
      <c r="DV8" s="74">
        <f t="shared" si="181"/>
        <v>0</v>
      </c>
      <c r="DW8" s="74">
        <f t="shared" si="181"/>
        <v>0</v>
      </c>
      <c r="DX8" s="74">
        <f t="shared" si="181"/>
        <v>0</v>
      </c>
      <c r="DY8" s="74" t="e">
        <f t="shared" si="181"/>
        <v>#REF!</v>
      </c>
      <c r="DZ8" s="74" t="e">
        <f t="shared" si="181"/>
        <v>#REF!</v>
      </c>
      <c r="EA8" s="74" t="e">
        <f t="shared" si="181"/>
        <v>#REF!</v>
      </c>
      <c r="EB8" s="74" t="e">
        <f t="shared" si="181"/>
        <v>#REF!</v>
      </c>
      <c r="EC8" s="74" t="e">
        <f t="shared" si="181"/>
        <v>#REF!</v>
      </c>
      <c r="ED8" s="74" t="e">
        <f t="shared" si="181"/>
        <v>#REF!</v>
      </c>
      <c r="EE8" s="74" t="e">
        <f t="shared" ref="EE8:GP8" si="182">IF(EE7&lt;0,1,0)</f>
        <v>#REF!</v>
      </c>
      <c r="EF8" s="74" t="e">
        <f t="shared" si="182"/>
        <v>#REF!</v>
      </c>
      <c r="EG8" s="74" t="e">
        <f t="shared" si="182"/>
        <v>#REF!</v>
      </c>
      <c r="EH8" s="74" t="e">
        <f t="shared" si="182"/>
        <v>#REF!</v>
      </c>
      <c r="EI8" s="74" t="e">
        <f t="shared" si="182"/>
        <v>#REF!</v>
      </c>
      <c r="EJ8" s="74" t="e">
        <f t="shared" si="182"/>
        <v>#REF!</v>
      </c>
      <c r="EK8" s="74" t="e">
        <f t="shared" si="182"/>
        <v>#REF!</v>
      </c>
      <c r="EL8" s="74" t="e">
        <f t="shared" si="182"/>
        <v>#REF!</v>
      </c>
      <c r="EM8" s="74" t="e">
        <f t="shared" si="182"/>
        <v>#REF!</v>
      </c>
      <c r="EN8" s="74" t="e">
        <f t="shared" si="182"/>
        <v>#REF!</v>
      </c>
      <c r="EO8" s="74" t="e">
        <f t="shared" si="182"/>
        <v>#REF!</v>
      </c>
      <c r="EP8" s="74" t="e">
        <f t="shared" si="182"/>
        <v>#REF!</v>
      </c>
      <c r="EQ8" s="74" t="e">
        <f t="shared" si="182"/>
        <v>#REF!</v>
      </c>
      <c r="ER8" s="74" t="e">
        <f t="shared" si="182"/>
        <v>#REF!</v>
      </c>
      <c r="ES8" s="74" t="e">
        <f t="shared" si="182"/>
        <v>#REF!</v>
      </c>
      <c r="ET8" s="74" t="e">
        <f t="shared" si="182"/>
        <v>#REF!</v>
      </c>
      <c r="EU8" s="74" t="e">
        <f t="shared" si="182"/>
        <v>#REF!</v>
      </c>
      <c r="EV8" s="74" t="e">
        <f t="shared" si="182"/>
        <v>#REF!</v>
      </c>
      <c r="EW8" s="74" t="e">
        <f t="shared" si="182"/>
        <v>#REF!</v>
      </c>
      <c r="EX8" s="74" t="e">
        <f t="shared" si="182"/>
        <v>#REF!</v>
      </c>
      <c r="EY8" s="74" t="e">
        <f t="shared" si="182"/>
        <v>#REF!</v>
      </c>
      <c r="EZ8" s="74" t="e">
        <f t="shared" si="182"/>
        <v>#REF!</v>
      </c>
      <c r="FA8" s="74" t="e">
        <f t="shared" si="182"/>
        <v>#REF!</v>
      </c>
      <c r="FB8" s="74" t="e">
        <f t="shared" si="182"/>
        <v>#REF!</v>
      </c>
      <c r="FC8" s="74" t="e">
        <f t="shared" si="182"/>
        <v>#REF!</v>
      </c>
      <c r="FD8" s="74" t="e">
        <f t="shared" si="182"/>
        <v>#REF!</v>
      </c>
      <c r="FE8" s="74" t="e">
        <f t="shared" si="182"/>
        <v>#REF!</v>
      </c>
      <c r="FF8" s="74" t="e">
        <f t="shared" si="182"/>
        <v>#REF!</v>
      </c>
      <c r="FG8" s="74" t="e">
        <f t="shared" si="182"/>
        <v>#REF!</v>
      </c>
      <c r="FH8" s="74" t="e">
        <f t="shared" si="182"/>
        <v>#REF!</v>
      </c>
      <c r="FI8" s="74" t="e">
        <f t="shared" si="182"/>
        <v>#REF!</v>
      </c>
      <c r="FJ8" s="74" t="e">
        <f t="shared" si="182"/>
        <v>#REF!</v>
      </c>
      <c r="FK8" s="74" t="e">
        <f t="shared" si="182"/>
        <v>#REF!</v>
      </c>
      <c r="FL8" s="74" t="e">
        <f t="shared" si="182"/>
        <v>#REF!</v>
      </c>
      <c r="FM8" s="74" t="e">
        <f t="shared" si="182"/>
        <v>#REF!</v>
      </c>
      <c r="FN8" s="74" t="e">
        <f t="shared" si="182"/>
        <v>#REF!</v>
      </c>
      <c r="FO8" s="74" t="e">
        <f t="shared" si="182"/>
        <v>#REF!</v>
      </c>
      <c r="FP8" s="74" t="e">
        <f t="shared" si="182"/>
        <v>#REF!</v>
      </c>
      <c r="FQ8" s="74" t="e">
        <f t="shared" si="182"/>
        <v>#REF!</v>
      </c>
      <c r="FR8" s="74" t="e">
        <f t="shared" si="182"/>
        <v>#REF!</v>
      </c>
      <c r="FS8" s="74" t="e">
        <f t="shared" si="182"/>
        <v>#REF!</v>
      </c>
      <c r="FT8" s="74" t="e">
        <f t="shared" si="182"/>
        <v>#REF!</v>
      </c>
      <c r="FU8" s="74" t="e">
        <f t="shared" si="182"/>
        <v>#REF!</v>
      </c>
      <c r="FV8" s="74" t="e">
        <f t="shared" si="182"/>
        <v>#REF!</v>
      </c>
      <c r="FW8" s="74" t="e">
        <f t="shared" si="182"/>
        <v>#REF!</v>
      </c>
      <c r="FX8" s="74" t="e">
        <f t="shared" si="182"/>
        <v>#REF!</v>
      </c>
      <c r="FY8" s="74" t="e">
        <f t="shared" si="182"/>
        <v>#REF!</v>
      </c>
      <c r="FZ8" s="74" t="e">
        <f t="shared" si="182"/>
        <v>#REF!</v>
      </c>
      <c r="GA8" s="74" t="e">
        <f t="shared" si="182"/>
        <v>#REF!</v>
      </c>
      <c r="GB8" s="74" t="e">
        <f t="shared" si="182"/>
        <v>#REF!</v>
      </c>
      <c r="GC8" s="74" t="e">
        <f t="shared" si="182"/>
        <v>#REF!</v>
      </c>
      <c r="GD8" s="74" t="e">
        <f t="shared" si="182"/>
        <v>#REF!</v>
      </c>
      <c r="GE8" s="74" t="e">
        <f t="shared" si="182"/>
        <v>#REF!</v>
      </c>
      <c r="GF8" s="74" t="e">
        <f t="shared" si="182"/>
        <v>#REF!</v>
      </c>
      <c r="GG8" s="74" t="e">
        <f t="shared" si="182"/>
        <v>#REF!</v>
      </c>
      <c r="GH8" s="74" t="e">
        <f t="shared" si="182"/>
        <v>#REF!</v>
      </c>
      <c r="GI8" s="74" t="e">
        <f t="shared" si="182"/>
        <v>#REF!</v>
      </c>
      <c r="GJ8" s="74" t="e">
        <f t="shared" si="182"/>
        <v>#REF!</v>
      </c>
      <c r="GK8" s="74" t="e">
        <f t="shared" si="182"/>
        <v>#REF!</v>
      </c>
      <c r="GL8" s="74" t="e">
        <f t="shared" si="182"/>
        <v>#REF!</v>
      </c>
      <c r="GM8" s="74" t="e">
        <f t="shared" si="182"/>
        <v>#REF!</v>
      </c>
      <c r="GN8" s="74" t="e">
        <f t="shared" si="182"/>
        <v>#REF!</v>
      </c>
      <c r="GO8" s="74" t="e">
        <f t="shared" si="182"/>
        <v>#REF!</v>
      </c>
      <c r="GP8" s="74" t="e">
        <f t="shared" si="182"/>
        <v>#REF!</v>
      </c>
      <c r="GQ8" s="74" t="e">
        <f t="shared" ref="GQ8:IO8" si="183">IF(GQ7&lt;0,1,0)</f>
        <v>#REF!</v>
      </c>
      <c r="GR8" s="74" t="e">
        <f t="shared" si="183"/>
        <v>#REF!</v>
      </c>
      <c r="GS8" s="74" t="e">
        <f t="shared" si="183"/>
        <v>#REF!</v>
      </c>
      <c r="GT8" s="74" t="e">
        <f t="shared" si="183"/>
        <v>#REF!</v>
      </c>
      <c r="GU8" s="74" t="e">
        <f t="shared" si="183"/>
        <v>#REF!</v>
      </c>
      <c r="GV8" s="74" t="e">
        <f t="shared" si="183"/>
        <v>#REF!</v>
      </c>
      <c r="GW8" s="74" t="e">
        <f t="shared" si="183"/>
        <v>#REF!</v>
      </c>
      <c r="GX8" s="74" t="e">
        <f t="shared" si="183"/>
        <v>#REF!</v>
      </c>
      <c r="GY8" s="74" t="e">
        <f t="shared" si="183"/>
        <v>#REF!</v>
      </c>
      <c r="GZ8" s="74" t="e">
        <f t="shared" si="183"/>
        <v>#REF!</v>
      </c>
      <c r="HA8" s="74" t="e">
        <f t="shared" si="183"/>
        <v>#REF!</v>
      </c>
      <c r="HB8" s="74" t="e">
        <f t="shared" si="183"/>
        <v>#REF!</v>
      </c>
      <c r="HC8" s="74" t="e">
        <f t="shared" si="183"/>
        <v>#REF!</v>
      </c>
      <c r="HD8" s="74" t="e">
        <f t="shared" si="183"/>
        <v>#REF!</v>
      </c>
      <c r="HE8" s="74" t="e">
        <f t="shared" si="183"/>
        <v>#REF!</v>
      </c>
      <c r="HF8" s="74" t="e">
        <f t="shared" si="183"/>
        <v>#REF!</v>
      </c>
      <c r="HG8" s="74" t="e">
        <f t="shared" si="183"/>
        <v>#REF!</v>
      </c>
      <c r="HH8" s="74" t="e">
        <f t="shared" si="183"/>
        <v>#REF!</v>
      </c>
      <c r="HI8" s="74" t="e">
        <f t="shared" si="183"/>
        <v>#REF!</v>
      </c>
      <c r="HJ8" s="74" t="e">
        <f t="shared" si="183"/>
        <v>#REF!</v>
      </c>
      <c r="HK8" s="74" t="e">
        <f t="shared" si="183"/>
        <v>#REF!</v>
      </c>
      <c r="HL8" s="74" t="e">
        <f t="shared" si="183"/>
        <v>#REF!</v>
      </c>
      <c r="HM8" s="74" t="e">
        <f t="shared" si="183"/>
        <v>#REF!</v>
      </c>
      <c r="HN8" s="74" t="e">
        <f t="shared" si="183"/>
        <v>#REF!</v>
      </c>
      <c r="HO8" s="74" t="e">
        <f t="shared" si="183"/>
        <v>#REF!</v>
      </c>
      <c r="HP8" s="74" t="e">
        <f t="shared" si="183"/>
        <v>#REF!</v>
      </c>
      <c r="HQ8" s="74" t="e">
        <f t="shared" si="183"/>
        <v>#REF!</v>
      </c>
      <c r="HR8" s="74" t="e">
        <f t="shared" si="183"/>
        <v>#REF!</v>
      </c>
      <c r="HS8" s="74" t="e">
        <f t="shared" si="183"/>
        <v>#REF!</v>
      </c>
      <c r="HT8" s="74" t="e">
        <f t="shared" si="183"/>
        <v>#REF!</v>
      </c>
      <c r="HU8" s="74" t="e">
        <f t="shared" si="183"/>
        <v>#REF!</v>
      </c>
      <c r="HV8" s="74" t="e">
        <f t="shared" si="183"/>
        <v>#REF!</v>
      </c>
      <c r="HW8" s="74" t="e">
        <f t="shared" si="183"/>
        <v>#REF!</v>
      </c>
      <c r="HX8" s="74" t="e">
        <f t="shared" si="183"/>
        <v>#REF!</v>
      </c>
      <c r="HY8" s="74" t="e">
        <f t="shared" si="183"/>
        <v>#REF!</v>
      </c>
      <c r="HZ8" s="74" t="e">
        <f t="shared" si="183"/>
        <v>#REF!</v>
      </c>
      <c r="IA8" s="74" t="e">
        <f t="shared" si="183"/>
        <v>#REF!</v>
      </c>
      <c r="IB8" s="74" t="e">
        <f t="shared" si="183"/>
        <v>#REF!</v>
      </c>
      <c r="IC8" s="74" t="e">
        <f t="shared" si="183"/>
        <v>#REF!</v>
      </c>
      <c r="ID8" s="74" t="e">
        <f t="shared" si="183"/>
        <v>#REF!</v>
      </c>
      <c r="IE8" s="74" t="e">
        <f t="shared" si="183"/>
        <v>#REF!</v>
      </c>
      <c r="IF8" s="74" t="e">
        <f t="shared" si="183"/>
        <v>#REF!</v>
      </c>
      <c r="IG8" s="74" t="e">
        <f t="shared" si="183"/>
        <v>#REF!</v>
      </c>
      <c r="IH8" s="74" t="e">
        <f t="shared" si="183"/>
        <v>#REF!</v>
      </c>
      <c r="II8" s="74" t="e">
        <f t="shared" si="183"/>
        <v>#REF!</v>
      </c>
      <c r="IJ8" s="74" t="e">
        <f t="shared" si="183"/>
        <v>#REF!</v>
      </c>
      <c r="IK8" s="74" t="e">
        <f t="shared" si="183"/>
        <v>#REF!</v>
      </c>
      <c r="IL8" s="74" t="e">
        <f t="shared" si="183"/>
        <v>#REF!</v>
      </c>
      <c r="IM8" s="74" t="e">
        <f t="shared" si="183"/>
        <v>#REF!</v>
      </c>
      <c r="IN8" s="74" t="e">
        <f t="shared" si="183"/>
        <v>#REF!</v>
      </c>
      <c r="IO8" s="74" t="e">
        <f t="shared" si="183"/>
        <v>#REF!</v>
      </c>
      <c r="IP8" s="70"/>
      <c r="IQ8" s="70"/>
      <c r="IR8" s="70"/>
      <c r="IS8" s="70"/>
      <c r="IT8" s="70"/>
      <c r="IU8" s="70"/>
      <c r="IV8" s="70"/>
      <c r="IW8" s="70"/>
      <c r="IX8" s="70"/>
      <c r="IY8" s="70"/>
      <c r="IZ8" s="70"/>
      <c r="JA8" s="70"/>
      <c r="JB8" s="70"/>
      <c r="JC8" s="70"/>
      <c r="JD8" s="70"/>
      <c r="JE8" s="70"/>
      <c r="JF8" s="70"/>
      <c r="JG8" s="70"/>
      <c r="JH8" s="70"/>
      <c r="JI8" s="70"/>
      <c r="JJ8" s="70"/>
      <c r="JK8" s="70"/>
      <c r="JL8" s="70"/>
      <c r="JM8" s="70"/>
      <c r="JN8" s="70"/>
      <c r="JO8" s="70"/>
      <c r="JP8" s="70"/>
      <c r="JQ8" s="70"/>
      <c r="JR8" s="70"/>
      <c r="JS8" s="70"/>
      <c r="JT8" s="70"/>
      <c r="JU8" s="70"/>
      <c r="JV8" s="70"/>
      <c r="JW8" s="70"/>
      <c r="JX8" s="70"/>
      <c r="JY8" s="70"/>
      <c r="JZ8" s="70"/>
      <c r="KA8" s="70"/>
      <c r="KB8" s="70"/>
      <c r="KC8" s="70"/>
      <c r="KD8" s="70"/>
      <c r="KE8" s="70"/>
      <c r="KF8" s="70"/>
      <c r="KG8" s="70"/>
      <c r="KH8" s="70"/>
      <c r="KI8" s="70"/>
      <c r="KJ8" s="70"/>
      <c r="KK8" s="70"/>
      <c r="KL8" s="70"/>
      <c r="KM8" s="70"/>
      <c r="KN8" s="70"/>
      <c r="KO8" s="70"/>
      <c r="KP8" s="70"/>
      <c r="KQ8" s="70"/>
      <c r="KR8" s="70"/>
      <c r="KS8" s="70"/>
      <c r="KT8" s="70"/>
      <c r="KU8" s="70"/>
      <c r="KV8" s="70"/>
      <c r="KW8" s="70"/>
      <c r="KX8" s="70"/>
      <c r="KY8" s="70"/>
      <c r="KZ8" s="70"/>
      <c r="LA8" s="70"/>
      <c r="LB8" s="70"/>
      <c r="LC8" s="70"/>
      <c r="LD8" s="70"/>
      <c r="LE8" s="70"/>
      <c r="LF8" s="70"/>
      <c r="LG8" s="70"/>
      <c r="LH8" s="70"/>
      <c r="LI8" s="70"/>
      <c r="LJ8" s="70"/>
      <c r="LK8" s="70"/>
      <c r="LL8" s="70"/>
      <c r="LM8" s="70"/>
      <c r="LN8" s="70"/>
      <c r="LO8" s="70"/>
      <c r="LP8" s="70"/>
      <c r="LQ8" s="70"/>
      <c r="LR8" s="70"/>
      <c r="LS8" s="70"/>
      <c r="LT8" s="70"/>
      <c r="LU8" s="70"/>
      <c r="LV8" s="70"/>
      <c r="LW8" s="70"/>
      <c r="LX8" s="70"/>
      <c r="LY8" s="70"/>
      <c r="LZ8" s="70"/>
      <c r="MA8" s="70"/>
      <c r="MB8" s="70"/>
      <c r="MC8" s="70"/>
      <c r="MD8" s="70"/>
      <c r="ME8" s="70"/>
      <c r="MF8" s="70"/>
      <c r="MG8" s="70"/>
      <c r="MH8" s="70"/>
      <c r="MI8" s="70"/>
      <c r="MJ8" s="70"/>
      <c r="MK8" s="70"/>
      <c r="ML8" s="70"/>
      <c r="MM8" s="70"/>
      <c r="MN8" s="70"/>
      <c r="MO8" s="70"/>
      <c r="MP8" s="70"/>
      <c r="MQ8" s="70"/>
      <c r="MR8" s="70"/>
      <c r="MS8" s="70"/>
      <c r="MT8" s="70"/>
      <c r="MU8" s="70"/>
      <c r="MV8" s="70"/>
      <c r="MW8" s="70"/>
      <c r="MX8" s="70"/>
      <c r="MY8" s="70"/>
      <c r="MZ8" s="70"/>
      <c r="NA8" s="70"/>
      <c r="NB8" s="70"/>
      <c r="NC8" s="70"/>
      <c r="ND8" s="70"/>
      <c r="NE8" s="70"/>
    </row>
    <row r="9" spans="1:369" ht="15" customHeight="1" x14ac:dyDescent="0.25">
      <c r="C9" s="68" t="s">
        <v>234</v>
      </c>
      <c r="G9" s="417">
        <f>SUM(J9:AM9)</f>
        <v>-117070.45800000001</v>
      </c>
      <c r="H9" s="417"/>
      <c r="J9" s="70">
        <f t="shared" ref="J9:AO9" si="184">J8*J7</f>
        <v>0</v>
      </c>
      <c r="K9" s="70">
        <f t="shared" si="184"/>
        <v>0</v>
      </c>
      <c r="L9" s="70">
        <f t="shared" si="184"/>
        <v>0</v>
      </c>
      <c r="M9" s="70">
        <f t="shared" si="184"/>
        <v>0</v>
      </c>
      <c r="N9" s="70">
        <f t="shared" si="184"/>
        <v>0</v>
      </c>
      <c r="O9" s="70">
        <f t="shared" si="184"/>
        <v>0</v>
      </c>
      <c r="P9" s="70">
        <f t="shared" si="184"/>
        <v>0</v>
      </c>
      <c r="Q9" s="70">
        <f t="shared" si="184"/>
        <v>0</v>
      </c>
      <c r="R9" s="70">
        <f t="shared" si="184"/>
        <v>0</v>
      </c>
      <c r="S9" s="70">
        <f t="shared" si="184"/>
        <v>0</v>
      </c>
      <c r="T9" s="70">
        <f t="shared" si="184"/>
        <v>0</v>
      </c>
      <c r="U9" s="70">
        <f t="shared" si="184"/>
        <v>0</v>
      </c>
      <c r="V9" s="70">
        <f t="shared" si="184"/>
        <v>0</v>
      </c>
      <c r="W9" s="70">
        <f t="shared" si="184"/>
        <v>0</v>
      </c>
      <c r="X9" s="70">
        <f t="shared" si="184"/>
        <v>0</v>
      </c>
      <c r="Y9" s="70">
        <f t="shared" si="184"/>
        <v>0</v>
      </c>
      <c r="Z9" s="70">
        <f t="shared" si="184"/>
        <v>0</v>
      </c>
      <c r="AA9" s="70">
        <f t="shared" si="184"/>
        <v>0</v>
      </c>
      <c r="AB9" s="70">
        <f t="shared" si="184"/>
        <v>0</v>
      </c>
      <c r="AC9" s="70">
        <f t="shared" si="184"/>
        <v>0</v>
      </c>
      <c r="AD9" s="70">
        <f t="shared" si="184"/>
        <v>0</v>
      </c>
      <c r="AE9" s="70">
        <f t="shared" si="184"/>
        <v>0</v>
      </c>
      <c r="AF9" s="70">
        <f t="shared" si="184"/>
        <v>0</v>
      </c>
      <c r="AG9" s="70">
        <f t="shared" si="184"/>
        <v>-117070.45800000001</v>
      </c>
      <c r="AH9" s="70">
        <f t="shared" si="184"/>
        <v>0</v>
      </c>
      <c r="AI9" s="70">
        <f t="shared" si="184"/>
        <v>0</v>
      </c>
      <c r="AJ9" s="70">
        <f t="shared" si="184"/>
        <v>0</v>
      </c>
      <c r="AK9" s="70">
        <f t="shared" si="184"/>
        <v>0</v>
      </c>
      <c r="AL9" s="70">
        <f t="shared" si="184"/>
        <v>0</v>
      </c>
      <c r="AM9" s="70">
        <f t="shared" si="184"/>
        <v>0</v>
      </c>
      <c r="AN9" s="70">
        <f t="shared" si="184"/>
        <v>0</v>
      </c>
      <c r="AO9" s="70">
        <f t="shared" si="184"/>
        <v>0</v>
      </c>
      <c r="AP9" s="70">
        <f t="shared" ref="AP9:BR9" si="185">AP8*AP7</f>
        <v>0</v>
      </c>
      <c r="AQ9" s="70">
        <f t="shared" si="185"/>
        <v>0</v>
      </c>
      <c r="AR9" s="70">
        <f t="shared" si="185"/>
        <v>0</v>
      </c>
      <c r="AS9" s="70">
        <f t="shared" si="185"/>
        <v>0</v>
      </c>
      <c r="AT9" s="70">
        <f t="shared" si="185"/>
        <v>0</v>
      </c>
      <c r="AU9" s="70">
        <f t="shared" si="185"/>
        <v>0</v>
      </c>
      <c r="AV9" s="70">
        <f t="shared" si="185"/>
        <v>0</v>
      </c>
      <c r="AW9" s="70">
        <f t="shared" si="185"/>
        <v>0</v>
      </c>
      <c r="AX9" s="70">
        <f t="shared" si="185"/>
        <v>0</v>
      </c>
      <c r="AY9" s="70">
        <f t="shared" si="185"/>
        <v>0</v>
      </c>
      <c r="AZ9" s="70">
        <f t="shared" si="185"/>
        <v>0</v>
      </c>
      <c r="BA9" s="70">
        <f t="shared" si="185"/>
        <v>0</v>
      </c>
      <c r="BB9" s="70">
        <f t="shared" si="185"/>
        <v>0</v>
      </c>
      <c r="BC9" s="70">
        <f t="shared" si="185"/>
        <v>0</v>
      </c>
      <c r="BD9" s="70">
        <f t="shared" si="185"/>
        <v>0</v>
      </c>
      <c r="BE9" s="70">
        <f t="shared" si="185"/>
        <v>-117070.45800000001</v>
      </c>
      <c r="BF9" s="70">
        <f t="shared" si="185"/>
        <v>0</v>
      </c>
      <c r="BG9" s="70">
        <f t="shared" si="185"/>
        <v>0</v>
      </c>
      <c r="BH9" s="70">
        <f t="shared" si="185"/>
        <v>0</v>
      </c>
      <c r="BI9" s="70">
        <f t="shared" si="185"/>
        <v>0</v>
      </c>
      <c r="BJ9" s="70">
        <f t="shared" si="185"/>
        <v>0</v>
      </c>
      <c r="BK9" s="70">
        <f t="shared" si="185"/>
        <v>0</v>
      </c>
      <c r="BL9" s="70">
        <f t="shared" si="185"/>
        <v>0</v>
      </c>
      <c r="BM9" s="70">
        <f t="shared" si="185"/>
        <v>0</v>
      </c>
      <c r="BN9" s="70">
        <f t="shared" si="185"/>
        <v>0</v>
      </c>
      <c r="BO9" s="70">
        <f t="shared" si="185"/>
        <v>0</v>
      </c>
      <c r="BP9" s="70">
        <f t="shared" si="185"/>
        <v>0</v>
      </c>
      <c r="BQ9" s="70">
        <f t="shared" si="185"/>
        <v>0</v>
      </c>
      <c r="BR9" s="70">
        <f t="shared" si="185"/>
        <v>0</v>
      </c>
      <c r="BS9" s="70">
        <f t="shared" ref="BS9:ED9" si="186">BS8*BS7</f>
        <v>0</v>
      </c>
      <c r="BT9" s="70">
        <f t="shared" si="186"/>
        <v>0</v>
      </c>
      <c r="BU9" s="70">
        <f t="shared" si="186"/>
        <v>0</v>
      </c>
      <c r="BV9" s="70">
        <f t="shared" si="186"/>
        <v>0</v>
      </c>
      <c r="BW9" s="70">
        <f t="shared" si="186"/>
        <v>0</v>
      </c>
      <c r="BX9" s="70">
        <f t="shared" si="186"/>
        <v>0</v>
      </c>
      <c r="BY9" s="70">
        <f t="shared" si="186"/>
        <v>0</v>
      </c>
      <c r="BZ9" s="70">
        <f t="shared" si="186"/>
        <v>0</v>
      </c>
      <c r="CA9" s="70">
        <f t="shared" si="186"/>
        <v>0</v>
      </c>
      <c r="CB9" s="70">
        <f t="shared" si="186"/>
        <v>-117070.45800000001</v>
      </c>
      <c r="CC9" s="70">
        <f t="shared" si="186"/>
        <v>0</v>
      </c>
      <c r="CD9" s="70">
        <f t="shared" si="186"/>
        <v>0</v>
      </c>
      <c r="CE9" s="70">
        <f t="shared" si="186"/>
        <v>0</v>
      </c>
      <c r="CF9" s="70">
        <f t="shared" si="186"/>
        <v>0</v>
      </c>
      <c r="CG9" s="70">
        <f t="shared" si="186"/>
        <v>0</v>
      </c>
      <c r="CH9" s="70">
        <f t="shared" si="186"/>
        <v>0</v>
      </c>
      <c r="CI9" s="70">
        <f t="shared" si="186"/>
        <v>0</v>
      </c>
      <c r="CJ9" s="70">
        <f t="shared" si="186"/>
        <v>0</v>
      </c>
      <c r="CK9" s="70">
        <f t="shared" si="186"/>
        <v>0</v>
      </c>
      <c r="CL9" s="70">
        <f t="shared" si="186"/>
        <v>0</v>
      </c>
      <c r="CM9" s="70">
        <f t="shared" si="186"/>
        <v>0</v>
      </c>
      <c r="CN9" s="70">
        <f t="shared" si="186"/>
        <v>0</v>
      </c>
      <c r="CO9" s="70">
        <f t="shared" si="186"/>
        <v>0</v>
      </c>
      <c r="CP9" s="70">
        <f t="shared" si="186"/>
        <v>0</v>
      </c>
      <c r="CQ9" s="70">
        <f t="shared" si="186"/>
        <v>0</v>
      </c>
      <c r="CR9" s="70">
        <f t="shared" si="186"/>
        <v>0</v>
      </c>
      <c r="CS9" s="70">
        <f t="shared" si="186"/>
        <v>0</v>
      </c>
      <c r="CT9" s="70">
        <f t="shared" si="186"/>
        <v>0</v>
      </c>
      <c r="CU9" s="70">
        <f t="shared" si="186"/>
        <v>0</v>
      </c>
      <c r="CV9" s="70">
        <f t="shared" si="186"/>
        <v>0</v>
      </c>
      <c r="CW9" s="70">
        <f t="shared" si="186"/>
        <v>0</v>
      </c>
      <c r="CX9" s="70">
        <f t="shared" si="186"/>
        <v>0</v>
      </c>
      <c r="CY9" s="70">
        <f t="shared" si="186"/>
        <v>0</v>
      </c>
      <c r="CZ9" s="70">
        <f t="shared" si="186"/>
        <v>-117070.45800000001</v>
      </c>
      <c r="DA9" s="70">
        <f t="shared" si="186"/>
        <v>0</v>
      </c>
      <c r="DB9" s="70">
        <f t="shared" si="186"/>
        <v>0</v>
      </c>
      <c r="DC9" s="70">
        <f t="shared" si="186"/>
        <v>0</v>
      </c>
      <c r="DD9" s="70">
        <f t="shared" si="186"/>
        <v>0</v>
      </c>
      <c r="DE9" s="70">
        <f t="shared" si="186"/>
        <v>0</v>
      </c>
      <c r="DF9" s="70">
        <f t="shared" si="186"/>
        <v>0</v>
      </c>
      <c r="DG9" s="70">
        <f t="shared" si="186"/>
        <v>0</v>
      </c>
      <c r="DH9" s="70">
        <f t="shared" si="186"/>
        <v>0</v>
      </c>
      <c r="DI9" s="70">
        <f t="shared" si="186"/>
        <v>0</v>
      </c>
      <c r="DJ9" s="70">
        <f t="shared" si="186"/>
        <v>0</v>
      </c>
      <c r="DK9" s="70">
        <f t="shared" si="186"/>
        <v>0</v>
      </c>
      <c r="DL9" s="70">
        <f t="shared" si="186"/>
        <v>0</v>
      </c>
      <c r="DM9" s="70">
        <f t="shared" si="186"/>
        <v>0</v>
      </c>
      <c r="DN9" s="70">
        <f t="shared" si="186"/>
        <v>0</v>
      </c>
      <c r="DO9" s="70">
        <f t="shared" si="186"/>
        <v>0</v>
      </c>
      <c r="DP9" s="70">
        <f t="shared" si="186"/>
        <v>0</v>
      </c>
      <c r="DQ9" s="70">
        <f t="shared" si="186"/>
        <v>0</v>
      </c>
      <c r="DR9" s="70">
        <f t="shared" si="186"/>
        <v>-117070.45800000001</v>
      </c>
      <c r="DS9" s="70">
        <f t="shared" si="186"/>
        <v>0</v>
      </c>
      <c r="DT9" s="70">
        <f t="shared" si="186"/>
        <v>0</v>
      </c>
      <c r="DU9" s="70">
        <f t="shared" si="186"/>
        <v>0</v>
      </c>
      <c r="DV9" s="70">
        <f t="shared" si="186"/>
        <v>0</v>
      </c>
      <c r="DW9" s="70">
        <f t="shared" si="186"/>
        <v>0</v>
      </c>
      <c r="DX9" s="70">
        <f t="shared" si="186"/>
        <v>0</v>
      </c>
      <c r="DY9" s="70" t="e">
        <f t="shared" si="186"/>
        <v>#REF!</v>
      </c>
      <c r="DZ9" s="70" t="e">
        <f t="shared" si="186"/>
        <v>#REF!</v>
      </c>
      <c r="EA9" s="70" t="e">
        <f t="shared" si="186"/>
        <v>#REF!</v>
      </c>
      <c r="EB9" s="70" t="e">
        <f t="shared" si="186"/>
        <v>#REF!</v>
      </c>
      <c r="EC9" s="70" t="e">
        <f t="shared" si="186"/>
        <v>#REF!</v>
      </c>
      <c r="ED9" s="70" t="e">
        <f t="shared" si="186"/>
        <v>#REF!</v>
      </c>
      <c r="EE9" s="70" t="e">
        <f t="shared" ref="EE9:GP9" si="187">EE8*EE7</f>
        <v>#REF!</v>
      </c>
      <c r="EF9" s="70" t="e">
        <f t="shared" si="187"/>
        <v>#REF!</v>
      </c>
      <c r="EG9" s="70" t="e">
        <f t="shared" si="187"/>
        <v>#REF!</v>
      </c>
      <c r="EH9" s="70" t="e">
        <f t="shared" si="187"/>
        <v>#REF!</v>
      </c>
      <c r="EI9" s="70" t="e">
        <f t="shared" si="187"/>
        <v>#REF!</v>
      </c>
      <c r="EJ9" s="70" t="e">
        <f t="shared" si="187"/>
        <v>#REF!</v>
      </c>
      <c r="EK9" s="70" t="e">
        <f t="shared" si="187"/>
        <v>#REF!</v>
      </c>
      <c r="EL9" s="70" t="e">
        <f t="shared" si="187"/>
        <v>#REF!</v>
      </c>
      <c r="EM9" s="70" t="e">
        <f t="shared" si="187"/>
        <v>#REF!</v>
      </c>
      <c r="EN9" s="70" t="e">
        <f t="shared" si="187"/>
        <v>#REF!</v>
      </c>
      <c r="EO9" s="70" t="e">
        <f t="shared" si="187"/>
        <v>#REF!</v>
      </c>
      <c r="EP9" s="70" t="e">
        <f t="shared" si="187"/>
        <v>#REF!</v>
      </c>
      <c r="EQ9" s="70" t="e">
        <f t="shared" si="187"/>
        <v>#REF!</v>
      </c>
      <c r="ER9" s="70" t="e">
        <f t="shared" si="187"/>
        <v>#REF!</v>
      </c>
      <c r="ES9" s="70" t="e">
        <f t="shared" si="187"/>
        <v>#REF!</v>
      </c>
      <c r="ET9" s="70" t="e">
        <f t="shared" si="187"/>
        <v>#REF!</v>
      </c>
      <c r="EU9" s="70" t="e">
        <f t="shared" si="187"/>
        <v>#REF!</v>
      </c>
      <c r="EV9" s="70" t="e">
        <f t="shared" si="187"/>
        <v>#REF!</v>
      </c>
      <c r="EW9" s="70" t="e">
        <f t="shared" si="187"/>
        <v>#REF!</v>
      </c>
      <c r="EX9" s="70" t="e">
        <f t="shared" si="187"/>
        <v>#REF!</v>
      </c>
      <c r="EY9" s="70" t="e">
        <f t="shared" si="187"/>
        <v>#REF!</v>
      </c>
      <c r="EZ9" s="70" t="e">
        <f t="shared" si="187"/>
        <v>#REF!</v>
      </c>
      <c r="FA9" s="70" t="e">
        <f t="shared" si="187"/>
        <v>#REF!</v>
      </c>
      <c r="FB9" s="70" t="e">
        <f t="shared" si="187"/>
        <v>#REF!</v>
      </c>
      <c r="FC9" s="70" t="e">
        <f t="shared" si="187"/>
        <v>#REF!</v>
      </c>
      <c r="FD9" s="70" t="e">
        <f t="shared" si="187"/>
        <v>#REF!</v>
      </c>
      <c r="FE9" s="70" t="e">
        <f t="shared" si="187"/>
        <v>#REF!</v>
      </c>
      <c r="FF9" s="70" t="e">
        <f t="shared" si="187"/>
        <v>#REF!</v>
      </c>
      <c r="FG9" s="70" t="e">
        <f t="shared" si="187"/>
        <v>#REF!</v>
      </c>
      <c r="FH9" s="70" t="e">
        <f t="shared" si="187"/>
        <v>#REF!</v>
      </c>
      <c r="FI9" s="70" t="e">
        <f t="shared" si="187"/>
        <v>#REF!</v>
      </c>
      <c r="FJ9" s="70" t="e">
        <f t="shared" si="187"/>
        <v>#REF!</v>
      </c>
      <c r="FK9" s="70" t="e">
        <f t="shared" si="187"/>
        <v>#REF!</v>
      </c>
      <c r="FL9" s="70" t="e">
        <f t="shared" si="187"/>
        <v>#REF!</v>
      </c>
      <c r="FM9" s="70" t="e">
        <f t="shared" si="187"/>
        <v>#REF!</v>
      </c>
      <c r="FN9" s="70" t="e">
        <f t="shared" si="187"/>
        <v>#REF!</v>
      </c>
      <c r="FO9" s="70" t="e">
        <f t="shared" si="187"/>
        <v>#REF!</v>
      </c>
      <c r="FP9" s="70" t="e">
        <f t="shared" si="187"/>
        <v>#REF!</v>
      </c>
      <c r="FQ9" s="70" t="e">
        <f t="shared" si="187"/>
        <v>#REF!</v>
      </c>
      <c r="FR9" s="70" t="e">
        <f t="shared" si="187"/>
        <v>#REF!</v>
      </c>
      <c r="FS9" s="70" t="e">
        <f t="shared" si="187"/>
        <v>#REF!</v>
      </c>
      <c r="FT9" s="70" t="e">
        <f t="shared" si="187"/>
        <v>#REF!</v>
      </c>
      <c r="FU9" s="70" t="e">
        <f t="shared" si="187"/>
        <v>#REF!</v>
      </c>
      <c r="FV9" s="70" t="e">
        <f t="shared" si="187"/>
        <v>#REF!</v>
      </c>
      <c r="FW9" s="70" t="e">
        <f t="shared" si="187"/>
        <v>#REF!</v>
      </c>
      <c r="FX9" s="70" t="e">
        <f t="shared" si="187"/>
        <v>#REF!</v>
      </c>
      <c r="FY9" s="70" t="e">
        <f t="shared" si="187"/>
        <v>#REF!</v>
      </c>
      <c r="FZ9" s="70" t="e">
        <f t="shared" si="187"/>
        <v>#REF!</v>
      </c>
      <c r="GA9" s="70" t="e">
        <f t="shared" si="187"/>
        <v>#REF!</v>
      </c>
      <c r="GB9" s="70" t="e">
        <f t="shared" si="187"/>
        <v>#REF!</v>
      </c>
      <c r="GC9" s="70" t="e">
        <f t="shared" si="187"/>
        <v>#REF!</v>
      </c>
      <c r="GD9" s="70" t="e">
        <f t="shared" si="187"/>
        <v>#REF!</v>
      </c>
      <c r="GE9" s="70" t="e">
        <f t="shared" si="187"/>
        <v>#REF!</v>
      </c>
      <c r="GF9" s="70" t="e">
        <f t="shared" si="187"/>
        <v>#REF!</v>
      </c>
      <c r="GG9" s="70" t="e">
        <f t="shared" si="187"/>
        <v>#REF!</v>
      </c>
      <c r="GH9" s="70" t="e">
        <f t="shared" si="187"/>
        <v>#REF!</v>
      </c>
      <c r="GI9" s="70" t="e">
        <f t="shared" si="187"/>
        <v>#REF!</v>
      </c>
      <c r="GJ9" s="70" t="e">
        <f t="shared" si="187"/>
        <v>#REF!</v>
      </c>
      <c r="GK9" s="70" t="e">
        <f t="shared" si="187"/>
        <v>#REF!</v>
      </c>
      <c r="GL9" s="70" t="e">
        <f t="shared" si="187"/>
        <v>#REF!</v>
      </c>
      <c r="GM9" s="70" t="e">
        <f t="shared" si="187"/>
        <v>#REF!</v>
      </c>
      <c r="GN9" s="70" t="e">
        <f t="shared" si="187"/>
        <v>#REF!</v>
      </c>
      <c r="GO9" s="70" t="e">
        <f t="shared" si="187"/>
        <v>#REF!</v>
      </c>
      <c r="GP9" s="70" t="e">
        <f t="shared" si="187"/>
        <v>#REF!</v>
      </c>
      <c r="GQ9" s="70" t="e">
        <f t="shared" ref="GQ9:IO9" si="188">GQ8*GQ7</f>
        <v>#REF!</v>
      </c>
      <c r="GR9" s="70" t="e">
        <f t="shared" si="188"/>
        <v>#REF!</v>
      </c>
      <c r="GS9" s="70" t="e">
        <f t="shared" si="188"/>
        <v>#REF!</v>
      </c>
      <c r="GT9" s="70" t="e">
        <f t="shared" si="188"/>
        <v>#REF!</v>
      </c>
      <c r="GU9" s="70" t="e">
        <f t="shared" si="188"/>
        <v>#REF!</v>
      </c>
      <c r="GV9" s="70" t="e">
        <f t="shared" si="188"/>
        <v>#REF!</v>
      </c>
      <c r="GW9" s="70" t="e">
        <f t="shared" si="188"/>
        <v>#REF!</v>
      </c>
      <c r="GX9" s="70" t="e">
        <f t="shared" si="188"/>
        <v>#REF!</v>
      </c>
      <c r="GY9" s="70" t="e">
        <f t="shared" si="188"/>
        <v>#REF!</v>
      </c>
      <c r="GZ9" s="70" t="e">
        <f t="shared" si="188"/>
        <v>#REF!</v>
      </c>
      <c r="HA9" s="70" t="e">
        <f t="shared" si="188"/>
        <v>#REF!</v>
      </c>
      <c r="HB9" s="70" t="e">
        <f t="shared" si="188"/>
        <v>#REF!</v>
      </c>
      <c r="HC9" s="70" t="e">
        <f t="shared" si="188"/>
        <v>#REF!</v>
      </c>
      <c r="HD9" s="70" t="e">
        <f t="shared" si="188"/>
        <v>#REF!</v>
      </c>
      <c r="HE9" s="70" t="e">
        <f t="shared" si="188"/>
        <v>#REF!</v>
      </c>
      <c r="HF9" s="70" t="e">
        <f t="shared" si="188"/>
        <v>#REF!</v>
      </c>
      <c r="HG9" s="70" t="e">
        <f t="shared" si="188"/>
        <v>#REF!</v>
      </c>
      <c r="HH9" s="70" t="e">
        <f t="shared" si="188"/>
        <v>#REF!</v>
      </c>
      <c r="HI9" s="70" t="e">
        <f t="shared" si="188"/>
        <v>#REF!</v>
      </c>
      <c r="HJ9" s="70" t="e">
        <f t="shared" si="188"/>
        <v>#REF!</v>
      </c>
      <c r="HK9" s="70" t="e">
        <f t="shared" si="188"/>
        <v>#REF!</v>
      </c>
      <c r="HL9" s="70" t="e">
        <f t="shared" si="188"/>
        <v>#REF!</v>
      </c>
      <c r="HM9" s="70" t="e">
        <f t="shared" si="188"/>
        <v>#REF!</v>
      </c>
      <c r="HN9" s="70" t="e">
        <f t="shared" si="188"/>
        <v>#REF!</v>
      </c>
      <c r="HO9" s="70" t="e">
        <f t="shared" si="188"/>
        <v>#REF!</v>
      </c>
      <c r="HP9" s="70" t="e">
        <f t="shared" si="188"/>
        <v>#REF!</v>
      </c>
      <c r="HQ9" s="70" t="e">
        <f t="shared" si="188"/>
        <v>#REF!</v>
      </c>
      <c r="HR9" s="70" t="e">
        <f t="shared" si="188"/>
        <v>#REF!</v>
      </c>
      <c r="HS9" s="70" t="e">
        <f t="shared" si="188"/>
        <v>#REF!</v>
      </c>
      <c r="HT9" s="70" t="e">
        <f t="shared" si="188"/>
        <v>#REF!</v>
      </c>
      <c r="HU9" s="70" t="e">
        <f t="shared" si="188"/>
        <v>#REF!</v>
      </c>
      <c r="HV9" s="70" t="e">
        <f t="shared" si="188"/>
        <v>#REF!</v>
      </c>
      <c r="HW9" s="70" t="e">
        <f t="shared" si="188"/>
        <v>#REF!</v>
      </c>
      <c r="HX9" s="70" t="e">
        <f t="shared" si="188"/>
        <v>#REF!</v>
      </c>
      <c r="HY9" s="70" t="e">
        <f t="shared" si="188"/>
        <v>#REF!</v>
      </c>
      <c r="HZ9" s="70" t="e">
        <f t="shared" si="188"/>
        <v>#REF!</v>
      </c>
      <c r="IA9" s="70" t="e">
        <f t="shared" si="188"/>
        <v>#REF!</v>
      </c>
      <c r="IB9" s="70" t="e">
        <f t="shared" si="188"/>
        <v>#REF!</v>
      </c>
      <c r="IC9" s="70" t="e">
        <f t="shared" si="188"/>
        <v>#REF!</v>
      </c>
      <c r="ID9" s="70" t="e">
        <f t="shared" si="188"/>
        <v>#REF!</v>
      </c>
      <c r="IE9" s="70" t="e">
        <f t="shared" si="188"/>
        <v>#REF!</v>
      </c>
      <c r="IF9" s="70" t="e">
        <f t="shared" si="188"/>
        <v>#REF!</v>
      </c>
      <c r="IG9" s="70" t="e">
        <f t="shared" si="188"/>
        <v>#REF!</v>
      </c>
      <c r="IH9" s="70" t="e">
        <f t="shared" si="188"/>
        <v>#REF!</v>
      </c>
      <c r="II9" s="70" t="e">
        <f t="shared" si="188"/>
        <v>#REF!</v>
      </c>
      <c r="IJ9" s="70" t="e">
        <f t="shared" si="188"/>
        <v>#REF!</v>
      </c>
      <c r="IK9" s="70" t="e">
        <f t="shared" si="188"/>
        <v>#REF!</v>
      </c>
      <c r="IL9" s="70" t="e">
        <f t="shared" si="188"/>
        <v>#REF!</v>
      </c>
      <c r="IM9" s="70" t="e">
        <f t="shared" si="188"/>
        <v>#REF!</v>
      </c>
      <c r="IN9" s="70" t="e">
        <f t="shared" si="188"/>
        <v>#REF!</v>
      </c>
      <c r="IO9" s="70" t="e">
        <f t="shared" si="188"/>
        <v>#REF!</v>
      </c>
      <c r="IP9" s="70"/>
      <c r="IQ9" s="70"/>
      <c r="IR9" s="70"/>
      <c r="IS9" s="70"/>
      <c r="IT9" s="70"/>
      <c r="IU9" s="70"/>
      <c r="IV9" s="70"/>
      <c r="IW9" s="70"/>
      <c r="IX9" s="70"/>
      <c r="IY9" s="70"/>
      <c r="IZ9" s="70"/>
      <c r="JA9" s="70"/>
      <c r="JB9" s="70"/>
      <c r="JC9" s="70"/>
      <c r="JD9" s="70"/>
      <c r="JE9" s="70"/>
      <c r="JF9" s="70"/>
      <c r="JG9" s="70"/>
      <c r="JH9" s="70"/>
      <c r="JI9" s="70"/>
      <c r="JJ9" s="70"/>
      <c r="JK9" s="70"/>
      <c r="JL9" s="70"/>
      <c r="JM9" s="70"/>
      <c r="JN9" s="70"/>
      <c r="JO9" s="70"/>
      <c r="JP9" s="70"/>
      <c r="JQ9" s="70"/>
      <c r="JR9" s="70"/>
      <c r="JS9" s="70"/>
      <c r="JT9" s="70"/>
      <c r="JU9" s="70"/>
      <c r="JV9" s="70"/>
      <c r="JW9" s="70"/>
      <c r="JX9" s="70"/>
      <c r="JY9" s="70"/>
      <c r="JZ9" s="70"/>
      <c r="KA9" s="70"/>
      <c r="KB9" s="70"/>
      <c r="KC9" s="70"/>
      <c r="KD9" s="70"/>
      <c r="KE9" s="70"/>
      <c r="KF9" s="70"/>
      <c r="KG9" s="70"/>
      <c r="KH9" s="70"/>
      <c r="KI9" s="70"/>
      <c r="KJ9" s="70"/>
      <c r="KK9" s="70"/>
      <c r="KL9" s="70"/>
      <c r="KM9" s="70"/>
      <c r="KN9" s="70"/>
      <c r="KO9" s="70"/>
      <c r="KP9" s="70"/>
      <c r="KQ9" s="70"/>
      <c r="KR9" s="70"/>
      <c r="KS9" s="70"/>
      <c r="KT9" s="70"/>
      <c r="KU9" s="70"/>
      <c r="KV9" s="70"/>
      <c r="KW9" s="70"/>
      <c r="KX9" s="70"/>
      <c r="KY9" s="70"/>
      <c r="KZ9" s="70"/>
      <c r="LA9" s="70"/>
      <c r="LB9" s="70"/>
      <c r="LC9" s="70"/>
      <c r="LD9" s="70"/>
      <c r="LE9" s="70"/>
      <c r="LF9" s="70"/>
      <c r="LG9" s="70"/>
      <c r="LH9" s="70"/>
      <c r="LI9" s="70"/>
      <c r="LJ9" s="70"/>
      <c r="LK9" s="70"/>
      <c r="LL9" s="70"/>
      <c r="LM9" s="70"/>
      <c r="LN9" s="70"/>
      <c r="LO9" s="70"/>
      <c r="LP9" s="70"/>
      <c r="LQ9" s="70"/>
      <c r="LR9" s="70"/>
      <c r="LS9" s="70"/>
      <c r="LT9" s="70"/>
      <c r="LU9" s="70"/>
      <c r="LV9" s="70"/>
      <c r="LW9" s="70"/>
      <c r="LX9" s="70"/>
      <c r="LY9" s="70"/>
      <c r="LZ9" s="70"/>
      <c r="MA9" s="70"/>
      <c r="MB9" s="70"/>
      <c r="MC9" s="70"/>
      <c r="MD9" s="70"/>
      <c r="ME9" s="70"/>
      <c r="MF9" s="70"/>
      <c r="MG9" s="70"/>
      <c r="MH9" s="70"/>
      <c r="MI9" s="70"/>
      <c r="MJ9" s="70"/>
      <c r="MK9" s="70"/>
      <c r="ML9" s="70"/>
      <c r="MM9" s="70"/>
      <c r="MN9" s="70"/>
      <c r="MO9" s="70"/>
      <c r="MP9" s="70"/>
      <c r="MQ9" s="70"/>
      <c r="MR9" s="70"/>
      <c r="MS9" s="70"/>
      <c r="MT9" s="70"/>
      <c r="MU9" s="70"/>
      <c r="MV9" s="70"/>
      <c r="MW9" s="70"/>
      <c r="MX9" s="70"/>
      <c r="MY9" s="70"/>
      <c r="MZ9" s="70"/>
      <c r="NA9" s="70"/>
      <c r="NB9" s="70"/>
      <c r="NC9" s="70"/>
      <c r="ND9" s="70"/>
      <c r="NE9" s="70"/>
    </row>
    <row r="10" spans="1:369" ht="15" customHeight="1" x14ac:dyDescent="0.25"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  <c r="BH10" s="70"/>
      <c r="BI10" s="70"/>
      <c r="BJ10" s="70"/>
      <c r="BK10" s="70"/>
      <c r="BL10" s="70"/>
      <c r="BM10" s="70"/>
      <c r="BN10" s="70"/>
      <c r="BO10" s="70"/>
      <c r="BP10" s="70"/>
      <c r="BQ10" s="70"/>
      <c r="BR10" s="70"/>
      <c r="BS10" s="70"/>
      <c r="BT10" s="70"/>
      <c r="BU10" s="70"/>
      <c r="BV10" s="70"/>
      <c r="BW10" s="70"/>
      <c r="BX10" s="70"/>
      <c r="BY10" s="70"/>
      <c r="BZ10" s="70"/>
      <c r="CA10" s="70"/>
      <c r="CB10" s="70"/>
      <c r="CC10" s="70"/>
      <c r="CD10" s="70"/>
      <c r="CE10" s="70"/>
      <c r="CF10" s="70"/>
      <c r="CG10" s="70"/>
      <c r="CH10" s="70"/>
      <c r="CI10" s="70"/>
      <c r="CJ10" s="70"/>
      <c r="CK10" s="70"/>
      <c r="CL10" s="70"/>
      <c r="CM10" s="70"/>
      <c r="CN10" s="70"/>
      <c r="CO10" s="70"/>
      <c r="CP10" s="70"/>
      <c r="CQ10" s="70"/>
      <c r="CR10" s="70"/>
      <c r="CS10" s="70"/>
      <c r="CT10" s="70"/>
      <c r="CU10" s="70"/>
      <c r="CV10" s="70"/>
      <c r="CW10" s="70"/>
      <c r="CX10" s="70"/>
      <c r="CY10" s="70"/>
      <c r="CZ10" s="70"/>
      <c r="DA10" s="70"/>
      <c r="DB10" s="70"/>
      <c r="DC10" s="70"/>
      <c r="DD10" s="70"/>
      <c r="DE10" s="70"/>
      <c r="DF10" s="70"/>
      <c r="DG10" s="70"/>
      <c r="DH10" s="70"/>
      <c r="DI10" s="70"/>
      <c r="DJ10" s="70"/>
      <c r="DK10" s="70"/>
      <c r="DL10" s="70"/>
      <c r="DM10" s="70"/>
      <c r="DN10" s="70"/>
      <c r="DO10" s="70"/>
      <c r="DP10" s="70"/>
      <c r="DQ10" s="70"/>
      <c r="DR10" s="70"/>
      <c r="DS10" s="70"/>
      <c r="DT10" s="70"/>
      <c r="DU10" s="70"/>
      <c r="DV10" s="70"/>
      <c r="DW10" s="70"/>
      <c r="DX10" s="70"/>
      <c r="DY10" s="70"/>
      <c r="DZ10" s="70"/>
      <c r="EA10" s="70"/>
      <c r="EB10" s="70"/>
      <c r="EC10" s="70"/>
      <c r="ED10" s="70"/>
      <c r="EE10" s="70"/>
      <c r="EF10" s="70"/>
      <c r="EG10" s="70"/>
      <c r="EH10" s="70"/>
      <c r="EI10" s="70"/>
      <c r="EJ10" s="70"/>
      <c r="EK10" s="70"/>
      <c r="EL10" s="70"/>
      <c r="EM10" s="70"/>
      <c r="EN10" s="70"/>
      <c r="EO10" s="70"/>
      <c r="EP10" s="70"/>
      <c r="EQ10" s="70"/>
      <c r="ER10" s="70"/>
      <c r="ES10" s="70"/>
      <c r="ET10" s="70"/>
      <c r="EU10" s="70"/>
      <c r="EV10" s="70"/>
      <c r="EW10" s="70"/>
      <c r="EX10" s="70"/>
      <c r="EY10" s="70"/>
      <c r="EZ10" s="70"/>
      <c r="FA10" s="70"/>
      <c r="FB10" s="70"/>
      <c r="FC10" s="70"/>
      <c r="FD10" s="70"/>
      <c r="FE10" s="70"/>
      <c r="FF10" s="70"/>
      <c r="FG10" s="70"/>
      <c r="FH10" s="70"/>
      <c r="FI10" s="70"/>
      <c r="FJ10" s="70"/>
      <c r="FK10" s="70"/>
      <c r="FL10" s="70"/>
      <c r="FM10" s="70"/>
      <c r="FN10" s="70"/>
      <c r="FO10" s="70"/>
      <c r="FP10" s="70"/>
      <c r="FQ10" s="70"/>
      <c r="FR10" s="70"/>
      <c r="FS10" s="70"/>
      <c r="FT10" s="70"/>
      <c r="FU10" s="70"/>
      <c r="FV10" s="70"/>
      <c r="FW10" s="70"/>
      <c r="FX10" s="70"/>
      <c r="FY10" s="70"/>
      <c r="FZ10" s="70"/>
      <c r="GA10" s="70"/>
      <c r="GB10" s="70"/>
      <c r="GC10" s="70"/>
      <c r="GD10" s="70"/>
      <c r="GE10" s="70"/>
      <c r="GF10" s="70"/>
      <c r="GG10" s="70"/>
      <c r="GH10" s="70"/>
      <c r="GI10" s="70"/>
      <c r="GJ10" s="70"/>
      <c r="GK10" s="70"/>
      <c r="GL10" s="70"/>
      <c r="GM10" s="70"/>
      <c r="GN10" s="70"/>
      <c r="GO10" s="70"/>
      <c r="GP10" s="70"/>
      <c r="GQ10" s="70"/>
      <c r="GR10" s="70"/>
      <c r="GS10" s="70"/>
      <c r="GT10" s="70"/>
      <c r="GU10" s="70"/>
      <c r="GV10" s="70"/>
      <c r="GW10" s="70"/>
      <c r="GX10" s="70"/>
      <c r="GY10" s="70"/>
      <c r="GZ10" s="70"/>
      <c r="HA10" s="70"/>
      <c r="HB10" s="70"/>
      <c r="HC10" s="70"/>
      <c r="HD10" s="70"/>
      <c r="HE10" s="70"/>
      <c r="HF10" s="70"/>
      <c r="HG10" s="70"/>
      <c r="HH10" s="70"/>
      <c r="HI10" s="70"/>
      <c r="HJ10" s="70"/>
      <c r="HK10" s="70"/>
      <c r="HL10" s="70"/>
      <c r="HM10" s="70"/>
      <c r="HN10" s="70"/>
      <c r="HO10" s="70"/>
      <c r="HP10" s="70"/>
      <c r="HQ10" s="70"/>
      <c r="HR10" s="70"/>
      <c r="HS10" s="70"/>
      <c r="HT10" s="70"/>
      <c r="HU10" s="70"/>
      <c r="HV10" s="70"/>
      <c r="HW10" s="70"/>
      <c r="HX10" s="70"/>
      <c r="HY10" s="70"/>
      <c r="HZ10" s="70"/>
      <c r="IA10" s="70"/>
      <c r="IB10" s="70"/>
      <c r="IC10" s="70"/>
      <c r="ID10" s="70"/>
      <c r="IE10" s="70"/>
      <c r="IF10" s="70"/>
      <c r="IG10" s="70"/>
      <c r="IH10" s="70"/>
      <c r="II10" s="70"/>
      <c r="IJ10" s="70"/>
      <c r="IK10" s="70"/>
      <c r="IL10" s="70"/>
      <c r="IM10" s="70"/>
      <c r="IN10" s="70"/>
      <c r="IO10" s="70"/>
      <c r="IP10" s="70"/>
      <c r="IQ10" s="70"/>
      <c r="IR10" s="70"/>
      <c r="IS10" s="70"/>
      <c r="IT10" s="70"/>
      <c r="IU10" s="70"/>
      <c r="IV10" s="70"/>
      <c r="IW10" s="70"/>
      <c r="IX10" s="70"/>
      <c r="IY10" s="70"/>
      <c r="IZ10" s="70"/>
      <c r="JA10" s="70"/>
      <c r="JB10" s="70"/>
      <c r="JC10" s="70"/>
      <c r="JD10" s="70"/>
      <c r="JE10" s="70"/>
      <c r="JF10" s="70"/>
      <c r="JG10" s="70"/>
      <c r="JH10" s="70"/>
      <c r="JI10" s="70"/>
      <c r="JJ10" s="70"/>
      <c r="JK10" s="70"/>
      <c r="JL10" s="70"/>
      <c r="JM10" s="70"/>
      <c r="JN10" s="70"/>
      <c r="JO10" s="70"/>
      <c r="JP10" s="70"/>
      <c r="JQ10" s="70"/>
      <c r="JR10" s="70"/>
      <c r="JS10" s="70"/>
      <c r="JT10" s="70"/>
      <c r="JU10" s="70"/>
      <c r="JV10" s="70"/>
      <c r="JW10" s="70"/>
      <c r="JX10" s="70"/>
      <c r="JY10" s="70"/>
      <c r="JZ10" s="70"/>
      <c r="KA10" s="70"/>
      <c r="KB10" s="70"/>
      <c r="KC10" s="70"/>
      <c r="KD10" s="70"/>
      <c r="KE10" s="70"/>
      <c r="KF10" s="70"/>
      <c r="KG10" s="70"/>
      <c r="KH10" s="70"/>
      <c r="KI10" s="70"/>
      <c r="KJ10" s="70"/>
      <c r="KK10" s="70"/>
      <c r="KL10" s="70"/>
      <c r="KM10" s="70"/>
      <c r="KN10" s="70"/>
      <c r="KO10" s="70"/>
      <c r="KP10" s="70"/>
      <c r="KQ10" s="70"/>
      <c r="KR10" s="70"/>
      <c r="KS10" s="70"/>
      <c r="KT10" s="70"/>
      <c r="KU10" s="70"/>
      <c r="KV10" s="70"/>
      <c r="KW10" s="70"/>
      <c r="KX10" s="70"/>
      <c r="KY10" s="70"/>
      <c r="KZ10" s="70"/>
      <c r="LA10" s="70"/>
      <c r="LB10" s="70"/>
      <c r="LC10" s="70"/>
      <c r="LD10" s="70"/>
      <c r="LE10" s="70"/>
      <c r="LF10" s="70"/>
      <c r="LG10" s="70"/>
      <c r="LH10" s="70"/>
      <c r="LI10" s="70"/>
      <c r="LJ10" s="70"/>
      <c r="LK10" s="70"/>
      <c r="LL10" s="70"/>
      <c r="LM10" s="70"/>
      <c r="LN10" s="70"/>
      <c r="LO10" s="70"/>
      <c r="LP10" s="70"/>
      <c r="LQ10" s="70"/>
      <c r="LR10" s="70"/>
      <c r="LS10" s="70"/>
      <c r="LT10" s="70"/>
      <c r="LU10" s="70"/>
      <c r="LV10" s="70"/>
      <c r="LW10" s="70"/>
      <c r="LX10" s="70"/>
      <c r="LY10" s="70"/>
      <c r="LZ10" s="70"/>
      <c r="MA10" s="70"/>
      <c r="MB10" s="70"/>
      <c r="MC10" s="70"/>
      <c r="MD10" s="70"/>
      <c r="ME10" s="70"/>
      <c r="MF10" s="70"/>
      <c r="MG10" s="70"/>
      <c r="MH10" s="70"/>
      <c r="MI10" s="70"/>
      <c r="MJ10" s="70"/>
      <c r="MK10" s="70"/>
      <c r="ML10" s="70"/>
      <c r="MM10" s="70"/>
      <c r="MN10" s="70"/>
      <c r="MO10" s="70"/>
      <c r="MP10" s="70"/>
      <c r="MQ10" s="70"/>
      <c r="MR10" s="70"/>
      <c r="MS10" s="70"/>
      <c r="MT10" s="70"/>
      <c r="MU10" s="70"/>
      <c r="MV10" s="70"/>
      <c r="MW10" s="70"/>
      <c r="MX10" s="70"/>
      <c r="MY10" s="70"/>
      <c r="MZ10" s="70"/>
      <c r="NA10" s="70"/>
      <c r="NB10" s="70"/>
      <c r="NC10" s="70"/>
      <c r="ND10" s="70"/>
      <c r="NE10" s="70"/>
    </row>
    <row r="11" spans="1:369" s="67" customFormat="1" ht="15" customHeight="1" x14ac:dyDescent="0.25">
      <c r="B11" s="68" t="s">
        <v>235</v>
      </c>
      <c r="I11" s="67" t="s">
        <v>230</v>
      </c>
      <c r="J11" s="72">
        <v>1</v>
      </c>
      <c r="K11" s="72">
        <f>J11+1</f>
        <v>2</v>
      </c>
      <c r="L11" s="72">
        <f t="shared" ref="L11:BR11" si="189">K11+1</f>
        <v>3</v>
      </c>
      <c r="M11" s="72">
        <f t="shared" si="189"/>
        <v>4</v>
      </c>
      <c r="N11" s="72">
        <f t="shared" si="189"/>
        <v>5</v>
      </c>
      <c r="O11" s="72">
        <f t="shared" si="189"/>
        <v>6</v>
      </c>
      <c r="P11" s="72">
        <f t="shared" si="189"/>
        <v>7</v>
      </c>
      <c r="Q11" s="72">
        <f t="shared" si="189"/>
        <v>8</v>
      </c>
      <c r="R11" s="72">
        <f t="shared" si="189"/>
        <v>9</v>
      </c>
      <c r="S11" s="72">
        <f t="shared" si="189"/>
        <v>10</v>
      </c>
      <c r="T11" s="72">
        <f t="shared" si="189"/>
        <v>11</v>
      </c>
      <c r="U11" s="72">
        <f t="shared" si="189"/>
        <v>12</v>
      </c>
      <c r="V11" s="72">
        <f t="shared" si="189"/>
        <v>13</v>
      </c>
      <c r="W11" s="72">
        <f t="shared" si="189"/>
        <v>14</v>
      </c>
      <c r="X11" s="72">
        <f t="shared" si="189"/>
        <v>15</v>
      </c>
      <c r="Y11" s="72">
        <f t="shared" si="189"/>
        <v>16</v>
      </c>
      <c r="Z11" s="72">
        <f t="shared" si="189"/>
        <v>17</v>
      </c>
      <c r="AA11" s="72">
        <f t="shared" si="189"/>
        <v>18</v>
      </c>
      <c r="AB11" s="72">
        <f t="shared" si="189"/>
        <v>19</v>
      </c>
      <c r="AC11" s="72">
        <f t="shared" si="189"/>
        <v>20</v>
      </c>
      <c r="AD11" s="72">
        <f t="shared" si="189"/>
        <v>21</v>
      </c>
      <c r="AE11" s="72">
        <f t="shared" si="189"/>
        <v>22</v>
      </c>
      <c r="AF11" s="72">
        <f t="shared" si="189"/>
        <v>23</v>
      </c>
      <c r="AG11" s="72">
        <f t="shared" si="189"/>
        <v>24</v>
      </c>
      <c r="AH11" s="72">
        <f t="shared" si="189"/>
        <v>25</v>
      </c>
      <c r="AI11" s="72">
        <f t="shared" si="189"/>
        <v>26</v>
      </c>
      <c r="AJ11" s="72">
        <f t="shared" si="189"/>
        <v>27</v>
      </c>
      <c r="AK11" s="72">
        <f t="shared" si="189"/>
        <v>28</v>
      </c>
      <c r="AL11" s="72">
        <f t="shared" si="189"/>
        <v>29</v>
      </c>
      <c r="AM11" s="72">
        <f t="shared" si="189"/>
        <v>30</v>
      </c>
      <c r="AN11" s="72">
        <f t="shared" si="189"/>
        <v>31</v>
      </c>
      <c r="AO11" s="72">
        <f t="shared" si="189"/>
        <v>32</v>
      </c>
      <c r="AP11" s="72">
        <f t="shared" si="189"/>
        <v>33</v>
      </c>
      <c r="AQ11" s="72">
        <f t="shared" si="189"/>
        <v>34</v>
      </c>
      <c r="AR11" s="72">
        <f t="shared" si="189"/>
        <v>35</v>
      </c>
      <c r="AS11" s="72">
        <f t="shared" si="189"/>
        <v>36</v>
      </c>
      <c r="AT11" s="72">
        <f t="shared" si="189"/>
        <v>37</v>
      </c>
      <c r="AU11" s="72">
        <f t="shared" si="189"/>
        <v>38</v>
      </c>
      <c r="AV11" s="72">
        <f t="shared" si="189"/>
        <v>39</v>
      </c>
      <c r="AW11" s="72">
        <f t="shared" si="189"/>
        <v>40</v>
      </c>
      <c r="AX11" s="72">
        <f t="shared" si="189"/>
        <v>41</v>
      </c>
      <c r="AY11" s="72">
        <f t="shared" si="189"/>
        <v>42</v>
      </c>
      <c r="AZ11" s="72">
        <f t="shared" si="189"/>
        <v>43</v>
      </c>
      <c r="BA11" s="72">
        <f t="shared" si="189"/>
        <v>44</v>
      </c>
      <c r="BB11" s="72">
        <f t="shared" si="189"/>
        <v>45</v>
      </c>
      <c r="BC11" s="72">
        <f t="shared" si="189"/>
        <v>46</v>
      </c>
      <c r="BD11" s="72">
        <f t="shared" si="189"/>
        <v>47</v>
      </c>
      <c r="BE11" s="72">
        <f t="shared" si="189"/>
        <v>48</v>
      </c>
      <c r="BF11" s="72">
        <f t="shared" si="189"/>
        <v>49</v>
      </c>
      <c r="BG11" s="72">
        <f t="shared" si="189"/>
        <v>50</v>
      </c>
      <c r="BH11" s="72">
        <f t="shared" si="189"/>
        <v>51</v>
      </c>
      <c r="BI11" s="72">
        <f t="shared" si="189"/>
        <v>52</v>
      </c>
      <c r="BJ11" s="72">
        <f t="shared" si="189"/>
        <v>53</v>
      </c>
      <c r="BK11" s="72">
        <f t="shared" si="189"/>
        <v>54</v>
      </c>
      <c r="BL11" s="72">
        <f t="shared" si="189"/>
        <v>55</v>
      </c>
      <c r="BM11" s="72">
        <f t="shared" si="189"/>
        <v>56</v>
      </c>
      <c r="BN11" s="72">
        <f t="shared" si="189"/>
        <v>57</v>
      </c>
      <c r="BO11" s="72">
        <f t="shared" si="189"/>
        <v>58</v>
      </c>
      <c r="BP11" s="72">
        <f t="shared" si="189"/>
        <v>59</v>
      </c>
      <c r="BQ11" s="72">
        <f t="shared" si="189"/>
        <v>60</v>
      </c>
      <c r="BR11" s="72">
        <f t="shared" si="189"/>
        <v>61</v>
      </c>
      <c r="BS11" s="72">
        <f t="shared" ref="BS11" si="190">BR11+1</f>
        <v>62</v>
      </c>
      <c r="BT11" s="72">
        <f t="shared" ref="BT11" si="191">BS11+1</f>
        <v>63</v>
      </c>
      <c r="BU11" s="72">
        <f t="shared" ref="BU11" si="192">BT11+1</f>
        <v>64</v>
      </c>
      <c r="BV11" s="72">
        <f t="shared" ref="BV11" si="193">BU11+1</f>
        <v>65</v>
      </c>
      <c r="BW11" s="72">
        <f t="shared" ref="BW11" si="194">BV11+1</f>
        <v>66</v>
      </c>
      <c r="BX11" s="72">
        <f t="shared" ref="BX11" si="195">BW11+1</f>
        <v>67</v>
      </c>
      <c r="BY11" s="72">
        <f t="shared" ref="BY11" si="196">BX11+1</f>
        <v>68</v>
      </c>
      <c r="BZ11" s="72">
        <f t="shared" ref="BZ11" si="197">BY11+1</f>
        <v>69</v>
      </c>
      <c r="CA11" s="72">
        <f t="shared" ref="CA11" si="198">BZ11+1</f>
        <v>70</v>
      </c>
      <c r="CB11" s="72">
        <f t="shared" ref="CB11" si="199">CA11+1</f>
        <v>71</v>
      </c>
      <c r="CC11" s="72">
        <f t="shared" ref="CC11" si="200">CB11+1</f>
        <v>72</v>
      </c>
      <c r="CD11" s="72">
        <f t="shared" ref="CD11" si="201">CC11+1</f>
        <v>73</v>
      </c>
      <c r="CE11" s="72">
        <f t="shared" ref="CE11" si="202">CD11+1</f>
        <v>74</v>
      </c>
      <c r="CF11" s="72">
        <f t="shared" ref="CF11" si="203">CE11+1</f>
        <v>75</v>
      </c>
      <c r="CG11" s="72">
        <f t="shared" ref="CG11" si="204">CF11+1</f>
        <v>76</v>
      </c>
      <c r="CH11" s="72">
        <f t="shared" ref="CH11" si="205">CG11+1</f>
        <v>77</v>
      </c>
      <c r="CI11" s="72">
        <f t="shared" ref="CI11" si="206">CH11+1</f>
        <v>78</v>
      </c>
      <c r="CJ11" s="72">
        <f t="shared" ref="CJ11" si="207">CI11+1</f>
        <v>79</v>
      </c>
      <c r="CK11" s="72">
        <f t="shared" ref="CK11" si="208">CJ11+1</f>
        <v>80</v>
      </c>
      <c r="CL11" s="72">
        <f t="shared" ref="CL11" si="209">CK11+1</f>
        <v>81</v>
      </c>
      <c r="CM11" s="72">
        <f t="shared" ref="CM11" si="210">CL11+1</f>
        <v>82</v>
      </c>
      <c r="CN11" s="72">
        <f t="shared" ref="CN11" si="211">CM11+1</f>
        <v>83</v>
      </c>
      <c r="CO11" s="72">
        <f t="shared" ref="CO11" si="212">CN11+1</f>
        <v>84</v>
      </c>
      <c r="CP11" s="72">
        <f t="shared" ref="CP11" si="213">CO11+1</f>
        <v>85</v>
      </c>
      <c r="CQ11" s="72">
        <f t="shared" ref="CQ11" si="214">CP11+1</f>
        <v>86</v>
      </c>
      <c r="CR11" s="72">
        <f t="shared" ref="CR11" si="215">CQ11+1</f>
        <v>87</v>
      </c>
      <c r="CS11" s="72">
        <f t="shared" ref="CS11" si="216">CR11+1</f>
        <v>88</v>
      </c>
      <c r="CT11" s="72">
        <f t="shared" ref="CT11" si="217">CS11+1</f>
        <v>89</v>
      </c>
      <c r="CU11" s="72">
        <f t="shared" ref="CU11" si="218">CT11+1</f>
        <v>90</v>
      </c>
      <c r="CV11" s="72">
        <f t="shared" ref="CV11" si="219">CU11+1</f>
        <v>91</v>
      </c>
      <c r="CW11" s="72">
        <f t="shared" ref="CW11" si="220">CV11+1</f>
        <v>92</v>
      </c>
      <c r="CX11" s="72">
        <f t="shared" ref="CX11" si="221">CW11+1</f>
        <v>93</v>
      </c>
      <c r="CY11" s="72">
        <f t="shared" ref="CY11" si="222">CX11+1</f>
        <v>94</v>
      </c>
      <c r="CZ11" s="72">
        <f t="shared" ref="CZ11" si="223">CY11+1</f>
        <v>95</v>
      </c>
      <c r="DA11" s="72">
        <f t="shared" ref="DA11" si="224">CZ11+1</f>
        <v>96</v>
      </c>
      <c r="DB11" s="72">
        <f t="shared" ref="DB11" si="225">DA11+1</f>
        <v>97</v>
      </c>
      <c r="DC11" s="72">
        <f t="shared" ref="DC11" si="226">DB11+1</f>
        <v>98</v>
      </c>
      <c r="DD11" s="72">
        <f t="shared" ref="DD11" si="227">DC11+1</f>
        <v>99</v>
      </c>
      <c r="DE11" s="72">
        <f t="shared" ref="DE11" si="228">DD11+1</f>
        <v>100</v>
      </c>
      <c r="DF11" s="72">
        <f t="shared" ref="DF11" si="229">DE11+1</f>
        <v>101</v>
      </c>
      <c r="DG11" s="72">
        <f t="shared" ref="DG11" si="230">DF11+1</f>
        <v>102</v>
      </c>
      <c r="DH11" s="72">
        <f t="shared" ref="DH11" si="231">DG11+1</f>
        <v>103</v>
      </c>
      <c r="DI11" s="72">
        <f t="shared" ref="DI11" si="232">DH11+1</f>
        <v>104</v>
      </c>
      <c r="DJ11" s="72">
        <f t="shared" ref="DJ11" si="233">DI11+1</f>
        <v>105</v>
      </c>
      <c r="DK11" s="72">
        <f t="shared" ref="DK11" si="234">DJ11+1</f>
        <v>106</v>
      </c>
      <c r="DL11" s="72">
        <f t="shared" ref="DL11" si="235">DK11+1</f>
        <v>107</v>
      </c>
      <c r="DM11" s="72">
        <f t="shared" ref="DM11" si="236">DL11+1</f>
        <v>108</v>
      </c>
      <c r="DN11" s="72">
        <f t="shared" ref="DN11" si="237">DM11+1</f>
        <v>109</v>
      </c>
      <c r="DO11" s="72">
        <f t="shared" ref="DO11" si="238">DN11+1</f>
        <v>110</v>
      </c>
      <c r="DP11" s="72">
        <f t="shared" ref="DP11" si="239">DO11+1</f>
        <v>111</v>
      </c>
      <c r="DQ11" s="72">
        <f t="shared" ref="DQ11" si="240">DP11+1</f>
        <v>112</v>
      </c>
      <c r="DR11" s="72">
        <f t="shared" ref="DR11" si="241">DQ11+1</f>
        <v>113</v>
      </c>
      <c r="DS11" s="72">
        <f t="shared" ref="DS11" si="242">DR11+1</f>
        <v>114</v>
      </c>
      <c r="DT11" s="72">
        <f t="shared" ref="DT11" si="243">DS11+1</f>
        <v>115</v>
      </c>
      <c r="DU11" s="72">
        <f t="shared" ref="DU11" si="244">DT11+1</f>
        <v>116</v>
      </c>
      <c r="DV11" s="72">
        <f t="shared" ref="DV11" si="245">DU11+1</f>
        <v>117</v>
      </c>
      <c r="DW11" s="72">
        <f t="shared" ref="DW11" si="246">DV11+1</f>
        <v>118</v>
      </c>
      <c r="DX11" s="72">
        <f t="shared" ref="DX11" si="247">DW11+1</f>
        <v>119</v>
      </c>
      <c r="DY11" s="72">
        <f t="shared" ref="DY11" si="248">DX11+1</f>
        <v>120</v>
      </c>
      <c r="DZ11" s="72">
        <f t="shared" ref="DZ11" si="249">DY11+1</f>
        <v>121</v>
      </c>
      <c r="EA11" s="72">
        <f t="shared" ref="EA11" si="250">DZ11+1</f>
        <v>122</v>
      </c>
      <c r="EB11" s="72">
        <f t="shared" ref="EB11" si="251">EA11+1</f>
        <v>123</v>
      </c>
      <c r="EC11" s="72">
        <f t="shared" ref="EC11" si="252">EB11+1</f>
        <v>124</v>
      </c>
      <c r="ED11" s="72">
        <f t="shared" ref="ED11" si="253">EC11+1</f>
        <v>125</v>
      </c>
      <c r="EE11" s="72">
        <f t="shared" ref="EE11" si="254">ED11+1</f>
        <v>126</v>
      </c>
      <c r="EF11" s="72">
        <f t="shared" ref="EF11" si="255">EE11+1</f>
        <v>127</v>
      </c>
      <c r="EG11" s="72">
        <f t="shared" ref="EG11" si="256">EF11+1</f>
        <v>128</v>
      </c>
      <c r="EH11" s="72">
        <f t="shared" ref="EH11" si="257">EG11+1</f>
        <v>129</v>
      </c>
      <c r="EI11" s="72">
        <f t="shared" ref="EI11" si="258">EH11+1</f>
        <v>130</v>
      </c>
      <c r="EJ11" s="72">
        <f t="shared" ref="EJ11" si="259">EI11+1</f>
        <v>131</v>
      </c>
      <c r="EK11" s="72">
        <f t="shared" ref="EK11" si="260">EJ11+1</f>
        <v>132</v>
      </c>
      <c r="EL11" s="72">
        <f t="shared" ref="EL11" si="261">EK11+1</f>
        <v>133</v>
      </c>
      <c r="EM11" s="72">
        <f t="shared" ref="EM11" si="262">EL11+1</f>
        <v>134</v>
      </c>
      <c r="EN11" s="72">
        <f t="shared" ref="EN11" si="263">EM11+1</f>
        <v>135</v>
      </c>
      <c r="EO11" s="72">
        <f t="shared" ref="EO11" si="264">EN11+1</f>
        <v>136</v>
      </c>
      <c r="EP11" s="72">
        <f t="shared" ref="EP11" si="265">EO11+1</f>
        <v>137</v>
      </c>
      <c r="EQ11" s="72">
        <f t="shared" ref="EQ11" si="266">EP11+1</f>
        <v>138</v>
      </c>
      <c r="ER11" s="72">
        <f t="shared" ref="ER11" si="267">EQ11+1</f>
        <v>139</v>
      </c>
      <c r="ES11" s="72">
        <f t="shared" ref="ES11" si="268">ER11+1</f>
        <v>140</v>
      </c>
      <c r="ET11" s="72">
        <f t="shared" ref="ET11" si="269">ES11+1</f>
        <v>141</v>
      </c>
      <c r="EU11" s="72">
        <f t="shared" ref="EU11" si="270">ET11+1</f>
        <v>142</v>
      </c>
      <c r="EV11" s="72">
        <f t="shared" ref="EV11" si="271">EU11+1</f>
        <v>143</v>
      </c>
      <c r="EW11" s="72">
        <f t="shared" ref="EW11" si="272">EV11+1</f>
        <v>144</v>
      </c>
      <c r="EX11" s="72">
        <f t="shared" ref="EX11" si="273">EW11+1</f>
        <v>145</v>
      </c>
      <c r="EY11" s="72">
        <f t="shared" ref="EY11" si="274">EX11+1</f>
        <v>146</v>
      </c>
      <c r="EZ11" s="72">
        <f t="shared" ref="EZ11" si="275">EY11+1</f>
        <v>147</v>
      </c>
      <c r="FA11" s="72">
        <f t="shared" ref="FA11" si="276">EZ11+1</f>
        <v>148</v>
      </c>
      <c r="FB11" s="72">
        <f t="shared" ref="FB11" si="277">FA11+1</f>
        <v>149</v>
      </c>
      <c r="FC11" s="72">
        <f t="shared" ref="FC11" si="278">FB11+1</f>
        <v>150</v>
      </c>
      <c r="FD11" s="72">
        <f t="shared" ref="FD11" si="279">FC11+1</f>
        <v>151</v>
      </c>
      <c r="FE11" s="72">
        <f t="shared" ref="FE11" si="280">FD11+1</f>
        <v>152</v>
      </c>
      <c r="FF11" s="72">
        <f t="shared" ref="FF11" si="281">FE11+1</f>
        <v>153</v>
      </c>
      <c r="FG11" s="72">
        <f t="shared" ref="FG11" si="282">FF11+1</f>
        <v>154</v>
      </c>
      <c r="FH11" s="72">
        <f t="shared" ref="FH11" si="283">FG11+1</f>
        <v>155</v>
      </c>
      <c r="FI11" s="72">
        <f t="shared" ref="FI11" si="284">FH11+1</f>
        <v>156</v>
      </c>
      <c r="FJ11" s="72">
        <f t="shared" ref="FJ11" si="285">FI11+1</f>
        <v>157</v>
      </c>
      <c r="FK11" s="72">
        <f t="shared" ref="FK11" si="286">FJ11+1</f>
        <v>158</v>
      </c>
      <c r="FL11" s="72">
        <f t="shared" ref="FL11" si="287">FK11+1</f>
        <v>159</v>
      </c>
      <c r="FM11" s="72">
        <f t="shared" ref="FM11" si="288">FL11+1</f>
        <v>160</v>
      </c>
      <c r="FN11" s="72">
        <f t="shared" ref="FN11" si="289">FM11+1</f>
        <v>161</v>
      </c>
      <c r="FO11" s="72">
        <f t="shared" ref="FO11" si="290">FN11+1</f>
        <v>162</v>
      </c>
      <c r="FP11" s="72">
        <f t="shared" ref="FP11" si="291">FO11+1</f>
        <v>163</v>
      </c>
      <c r="FQ11" s="72">
        <f t="shared" ref="FQ11" si="292">FP11+1</f>
        <v>164</v>
      </c>
      <c r="FR11" s="72">
        <f t="shared" ref="FR11" si="293">FQ11+1</f>
        <v>165</v>
      </c>
      <c r="FS11" s="72">
        <f t="shared" ref="FS11" si="294">FR11+1</f>
        <v>166</v>
      </c>
      <c r="FT11" s="72">
        <f t="shared" ref="FT11" si="295">FS11+1</f>
        <v>167</v>
      </c>
      <c r="FU11" s="72">
        <f t="shared" ref="FU11" si="296">FT11+1</f>
        <v>168</v>
      </c>
      <c r="FV11" s="72">
        <f t="shared" ref="FV11" si="297">FU11+1</f>
        <v>169</v>
      </c>
      <c r="FW11" s="72">
        <f t="shared" ref="FW11" si="298">FV11+1</f>
        <v>170</v>
      </c>
      <c r="FX11" s="72">
        <f t="shared" ref="FX11" si="299">FW11+1</f>
        <v>171</v>
      </c>
      <c r="FY11" s="72">
        <f t="shared" ref="FY11" si="300">FX11+1</f>
        <v>172</v>
      </c>
      <c r="FZ11" s="72">
        <f t="shared" ref="FZ11" si="301">FY11+1</f>
        <v>173</v>
      </c>
      <c r="GA11" s="72">
        <f t="shared" ref="GA11" si="302">FZ11+1</f>
        <v>174</v>
      </c>
      <c r="GB11" s="72">
        <f t="shared" ref="GB11" si="303">GA11+1</f>
        <v>175</v>
      </c>
      <c r="GC11" s="72">
        <f t="shared" ref="GC11" si="304">GB11+1</f>
        <v>176</v>
      </c>
      <c r="GD11" s="72">
        <f t="shared" ref="GD11" si="305">GC11+1</f>
        <v>177</v>
      </c>
      <c r="GE11" s="72">
        <f t="shared" ref="GE11" si="306">GD11+1</f>
        <v>178</v>
      </c>
      <c r="GF11" s="72">
        <f t="shared" ref="GF11" si="307">GE11+1</f>
        <v>179</v>
      </c>
      <c r="GG11" s="72">
        <f t="shared" ref="GG11" si="308">GF11+1</f>
        <v>180</v>
      </c>
      <c r="GH11" s="72">
        <f t="shared" ref="GH11" si="309">GG11+1</f>
        <v>181</v>
      </c>
      <c r="GI11" s="72">
        <f t="shared" ref="GI11" si="310">GH11+1</f>
        <v>182</v>
      </c>
      <c r="GJ11" s="72">
        <f t="shared" ref="GJ11" si="311">GI11+1</f>
        <v>183</v>
      </c>
      <c r="GK11" s="72">
        <f t="shared" ref="GK11" si="312">GJ11+1</f>
        <v>184</v>
      </c>
      <c r="GL11" s="72">
        <f t="shared" ref="GL11" si="313">GK11+1</f>
        <v>185</v>
      </c>
      <c r="GM11" s="72">
        <f t="shared" ref="GM11" si="314">GL11+1</f>
        <v>186</v>
      </c>
      <c r="GN11" s="72">
        <f t="shared" ref="GN11" si="315">GM11+1</f>
        <v>187</v>
      </c>
      <c r="GO11" s="72">
        <f t="shared" ref="GO11" si="316">GN11+1</f>
        <v>188</v>
      </c>
      <c r="GP11" s="72">
        <f t="shared" ref="GP11" si="317">GO11+1</f>
        <v>189</v>
      </c>
      <c r="GQ11" s="72">
        <f t="shared" ref="GQ11" si="318">GP11+1</f>
        <v>190</v>
      </c>
      <c r="GR11" s="72">
        <f t="shared" ref="GR11" si="319">GQ11+1</f>
        <v>191</v>
      </c>
      <c r="GS11" s="72">
        <f t="shared" ref="GS11" si="320">GR11+1</f>
        <v>192</v>
      </c>
      <c r="GT11" s="72">
        <f t="shared" ref="GT11" si="321">GS11+1</f>
        <v>193</v>
      </c>
      <c r="GU11" s="72">
        <f t="shared" ref="GU11" si="322">GT11+1</f>
        <v>194</v>
      </c>
      <c r="GV11" s="72">
        <f t="shared" ref="GV11" si="323">GU11+1</f>
        <v>195</v>
      </c>
      <c r="GW11" s="72">
        <f t="shared" ref="GW11" si="324">GV11+1</f>
        <v>196</v>
      </c>
      <c r="GX11" s="72">
        <f t="shared" ref="GX11" si="325">GW11+1</f>
        <v>197</v>
      </c>
      <c r="GY11" s="72">
        <f t="shared" ref="GY11" si="326">GX11+1</f>
        <v>198</v>
      </c>
      <c r="GZ11" s="72">
        <f t="shared" ref="GZ11" si="327">GY11+1</f>
        <v>199</v>
      </c>
      <c r="HA11" s="72">
        <f t="shared" ref="HA11" si="328">GZ11+1</f>
        <v>200</v>
      </c>
      <c r="HB11" s="72">
        <f t="shared" ref="HB11" si="329">HA11+1</f>
        <v>201</v>
      </c>
      <c r="HC11" s="72">
        <f t="shared" ref="HC11" si="330">HB11+1</f>
        <v>202</v>
      </c>
      <c r="HD11" s="72">
        <f t="shared" ref="HD11" si="331">HC11+1</f>
        <v>203</v>
      </c>
      <c r="HE11" s="72">
        <f t="shared" ref="HE11" si="332">HD11+1</f>
        <v>204</v>
      </c>
      <c r="HF11" s="72">
        <f t="shared" ref="HF11" si="333">HE11+1</f>
        <v>205</v>
      </c>
      <c r="HG11" s="72">
        <f t="shared" ref="HG11" si="334">HF11+1</f>
        <v>206</v>
      </c>
      <c r="HH11" s="72">
        <f t="shared" ref="HH11" si="335">HG11+1</f>
        <v>207</v>
      </c>
      <c r="HI11" s="72">
        <f t="shared" ref="HI11" si="336">HH11+1</f>
        <v>208</v>
      </c>
      <c r="HJ11" s="72">
        <f t="shared" ref="HJ11" si="337">HI11+1</f>
        <v>209</v>
      </c>
      <c r="HK11" s="72">
        <f t="shared" ref="HK11" si="338">HJ11+1</f>
        <v>210</v>
      </c>
      <c r="HL11" s="72">
        <f t="shared" ref="HL11" si="339">HK11+1</f>
        <v>211</v>
      </c>
      <c r="HM11" s="72">
        <f t="shared" ref="HM11" si="340">HL11+1</f>
        <v>212</v>
      </c>
      <c r="HN11" s="72">
        <f t="shared" ref="HN11" si="341">HM11+1</f>
        <v>213</v>
      </c>
      <c r="HO11" s="72">
        <f t="shared" ref="HO11" si="342">HN11+1</f>
        <v>214</v>
      </c>
      <c r="HP11" s="72">
        <f t="shared" ref="HP11" si="343">HO11+1</f>
        <v>215</v>
      </c>
      <c r="HQ11" s="72">
        <f t="shared" ref="HQ11" si="344">HP11+1</f>
        <v>216</v>
      </c>
      <c r="HR11" s="72">
        <f t="shared" ref="HR11" si="345">HQ11+1</f>
        <v>217</v>
      </c>
      <c r="HS11" s="72">
        <f t="shared" ref="HS11" si="346">HR11+1</f>
        <v>218</v>
      </c>
      <c r="HT11" s="72">
        <f t="shared" ref="HT11" si="347">HS11+1</f>
        <v>219</v>
      </c>
      <c r="HU11" s="72">
        <f t="shared" ref="HU11" si="348">HT11+1</f>
        <v>220</v>
      </c>
      <c r="HV11" s="72">
        <f t="shared" ref="HV11" si="349">HU11+1</f>
        <v>221</v>
      </c>
      <c r="HW11" s="72">
        <f t="shared" ref="HW11" si="350">HV11+1</f>
        <v>222</v>
      </c>
      <c r="HX11" s="72">
        <f t="shared" ref="HX11" si="351">HW11+1</f>
        <v>223</v>
      </c>
      <c r="HY11" s="72">
        <f t="shared" ref="HY11" si="352">HX11+1</f>
        <v>224</v>
      </c>
      <c r="HZ11" s="72">
        <f t="shared" ref="HZ11" si="353">HY11+1</f>
        <v>225</v>
      </c>
      <c r="IA11" s="72">
        <f t="shared" ref="IA11" si="354">HZ11+1</f>
        <v>226</v>
      </c>
      <c r="IB11" s="72">
        <f t="shared" ref="IB11" si="355">IA11+1</f>
        <v>227</v>
      </c>
      <c r="IC11" s="72">
        <f t="shared" ref="IC11" si="356">IB11+1</f>
        <v>228</v>
      </c>
      <c r="ID11" s="72">
        <f t="shared" ref="ID11" si="357">IC11+1</f>
        <v>229</v>
      </c>
      <c r="IE11" s="72">
        <f t="shared" ref="IE11" si="358">ID11+1</f>
        <v>230</v>
      </c>
      <c r="IF11" s="72">
        <f t="shared" ref="IF11" si="359">IE11+1</f>
        <v>231</v>
      </c>
      <c r="IG11" s="72">
        <f t="shared" ref="IG11" si="360">IF11+1</f>
        <v>232</v>
      </c>
      <c r="IH11" s="72">
        <f t="shared" ref="IH11" si="361">IG11+1</f>
        <v>233</v>
      </c>
      <c r="II11" s="72">
        <f t="shared" ref="II11" si="362">IH11+1</f>
        <v>234</v>
      </c>
      <c r="IJ11" s="72">
        <f t="shared" ref="IJ11" si="363">II11+1</f>
        <v>235</v>
      </c>
      <c r="IK11" s="72">
        <f t="shared" ref="IK11" si="364">IJ11+1</f>
        <v>236</v>
      </c>
      <c r="IL11" s="72">
        <f t="shared" ref="IL11" si="365">IK11+1</f>
        <v>237</v>
      </c>
      <c r="IM11" s="72">
        <f t="shared" ref="IM11" si="366">IL11+1</f>
        <v>238</v>
      </c>
      <c r="IN11" s="72">
        <f t="shared" ref="IN11" si="367">IM11+1</f>
        <v>239</v>
      </c>
      <c r="IO11" s="72">
        <f t="shared" ref="IO11" si="368">IN11+1</f>
        <v>240</v>
      </c>
      <c r="IP11" s="72">
        <f t="shared" ref="IP11:JG11" si="369">IO11+1</f>
        <v>241</v>
      </c>
      <c r="IQ11" s="72">
        <f t="shared" si="369"/>
        <v>242</v>
      </c>
      <c r="IR11" s="72">
        <f t="shared" si="369"/>
        <v>243</v>
      </c>
      <c r="IS11" s="72">
        <f t="shared" si="369"/>
        <v>244</v>
      </c>
      <c r="IT11" s="72">
        <f t="shared" si="369"/>
        <v>245</v>
      </c>
      <c r="IU11" s="72">
        <f t="shared" si="369"/>
        <v>246</v>
      </c>
      <c r="IV11" s="72">
        <f t="shared" si="369"/>
        <v>247</v>
      </c>
      <c r="IW11" s="72">
        <f t="shared" si="369"/>
        <v>248</v>
      </c>
      <c r="IX11" s="72">
        <f t="shared" si="369"/>
        <v>249</v>
      </c>
      <c r="IY11" s="72">
        <f t="shared" si="369"/>
        <v>250</v>
      </c>
      <c r="IZ11" s="72">
        <f t="shared" si="369"/>
        <v>251</v>
      </c>
      <c r="JA11" s="72">
        <f t="shared" si="369"/>
        <v>252</v>
      </c>
      <c r="JB11" s="72">
        <f t="shared" si="369"/>
        <v>253</v>
      </c>
      <c r="JC11" s="72">
        <f t="shared" si="369"/>
        <v>254</v>
      </c>
      <c r="JD11" s="72">
        <f t="shared" si="369"/>
        <v>255</v>
      </c>
      <c r="JE11" s="72">
        <f t="shared" si="369"/>
        <v>256</v>
      </c>
      <c r="JF11" s="72">
        <f t="shared" si="369"/>
        <v>257</v>
      </c>
      <c r="JG11" s="72">
        <f t="shared" si="369"/>
        <v>258</v>
      </c>
      <c r="JH11" s="72">
        <f t="shared" ref="JH11:LS11" si="370">JG11+1</f>
        <v>259</v>
      </c>
      <c r="JI11" s="72">
        <f t="shared" si="370"/>
        <v>260</v>
      </c>
      <c r="JJ11" s="72">
        <f t="shared" si="370"/>
        <v>261</v>
      </c>
      <c r="JK11" s="72">
        <f t="shared" si="370"/>
        <v>262</v>
      </c>
      <c r="JL11" s="72">
        <f t="shared" si="370"/>
        <v>263</v>
      </c>
      <c r="JM11" s="72">
        <f t="shared" si="370"/>
        <v>264</v>
      </c>
      <c r="JN11" s="72">
        <f t="shared" si="370"/>
        <v>265</v>
      </c>
      <c r="JO11" s="72">
        <f t="shared" si="370"/>
        <v>266</v>
      </c>
      <c r="JP11" s="72">
        <f t="shared" si="370"/>
        <v>267</v>
      </c>
      <c r="JQ11" s="72">
        <f t="shared" si="370"/>
        <v>268</v>
      </c>
      <c r="JR11" s="72">
        <f t="shared" si="370"/>
        <v>269</v>
      </c>
      <c r="JS11" s="72">
        <f t="shared" si="370"/>
        <v>270</v>
      </c>
      <c r="JT11" s="72">
        <f t="shared" si="370"/>
        <v>271</v>
      </c>
      <c r="JU11" s="72">
        <f t="shared" si="370"/>
        <v>272</v>
      </c>
      <c r="JV11" s="72">
        <f t="shared" si="370"/>
        <v>273</v>
      </c>
      <c r="JW11" s="72">
        <f t="shared" si="370"/>
        <v>274</v>
      </c>
      <c r="JX11" s="72">
        <f t="shared" si="370"/>
        <v>275</v>
      </c>
      <c r="JY11" s="72">
        <f t="shared" si="370"/>
        <v>276</v>
      </c>
      <c r="JZ11" s="72">
        <f t="shared" si="370"/>
        <v>277</v>
      </c>
      <c r="KA11" s="72">
        <f t="shared" si="370"/>
        <v>278</v>
      </c>
      <c r="KB11" s="72">
        <f t="shared" si="370"/>
        <v>279</v>
      </c>
      <c r="KC11" s="72">
        <f t="shared" si="370"/>
        <v>280</v>
      </c>
      <c r="KD11" s="72">
        <f t="shared" si="370"/>
        <v>281</v>
      </c>
      <c r="KE11" s="72">
        <f t="shared" si="370"/>
        <v>282</v>
      </c>
      <c r="KF11" s="72">
        <f t="shared" si="370"/>
        <v>283</v>
      </c>
      <c r="KG11" s="72">
        <f t="shared" si="370"/>
        <v>284</v>
      </c>
      <c r="KH11" s="72">
        <f t="shared" si="370"/>
        <v>285</v>
      </c>
      <c r="KI11" s="72">
        <f t="shared" si="370"/>
        <v>286</v>
      </c>
      <c r="KJ11" s="72">
        <f t="shared" si="370"/>
        <v>287</v>
      </c>
      <c r="KK11" s="72">
        <f t="shared" si="370"/>
        <v>288</v>
      </c>
      <c r="KL11" s="72">
        <f t="shared" si="370"/>
        <v>289</v>
      </c>
      <c r="KM11" s="72">
        <f t="shared" si="370"/>
        <v>290</v>
      </c>
      <c r="KN11" s="72">
        <f t="shared" si="370"/>
        <v>291</v>
      </c>
      <c r="KO11" s="72">
        <f t="shared" si="370"/>
        <v>292</v>
      </c>
      <c r="KP11" s="72">
        <f t="shared" si="370"/>
        <v>293</v>
      </c>
      <c r="KQ11" s="72">
        <f t="shared" si="370"/>
        <v>294</v>
      </c>
      <c r="KR11" s="72">
        <f t="shared" si="370"/>
        <v>295</v>
      </c>
      <c r="KS11" s="72">
        <f t="shared" si="370"/>
        <v>296</v>
      </c>
      <c r="KT11" s="72">
        <f t="shared" si="370"/>
        <v>297</v>
      </c>
      <c r="KU11" s="72">
        <f t="shared" si="370"/>
        <v>298</v>
      </c>
      <c r="KV11" s="72">
        <f t="shared" si="370"/>
        <v>299</v>
      </c>
      <c r="KW11" s="72">
        <f t="shared" si="370"/>
        <v>300</v>
      </c>
      <c r="KX11" s="72">
        <f t="shared" si="370"/>
        <v>301</v>
      </c>
      <c r="KY11" s="72">
        <f t="shared" si="370"/>
        <v>302</v>
      </c>
      <c r="KZ11" s="72">
        <f t="shared" si="370"/>
        <v>303</v>
      </c>
      <c r="LA11" s="72">
        <f t="shared" si="370"/>
        <v>304</v>
      </c>
      <c r="LB11" s="72">
        <f t="shared" si="370"/>
        <v>305</v>
      </c>
      <c r="LC11" s="72">
        <f t="shared" si="370"/>
        <v>306</v>
      </c>
      <c r="LD11" s="72">
        <f t="shared" si="370"/>
        <v>307</v>
      </c>
      <c r="LE11" s="72">
        <f t="shared" si="370"/>
        <v>308</v>
      </c>
      <c r="LF11" s="72">
        <f t="shared" si="370"/>
        <v>309</v>
      </c>
      <c r="LG11" s="72">
        <f t="shared" si="370"/>
        <v>310</v>
      </c>
      <c r="LH11" s="72">
        <f t="shared" si="370"/>
        <v>311</v>
      </c>
      <c r="LI11" s="72">
        <f t="shared" si="370"/>
        <v>312</v>
      </c>
      <c r="LJ11" s="72">
        <f t="shared" si="370"/>
        <v>313</v>
      </c>
      <c r="LK11" s="72">
        <f t="shared" si="370"/>
        <v>314</v>
      </c>
      <c r="LL11" s="72">
        <f t="shared" si="370"/>
        <v>315</v>
      </c>
      <c r="LM11" s="72">
        <f t="shared" si="370"/>
        <v>316</v>
      </c>
      <c r="LN11" s="72">
        <f t="shared" si="370"/>
        <v>317</v>
      </c>
      <c r="LO11" s="72">
        <f t="shared" si="370"/>
        <v>318</v>
      </c>
      <c r="LP11" s="72">
        <f t="shared" si="370"/>
        <v>319</v>
      </c>
      <c r="LQ11" s="72">
        <f t="shared" si="370"/>
        <v>320</v>
      </c>
      <c r="LR11" s="72">
        <f t="shared" si="370"/>
        <v>321</v>
      </c>
      <c r="LS11" s="72">
        <f t="shared" si="370"/>
        <v>322</v>
      </c>
      <c r="LT11" s="72">
        <f t="shared" ref="LT11:NE11" si="371">LS11+1</f>
        <v>323</v>
      </c>
      <c r="LU11" s="72">
        <f t="shared" si="371"/>
        <v>324</v>
      </c>
      <c r="LV11" s="72">
        <f t="shared" si="371"/>
        <v>325</v>
      </c>
      <c r="LW11" s="72">
        <f t="shared" si="371"/>
        <v>326</v>
      </c>
      <c r="LX11" s="72">
        <f t="shared" si="371"/>
        <v>327</v>
      </c>
      <c r="LY11" s="72">
        <f t="shared" si="371"/>
        <v>328</v>
      </c>
      <c r="LZ11" s="72">
        <f t="shared" si="371"/>
        <v>329</v>
      </c>
      <c r="MA11" s="72">
        <f t="shared" si="371"/>
        <v>330</v>
      </c>
      <c r="MB11" s="72">
        <f t="shared" si="371"/>
        <v>331</v>
      </c>
      <c r="MC11" s="72">
        <f t="shared" si="371"/>
        <v>332</v>
      </c>
      <c r="MD11" s="72">
        <f t="shared" si="371"/>
        <v>333</v>
      </c>
      <c r="ME11" s="72">
        <f t="shared" si="371"/>
        <v>334</v>
      </c>
      <c r="MF11" s="72">
        <f t="shared" si="371"/>
        <v>335</v>
      </c>
      <c r="MG11" s="72">
        <f t="shared" si="371"/>
        <v>336</v>
      </c>
      <c r="MH11" s="72">
        <f t="shared" si="371"/>
        <v>337</v>
      </c>
      <c r="MI11" s="72">
        <f t="shared" si="371"/>
        <v>338</v>
      </c>
      <c r="MJ11" s="72">
        <f t="shared" si="371"/>
        <v>339</v>
      </c>
      <c r="MK11" s="72">
        <f t="shared" si="371"/>
        <v>340</v>
      </c>
      <c r="ML11" s="72">
        <f t="shared" si="371"/>
        <v>341</v>
      </c>
      <c r="MM11" s="72">
        <f t="shared" si="371"/>
        <v>342</v>
      </c>
      <c r="MN11" s="72">
        <f t="shared" si="371"/>
        <v>343</v>
      </c>
      <c r="MO11" s="72">
        <f t="shared" si="371"/>
        <v>344</v>
      </c>
      <c r="MP11" s="72">
        <f t="shared" si="371"/>
        <v>345</v>
      </c>
      <c r="MQ11" s="72">
        <f t="shared" si="371"/>
        <v>346</v>
      </c>
      <c r="MR11" s="72">
        <f t="shared" si="371"/>
        <v>347</v>
      </c>
      <c r="MS11" s="72">
        <f t="shared" si="371"/>
        <v>348</v>
      </c>
      <c r="MT11" s="72">
        <f t="shared" si="371"/>
        <v>349</v>
      </c>
      <c r="MU11" s="72">
        <f t="shared" si="371"/>
        <v>350</v>
      </c>
      <c r="MV11" s="72">
        <f t="shared" si="371"/>
        <v>351</v>
      </c>
      <c r="MW11" s="72">
        <f t="shared" si="371"/>
        <v>352</v>
      </c>
      <c r="MX11" s="72">
        <f t="shared" si="371"/>
        <v>353</v>
      </c>
      <c r="MY11" s="72">
        <f t="shared" si="371"/>
        <v>354</v>
      </c>
      <c r="MZ11" s="72">
        <f t="shared" si="371"/>
        <v>355</v>
      </c>
      <c r="NA11" s="72">
        <f t="shared" si="371"/>
        <v>356</v>
      </c>
      <c r="NB11" s="72">
        <f t="shared" si="371"/>
        <v>357</v>
      </c>
      <c r="NC11" s="72">
        <f t="shared" si="371"/>
        <v>358</v>
      </c>
      <c r="ND11" s="72">
        <f t="shared" si="371"/>
        <v>359</v>
      </c>
      <c r="NE11" s="72">
        <f t="shared" si="371"/>
        <v>360</v>
      </c>
    </row>
    <row r="12" spans="1:369" s="67" customFormat="1" ht="15" customHeight="1" x14ac:dyDescent="0.25">
      <c r="I12" s="67" t="s">
        <v>236</v>
      </c>
      <c r="J12" s="72">
        <v>1</v>
      </c>
      <c r="K12" s="72">
        <f t="shared" ref="K12:BR12" si="372">QUOTIENT(J11,12)+1</f>
        <v>1</v>
      </c>
      <c r="L12" s="72">
        <f t="shared" si="372"/>
        <v>1</v>
      </c>
      <c r="M12" s="72">
        <f t="shared" si="372"/>
        <v>1</v>
      </c>
      <c r="N12" s="72">
        <f t="shared" si="372"/>
        <v>1</v>
      </c>
      <c r="O12" s="72">
        <f t="shared" si="372"/>
        <v>1</v>
      </c>
      <c r="P12" s="72">
        <f t="shared" si="372"/>
        <v>1</v>
      </c>
      <c r="Q12" s="72">
        <f t="shared" si="372"/>
        <v>1</v>
      </c>
      <c r="R12" s="72">
        <f t="shared" si="372"/>
        <v>1</v>
      </c>
      <c r="S12" s="72">
        <f t="shared" si="372"/>
        <v>1</v>
      </c>
      <c r="T12" s="72">
        <f t="shared" si="372"/>
        <v>1</v>
      </c>
      <c r="U12" s="72">
        <f t="shared" si="372"/>
        <v>1</v>
      </c>
      <c r="V12" s="72">
        <f t="shared" si="372"/>
        <v>2</v>
      </c>
      <c r="W12" s="72">
        <f t="shared" si="372"/>
        <v>2</v>
      </c>
      <c r="X12" s="72">
        <f t="shared" si="372"/>
        <v>2</v>
      </c>
      <c r="Y12" s="72">
        <f t="shared" si="372"/>
        <v>2</v>
      </c>
      <c r="Z12" s="72">
        <f t="shared" si="372"/>
        <v>2</v>
      </c>
      <c r="AA12" s="72">
        <f t="shared" si="372"/>
        <v>2</v>
      </c>
      <c r="AB12" s="72">
        <f t="shared" si="372"/>
        <v>2</v>
      </c>
      <c r="AC12" s="72">
        <f t="shared" si="372"/>
        <v>2</v>
      </c>
      <c r="AD12" s="72">
        <f t="shared" si="372"/>
        <v>2</v>
      </c>
      <c r="AE12" s="72">
        <f t="shared" si="372"/>
        <v>2</v>
      </c>
      <c r="AF12" s="72">
        <f t="shared" si="372"/>
        <v>2</v>
      </c>
      <c r="AG12" s="72">
        <f t="shared" si="372"/>
        <v>2</v>
      </c>
      <c r="AH12" s="72">
        <f t="shared" si="372"/>
        <v>3</v>
      </c>
      <c r="AI12" s="72">
        <f t="shared" si="372"/>
        <v>3</v>
      </c>
      <c r="AJ12" s="72">
        <f t="shared" si="372"/>
        <v>3</v>
      </c>
      <c r="AK12" s="72">
        <f t="shared" si="372"/>
        <v>3</v>
      </c>
      <c r="AL12" s="72">
        <f t="shared" si="372"/>
        <v>3</v>
      </c>
      <c r="AM12" s="72">
        <f t="shared" si="372"/>
        <v>3</v>
      </c>
      <c r="AN12" s="72">
        <f t="shared" si="372"/>
        <v>3</v>
      </c>
      <c r="AO12" s="72">
        <f t="shared" si="372"/>
        <v>3</v>
      </c>
      <c r="AP12" s="72">
        <f t="shared" si="372"/>
        <v>3</v>
      </c>
      <c r="AQ12" s="72">
        <f t="shared" si="372"/>
        <v>3</v>
      </c>
      <c r="AR12" s="72">
        <f t="shared" si="372"/>
        <v>3</v>
      </c>
      <c r="AS12" s="72">
        <f t="shared" si="372"/>
        <v>3</v>
      </c>
      <c r="AT12" s="72">
        <f t="shared" si="372"/>
        <v>4</v>
      </c>
      <c r="AU12" s="72">
        <f t="shared" si="372"/>
        <v>4</v>
      </c>
      <c r="AV12" s="72">
        <f t="shared" si="372"/>
        <v>4</v>
      </c>
      <c r="AW12" s="72">
        <f t="shared" si="372"/>
        <v>4</v>
      </c>
      <c r="AX12" s="72">
        <f t="shared" si="372"/>
        <v>4</v>
      </c>
      <c r="AY12" s="72">
        <f t="shared" si="372"/>
        <v>4</v>
      </c>
      <c r="AZ12" s="72">
        <f t="shared" si="372"/>
        <v>4</v>
      </c>
      <c r="BA12" s="72">
        <f t="shared" si="372"/>
        <v>4</v>
      </c>
      <c r="BB12" s="72">
        <f t="shared" si="372"/>
        <v>4</v>
      </c>
      <c r="BC12" s="72">
        <f t="shared" si="372"/>
        <v>4</v>
      </c>
      <c r="BD12" s="72">
        <f t="shared" si="372"/>
        <v>4</v>
      </c>
      <c r="BE12" s="72">
        <f t="shared" si="372"/>
        <v>4</v>
      </c>
      <c r="BF12" s="72">
        <f t="shared" si="372"/>
        <v>5</v>
      </c>
      <c r="BG12" s="72">
        <f t="shared" si="372"/>
        <v>5</v>
      </c>
      <c r="BH12" s="72">
        <f t="shared" si="372"/>
        <v>5</v>
      </c>
      <c r="BI12" s="72">
        <f t="shared" si="372"/>
        <v>5</v>
      </c>
      <c r="BJ12" s="72">
        <f t="shared" si="372"/>
        <v>5</v>
      </c>
      <c r="BK12" s="72">
        <f t="shared" si="372"/>
        <v>5</v>
      </c>
      <c r="BL12" s="72">
        <f t="shared" si="372"/>
        <v>5</v>
      </c>
      <c r="BM12" s="72">
        <f t="shared" si="372"/>
        <v>5</v>
      </c>
      <c r="BN12" s="72">
        <f t="shared" si="372"/>
        <v>5</v>
      </c>
      <c r="BO12" s="72">
        <f t="shared" si="372"/>
        <v>5</v>
      </c>
      <c r="BP12" s="72">
        <f t="shared" si="372"/>
        <v>5</v>
      </c>
      <c r="BQ12" s="72">
        <f t="shared" si="372"/>
        <v>5</v>
      </c>
      <c r="BR12" s="72">
        <f t="shared" si="372"/>
        <v>6</v>
      </c>
      <c r="BS12" s="72">
        <f t="shared" ref="BS12" si="373">QUOTIENT(BR11,12)+1</f>
        <v>6</v>
      </c>
      <c r="BT12" s="72">
        <f t="shared" ref="BT12" si="374">QUOTIENT(BS11,12)+1</f>
        <v>6</v>
      </c>
      <c r="BU12" s="72">
        <f t="shared" ref="BU12" si="375">QUOTIENT(BT11,12)+1</f>
        <v>6</v>
      </c>
      <c r="BV12" s="72">
        <f t="shared" ref="BV12" si="376">QUOTIENT(BU11,12)+1</f>
        <v>6</v>
      </c>
      <c r="BW12" s="72">
        <f t="shared" ref="BW12" si="377">QUOTIENT(BV11,12)+1</f>
        <v>6</v>
      </c>
      <c r="BX12" s="72">
        <f t="shared" ref="BX12" si="378">QUOTIENT(BW11,12)+1</f>
        <v>6</v>
      </c>
      <c r="BY12" s="72">
        <f t="shared" ref="BY12" si="379">QUOTIENT(BX11,12)+1</f>
        <v>6</v>
      </c>
      <c r="BZ12" s="72">
        <f t="shared" ref="BZ12" si="380">QUOTIENT(BY11,12)+1</f>
        <v>6</v>
      </c>
      <c r="CA12" s="72">
        <f t="shared" ref="CA12" si="381">QUOTIENT(BZ11,12)+1</f>
        <v>6</v>
      </c>
      <c r="CB12" s="72">
        <f t="shared" ref="CB12" si="382">QUOTIENT(CA11,12)+1</f>
        <v>6</v>
      </c>
      <c r="CC12" s="72">
        <f t="shared" ref="CC12" si="383">QUOTIENT(CB11,12)+1</f>
        <v>6</v>
      </c>
      <c r="CD12" s="72">
        <f t="shared" ref="CD12" si="384">QUOTIENT(CC11,12)+1</f>
        <v>7</v>
      </c>
      <c r="CE12" s="72">
        <f t="shared" ref="CE12" si="385">QUOTIENT(CD11,12)+1</f>
        <v>7</v>
      </c>
      <c r="CF12" s="72">
        <f t="shared" ref="CF12" si="386">QUOTIENT(CE11,12)+1</f>
        <v>7</v>
      </c>
      <c r="CG12" s="72">
        <f t="shared" ref="CG12" si="387">QUOTIENT(CF11,12)+1</f>
        <v>7</v>
      </c>
      <c r="CH12" s="72">
        <f t="shared" ref="CH12" si="388">QUOTIENT(CG11,12)+1</f>
        <v>7</v>
      </c>
      <c r="CI12" s="72">
        <f t="shared" ref="CI12" si="389">QUOTIENT(CH11,12)+1</f>
        <v>7</v>
      </c>
      <c r="CJ12" s="72">
        <f t="shared" ref="CJ12" si="390">QUOTIENT(CI11,12)+1</f>
        <v>7</v>
      </c>
      <c r="CK12" s="72">
        <f t="shared" ref="CK12" si="391">QUOTIENT(CJ11,12)+1</f>
        <v>7</v>
      </c>
      <c r="CL12" s="72">
        <f t="shared" ref="CL12" si="392">QUOTIENT(CK11,12)+1</f>
        <v>7</v>
      </c>
      <c r="CM12" s="72">
        <f t="shared" ref="CM12" si="393">QUOTIENT(CL11,12)+1</f>
        <v>7</v>
      </c>
      <c r="CN12" s="72">
        <f t="shared" ref="CN12" si="394">QUOTIENT(CM11,12)+1</f>
        <v>7</v>
      </c>
      <c r="CO12" s="72">
        <f t="shared" ref="CO12" si="395">QUOTIENT(CN11,12)+1</f>
        <v>7</v>
      </c>
      <c r="CP12" s="72">
        <f t="shared" ref="CP12" si="396">QUOTIENT(CO11,12)+1</f>
        <v>8</v>
      </c>
      <c r="CQ12" s="72">
        <f t="shared" ref="CQ12" si="397">QUOTIENT(CP11,12)+1</f>
        <v>8</v>
      </c>
      <c r="CR12" s="72">
        <f t="shared" ref="CR12" si="398">QUOTIENT(CQ11,12)+1</f>
        <v>8</v>
      </c>
      <c r="CS12" s="72">
        <f t="shared" ref="CS12" si="399">QUOTIENT(CR11,12)+1</f>
        <v>8</v>
      </c>
      <c r="CT12" s="72">
        <f t="shared" ref="CT12" si="400">QUOTIENT(CS11,12)+1</f>
        <v>8</v>
      </c>
      <c r="CU12" s="72">
        <f t="shared" ref="CU12" si="401">QUOTIENT(CT11,12)+1</f>
        <v>8</v>
      </c>
      <c r="CV12" s="72">
        <f t="shared" ref="CV12" si="402">QUOTIENT(CU11,12)+1</f>
        <v>8</v>
      </c>
      <c r="CW12" s="72">
        <f t="shared" ref="CW12" si="403">QUOTIENT(CV11,12)+1</f>
        <v>8</v>
      </c>
      <c r="CX12" s="72">
        <f t="shared" ref="CX12" si="404">QUOTIENT(CW11,12)+1</f>
        <v>8</v>
      </c>
      <c r="CY12" s="72">
        <f t="shared" ref="CY12" si="405">QUOTIENT(CX11,12)+1</f>
        <v>8</v>
      </c>
      <c r="CZ12" s="72">
        <f t="shared" ref="CZ12" si="406">QUOTIENT(CY11,12)+1</f>
        <v>8</v>
      </c>
      <c r="DA12" s="72">
        <f t="shared" ref="DA12" si="407">QUOTIENT(CZ11,12)+1</f>
        <v>8</v>
      </c>
      <c r="DB12" s="72">
        <f t="shared" ref="DB12" si="408">QUOTIENT(DA11,12)+1</f>
        <v>9</v>
      </c>
      <c r="DC12" s="72">
        <f t="shared" ref="DC12" si="409">QUOTIENT(DB11,12)+1</f>
        <v>9</v>
      </c>
      <c r="DD12" s="72">
        <f t="shared" ref="DD12" si="410">QUOTIENT(DC11,12)+1</f>
        <v>9</v>
      </c>
      <c r="DE12" s="72">
        <f t="shared" ref="DE12" si="411">QUOTIENT(DD11,12)+1</f>
        <v>9</v>
      </c>
      <c r="DF12" s="72">
        <f t="shared" ref="DF12" si="412">QUOTIENT(DE11,12)+1</f>
        <v>9</v>
      </c>
      <c r="DG12" s="72">
        <f t="shared" ref="DG12" si="413">QUOTIENT(DF11,12)+1</f>
        <v>9</v>
      </c>
      <c r="DH12" s="72">
        <f t="shared" ref="DH12" si="414">QUOTIENT(DG11,12)+1</f>
        <v>9</v>
      </c>
      <c r="DI12" s="72">
        <f t="shared" ref="DI12" si="415">QUOTIENT(DH11,12)+1</f>
        <v>9</v>
      </c>
      <c r="DJ12" s="72">
        <f t="shared" ref="DJ12" si="416">QUOTIENT(DI11,12)+1</f>
        <v>9</v>
      </c>
      <c r="DK12" s="72">
        <f t="shared" ref="DK12" si="417">QUOTIENT(DJ11,12)+1</f>
        <v>9</v>
      </c>
      <c r="DL12" s="72">
        <f t="shared" ref="DL12" si="418">QUOTIENT(DK11,12)+1</f>
        <v>9</v>
      </c>
      <c r="DM12" s="72">
        <f t="shared" ref="DM12" si="419">QUOTIENT(DL11,12)+1</f>
        <v>9</v>
      </c>
      <c r="DN12" s="72">
        <f t="shared" ref="DN12" si="420">QUOTIENT(DM11,12)+1</f>
        <v>10</v>
      </c>
      <c r="DO12" s="72">
        <f t="shared" ref="DO12" si="421">QUOTIENT(DN11,12)+1</f>
        <v>10</v>
      </c>
      <c r="DP12" s="72">
        <f t="shared" ref="DP12" si="422">QUOTIENT(DO11,12)+1</f>
        <v>10</v>
      </c>
      <c r="DQ12" s="72">
        <f t="shared" ref="DQ12" si="423">QUOTIENT(DP11,12)+1</f>
        <v>10</v>
      </c>
      <c r="DR12" s="72">
        <f t="shared" ref="DR12" si="424">QUOTIENT(DQ11,12)+1</f>
        <v>10</v>
      </c>
      <c r="DS12" s="72">
        <f t="shared" ref="DS12" si="425">QUOTIENT(DR11,12)+1</f>
        <v>10</v>
      </c>
      <c r="DT12" s="72">
        <f t="shared" ref="DT12" si="426">QUOTIENT(DS11,12)+1</f>
        <v>10</v>
      </c>
      <c r="DU12" s="72">
        <f t="shared" ref="DU12" si="427">QUOTIENT(DT11,12)+1</f>
        <v>10</v>
      </c>
      <c r="DV12" s="72">
        <f t="shared" ref="DV12" si="428">QUOTIENT(DU11,12)+1</f>
        <v>10</v>
      </c>
      <c r="DW12" s="72">
        <f t="shared" ref="DW12" si="429">QUOTIENT(DV11,12)+1</f>
        <v>10</v>
      </c>
      <c r="DX12" s="72">
        <f t="shared" ref="DX12" si="430">QUOTIENT(DW11,12)+1</f>
        <v>10</v>
      </c>
      <c r="DY12" s="72">
        <f t="shared" ref="DY12" si="431">QUOTIENT(DX11,12)+1</f>
        <v>10</v>
      </c>
      <c r="DZ12" s="72">
        <f t="shared" ref="DZ12" si="432">QUOTIENT(DY11,12)+1</f>
        <v>11</v>
      </c>
      <c r="EA12" s="72">
        <f t="shared" ref="EA12" si="433">QUOTIENT(DZ11,12)+1</f>
        <v>11</v>
      </c>
      <c r="EB12" s="72">
        <f t="shared" ref="EB12" si="434">QUOTIENT(EA11,12)+1</f>
        <v>11</v>
      </c>
      <c r="EC12" s="72">
        <f t="shared" ref="EC12" si="435">QUOTIENT(EB11,12)+1</f>
        <v>11</v>
      </c>
      <c r="ED12" s="72">
        <f t="shared" ref="ED12" si="436">QUOTIENT(EC11,12)+1</f>
        <v>11</v>
      </c>
      <c r="EE12" s="72">
        <f t="shared" ref="EE12" si="437">QUOTIENT(ED11,12)+1</f>
        <v>11</v>
      </c>
      <c r="EF12" s="72">
        <f t="shared" ref="EF12" si="438">QUOTIENT(EE11,12)+1</f>
        <v>11</v>
      </c>
      <c r="EG12" s="72">
        <f t="shared" ref="EG12" si="439">QUOTIENT(EF11,12)+1</f>
        <v>11</v>
      </c>
      <c r="EH12" s="72">
        <f t="shared" ref="EH12" si="440">QUOTIENT(EG11,12)+1</f>
        <v>11</v>
      </c>
      <c r="EI12" s="72">
        <f t="shared" ref="EI12" si="441">QUOTIENT(EH11,12)+1</f>
        <v>11</v>
      </c>
      <c r="EJ12" s="72">
        <f t="shared" ref="EJ12" si="442">QUOTIENT(EI11,12)+1</f>
        <v>11</v>
      </c>
      <c r="EK12" s="72">
        <f t="shared" ref="EK12" si="443">QUOTIENT(EJ11,12)+1</f>
        <v>11</v>
      </c>
      <c r="EL12" s="72">
        <f t="shared" ref="EL12" si="444">QUOTIENT(EK11,12)+1</f>
        <v>12</v>
      </c>
      <c r="EM12" s="72">
        <f t="shared" ref="EM12" si="445">QUOTIENT(EL11,12)+1</f>
        <v>12</v>
      </c>
      <c r="EN12" s="72">
        <f t="shared" ref="EN12" si="446">QUOTIENT(EM11,12)+1</f>
        <v>12</v>
      </c>
      <c r="EO12" s="72">
        <f t="shared" ref="EO12" si="447">QUOTIENT(EN11,12)+1</f>
        <v>12</v>
      </c>
      <c r="EP12" s="72">
        <f t="shared" ref="EP12" si="448">QUOTIENT(EO11,12)+1</f>
        <v>12</v>
      </c>
      <c r="EQ12" s="72">
        <f t="shared" ref="EQ12" si="449">QUOTIENT(EP11,12)+1</f>
        <v>12</v>
      </c>
      <c r="ER12" s="72">
        <f t="shared" ref="ER12" si="450">QUOTIENT(EQ11,12)+1</f>
        <v>12</v>
      </c>
      <c r="ES12" s="72">
        <f t="shared" ref="ES12" si="451">QUOTIENT(ER11,12)+1</f>
        <v>12</v>
      </c>
      <c r="ET12" s="72">
        <f t="shared" ref="ET12" si="452">QUOTIENT(ES11,12)+1</f>
        <v>12</v>
      </c>
      <c r="EU12" s="72">
        <f t="shared" ref="EU12" si="453">QUOTIENT(ET11,12)+1</f>
        <v>12</v>
      </c>
      <c r="EV12" s="72">
        <f t="shared" ref="EV12" si="454">QUOTIENT(EU11,12)+1</f>
        <v>12</v>
      </c>
      <c r="EW12" s="72">
        <f t="shared" ref="EW12" si="455">QUOTIENT(EV11,12)+1</f>
        <v>12</v>
      </c>
      <c r="EX12" s="72">
        <f t="shared" ref="EX12" si="456">QUOTIENT(EW11,12)+1</f>
        <v>13</v>
      </c>
      <c r="EY12" s="72">
        <f t="shared" ref="EY12" si="457">QUOTIENT(EX11,12)+1</f>
        <v>13</v>
      </c>
      <c r="EZ12" s="72">
        <f t="shared" ref="EZ12" si="458">QUOTIENT(EY11,12)+1</f>
        <v>13</v>
      </c>
      <c r="FA12" s="72">
        <f t="shared" ref="FA12" si="459">QUOTIENT(EZ11,12)+1</f>
        <v>13</v>
      </c>
      <c r="FB12" s="72">
        <f t="shared" ref="FB12" si="460">QUOTIENT(FA11,12)+1</f>
        <v>13</v>
      </c>
      <c r="FC12" s="72">
        <f t="shared" ref="FC12" si="461">QUOTIENT(FB11,12)+1</f>
        <v>13</v>
      </c>
      <c r="FD12" s="72">
        <f t="shared" ref="FD12" si="462">QUOTIENT(FC11,12)+1</f>
        <v>13</v>
      </c>
      <c r="FE12" s="72">
        <f t="shared" ref="FE12" si="463">QUOTIENT(FD11,12)+1</f>
        <v>13</v>
      </c>
      <c r="FF12" s="72">
        <f t="shared" ref="FF12" si="464">QUOTIENT(FE11,12)+1</f>
        <v>13</v>
      </c>
      <c r="FG12" s="72">
        <f t="shared" ref="FG12" si="465">QUOTIENT(FF11,12)+1</f>
        <v>13</v>
      </c>
      <c r="FH12" s="72">
        <f t="shared" ref="FH12" si="466">QUOTIENT(FG11,12)+1</f>
        <v>13</v>
      </c>
      <c r="FI12" s="72">
        <f t="shared" ref="FI12" si="467">QUOTIENT(FH11,12)+1</f>
        <v>13</v>
      </c>
      <c r="FJ12" s="72">
        <f t="shared" ref="FJ12" si="468">QUOTIENT(FI11,12)+1</f>
        <v>14</v>
      </c>
      <c r="FK12" s="72">
        <f t="shared" ref="FK12" si="469">QUOTIENT(FJ11,12)+1</f>
        <v>14</v>
      </c>
      <c r="FL12" s="72">
        <f t="shared" ref="FL12" si="470">QUOTIENT(FK11,12)+1</f>
        <v>14</v>
      </c>
      <c r="FM12" s="72">
        <f t="shared" ref="FM12" si="471">QUOTIENT(FL11,12)+1</f>
        <v>14</v>
      </c>
      <c r="FN12" s="72">
        <f t="shared" ref="FN12" si="472">QUOTIENT(FM11,12)+1</f>
        <v>14</v>
      </c>
      <c r="FO12" s="72">
        <f t="shared" ref="FO12" si="473">QUOTIENT(FN11,12)+1</f>
        <v>14</v>
      </c>
      <c r="FP12" s="72">
        <f t="shared" ref="FP12" si="474">QUOTIENT(FO11,12)+1</f>
        <v>14</v>
      </c>
      <c r="FQ12" s="72">
        <f t="shared" ref="FQ12" si="475">QUOTIENT(FP11,12)+1</f>
        <v>14</v>
      </c>
      <c r="FR12" s="72">
        <f t="shared" ref="FR12" si="476">QUOTIENT(FQ11,12)+1</f>
        <v>14</v>
      </c>
      <c r="FS12" s="72">
        <f t="shared" ref="FS12" si="477">QUOTIENT(FR11,12)+1</f>
        <v>14</v>
      </c>
      <c r="FT12" s="72">
        <f t="shared" ref="FT12" si="478">QUOTIENT(FS11,12)+1</f>
        <v>14</v>
      </c>
      <c r="FU12" s="72">
        <f t="shared" ref="FU12" si="479">QUOTIENT(FT11,12)+1</f>
        <v>14</v>
      </c>
      <c r="FV12" s="72">
        <f t="shared" ref="FV12" si="480">QUOTIENT(FU11,12)+1</f>
        <v>15</v>
      </c>
      <c r="FW12" s="72">
        <f t="shared" ref="FW12" si="481">QUOTIENT(FV11,12)+1</f>
        <v>15</v>
      </c>
      <c r="FX12" s="72">
        <f t="shared" ref="FX12" si="482">QUOTIENT(FW11,12)+1</f>
        <v>15</v>
      </c>
      <c r="FY12" s="72">
        <f t="shared" ref="FY12" si="483">QUOTIENT(FX11,12)+1</f>
        <v>15</v>
      </c>
      <c r="FZ12" s="72">
        <f t="shared" ref="FZ12" si="484">QUOTIENT(FY11,12)+1</f>
        <v>15</v>
      </c>
      <c r="GA12" s="72">
        <f t="shared" ref="GA12" si="485">QUOTIENT(FZ11,12)+1</f>
        <v>15</v>
      </c>
      <c r="GB12" s="72">
        <f t="shared" ref="GB12" si="486">QUOTIENT(GA11,12)+1</f>
        <v>15</v>
      </c>
      <c r="GC12" s="72">
        <f t="shared" ref="GC12" si="487">QUOTIENT(GB11,12)+1</f>
        <v>15</v>
      </c>
      <c r="GD12" s="72">
        <f t="shared" ref="GD12" si="488">QUOTIENT(GC11,12)+1</f>
        <v>15</v>
      </c>
      <c r="GE12" s="72">
        <f t="shared" ref="GE12" si="489">QUOTIENT(GD11,12)+1</f>
        <v>15</v>
      </c>
      <c r="GF12" s="72">
        <f t="shared" ref="GF12" si="490">QUOTIENT(GE11,12)+1</f>
        <v>15</v>
      </c>
      <c r="GG12" s="72">
        <f t="shared" ref="GG12" si="491">QUOTIENT(GF11,12)+1</f>
        <v>15</v>
      </c>
      <c r="GH12" s="72">
        <f t="shared" ref="GH12" si="492">QUOTIENT(GG11,12)+1</f>
        <v>16</v>
      </c>
      <c r="GI12" s="72">
        <f t="shared" ref="GI12" si="493">QUOTIENT(GH11,12)+1</f>
        <v>16</v>
      </c>
      <c r="GJ12" s="72">
        <f t="shared" ref="GJ12" si="494">QUOTIENT(GI11,12)+1</f>
        <v>16</v>
      </c>
      <c r="GK12" s="72">
        <f t="shared" ref="GK12" si="495">QUOTIENT(GJ11,12)+1</f>
        <v>16</v>
      </c>
      <c r="GL12" s="72">
        <f t="shared" ref="GL12" si="496">QUOTIENT(GK11,12)+1</f>
        <v>16</v>
      </c>
      <c r="GM12" s="72">
        <f t="shared" ref="GM12" si="497">QUOTIENT(GL11,12)+1</f>
        <v>16</v>
      </c>
      <c r="GN12" s="72">
        <f t="shared" ref="GN12" si="498">QUOTIENT(GM11,12)+1</f>
        <v>16</v>
      </c>
      <c r="GO12" s="72">
        <f t="shared" ref="GO12" si="499">QUOTIENT(GN11,12)+1</f>
        <v>16</v>
      </c>
      <c r="GP12" s="72">
        <f t="shared" ref="GP12" si="500">QUOTIENT(GO11,12)+1</f>
        <v>16</v>
      </c>
      <c r="GQ12" s="72">
        <f t="shared" ref="GQ12" si="501">QUOTIENT(GP11,12)+1</f>
        <v>16</v>
      </c>
      <c r="GR12" s="72">
        <f t="shared" ref="GR12" si="502">QUOTIENT(GQ11,12)+1</f>
        <v>16</v>
      </c>
      <c r="GS12" s="72">
        <f t="shared" ref="GS12" si="503">QUOTIENT(GR11,12)+1</f>
        <v>16</v>
      </c>
      <c r="GT12" s="72">
        <f t="shared" ref="GT12" si="504">QUOTIENT(GS11,12)+1</f>
        <v>17</v>
      </c>
      <c r="GU12" s="72">
        <f t="shared" ref="GU12" si="505">QUOTIENT(GT11,12)+1</f>
        <v>17</v>
      </c>
      <c r="GV12" s="72">
        <f t="shared" ref="GV12" si="506">QUOTIENT(GU11,12)+1</f>
        <v>17</v>
      </c>
      <c r="GW12" s="72">
        <f t="shared" ref="GW12" si="507">QUOTIENT(GV11,12)+1</f>
        <v>17</v>
      </c>
      <c r="GX12" s="72">
        <f t="shared" ref="GX12" si="508">QUOTIENT(GW11,12)+1</f>
        <v>17</v>
      </c>
      <c r="GY12" s="72">
        <f t="shared" ref="GY12" si="509">QUOTIENT(GX11,12)+1</f>
        <v>17</v>
      </c>
      <c r="GZ12" s="72">
        <f t="shared" ref="GZ12" si="510">QUOTIENT(GY11,12)+1</f>
        <v>17</v>
      </c>
      <c r="HA12" s="72">
        <f t="shared" ref="HA12" si="511">QUOTIENT(GZ11,12)+1</f>
        <v>17</v>
      </c>
      <c r="HB12" s="72">
        <f t="shared" ref="HB12" si="512">QUOTIENT(HA11,12)+1</f>
        <v>17</v>
      </c>
      <c r="HC12" s="72">
        <f t="shared" ref="HC12" si="513">QUOTIENT(HB11,12)+1</f>
        <v>17</v>
      </c>
      <c r="HD12" s="72">
        <f t="shared" ref="HD12" si="514">QUOTIENT(HC11,12)+1</f>
        <v>17</v>
      </c>
      <c r="HE12" s="72">
        <f t="shared" ref="HE12" si="515">QUOTIENT(HD11,12)+1</f>
        <v>17</v>
      </c>
      <c r="HF12" s="72">
        <f t="shared" ref="HF12" si="516">QUOTIENT(HE11,12)+1</f>
        <v>18</v>
      </c>
      <c r="HG12" s="72">
        <f t="shared" ref="HG12" si="517">QUOTIENT(HF11,12)+1</f>
        <v>18</v>
      </c>
      <c r="HH12" s="72">
        <f t="shared" ref="HH12" si="518">QUOTIENT(HG11,12)+1</f>
        <v>18</v>
      </c>
      <c r="HI12" s="72">
        <f t="shared" ref="HI12" si="519">QUOTIENT(HH11,12)+1</f>
        <v>18</v>
      </c>
      <c r="HJ12" s="72">
        <f t="shared" ref="HJ12" si="520">QUOTIENT(HI11,12)+1</f>
        <v>18</v>
      </c>
      <c r="HK12" s="72">
        <f t="shared" ref="HK12" si="521">QUOTIENT(HJ11,12)+1</f>
        <v>18</v>
      </c>
      <c r="HL12" s="72">
        <f t="shared" ref="HL12" si="522">QUOTIENT(HK11,12)+1</f>
        <v>18</v>
      </c>
      <c r="HM12" s="72">
        <f t="shared" ref="HM12" si="523">QUOTIENT(HL11,12)+1</f>
        <v>18</v>
      </c>
      <c r="HN12" s="72">
        <f t="shared" ref="HN12" si="524">QUOTIENT(HM11,12)+1</f>
        <v>18</v>
      </c>
      <c r="HO12" s="72">
        <f t="shared" ref="HO12" si="525">QUOTIENT(HN11,12)+1</f>
        <v>18</v>
      </c>
      <c r="HP12" s="72">
        <f t="shared" ref="HP12" si="526">QUOTIENT(HO11,12)+1</f>
        <v>18</v>
      </c>
      <c r="HQ12" s="72">
        <f t="shared" ref="HQ12" si="527">QUOTIENT(HP11,12)+1</f>
        <v>18</v>
      </c>
      <c r="HR12" s="72">
        <f t="shared" ref="HR12" si="528">QUOTIENT(HQ11,12)+1</f>
        <v>19</v>
      </c>
      <c r="HS12" s="72">
        <f t="shared" ref="HS12" si="529">QUOTIENT(HR11,12)+1</f>
        <v>19</v>
      </c>
      <c r="HT12" s="72">
        <f t="shared" ref="HT12" si="530">QUOTIENT(HS11,12)+1</f>
        <v>19</v>
      </c>
      <c r="HU12" s="72">
        <f t="shared" ref="HU12" si="531">QUOTIENT(HT11,12)+1</f>
        <v>19</v>
      </c>
      <c r="HV12" s="72">
        <f t="shared" ref="HV12" si="532">QUOTIENT(HU11,12)+1</f>
        <v>19</v>
      </c>
      <c r="HW12" s="72">
        <f t="shared" ref="HW12" si="533">QUOTIENT(HV11,12)+1</f>
        <v>19</v>
      </c>
      <c r="HX12" s="72">
        <f t="shared" ref="HX12" si="534">QUOTIENT(HW11,12)+1</f>
        <v>19</v>
      </c>
      <c r="HY12" s="72">
        <f t="shared" ref="HY12" si="535">QUOTIENT(HX11,12)+1</f>
        <v>19</v>
      </c>
      <c r="HZ12" s="72">
        <f t="shared" ref="HZ12" si="536">QUOTIENT(HY11,12)+1</f>
        <v>19</v>
      </c>
      <c r="IA12" s="72">
        <f t="shared" ref="IA12" si="537">QUOTIENT(HZ11,12)+1</f>
        <v>19</v>
      </c>
      <c r="IB12" s="72">
        <f t="shared" ref="IB12" si="538">QUOTIENT(IA11,12)+1</f>
        <v>19</v>
      </c>
      <c r="IC12" s="72">
        <f t="shared" ref="IC12" si="539">QUOTIENT(IB11,12)+1</f>
        <v>19</v>
      </c>
      <c r="ID12" s="72">
        <f t="shared" ref="ID12" si="540">QUOTIENT(IC11,12)+1</f>
        <v>20</v>
      </c>
      <c r="IE12" s="72">
        <f t="shared" ref="IE12" si="541">QUOTIENT(ID11,12)+1</f>
        <v>20</v>
      </c>
      <c r="IF12" s="72">
        <f t="shared" ref="IF12" si="542">QUOTIENT(IE11,12)+1</f>
        <v>20</v>
      </c>
      <c r="IG12" s="72">
        <f t="shared" ref="IG12" si="543">QUOTIENT(IF11,12)+1</f>
        <v>20</v>
      </c>
      <c r="IH12" s="72">
        <f t="shared" ref="IH12" si="544">QUOTIENT(IG11,12)+1</f>
        <v>20</v>
      </c>
      <c r="II12" s="72">
        <f t="shared" ref="II12" si="545">QUOTIENT(IH11,12)+1</f>
        <v>20</v>
      </c>
      <c r="IJ12" s="72">
        <f t="shared" ref="IJ12" si="546">QUOTIENT(II11,12)+1</f>
        <v>20</v>
      </c>
      <c r="IK12" s="72">
        <f t="shared" ref="IK12" si="547">QUOTIENT(IJ11,12)+1</f>
        <v>20</v>
      </c>
      <c r="IL12" s="72">
        <f t="shared" ref="IL12" si="548">QUOTIENT(IK11,12)+1</f>
        <v>20</v>
      </c>
      <c r="IM12" s="72">
        <f t="shared" ref="IM12" si="549">QUOTIENT(IL11,12)+1</f>
        <v>20</v>
      </c>
      <c r="IN12" s="72">
        <f t="shared" ref="IN12" si="550">QUOTIENT(IM11,12)+1</f>
        <v>20</v>
      </c>
      <c r="IO12" s="72">
        <f t="shared" ref="IO12" si="551">QUOTIENT(IN11,12)+1</f>
        <v>20</v>
      </c>
      <c r="IP12" s="72">
        <f t="shared" ref="IP12:JF12" si="552">QUOTIENT(IO11,12)+1</f>
        <v>21</v>
      </c>
      <c r="IQ12" s="72">
        <f t="shared" si="552"/>
        <v>21</v>
      </c>
      <c r="IR12" s="72">
        <f t="shared" si="552"/>
        <v>21</v>
      </c>
      <c r="IS12" s="72">
        <f t="shared" si="552"/>
        <v>21</v>
      </c>
      <c r="IT12" s="72">
        <f t="shared" si="552"/>
        <v>21</v>
      </c>
      <c r="IU12" s="72">
        <f t="shared" si="552"/>
        <v>21</v>
      </c>
      <c r="IV12" s="72">
        <f t="shared" si="552"/>
        <v>21</v>
      </c>
      <c r="IW12" s="72">
        <f t="shared" si="552"/>
        <v>21</v>
      </c>
      <c r="IX12" s="72">
        <f t="shared" si="552"/>
        <v>21</v>
      </c>
      <c r="IY12" s="72">
        <f t="shared" si="552"/>
        <v>21</v>
      </c>
      <c r="IZ12" s="72">
        <f t="shared" si="552"/>
        <v>21</v>
      </c>
      <c r="JA12" s="72">
        <f t="shared" si="552"/>
        <v>21</v>
      </c>
      <c r="JB12" s="72">
        <f t="shared" si="552"/>
        <v>22</v>
      </c>
      <c r="JC12" s="72">
        <f t="shared" si="552"/>
        <v>22</v>
      </c>
      <c r="JD12" s="72">
        <f t="shared" si="552"/>
        <v>22</v>
      </c>
      <c r="JE12" s="72">
        <f t="shared" si="552"/>
        <v>22</v>
      </c>
      <c r="JF12" s="72">
        <f t="shared" si="552"/>
        <v>22</v>
      </c>
      <c r="JG12" s="72">
        <f t="shared" ref="JG12:LR12" si="553">QUOTIENT(JF11,12)+1</f>
        <v>22</v>
      </c>
      <c r="JH12" s="72">
        <f t="shared" si="553"/>
        <v>22</v>
      </c>
      <c r="JI12" s="72">
        <f t="shared" si="553"/>
        <v>22</v>
      </c>
      <c r="JJ12" s="72">
        <f t="shared" si="553"/>
        <v>22</v>
      </c>
      <c r="JK12" s="72">
        <f t="shared" si="553"/>
        <v>22</v>
      </c>
      <c r="JL12" s="72">
        <f t="shared" si="553"/>
        <v>22</v>
      </c>
      <c r="JM12" s="72">
        <f t="shared" si="553"/>
        <v>22</v>
      </c>
      <c r="JN12" s="72">
        <f t="shared" si="553"/>
        <v>23</v>
      </c>
      <c r="JO12" s="72">
        <f t="shared" si="553"/>
        <v>23</v>
      </c>
      <c r="JP12" s="72">
        <f t="shared" si="553"/>
        <v>23</v>
      </c>
      <c r="JQ12" s="72">
        <f t="shared" si="553"/>
        <v>23</v>
      </c>
      <c r="JR12" s="72">
        <f t="shared" si="553"/>
        <v>23</v>
      </c>
      <c r="JS12" s="72">
        <f t="shared" si="553"/>
        <v>23</v>
      </c>
      <c r="JT12" s="72">
        <f t="shared" si="553"/>
        <v>23</v>
      </c>
      <c r="JU12" s="72">
        <f t="shared" si="553"/>
        <v>23</v>
      </c>
      <c r="JV12" s="72">
        <f t="shared" si="553"/>
        <v>23</v>
      </c>
      <c r="JW12" s="72">
        <f t="shared" si="553"/>
        <v>23</v>
      </c>
      <c r="JX12" s="72">
        <f t="shared" si="553"/>
        <v>23</v>
      </c>
      <c r="JY12" s="72">
        <f t="shared" si="553"/>
        <v>23</v>
      </c>
      <c r="JZ12" s="72">
        <f t="shared" si="553"/>
        <v>24</v>
      </c>
      <c r="KA12" s="72">
        <f t="shared" si="553"/>
        <v>24</v>
      </c>
      <c r="KB12" s="72">
        <f t="shared" si="553"/>
        <v>24</v>
      </c>
      <c r="KC12" s="72">
        <f t="shared" si="553"/>
        <v>24</v>
      </c>
      <c r="KD12" s="72">
        <f t="shared" si="553"/>
        <v>24</v>
      </c>
      <c r="KE12" s="72">
        <f t="shared" si="553"/>
        <v>24</v>
      </c>
      <c r="KF12" s="72">
        <f t="shared" si="553"/>
        <v>24</v>
      </c>
      <c r="KG12" s="72">
        <f t="shared" si="553"/>
        <v>24</v>
      </c>
      <c r="KH12" s="72">
        <f t="shared" si="553"/>
        <v>24</v>
      </c>
      <c r="KI12" s="72">
        <f t="shared" si="553"/>
        <v>24</v>
      </c>
      <c r="KJ12" s="72">
        <f t="shared" si="553"/>
        <v>24</v>
      </c>
      <c r="KK12" s="72">
        <f t="shared" si="553"/>
        <v>24</v>
      </c>
      <c r="KL12" s="72">
        <f t="shared" si="553"/>
        <v>25</v>
      </c>
      <c r="KM12" s="72">
        <f t="shared" si="553"/>
        <v>25</v>
      </c>
      <c r="KN12" s="72">
        <f t="shared" si="553"/>
        <v>25</v>
      </c>
      <c r="KO12" s="72">
        <f t="shared" si="553"/>
        <v>25</v>
      </c>
      <c r="KP12" s="72">
        <f t="shared" si="553"/>
        <v>25</v>
      </c>
      <c r="KQ12" s="72">
        <f t="shared" si="553"/>
        <v>25</v>
      </c>
      <c r="KR12" s="72">
        <f t="shared" si="553"/>
        <v>25</v>
      </c>
      <c r="KS12" s="72">
        <f t="shared" si="553"/>
        <v>25</v>
      </c>
      <c r="KT12" s="72">
        <f t="shared" si="553"/>
        <v>25</v>
      </c>
      <c r="KU12" s="72">
        <f t="shared" si="553"/>
        <v>25</v>
      </c>
      <c r="KV12" s="72">
        <f t="shared" si="553"/>
        <v>25</v>
      </c>
      <c r="KW12" s="72">
        <f t="shared" si="553"/>
        <v>25</v>
      </c>
      <c r="KX12" s="72">
        <f t="shared" si="553"/>
        <v>26</v>
      </c>
      <c r="KY12" s="72">
        <f t="shared" si="553"/>
        <v>26</v>
      </c>
      <c r="KZ12" s="72">
        <f t="shared" si="553"/>
        <v>26</v>
      </c>
      <c r="LA12" s="72">
        <f t="shared" si="553"/>
        <v>26</v>
      </c>
      <c r="LB12" s="72">
        <f t="shared" si="553"/>
        <v>26</v>
      </c>
      <c r="LC12" s="72">
        <f t="shared" si="553"/>
        <v>26</v>
      </c>
      <c r="LD12" s="72">
        <f t="shared" si="553"/>
        <v>26</v>
      </c>
      <c r="LE12" s="72">
        <f t="shared" si="553"/>
        <v>26</v>
      </c>
      <c r="LF12" s="72">
        <f t="shared" si="553"/>
        <v>26</v>
      </c>
      <c r="LG12" s="72">
        <f t="shared" si="553"/>
        <v>26</v>
      </c>
      <c r="LH12" s="72">
        <f t="shared" si="553"/>
        <v>26</v>
      </c>
      <c r="LI12" s="72">
        <f t="shared" si="553"/>
        <v>26</v>
      </c>
      <c r="LJ12" s="72">
        <f t="shared" si="553"/>
        <v>27</v>
      </c>
      <c r="LK12" s="72">
        <f t="shared" si="553"/>
        <v>27</v>
      </c>
      <c r="LL12" s="72">
        <f t="shared" si="553"/>
        <v>27</v>
      </c>
      <c r="LM12" s="72">
        <f t="shared" si="553"/>
        <v>27</v>
      </c>
      <c r="LN12" s="72">
        <f t="shared" si="553"/>
        <v>27</v>
      </c>
      <c r="LO12" s="72">
        <f t="shared" si="553"/>
        <v>27</v>
      </c>
      <c r="LP12" s="72">
        <f t="shared" si="553"/>
        <v>27</v>
      </c>
      <c r="LQ12" s="72">
        <f t="shared" si="553"/>
        <v>27</v>
      </c>
      <c r="LR12" s="72">
        <f t="shared" si="553"/>
        <v>27</v>
      </c>
      <c r="LS12" s="72">
        <f t="shared" ref="LS12:NE12" si="554">QUOTIENT(LR11,12)+1</f>
        <v>27</v>
      </c>
      <c r="LT12" s="72">
        <f t="shared" si="554"/>
        <v>27</v>
      </c>
      <c r="LU12" s="72">
        <f t="shared" si="554"/>
        <v>27</v>
      </c>
      <c r="LV12" s="72">
        <f t="shared" si="554"/>
        <v>28</v>
      </c>
      <c r="LW12" s="72">
        <f t="shared" si="554"/>
        <v>28</v>
      </c>
      <c r="LX12" s="72">
        <f t="shared" si="554"/>
        <v>28</v>
      </c>
      <c r="LY12" s="72">
        <f t="shared" si="554"/>
        <v>28</v>
      </c>
      <c r="LZ12" s="72">
        <f t="shared" si="554"/>
        <v>28</v>
      </c>
      <c r="MA12" s="72">
        <f t="shared" si="554"/>
        <v>28</v>
      </c>
      <c r="MB12" s="72">
        <f t="shared" si="554"/>
        <v>28</v>
      </c>
      <c r="MC12" s="72">
        <f t="shared" si="554"/>
        <v>28</v>
      </c>
      <c r="MD12" s="72">
        <f t="shared" si="554"/>
        <v>28</v>
      </c>
      <c r="ME12" s="72">
        <f t="shared" si="554"/>
        <v>28</v>
      </c>
      <c r="MF12" s="72">
        <f t="shared" si="554"/>
        <v>28</v>
      </c>
      <c r="MG12" s="72">
        <f t="shared" si="554"/>
        <v>28</v>
      </c>
      <c r="MH12" s="72">
        <f t="shared" si="554"/>
        <v>29</v>
      </c>
      <c r="MI12" s="72">
        <f t="shared" si="554"/>
        <v>29</v>
      </c>
      <c r="MJ12" s="72">
        <f t="shared" si="554"/>
        <v>29</v>
      </c>
      <c r="MK12" s="72">
        <f t="shared" si="554"/>
        <v>29</v>
      </c>
      <c r="ML12" s="72">
        <f t="shared" si="554"/>
        <v>29</v>
      </c>
      <c r="MM12" s="72">
        <f t="shared" si="554"/>
        <v>29</v>
      </c>
      <c r="MN12" s="72">
        <f t="shared" si="554"/>
        <v>29</v>
      </c>
      <c r="MO12" s="72">
        <f t="shared" si="554"/>
        <v>29</v>
      </c>
      <c r="MP12" s="72">
        <f t="shared" si="554"/>
        <v>29</v>
      </c>
      <c r="MQ12" s="72">
        <f t="shared" si="554"/>
        <v>29</v>
      </c>
      <c r="MR12" s="72">
        <f t="shared" si="554"/>
        <v>29</v>
      </c>
      <c r="MS12" s="72">
        <f t="shared" si="554"/>
        <v>29</v>
      </c>
      <c r="MT12" s="72">
        <f t="shared" si="554"/>
        <v>30</v>
      </c>
      <c r="MU12" s="72">
        <f t="shared" si="554"/>
        <v>30</v>
      </c>
      <c r="MV12" s="72">
        <f t="shared" si="554"/>
        <v>30</v>
      </c>
      <c r="MW12" s="72">
        <f t="shared" si="554"/>
        <v>30</v>
      </c>
      <c r="MX12" s="72">
        <f t="shared" si="554"/>
        <v>30</v>
      </c>
      <c r="MY12" s="72">
        <f t="shared" si="554"/>
        <v>30</v>
      </c>
      <c r="MZ12" s="72">
        <f t="shared" si="554"/>
        <v>30</v>
      </c>
      <c r="NA12" s="72">
        <f t="shared" si="554"/>
        <v>30</v>
      </c>
      <c r="NB12" s="72">
        <f t="shared" si="554"/>
        <v>30</v>
      </c>
      <c r="NC12" s="72">
        <f t="shared" si="554"/>
        <v>30</v>
      </c>
      <c r="ND12" s="72">
        <f t="shared" si="554"/>
        <v>30</v>
      </c>
      <c r="NE12" s="72">
        <f t="shared" si="554"/>
        <v>30</v>
      </c>
    </row>
    <row r="13" spans="1:369" ht="15" customHeight="1" x14ac:dyDescent="0.25"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  <c r="BH13" s="70"/>
      <c r="BI13" s="70"/>
      <c r="BJ13" s="70"/>
      <c r="BK13" s="70"/>
      <c r="BL13" s="70"/>
      <c r="BM13" s="70"/>
      <c r="BN13" s="70"/>
      <c r="BO13" s="70"/>
      <c r="BP13" s="70"/>
      <c r="BQ13" s="70"/>
      <c r="BR13" s="70"/>
      <c r="BS13" s="70"/>
      <c r="BT13" s="70"/>
      <c r="BU13" s="70"/>
      <c r="BV13" s="70"/>
      <c r="BW13" s="70"/>
      <c r="BX13" s="70"/>
      <c r="BY13" s="70"/>
      <c r="BZ13" s="70"/>
      <c r="CA13" s="70"/>
      <c r="CB13" s="70"/>
      <c r="CC13" s="70"/>
      <c r="CD13" s="70"/>
      <c r="CE13" s="70"/>
      <c r="CF13" s="70"/>
      <c r="CG13" s="70"/>
      <c r="CH13" s="70"/>
      <c r="CI13" s="70"/>
      <c r="CJ13" s="70"/>
      <c r="CK13" s="70"/>
      <c r="CL13" s="70"/>
      <c r="CM13" s="70"/>
      <c r="CN13" s="70"/>
      <c r="CO13" s="70"/>
      <c r="CP13" s="70"/>
      <c r="CQ13" s="70"/>
      <c r="CR13" s="70"/>
      <c r="CS13" s="70"/>
      <c r="CT13" s="70"/>
      <c r="CU13" s="70"/>
      <c r="CV13" s="70"/>
      <c r="CW13" s="70"/>
      <c r="CX13" s="70"/>
      <c r="CY13" s="70"/>
      <c r="CZ13" s="70"/>
      <c r="DA13" s="70"/>
      <c r="DB13" s="70"/>
      <c r="DC13" s="70"/>
      <c r="DD13" s="70"/>
      <c r="DE13" s="70"/>
      <c r="DF13" s="70"/>
      <c r="DG13" s="70"/>
      <c r="DH13" s="70"/>
      <c r="DI13" s="70"/>
      <c r="DJ13" s="70"/>
      <c r="DK13" s="70"/>
      <c r="DL13" s="70"/>
      <c r="DM13" s="70"/>
      <c r="DN13" s="70"/>
      <c r="DO13" s="70"/>
      <c r="DP13" s="70"/>
      <c r="DQ13" s="70"/>
      <c r="DR13" s="70"/>
      <c r="DS13" s="70"/>
      <c r="DT13" s="70"/>
      <c r="DU13" s="70"/>
      <c r="DV13" s="70"/>
      <c r="DW13" s="70"/>
      <c r="DX13" s="70"/>
      <c r="DY13" s="70"/>
      <c r="DZ13" s="70"/>
      <c r="EA13" s="70"/>
      <c r="EB13" s="70"/>
      <c r="EC13" s="70"/>
      <c r="ED13" s="70"/>
      <c r="EE13" s="70"/>
      <c r="EF13" s="70"/>
      <c r="EG13" s="70"/>
      <c r="EH13" s="70"/>
      <c r="EI13" s="70"/>
      <c r="EJ13" s="70"/>
      <c r="EK13" s="70"/>
      <c r="EL13" s="70"/>
      <c r="EM13" s="70"/>
      <c r="EN13" s="70"/>
      <c r="EO13" s="70"/>
      <c r="EP13" s="70"/>
      <c r="EQ13" s="70"/>
      <c r="ER13" s="70"/>
      <c r="ES13" s="70"/>
      <c r="ET13" s="70"/>
      <c r="EU13" s="70"/>
      <c r="EV13" s="70"/>
      <c r="EW13" s="70"/>
      <c r="EX13" s="70"/>
      <c r="EY13" s="70"/>
      <c r="EZ13" s="70"/>
      <c r="FA13" s="70"/>
      <c r="FB13" s="70"/>
      <c r="FC13" s="70"/>
      <c r="FD13" s="70"/>
      <c r="FE13" s="70"/>
      <c r="FF13" s="70"/>
      <c r="FG13" s="70"/>
      <c r="FH13" s="70"/>
      <c r="FI13" s="70"/>
      <c r="FJ13" s="70"/>
      <c r="FK13" s="70"/>
      <c r="FL13" s="70"/>
      <c r="FM13" s="70"/>
      <c r="FN13" s="70"/>
      <c r="FO13" s="70"/>
      <c r="FP13" s="70"/>
      <c r="FQ13" s="70"/>
      <c r="FR13" s="70"/>
      <c r="FS13" s="70"/>
      <c r="FT13" s="70"/>
      <c r="FU13" s="70"/>
      <c r="FV13" s="70"/>
      <c r="FW13" s="70"/>
      <c r="FX13" s="70"/>
      <c r="FY13" s="70"/>
      <c r="FZ13" s="70"/>
      <c r="GA13" s="70"/>
      <c r="GB13" s="70"/>
      <c r="GC13" s="70"/>
      <c r="GD13" s="70"/>
      <c r="GE13" s="70"/>
      <c r="GF13" s="70"/>
      <c r="GG13" s="70"/>
      <c r="GH13" s="70"/>
      <c r="GI13" s="70"/>
      <c r="GJ13" s="70"/>
      <c r="GK13" s="70"/>
      <c r="GL13" s="70"/>
      <c r="GM13" s="70"/>
      <c r="GN13" s="70"/>
      <c r="GO13" s="70"/>
      <c r="GP13" s="70"/>
      <c r="GQ13" s="70"/>
      <c r="GR13" s="70"/>
      <c r="GS13" s="70"/>
      <c r="GT13" s="70"/>
      <c r="GU13" s="70"/>
      <c r="GV13" s="70"/>
      <c r="GW13" s="70"/>
      <c r="GX13" s="70"/>
      <c r="GY13" s="70"/>
      <c r="GZ13" s="70"/>
      <c r="HA13" s="70"/>
      <c r="HB13" s="70"/>
      <c r="HC13" s="70"/>
      <c r="HD13" s="70"/>
      <c r="HE13" s="70"/>
      <c r="HF13" s="70"/>
      <c r="HG13" s="70"/>
      <c r="HH13" s="70"/>
      <c r="HI13" s="70"/>
      <c r="HJ13" s="70"/>
      <c r="HK13" s="70"/>
      <c r="HL13" s="70"/>
      <c r="HM13" s="70"/>
      <c r="HN13" s="70"/>
      <c r="HO13" s="70"/>
      <c r="HP13" s="70"/>
      <c r="HQ13" s="70"/>
      <c r="HR13" s="70"/>
      <c r="HS13" s="70"/>
      <c r="HT13" s="70"/>
      <c r="HU13" s="70"/>
      <c r="HV13" s="70"/>
      <c r="HW13" s="70"/>
      <c r="HX13" s="70"/>
      <c r="HY13" s="70"/>
      <c r="HZ13" s="70"/>
      <c r="IA13" s="70"/>
      <c r="IB13" s="70"/>
      <c r="IC13" s="70"/>
      <c r="ID13" s="70"/>
      <c r="IE13" s="70"/>
      <c r="IF13" s="70"/>
      <c r="IG13" s="70"/>
      <c r="IH13" s="70"/>
      <c r="II13" s="70"/>
      <c r="IJ13" s="70"/>
      <c r="IK13" s="70"/>
      <c r="IL13" s="70"/>
      <c r="IM13" s="70"/>
      <c r="IN13" s="70"/>
      <c r="IO13" s="70"/>
      <c r="IP13" s="70"/>
      <c r="IQ13" s="70"/>
      <c r="IR13" s="70"/>
      <c r="IS13" s="70"/>
      <c r="IT13" s="70"/>
      <c r="IU13" s="70"/>
      <c r="IV13" s="70"/>
      <c r="IW13" s="70"/>
      <c r="IX13" s="70"/>
      <c r="IY13" s="70"/>
      <c r="IZ13" s="70"/>
      <c r="JA13" s="70"/>
      <c r="JB13" s="70"/>
      <c r="JC13" s="70"/>
      <c r="JD13" s="70"/>
      <c r="JE13" s="70"/>
      <c r="JF13" s="70"/>
      <c r="JG13" s="70"/>
      <c r="JH13" s="70"/>
      <c r="JI13" s="70"/>
      <c r="JJ13" s="70"/>
      <c r="JK13" s="70"/>
      <c r="JL13" s="70"/>
      <c r="JM13" s="70"/>
      <c r="JN13" s="70"/>
      <c r="JO13" s="70"/>
      <c r="JP13" s="70"/>
      <c r="JQ13" s="70"/>
      <c r="JR13" s="70"/>
      <c r="JS13" s="70"/>
      <c r="JT13" s="70"/>
      <c r="JU13" s="70"/>
      <c r="JV13" s="70"/>
      <c r="JW13" s="70"/>
      <c r="JX13" s="70"/>
      <c r="JY13" s="70"/>
      <c r="JZ13" s="70"/>
      <c r="KA13" s="70"/>
      <c r="KB13" s="70"/>
      <c r="KC13" s="70"/>
      <c r="KD13" s="70"/>
      <c r="KE13" s="70"/>
      <c r="KF13" s="70"/>
      <c r="KG13" s="70"/>
      <c r="KH13" s="70"/>
      <c r="KI13" s="70"/>
      <c r="KJ13" s="70"/>
      <c r="KK13" s="70"/>
      <c r="KL13" s="70"/>
      <c r="KM13" s="70"/>
      <c r="KN13" s="70"/>
      <c r="KO13" s="70"/>
      <c r="KP13" s="70"/>
      <c r="KQ13" s="70"/>
      <c r="KR13" s="70"/>
      <c r="KS13" s="70"/>
      <c r="KT13" s="70"/>
      <c r="KU13" s="70"/>
      <c r="KV13" s="70"/>
      <c r="KW13" s="70"/>
      <c r="KX13" s="70"/>
      <c r="KY13" s="70"/>
      <c r="KZ13" s="70"/>
      <c r="LA13" s="70"/>
      <c r="LB13" s="70"/>
      <c r="LC13" s="70"/>
      <c r="LD13" s="70"/>
      <c r="LE13" s="70"/>
      <c r="LF13" s="70"/>
      <c r="LG13" s="70"/>
      <c r="LH13" s="70"/>
      <c r="LI13" s="70"/>
      <c r="LJ13" s="70"/>
      <c r="LK13" s="70"/>
      <c r="LL13" s="70"/>
      <c r="LM13" s="70"/>
      <c r="LN13" s="70"/>
      <c r="LO13" s="70"/>
      <c r="LP13" s="70"/>
      <c r="LQ13" s="70"/>
      <c r="LR13" s="70"/>
      <c r="LS13" s="70"/>
      <c r="LT13" s="70"/>
      <c r="LU13" s="70"/>
      <c r="LV13" s="70"/>
      <c r="LW13" s="70"/>
      <c r="LX13" s="70"/>
      <c r="LY13" s="70"/>
      <c r="LZ13" s="70"/>
      <c r="MA13" s="70"/>
      <c r="MB13" s="70"/>
      <c r="MC13" s="70"/>
      <c r="MD13" s="70"/>
      <c r="ME13" s="70"/>
      <c r="MF13" s="70"/>
      <c r="MG13" s="70"/>
      <c r="MH13" s="70"/>
      <c r="MI13" s="70"/>
      <c r="MJ13" s="70"/>
      <c r="MK13" s="70"/>
      <c r="ML13" s="70"/>
      <c r="MM13" s="70"/>
      <c r="MN13" s="70"/>
      <c r="MO13" s="70"/>
      <c r="MP13" s="70"/>
      <c r="MQ13" s="70"/>
      <c r="MR13" s="70"/>
      <c r="MS13" s="70"/>
      <c r="MT13" s="70"/>
      <c r="MU13" s="70"/>
      <c r="MV13" s="70"/>
      <c r="MW13" s="70"/>
      <c r="MX13" s="70"/>
      <c r="MY13" s="70"/>
      <c r="MZ13" s="70"/>
      <c r="NA13" s="70"/>
      <c r="NB13" s="70"/>
      <c r="NC13" s="70"/>
      <c r="ND13" s="70"/>
      <c r="NE13" s="70"/>
    </row>
    <row r="14" spans="1:369" ht="15" customHeight="1" x14ac:dyDescent="0.25">
      <c r="B14" s="68" t="s">
        <v>237</v>
      </c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  <c r="BL14" s="70"/>
      <c r="BM14" s="70"/>
      <c r="BN14" s="70"/>
      <c r="BO14" s="70"/>
      <c r="BP14" s="70"/>
      <c r="BQ14" s="70"/>
      <c r="BR14" s="70"/>
      <c r="BS14" s="70"/>
      <c r="BT14" s="70"/>
      <c r="BU14" s="70"/>
      <c r="BV14" s="70"/>
      <c r="BW14" s="70"/>
      <c r="BX14" s="70"/>
      <c r="BY14" s="70"/>
      <c r="BZ14" s="70"/>
      <c r="CA14" s="70"/>
      <c r="CB14" s="70"/>
      <c r="CC14" s="70"/>
      <c r="CD14" s="70"/>
      <c r="CE14" s="70"/>
      <c r="CF14" s="70"/>
      <c r="CG14" s="70"/>
      <c r="CH14" s="70"/>
      <c r="CI14" s="70"/>
      <c r="CJ14" s="70"/>
      <c r="CK14" s="70"/>
      <c r="CL14" s="70"/>
      <c r="CM14" s="70"/>
      <c r="CN14" s="70"/>
      <c r="CO14" s="70"/>
      <c r="CP14" s="70"/>
      <c r="CQ14" s="70"/>
      <c r="CR14" s="70"/>
      <c r="CS14" s="70"/>
      <c r="CT14" s="70"/>
      <c r="CU14" s="70"/>
      <c r="CV14" s="70"/>
      <c r="CW14" s="70"/>
      <c r="CX14" s="70"/>
      <c r="CY14" s="70"/>
      <c r="CZ14" s="70"/>
      <c r="DA14" s="70"/>
      <c r="DB14" s="70"/>
      <c r="DC14" s="70"/>
      <c r="DD14" s="70"/>
      <c r="DE14" s="70"/>
      <c r="DF14" s="70"/>
      <c r="DG14" s="70"/>
      <c r="DH14" s="70"/>
      <c r="DI14" s="70"/>
      <c r="DJ14" s="70"/>
      <c r="DK14" s="70"/>
      <c r="DL14" s="70"/>
      <c r="DM14" s="70"/>
      <c r="DN14" s="70"/>
      <c r="DO14" s="70"/>
      <c r="DP14" s="70"/>
      <c r="DQ14" s="70"/>
      <c r="DR14" s="70"/>
      <c r="DS14" s="70"/>
      <c r="DT14" s="70"/>
      <c r="DU14" s="70"/>
      <c r="DV14" s="70"/>
      <c r="DW14" s="70"/>
      <c r="DX14" s="70"/>
      <c r="DY14" s="70"/>
      <c r="DZ14" s="70"/>
      <c r="EA14" s="70"/>
      <c r="EB14" s="70"/>
      <c r="EC14" s="70"/>
      <c r="ED14" s="70"/>
      <c r="EE14" s="70"/>
      <c r="EF14" s="70"/>
      <c r="EG14" s="70"/>
      <c r="EH14" s="70"/>
      <c r="EI14" s="70"/>
      <c r="EJ14" s="70"/>
      <c r="EK14" s="70"/>
      <c r="EL14" s="70"/>
      <c r="EM14" s="70"/>
      <c r="EN14" s="70"/>
      <c r="EO14" s="70"/>
      <c r="EP14" s="70"/>
      <c r="EQ14" s="70"/>
      <c r="ER14" s="70"/>
      <c r="ES14" s="70"/>
      <c r="ET14" s="70"/>
      <c r="EU14" s="70"/>
      <c r="EV14" s="70"/>
      <c r="EW14" s="70"/>
      <c r="EX14" s="70"/>
      <c r="EY14" s="70"/>
      <c r="EZ14" s="70"/>
      <c r="FA14" s="70"/>
      <c r="FB14" s="70"/>
      <c r="FC14" s="70"/>
      <c r="FD14" s="70"/>
      <c r="FE14" s="70"/>
      <c r="FF14" s="70"/>
      <c r="FG14" s="70"/>
      <c r="FH14" s="70"/>
      <c r="FI14" s="70"/>
      <c r="FJ14" s="70"/>
      <c r="FK14" s="70"/>
      <c r="FL14" s="70"/>
      <c r="FM14" s="70"/>
      <c r="FN14" s="70"/>
      <c r="FO14" s="70"/>
      <c r="FP14" s="70"/>
      <c r="FQ14" s="70"/>
      <c r="FR14" s="70"/>
      <c r="FS14" s="70"/>
      <c r="FT14" s="70"/>
      <c r="FU14" s="70"/>
      <c r="FV14" s="70"/>
      <c r="FW14" s="70"/>
      <c r="FX14" s="70"/>
      <c r="FY14" s="70"/>
      <c r="FZ14" s="70"/>
      <c r="GA14" s="70"/>
      <c r="GB14" s="70"/>
      <c r="GC14" s="70"/>
      <c r="GD14" s="70"/>
      <c r="GE14" s="70"/>
      <c r="GF14" s="70"/>
      <c r="GG14" s="70"/>
      <c r="GH14" s="70"/>
      <c r="GI14" s="70"/>
      <c r="GJ14" s="70"/>
      <c r="GK14" s="70"/>
      <c r="GL14" s="70"/>
      <c r="GM14" s="70"/>
      <c r="GN14" s="70"/>
      <c r="GO14" s="70"/>
      <c r="GP14" s="70"/>
      <c r="GQ14" s="70"/>
      <c r="GR14" s="70"/>
      <c r="GS14" s="70"/>
      <c r="GT14" s="70"/>
      <c r="GU14" s="70"/>
      <c r="GV14" s="70"/>
      <c r="GW14" s="70"/>
      <c r="GX14" s="70"/>
      <c r="GY14" s="70"/>
      <c r="GZ14" s="70"/>
      <c r="HA14" s="70"/>
      <c r="HB14" s="70"/>
      <c r="HC14" s="70"/>
      <c r="HD14" s="70"/>
      <c r="HE14" s="70"/>
      <c r="HF14" s="70"/>
      <c r="HG14" s="70"/>
      <c r="HH14" s="70"/>
      <c r="HI14" s="70"/>
      <c r="HJ14" s="70"/>
      <c r="HK14" s="70"/>
      <c r="HL14" s="70"/>
      <c r="HM14" s="70"/>
      <c r="HN14" s="70"/>
      <c r="HO14" s="70"/>
      <c r="HP14" s="70"/>
      <c r="HQ14" s="70"/>
      <c r="HR14" s="70"/>
      <c r="HS14" s="70"/>
      <c r="HT14" s="70"/>
      <c r="HU14" s="70"/>
      <c r="HV14" s="70"/>
      <c r="HW14" s="70"/>
      <c r="HX14" s="70"/>
      <c r="HY14" s="70"/>
      <c r="HZ14" s="70"/>
      <c r="IA14" s="70"/>
      <c r="IB14" s="70"/>
      <c r="IC14" s="70"/>
      <c r="ID14" s="70"/>
      <c r="IE14" s="70"/>
      <c r="IF14" s="70"/>
      <c r="IG14" s="70"/>
      <c r="IH14" s="70"/>
      <c r="II14" s="70"/>
      <c r="IJ14" s="70"/>
      <c r="IK14" s="70"/>
      <c r="IL14" s="70"/>
      <c r="IM14" s="70"/>
      <c r="IN14" s="70"/>
      <c r="IO14" s="70"/>
      <c r="IP14" s="70"/>
      <c r="IQ14" s="70"/>
      <c r="IR14" s="70"/>
      <c r="IS14" s="70"/>
      <c r="IT14" s="70"/>
      <c r="IU14" s="70"/>
      <c r="IV14" s="70"/>
      <c r="IW14" s="70"/>
      <c r="IX14" s="70"/>
      <c r="IY14" s="70"/>
      <c r="IZ14" s="70"/>
      <c r="JA14" s="70"/>
      <c r="JB14" s="70"/>
      <c r="JC14" s="70"/>
      <c r="JD14" s="70"/>
      <c r="JE14" s="70"/>
      <c r="JF14" s="70"/>
      <c r="JG14" s="70"/>
      <c r="JH14" s="70"/>
      <c r="JI14" s="70"/>
      <c r="JJ14" s="70"/>
      <c r="JK14" s="70"/>
      <c r="JL14" s="70"/>
      <c r="JM14" s="70"/>
      <c r="JN14" s="70"/>
      <c r="JO14" s="70"/>
      <c r="JP14" s="70"/>
      <c r="JQ14" s="70"/>
      <c r="JR14" s="70"/>
      <c r="JS14" s="70"/>
      <c r="JT14" s="70"/>
      <c r="JU14" s="70"/>
      <c r="JV14" s="70"/>
      <c r="JW14" s="70"/>
      <c r="JX14" s="70"/>
      <c r="JY14" s="70"/>
      <c r="JZ14" s="70"/>
      <c r="KA14" s="70"/>
      <c r="KB14" s="70"/>
      <c r="KC14" s="70"/>
      <c r="KD14" s="70"/>
      <c r="KE14" s="70"/>
      <c r="KF14" s="70"/>
      <c r="KG14" s="70"/>
      <c r="KH14" s="70"/>
      <c r="KI14" s="70"/>
      <c r="KJ14" s="70"/>
      <c r="KK14" s="70"/>
      <c r="KL14" s="70"/>
      <c r="KM14" s="70"/>
      <c r="KN14" s="70"/>
      <c r="KO14" s="70"/>
      <c r="KP14" s="70"/>
      <c r="KQ14" s="70"/>
      <c r="KR14" s="70"/>
      <c r="KS14" s="70"/>
      <c r="KT14" s="70"/>
      <c r="KU14" s="70"/>
      <c r="KV14" s="70"/>
      <c r="KW14" s="70"/>
      <c r="KX14" s="70"/>
      <c r="KY14" s="70"/>
      <c r="KZ14" s="70"/>
      <c r="LA14" s="70"/>
      <c r="LB14" s="70"/>
      <c r="LC14" s="70"/>
      <c r="LD14" s="70"/>
      <c r="LE14" s="70"/>
      <c r="LF14" s="70"/>
      <c r="LG14" s="70"/>
      <c r="LH14" s="70"/>
      <c r="LI14" s="70"/>
      <c r="LJ14" s="70"/>
      <c r="LK14" s="70"/>
      <c r="LL14" s="70"/>
      <c r="LM14" s="70"/>
      <c r="LN14" s="70"/>
      <c r="LO14" s="70"/>
      <c r="LP14" s="70"/>
      <c r="LQ14" s="70"/>
      <c r="LR14" s="70"/>
      <c r="LS14" s="70"/>
      <c r="LT14" s="70"/>
      <c r="LU14" s="70"/>
      <c r="LV14" s="70"/>
      <c r="LW14" s="70"/>
      <c r="LX14" s="70"/>
      <c r="LY14" s="70"/>
      <c r="LZ14" s="70"/>
      <c r="MA14" s="70"/>
      <c r="MB14" s="70"/>
      <c r="MC14" s="70"/>
      <c r="MD14" s="70"/>
      <c r="ME14" s="70"/>
      <c r="MF14" s="70"/>
      <c r="MG14" s="70"/>
      <c r="MH14" s="70"/>
      <c r="MI14" s="70"/>
      <c r="MJ14" s="70"/>
      <c r="MK14" s="70"/>
      <c r="ML14" s="70"/>
      <c r="MM14" s="70"/>
      <c r="MN14" s="70"/>
      <c r="MO14" s="70"/>
      <c r="MP14" s="70"/>
      <c r="MQ14" s="70"/>
      <c r="MR14" s="70"/>
      <c r="MS14" s="70"/>
      <c r="MT14" s="70"/>
      <c r="MU14" s="70"/>
      <c r="MV14" s="70"/>
      <c r="MW14" s="70"/>
      <c r="MX14" s="70"/>
      <c r="MY14" s="70"/>
      <c r="MZ14" s="70"/>
      <c r="NA14" s="70"/>
      <c r="NB14" s="70"/>
      <c r="NC14" s="70"/>
      <c r="ND14" s="70"/>
      <c r="NE14" s="70"/>
    </row>
    <row r="15" spans="1:369" ht="15" customHeight="1" x14ac:dyDescent="0.25"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70"/>
      <c r="CA15" s="70"/>
      <c r="CB15" s="70"/>
      <c r="CC15" s="70"/>
      <c r="CD15" s="70"/>
      <c r="CE15" s="70"/>
      <c r="CF15" s="70"/>
      <c r="CG15" s="70"/>
      <c r="CH15" s="70"/>
      <c r="CI15" s="70"/>
      <c r="CJ15" s="70"/>
      <c r="CK15" s="70"/>
      <c r="CL15" s="70"/>
      <c r="CM15" s="70"/>
      <c r="CN15" s="70"/>
      <c r="CO15" s="70"/>
      <c r="CP15" s="70"/>
      <c r="CQ15" s="70"/>
      <c r="CR15" s="70"/>
      <c r="CS15" s="70"/>
      <c r="CT15" s="70"/>
      <c r="CU15" s="70"/>
      <c r="CV15" s="70"/>
      <c r="CW15" s="70"/>
      <c r="CX15" s="70"/>
      <c r="CY15" s="70"/>
      <c r="CZ15" s="70"/>
      <c r="DA15" s="70"/>
      <c r="DB15" s="70"/>
      <c r="DC15" s="70"/>
      <c r="DD15" s="70"/>
      <c r="DE15" s="70"/>
      <c r="DF15" s="70"/>
      <c r="DG15" s="70"/>
      <c r="DH15" s="70"/>
      <c r="DI15" s="70"/>
      <c r="DJ15" s="70"/>
      <c r="DK15" s="70"/>
      <c r="DL15" s="70"/>
      <c r="DM15" s="70"/>
      <c r="DN15" s="70"/>
      <c r="DO15" s="70"/>
      <c r="DP15" s="70"/>
      <c r="DQ15" s="70"/>
      <c r="DR15" s="70"/>
      <c r="DS15" s="70"/>
      <c r="DT15" s="70"/>
      <c r="DU15" s="70"/>
      <c r="DV15" s="70"/>
      <c r="DW15" s="70"/>
      <c r="DX15" s="70"/>
      <c r="DY15" s="70"/>
      <c r="DZ15" s="70"/>
      <c r="EA15" s="70"/>
      <c r="EB15" s="70"/>
      <c r="EC15" s="70"/>
      <c r="ED15" s="70"/>
      <c r="EE15" s="70"/>
      <c r="EF15" s="70"/>
      <c r="EG15" s="70"/>
      <c r="EH15" s="70"/>
      <c r="EI15" s="70"/>
      <c r="EJ15" s="70"/>
      <c r="EK15" s="70"/>
      <c r="EL15" s="70"/>
      <c r="EM15" s="70"/>
      <c r="EN15" s="70"/>
      <c r="EO15" s="70"/>
      <c r="EP15" s="70"/>
      <c r="EQ15" s="70"/>
      <c r="ER15" s="70"/>
      <c r="ES15" s="70"/>
      <c r="ET15" s="70"/>
      <c r="EU15" s="70"/>
      <c r="EV15" s="70"/>
      <c r="EW15" s="70"/>
      <c r="EX15" s="70"/>
      <c r="EY15" s="70"/>
      <c r="EZ15" s="70"/>
      <c r="FA15" s="70"/>
      <c r="FB15" s="70"/>
      <c r="FC15" s="70"/>
      <c r="FD15" s="70"/>
      <c r="FE15" s="70"/>
      <c r="FF15" s="70"/>
      <c r="FG15" s="70"/>
      <c r="FH15" s="70"/>
      <c r="FI15" s="70"/>
      <c r="FJ15" s="70"/>
      <c r="FK15" s="70"/>
      <c r="FL15" s="70"/>
      <c r="FM15" s="70"/>
      <c r="FN15" s="70"/>
      <c r="FO15" s="70"/>
      <c r="FP15" s="70"/>
      <c r="FQ15" s="70"/>
      <c r="FR15" s="70"/>
      <c r="FS15" s="70"/>
      <c r="FT15" s="70"/>
      <c r="FU15" s="70"/>
      <c r="FV15" s="70"/>
      <c r="FW15" s="70"/>
      <c r="FX15" s="70"/>
      <c r="FY15" s="70"/>
      <c r="FZ15" s="70"/>
      <c r="GA15" s="70"/>
      <c r="GB15" s="70"/>
      <c r="GC15" s="70"/>
      <c r="GD15" s="70"/>
      <c r="GE15" s="70"/>
      <c r="GF15" s="70"/>
      <c r="GG15" s="70"/>
      <c r="GH15" s="70"/>
      <c r="GI15" s="70"/>
      <c r="GJ15" s="70"/>
      <c r="GK15" s="70"/>
      <c r="GL15" s="70"/>
      <c r="GM15" s="70"/>
      <c r="GN15" s="70"/>
      <c r="GO15" s="70"/>
      <c r="GP15" s="70"/>
      <c r="GQ15" s="70"/>
      <c r="GR15" s="70"/>
      <c r="GS15" s="70"/>
      <c r="GT15" s="70"/>
      <c r="GU15" s="70"/>
      <c r="GV15" s="70"/>
      <c r="GW15" s="70"/>
      <c r="GX15" s="70"/>
      <c r="GY15" s="70"/>
      <c r="GZ15" s="70"/>
      <c r="HA15" s="70"/>
      <c r="HB15" s="70"/>
      <c r="HC15" s="70"/>
      <c r="HD15" s="70"/>
      <c r="HE15" s="70"/>
      <c r="HF15" s="70"/>
      <c r="HG15" s="70"/>
      <c r="HH15" s="70"/>
      <c r="HI15" s="70"/>
      <c r="HJ15" s="70"/>
      <c r="HK15" s="70"/>
      <c r="HL15" s="70"/>
      <c r="HM15" s="70"/>
      <c r="HN15" s="70"/>
      <c r="HO15" s="70"/>
      <c r="HP15" s="70"/>
      <c r="HQ15" s="70"/>
      <c r="HR15" s="70"/>
      <c r="HS15" s="70"/>
      <c r="HT15" s="70"/>
      <c r="HU15" s="70"/>
      <c r="HV15" s="70"/>
      <c r="HW15" s="70"/>
      <c r="HX15" s="70"/>
      <c r="HY15" s="70"/>
      <c r="HZ15" s="70"/>
      <c r="IA15" s="70"/>
      <c r="IB15" s="70"/>
      <c r="IC15" s="70"/>
      <c r="ID15" s="70"/>
      <c r="IE15" s="70"/>
      <c r="IF15" s="70"/>
      <c r="IG15" s="70"/>
      <c r="IH15" s="70"/>
      <c r="II15" s="70"/>
      <c r="IJ15" s="70"/>
      <c r="IK15" s="70"/>
      <c r="IL15" s="70"/>
      <c r="IM15" s="70"/>
      <c r="IN15" s="70"/>
      <c r="IO15" s="70"/>
      <c r="IP15" s="70"/>
      <c r="IQ15" s="70"/>
      <c r="IR15" s="70"/>
      <c r="IS15" s="70"/>
      <c r="IT15" s="70"/>
      <c r="IU15" s="70"/>
      <c r="IV15" s="70"/>
      <c r="IW15" s="70"/>
      <c r="IX15" s="70"/>
      <c r="IY15" s="70"/>
      <c r="IZ15" s="70"/>
      <c r="JA15" s="70"/>
      <c r="JB15" s="70"/>
      <c r="JC15" s="70"/>
      <c r="JD15" s="70"/>
      <c r="JE15" s="70"/>
      <c r="JF15" s="70"/>
      <c r="JG15" s="70"/>
      <c r="JH15" s="70"/>
      <c r="JI15" s="70"/>
      <c r="JJ15" s="70"/>
      <c r="JK15" s="70"/>
      <c r="JL15" s="70"/>
      <c r="JM15" s="70"/>
      <c r="JN15" s="70"/>
      <c r="JO15" s="70"/>
      <c r="JP15" s="70"/>
      <c r="JQ15" s="70"/>
      <c r="JR15" s="70"/>
      <c r="JS15" s="70"/>
      <c r="JT15" s="70"/>
      <c r="JU15" s="70"/>
      <c r="JV15" s="70"/>
      <c r="JW15" s="70"/>
      <c r="JX15" s="70"/>
      <c r="JY15" s="70"/>
      <c r="JZ15" s="70"/>
      <c r="KA15" s="70"/>
      <c r="KB15" s="70"/>
      <c r="KC15" s="70"/>
      <c r="KD15" s="70"/>
      <c r="KE15" s="70"/>
      <c r="KF15" s="70"/>
      <c r="KG15" s="70"/>
      <c r="KH15" s="70"/>
      <c r="KI15" s="70"/>
      <c r="KJ15" s="70"/>
      <c r="KK15" s="70"/>
      <c r="KL15" s="70"/>
      <c r="KM15" s="70"/>
      <c r="KN15" s="70"/>
      <c r="KO15" s="70"/>
      <c r="KP15" s="70"/>
      <c r="KQ15" s="70"/>
      <c r="KR15" s="70"/>
      <c r="KS15" s="70"/>
      <c r="KT15" s="70"/>
      <c r="KU15" s="70"/>
      <c r="KV15" s="70"/>
      <c r="KW15" s="70"/>
      <c r="KX15" s="70"/>
      <c r="KY15" s="70"/>
      <c r="KZ15" s="70"/>
      <c r="LA15" s="70"/>
      <c r="LB15" s="70"/>
      <c r="LC15" s="70"/>
      <c r="LD15" s="70"/>
      <c r="LE15" s="70"/>
      <c r="LF15" s="70"/>
      <c r="LG15" s="70"/>
      <c r="LH15" s="70"/>
      <c r="LI15" s="70"/>
      <c r="LJ15" s="70"/>
      <c r="LK15" s="70"/>
      <c r="LL15" s="70"/>
      <c r="LM15" s="70"/>
      <c r="LN15" s="70"/>
      <c r="LO15" s="70"/>
      <c r="LP15" s="70"/>
      <c r="LQ15" s="70"/>
      <c r="LR15" s="70"/>
      <c r="LS15" s="70"/>
      <c r="LT15" s="70"/>
      <c r="LU15" s="70"/>
      <c r="LV15" s="70"/>
      <c r="LW15" s="70"/>
      <c r="LX15" s="70"/>
      <c r="LY15" s="70"/>
      <c r="LZ15" s="70"/>
      <c r="MA15" s="70"/>
      <c r="MB15" s="70"/>
      <c r="MC15" s="70"/>
      <c r="MD15" s="70"/>
      <c r="ME15" s="70"/>
      <c r="MF15" s="70"/>
      <c r="MG15" s="70"/>
      <c r="MH15" s="70"/>
      <c r="MI15" s="70"/>
      <c r="MJ15" s="70"/>
      <c r="MK15" s="70"/>
      <c r="ML15" s="70"/>
      <c r="MM15" s="70"/>
      <c r="MN15" s="70"/>
      <c r="MO15" s="70"/>
      <c r="MP15" s="70"/>
      <c r="MQ15" s="70"/>
      <c r="MR15" s="70"/>
      <c r="MS15" s="70"/>
      <c r="MT15" s="70"/>
      <c r="MU15" s="70"/>
      <c r="MV15" s="70"/>
      <c r="MW15" s="70"/>
      <c r="MX15" s="70"/>
      <c r="MY15" s="70"/>
      <c r="MZ15" s="70"/>
      <c r="NA15" s="70"/>
      <c r="NB15" s="70"/>
      <c r="NC15" s="70"/>
      <c r="ND15" s="70"/>
      <c r="NE15" s="70"/>
    </row>
    <row r="16" spans="1:369" ht="15" customHeight="1" x14ac:dyDescent="0.25">
      <c r="C16" s="68" t="s">
        <v>238</v>
      </c>
      <c r="G16" s="75">
        <v>0</v>
      </c>
      <c r="H16" s="68" t="s">
        <v>239</v>
      </c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  <c r="BH16" s="70"/>
      <c r="BI16" s="70"/>
      <c r="BJ16" s="70"/>
      <c r="BK16" s="70"/>
      <c r="BL16" s="70"/>
      <c r="BM16" s="70"/>
      <c r="BN16" s="70"/>
      <c r="BO16" s="70"/>
      <c r="BP16" s="70"/>
      <c r="BQ16" s="70"/>
      <c r="BR16" s="70"/>
      <c r="BS16" s="70"/>
      <c r="BT16" s="70"/>
      <c r="BU16" s="70"/>
      <c r="BV16" s="70"/>
      <c r="BW16" s="70"/>
      <c r="BX16" s="70"/>
      <c r="BY16" s="70"/>
      <c r="BZ16" s="70"/>
      <c r="CA16" s="70"/>
      <c r="CB16" s="70"/>
      <c r="CC16" s="70"/>
      <c r="CD16" s="70"/>
      <c r="CE16" s="70"/>
      <c r="CF16" s="70"/>
      <c r="CG16" s="70"/>
      <c r="CH16" s="70"/>
      <c r="CI16" s="70"/>
      <c r="CJ16" s="70"/>
      <c r="CK16" s="70"/>
      <c r="CL16" s="70"/>
      <c r="CM16" s="70"/>
      <c r="CN16" s="70"/>
      <c r="CO16" s="70"/>
      <c r="CP16" s="70"/>
      <c r="CQ16" s="70"/>
      <c r="CR16" s="70"/>
      <c r="CS16" s="70"/>
      <c r="CT16" s="70"/>
      <c r="CU16" s="70"/>
      <c r="CV16" s="70"/>
      <c r="CW16" s="70"/>
      <c r="CX16" s="70"/>
      <c r="CY16" s="70"/>
      <c r="CZ16" s="70"/>
      <c r="DA16" s="70"/>
      <c r="DB16" s="70"/>
      <c r="DC16" s="70"/>
      <c r="DD16" s="70"/>
      <c r="DE16" s="70"/>
      <c r="DF16" s="70"/>
      <c r="DG16" s="70"/>
      <c r="DH16" s="70"/>
      <c r="DI16" s="70"/>
      <c r="DJ16" s="70"/>
      <c r="DK16" s="70"/>
      <c r="DL16" s="70"/>
      <c r="DM16" s="70"/>
      <c r="DN16" s="70"/>
      <c r="DO16" s="70"/>
      <c r="DP16" s="70"/>
      <c r="DQ16" s="70"/>
      <c r="DR16" s="70"/>
      <c r="DS16" s="70"/>
      <c r="DT16" s="70"/>
      <c r="DU16" s="70"/>
      <c r="DV16" s="70"/>
      <c r="DW16" s="70"/>
      <c r="DX16" s="70"/>
      <c r="DY16" s="70"/>
      <c r="DZ16" s="70"/>
      <c r="EA16" s="70"/>
      <c r="EB16" s="70"/>
      <c r="EC16" s="70"/>
      <c r="ED16" s="70"/>
      <c r="EE16" s="70"/>
      <c r="EF16" s="70"/>
      <c r="EG16" s="70"/>
      <c r="EH16" s="70"/>
      <c r="EI16" s="70"/>
      <c r="EJ16" s="70"/>
      <c r="EK16" s="70"/>
      <c r="EL16" s="70"/>
      <c r="EM16" s="70"/>
      <c r="EN16" s="70"/>
      <c r="EO16" s="70"/>
      <c r="EP16" s="70"/>
      <c r="EQ16" s="70"/>
      <c r="ER16" s="70"/>
      <c r="ES16" s="70"/>
      <c r="ET16" s="70"/>
      <c r="EU16" s="70"/>
      <c r="EV16" s="70"/>
      <c r="EW16" s="70"/>
      <c r="EX16" s="70"/>
      <c r="EY16" s="70"/>
      <c r="EZ16" s="70"/>
      <c r="FA16" s="70"/>
      <c r="FB16" s="70"/>
      <c r="FC16" s="70"/>
      <c r="FD16" s="70"/>
      <c r="FE16" s="70"/>
      <c r="FF16" s="70"/>
      <c r="FG16" s="70"/>
      <c r="FH16" s="70"/>
      <c r="FI16" s="70"/>
      <c r="FJ16" s="70"/>
      <c r="FK16" s="70"/>
      <c r="FL16" s="70"/>
      <c r="FM16" s="70"/>
      <c r="FN16" s="70"/>
      <c r="FO16" s="70"/>
      <c r="FP16" s="70"/>
      <c r="FQ16" s="70"/>
      <c r="FR16" s="70"/>
      <c r="FS16" s="70"/>
      <c r="FT16" s="70"/>
      <c r="FU16" s="70"/>
      <c r="FV16" s="70"/>
      <c r="FW16" s="70"/>
      <c r="FX16" s="70"/>
      <c r="FY16" s="70"/>
      <c r="FZ16" s="70"/>
      <c r="GA16" s="70"/>
      <c r="GB16" s="70"/>
      <c r="GC16" s="70"/>
      <c r="GD16" s="70"/>
      <c r="GE16" s="70"/>
      <c r="GF16" s="70"/>
      <c r="GG16" s="70"/>
      <c r="GH16" s="70"/>
      <c r="GI16" s="70"/>
      <c r="GJ16" s="70"/>
      <c r="GK16" s="70"/>
      <c r="GL16" s="70"/>
      <c r="GM16" s="70"/>
      <c r="GN16" s="70"/>
      <c r="GO16" s="70"/>
      <c r="GP16" s="70"/>
      <c r="GQ16" s="70"/>
      <c r="GR16" s="70"/>
      <c r="GS16" s="70"/>
      <c r="GT16" s="70"/>
      <c r="GU16" s="70"/>
      <c r="GV16" s="70"/>
      <c r="GW16" s="70"/>
      <c r="GX16" s="70"/>
      <c r="GY16" s="70"/>
      <c r="GZ16" s="70"/>
      <c r="HA16" s="70"/>
      <c r="HB16" s="70"/>
      <c r="HC16" s="70"/>
      <c r="HD16" s="70"/>
      <c r="HE16" s="70"/>
      <c r="HF16" s="70"/>
      <c r="HG16" s="70"/>
      <c r="HH16" s="70"/>
      <c r="HI16" s="70"/>
      <c r="HJ16" s="70"/>
      <c r="HK16" s="70"/>
      <c r="HL16" s="70"/>
      <c r="HM16" s="70"/>
      <c r="HN16" s="70"/>
      <c r="HO16" s="70"/>
      <c r="HP16" s="70"/>
      <c r="HQ16" s="70"/>
      <c r="HR16" s="70"/>
      <c r="HS16" s="70"/>
      <c r="HT16" s="70"/>
      <c r="HU16" s="70"/>
      <c r="HV16" s="70"/>
      <c r="HW16" s="70"/>
      <c r="HX16" s="70"/>
      <c r="HY16" s="70"/>
      <c r="HZ16" s="70"/>
      <c r="IA16" s="70"/>
      <c r="IB16" s="70"/>
      <c r="IC16" s="70"/>
      <c r="ID16" s="70"/>
      <c r="IE16" s="70"/>
      <c r="IF16" s="70"/>
      <c r="IG16" s="70"/>
      <c r="IH16" s="70"/>
      <c r="II16" s="70"/>
      <c r="IJ16" s="70"/>
      <c r="IK16" s="70"/>
      <c r="IL16" s="70"/>
      <c r="IM16" s="70"/>
      <c r="IN16" s="70"/>
      <c r="IO16" s="70"/>
      <c r="IP16" s="70"/>
      <c r="IQ16" s="70"/>
      <c r="IR16" s="70"/>
      <c r="IS16" s="70"/>
      <c r="IT16" s="70"/>
      <c r="IU16" s="70"/>
      <c r="IV16" s="70"/>
      <c r="IW16" s="70"/>
      <c r="IX16" s="70"/>
      <c r="IY16" s="70"/>
      <c r="IZ16" s="70"/>
      <c r="JA16" s="70"/>
      <c r="JB16" s="70"/>
      <c r="JC16" s="70"/>
      <c r="JD16" s="70"/>
      <c r="JE16" s="70"/>
      <c r="JF16" s="70"/>
      <c r="JG16" s="70"/>
      <c r="JH16" s="70"/>
      <c r="JI16" s="70"/>
      <c r="JJ16" s="70"/>
      <c r="JK16" s="70"/>
      <c r="JL16" s="70"/>
      <c r="JM16" s="70"/>
      <c r="JN16" s="70"/>
      <c r="JO16" s="70"/>
      <c r="JP16" s="70"/>
      <c r="JQ16" s="70"/>
      <c r="JR16" s="70"/>
      <c r="JS16" s="70"/>
      <c r="JT16" s="70"/>
      <c r="JU16" s="70"/>
      <c r="JV16" s="70"/>
      <c r="JW16" s="70"/>
      <c r="JX16" s="70"/>
      <c r="JY16" s="70"/>
      <c r="JZ16" s="70"/>
      <c r="KA16" s="70"/>
      <c r="KB16" s="70"/>
      <c r="KC16" s="70"/>
      <c r="KD16" s="70"/>
      <c r="KE16" s="70"/>
      <c r="KF16" s="70"/>
      <c r="KG16" s="70"/>
      <c r="KH16" s="70"/>
      <c r="KI16" s="70"/>
      <c r="KJ16" s="70"/>
      <c r="KK16" s="70"/>
      <c r="KL16" s="70"/>
      <c r="KM16" s="70"/>
      <c r="KN16" s="70"/>
      <c r="KO16" s="70"/>
      <c r="KP16" s="70"/>
      <c r="KQ16" s="70"/>
      <c r="KR16" s="70"/>
      <c r="KS16" s="70"/>
      <c r="KT16" s="70"/>
      <c r="KU16" s="70"/>
      <c r="KV16" s="70"/>
      <c r="KW16" s="70"/>
      <c r="KX16" s="70"/>
      <c r="KY16" s="70"/>
      <c r="KZ16" s="70"/>
      <c r="LA16" s="70"/>
      <c r="LB16" s="70"/>
      <c r="LC16" s="70"/>
      <c r="LD16" s="70"/>
      <c r="LE16" s="70"/>
      <c r="LF16" s="70"/>
      <c r="LG16" s="70"/>
      <c r="LH16" s="70"/>
      <c r="LI16" s="70"/>
      <c r="LJ16" s="70"/>
      <c r="LK16" s="70"/>
      <c r="LL16" s="70"/>
      <c r="LM16" s="70"/>
      <c r="LN16" s="70"/>
      <c r="LO16" s="70"/>
      <c r="LP16" s="70"/>
      <c r="LQ16" s="70"/>
      <c r="LR16" s="70"/>
      <c r="LS16" s="70"/>
      <c r="LT16" s="70"/>
      <c r="LU16" s="70"/>
      <c r="LV16" s="70"/>
      <c r="LW16" s="70"/>
      <c r="LX16" s="70"/>
      <c r="LY16" s="70"/>
      <c r="LZ16" s="70"/>
      <c r="MA16" s="70"/>
      <c r="MB16" s="70"/>
      <c r="MC16" s="70"/>
      <c r="MD16" s="70"/>
      <c r="ME16" s="70"/>
      <c r="MF16" s="70"/>
      <c r="MG16" s="70"/>
      <c r="MH16" s="70"/>
      <c r="MI16" s="70"/>
      <c r="MJ16" s="70"/>
      <c r="MK16" s="70"/>
      <c r="ML16" s="70"/>
      <c r="MM16" s="70"/>
      <c r="MN16" s="70"/>
      <c r="MO16" s="70"/>
      <c r="MP16" s="70"/>
      <c r="MQ16" s="70"/>
      <c r="MR16" s="70"/>
      <c r="MS16" s="70"/>
      <c r="MT16" s="70"/>
      <c r="MU16" s="70"/>
      <c r="MV16" s="70"/>
      <c r="MW16" s="70"/>
      <c r="MX16" s="70"/>
      <c r="MY16" s="70"/>
      <c r="MZ16" s="70"/>
      <c r="NA16" s="70"/>
      <c r="NB16" s="70"/>
      <c r="NC16" s="70"/>
      <c r="ND16" s="70"/>
      <c r="NE16" s="70"/>
    </row>
    <row r="17" spans="3:369" ht="15" customHeight="1" x14ac:dyDescent="0.25">
      <c r="G17" s="75">
        <v>0</v>
      </c>
      <c r="H17" s="68" t="s">
        <v>240</v>
      </c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  <c r="BL17" s="70"/>
      <c r="BM17" s="70"/>
      <c r="BN17" s="70"/>
      <c r="BO17" s="70"/>
      <c r="BP17" s="70"/>
      <c r="BQ17" s="70"/>
      <c r="BR17" s="70"/>
      <c r="BS17" s="70"/>
      <c r="BT17" s="70"/>
      <c r="BU17" s="70"/>
      <c r="BV17" s="70"/>
      <c r="BW17" s="70"/>
      <c r="BX17" s="70"/>
      <c r="BY17" s="70"/>
      <c r="BZ17" s="70"/>
      <c r="CA17" s="70"/>
      <c r="CB17" s="70"/>
      <c r="CC17" s="70"/>
      <c r="CD17" s="70"/>
      <c r="CE17" s="70"/>
      <c r="CF17" s="70"/>
      <c r="CG17" s="70"/>
      <c r="CH17" s="70"/>
      <c r="CI17" s="70"/>
      <c r="CJ17" s="70"/>
      <c r="CK17" s="70"/>
      <c r="CL17" s="70"/>
      <c r="CM17" s="70"/>
      <c r="CN17" s="70"/>
      <c r="CO17" s="70"/>
      <c r="CP17" s="70"/>
      <c r="CQ17" s="70"/>
      <c r="CR17" s="70"/>
      <c r="CS17" s="70"/>
      <c r="CT17" s="70"/>
      <c r="CU17" s="70"/>
      <c r="CV17" s="70"/>
      <c r="CW17" s="70"/>
      <c r="CX17" s="70"/>
      <c r="CY17" s="70"/>
      <c r="CZ17" s="70"/>
      <c r="DA17" s="70"/>
      <c r="DB17" s="70"/>
      <c r="DC17" s="70"/>
      <c r="DD17" s="70"/>
      <c r="DE17" s="70"/>
      <c r="DF17" s="70"/>
      <c r="DG17" s="70"/>
      <c r="DH17" s="70"/>
      <c r="DI17" s="70"/>
      <c r="DJ17" s="70"/>
      <c r="DK17" s="70"/>
      <c r="DL17" s="70"/>
      <c r="DM17" s="70"/>
      <c r="DN17" s="70"/>
      <c r="DO17" s="70"/>
      <c r="DP17" s="70"/>
      <c r="DQ17" s="70"/>
      <c r="DR17" s="70"/>
      <c r="DS17" s="70"/>
      <c r="DT17" s="70"/>
      <c r="DU17" s="70"/>
      <c r="DV17" s="70"/>
      <c r="DW17" s="70"/>
      <c r="DX17" s="70"/>
      <c r="DY17" s="70"/>
      <c r="DZ17" s="70"/>
      <c r="EA17" s="70"/>
      <c r="EB17" s="70"/>
      <c r="EC17" s="70"/>
      <c r="ED17" s="70"/>
      <c r="EE17" s="70"/>
      <c r="EF17" s="70"/>
      <c r="EG17" s="70"/>
      <c r="EH17" s="70"/>
      <c r="EI17" s="70"/>
      <c r="EJ17" s="70"/>
      <c r="EK17" s="70"/>
      <c r="EL17" s="70"/>
      <c r="EM17" s="70"/>
      <c r="EN17" s="70"/>
      <c r="EO17" s="70"/>
      <c r="EP17" s="70"/>
      <c r="EQ17" s="70"/>
      <c r="ER17" s="70"/>
      <c r="ES17" s="70"/>
      <c r="ET17" s="70"/>
      <c r="EU17" s="70"/>
      <c r="EV17" s="70"/>
      <c r="EW17" s="70"/>
      <c r="EX17" s="70"/>
      <c r="EY17" s="70"/>
      <c r="EZ17" s="70"/>
      <c r="FA17" s="70"/>
      <c r="FB17" s="70"/>
      <c r="FC17" s="70"/>
      <c r="FD17" s="70"/>
      <c r="FE17" s="70"/>
      <c r="FF17" s="70"/>
      <c r="FG17" s="70"/>
      <c r="FH17" s="70"/>
      <c r="FI17" s="70"/>
      <c r="FJ17" s="70"/>
      <c r="FK17" s="70"/>
      <c r="FL17" s="70"/>
      <c r="FM17" s="70"/>
      <c r="FN17" s="70"/>
      <c r="FO17" s="70"/>
      <c r="FP17" s="70"/>
      <c r="FQ17" s="70"/>
      <c r="FR17" s="70"/>
      <c r="FS17" s="70"/>
      <c r="FT17" s="70"/>
      <c r="FU17" s="70"/>
      <c r="FV17" s="70"/>
      <c r="FW17" s="70"/>
      <c r="FX17" s="70"/>
      <c r="FY17" s="70"/>
      <c r="FZ17" s="70"/>
      <c r="GA17" s="70"/>
      <c r="GB17" s="70"/>
      <c r="GC17" s="70"/>
      <c r="GD17" s="70"/>
      <c r="GE17" s="70"/>
      <c r="GF17" s="70"/>
      <c r="GG17" s="70"/>
      <c r="GH17" s="70"/>
      <c r="GI17" s="70"/>
      <c r="GJ17" s="70"/>
      <c r="GK17" s="70"/>
      <c r="GL17" s="70"/>
      <c r="GM17" s="70"/>
      <c r="GN17" s="70"/>
      <c r="GO17" s="70"/>
      <c r="GP17" s="70"/>
      <c r="GQ17" s="70"/>
      <c r="GR17" s="70"/>
      <c r="GS17" s="70"/>
      <c r="GT17" s="70"/>
      <c r="GU17" s="70"/>
      <c r="GV17" s="70"/>
      <c r="GW17" s="70"/>
      <c r="GX17" s="70"/>
      <c r="GY17" s="70"/>
      <c r="GZ17" s="70"/>
      <c r="HA17" s="70"/>
      <c r="HB17" s="70"/>
      <c r="HC17" s="70"/>
      <c r="HD17" s="70"/>
      <c r="HE17" s="70"/>
      <c r="HF17" s="70"/>
      <c r="HG17" s="70"/>
      <c r="HH17" s="70"/>
      <c r="HI17" s="70"/>
      <c r="HJ17" s="70"/>
      <c r="HK17" s="70"/>
      <c r="HL17" s="70"/>
      <c r="HM17" s="70"/>
      <c r="HN17" s="70"/>
      <c r="HO17" s="70"/>
      <c r="HP17" s="70"/>
      <c r="HQ17" s="70"/>
      <c r="HR17" s="70"/>
      <c r="HS17" s="70"/>
      <c r="HT17" s="70"/>
      <c r="HU17" s="70"/>
      <c r="HV17" s="70"/>
      <c r="HW17" s="70"/>
      <c r="HX17" s="70"/>
      <c r="HY17" s="70"/>
      <c r="HZ17" s="70"/>
      <c r="IA17" s="70"/>
      <c r="IB17" s="70"/>
      <c r="IC17" s="70"/>
      <c r="ID17" s="70"/>
      <c r="IE17" s="70"/>
      <c r="IF17" s="70"/>
      <c r="IG17" s="70"/>
      <c r="IH17" s="70"/>
      <c r="II17" s="70"/>
      <c r="IJ17" s="70"/>
      <c r="IK17" s="70"/>
      <c r="IL17" s="70"/>
      <c r="IM17" s="70"/>
      <c r="IN17" s="70"/>
      <c r="IO17" s="70"/>
      <c r="IP17" s="70"/>
      <c r="IQ17" s="70"/>
      <c r="IR17" s="70"/>
      <c r="IS17" s="70"/>
      <c r="IT17" s="70"/>
      <c r="IU17" s="70"/>
      <c r="IV17" s="70"/>
      <c r="IW17" s="70"/>
      <c r="IX17" s="70"/>
      <c r="IY17" s="70"/>
      <c r="IZ17" s="70"/>
      <c r="JA17" s="70"/>
      <c r="JB17" s="70"/>
      <c r="JC17" s="70"/>
      <c r="JD17" s="70"/>
      <c r="JE17" s="70"/>
      <c r="JF17" s="70"/>
      <c r="JG17" s="70"/>
      <c r="JH17" s="70"/>
      <c r="JI17" s="70"/>
      <c r="JJ17" s="70"/>
      <c r="JK17" s="70"/>
      <c r="JL17" s="70"/>
      <c r="JM17" s="70"/>
      <c r="JN17" s="70"/>
      <c r="JO17" s="70"/>
      <c r="JP17" s="70"/>
      <c r="JQ17" s="70"/>
      <c r="JR17" s="70"/>
      <c r="JS17" s="70"/>
      <c r="JT17" s="70"/>
      <c r="JU17" s="70"/>
      <c r="JV17" s="70"/>
      <c r="JW17" s="70"/>
      <c r="JX17" s="70"/>
      <c r="JY17" s="70"/>
      <c r="JZ17" s="70"/>
      <c r="KA17" s="70"/>
      <c r="KB17" s="70"/>
      <c r="KC17" s="70"/>
      <c r="KD17" s="70"/>
      <c r="KE17" s="70"/>
      <c r="KF17" s="70"/>
      <c r="KG17" s="70"/>
      <c r="KH17" s="70"/>
      <c r="KI17" s="70"/>
      <c r="KJ17" s="70"/>
      <c r="KK17" s="70"/>
      <c r="KL17" s="70"/>
      <c r="KM17" s="70"/>
      <c r="KN17" s="70"/>
      <c r="KO17" s="70"/>
      <c r="KP17" s="70"/>
      <c r="KQ17" s="70"/>
      <c r="KR17" s="70"/>
      <c r="KS17" s="70"/>
      <c r="KT17" s="70"/>
      <c r="KU17" s="70"/>
      <c r="KV17" s="70"/>
      <c r="KW17" s="70"/>
      <c r="KX17" s="70"/>
      <c r="KY17" s="70"/>
      <c r="KZ17" s="70"/>
      <c r="LA17" s="70"/>
      <c r="LB17" s="70"/>
      <c r="LC17" s="70"/>
      <c r="LD17" s="70"/>
      <c r="LE17" s="70"/>
      <c r="LF17" s="70"/>
      <c r="LG17" s="70"/>
      <c r="LH17" s="70"/>
      <c r="LI17" s="70"/>
      <c r="LJ17" s="70"/>
      <c r="LK17" s="70"/>
      <c r="LL17" s="70"/>
      <c r="LM17" s="70"/>
      <c r="LN17" s="70"/>
      <c r="LO17" s="70"/>
      <c r="LP17" s="70"/>
      <c r="LQ17" s="70"/>
      <c r="LR17" s="70"/>
      <c r="LS17" s="70"/>
      <c r="LT17" s="70"/>
      <c r="LU17" s="70"/>
      <c r="LV17" s="70"/>
      <c r="LW17" s="70"/>
      <c r="LX17" s="70"/>
      <c r="LY17" s="70"/>
      <c r="LZ17" s="70"/>
      <c r="MA17" s="70"/>
      <c r="MB17" s="70"/>
      <c r="MC17" s="70"/>
      <c r="MD17" s="70"/>
      <c r="ME17" s="70"/>
      <c r="MF17" s="70"/>
      <c r="MG17" s="70"/>
      <c r="MH17" s="70"/>
      <c r="MI17" s="70"/>
      <c r="MJ17" s="70"/>
      <c r="MK17" s="70"/>
      <c r="ML17" s="70"/>
      <c r="MM17" s="70"/>
      <c r="MN17" s="70"/>
      <c r="MO17" s="70"/>
      <c r="MP17" s="70"/>
      <c r="MQ17" s="70"/>
      <c r="MR17" s="70"/>
      <c r="MS17" s="70"/>
      <c r="MT17" s="70"/>
      <c r="MU17" s="70"/>
      <c r="MV17" s="70"/>
      <c r="MW17" s="70"/>
      <c r="MX17" s="70"/>
      <c r="MY17" s="70"/>
      <c r="MZ17" s="70"/>
      <c r="NA17" s="70"/>
      <c r="NB17" s="70"/>
      <c r="NC17" s="70"/>
      <c r="ND17" s="70"/>
      <c r="NE17" s="70"/>
    </row>
    <row r="18" spans="3:369" ht="15" customHeight="1" x14ac:dyDescent="0.25">
      <c r="C18" s="68" t="s">
        <v>241</v>
      </c>
      <c r="J18" s="70">
        <f t="shared" ref="J18:BR18" si="555">I19*$G17</f>
        <v>0</v>
      </c>
      <c r="K18" s="70">
        <f>J19*$G17</f>
        <v>0</v>
      </c>
      <c r="L18" s="70">
        <f t="shared" si="555"/>
        <v>0</v>
      </c>
      <c r="M18" s="70">
        <f t="shared" si="555"/>
        <v>0</v>
      </c>
      <c r="N18" s="70">
        <f t="shared" si="555"/>
        <v>0</v>
      </c>
      <c r="O18" s="70">
        <f t="shared" si="555"/>
        <v>0</v>
      </c>
      <c r="P18" s="70">
        <f t="shared" si="555"/>
        <v>0</v>
      </c>
      <c r="Q18" s="70">
        <f t="shared" si="555"/>
        <v>0</v>
      </c>
      <c r="R18" s="70">
        <f t="shared" si="555"/>
        <v>0</v>
      </c>
      <c r="S18" s="70">
        <f t="shared" si="555"/>
        <v>0</v>
      </c>
      <c r="T18" s="70">
        <f t="shared" si="555"/>
        <v>0</v>
      </c>
      <c r="U18" s="70">
        <f t="shared" si="555"/>
        <v>0</v>
      </c>
      <c r="V18" s="70">
        <f t="shared" si="555"/>
        <v>0</v>
      </c>
      <c r="W18" s="70">
        <f t="shared" si="555"/>
        <v>0</v>
      </c>
      <c r="X18" s="70">
        <f t="shared" si="555"/>
        <v>0</v>
      </c>
      <c r="Y18" s="70">
        <f t="shared" si="555"/>
        <v>0</v>
      </c>
      <c r="Z18" s="70">
        <f t="shared" si="555"/>
        <v>0</v>
      </c>
      <c r="AA18" s="70">
        <f t="shared" si="555"/>
        <v>0</v>
      </c>
      <c r="AB18" s="70">
        <f t="shared" si="555"/>
        <v>0</v>
      </c>
      <c r="AC18" s="70">
        <f t="shared" si="555"/>
        <v>0</v>
      </c>
      <c r="AD18" s="70">
        <f t="shared" si="555"/>
        <v>0</v>
      </c>
      <c r="AE18" s="70">
        <f t="shared" si="555"/>
        <v>0</v>
      </c>
      <c r="AF18" s="70">
        <f t="shared" si="555"/>
        <v>0</v>
      </c>
      <c r="AG18" s="70">
        <f t="shared" si="555"/>
        <v>0</v>
      </c>
      <c r="AH18" s="70">
        <f t="shared" si="555"/>
        <v>0</v>
      </c>
      <c r="AI18" s="70">
        <f t="shared" si="555"/>
        <v>0</v>
      </c>
      <c r="AJ18" s="70">
        <f t="shared" si="555"/>
        <v>0</v>
      </c>
      <c r="AK18" s="70">
        <f t="shared" si="555"/>
        <v>0</v>
      </c>
      <c r="AL18" s="70">
        <f t="shared" si="555"/>
        <v>0</v>
      </c>
      <c r="AM18" s="70">
        <f t="shared" si="555"/>
        <v>0</v>
      </c>
      <c r="AN18" s="70">
        <f t="shared" si="555"/>
        <v>0</v>
      </c>
      <c r="AO18" s="70">
        <f t="shared" si="555"/>
        <v>0</v>
      </c>
      <c r="AP18" s="70">
        <f t="shared" si="555"/>
        <v>0</v>
      </c>
      <c r="AQ18" s="70">
        <f t="shared" si="555"/>
        <v>0</v>
      </c>
      <c r="AR18" s="70">
        <f t="shared" si="555"/>
        <v>0</v>
      </c>
      <c r="AS18" s="70">
        <f t="shared" si="555"/>
        <v>0</v>
      </c>
      <c r="AT18" s="70">
        <f t="shared" si="555"/>
        <v>0</v>
      </c>
      <c r="AU18" s="70">
        <f t="shared" si="555"/>
        <v>0</v>
      </c>
      <c r="AV18" s="70">
        <f t="shared" si="555"/>
        <v>0</v>
      </c>
      <c r="AW18" s="70">
        <f t="shared" si="555"/>
        <v>0</v>
      </c>
      <c r="AX18" s="70">
        <f t="shared" si="555"/>
        <v>0</v>
      </c>
      <c r="AY18" s="70">
        <f t="shared" si="555"/>
        <v>0</v>
      </c>
      <c r="AZ18" s="70">
        <f t="shared" si="555"/>
        <v>0</v>
      </c>
      <c r="BA18" s="70">
        <f t="shared" si="555"/>
        <v>0</v>
      </c>
      <c r="BB18" s="70">
        <f t="shared" si="555"/>
        <v>0</v>
      </c>
      <c r="BC18" s="70">
        <f t="shared" si="555"/>
        <v>0</v>
      </c>
      <c r="BD18" s="70">
        <f t="shared" si="555"/>
        <v>0</v>
      </c>
      <c r="BE18" s="70">
        <f t="shared" si="555"/>
        <v>0</v>
      </c>
      <c r="BF18" s="70">
        <f t="shared" si="555"/>
        <v>0</v>
      </c>
      <c r="BG18" s="70">
        <f t="shared" si="555"/>
        <v>0</v>
      </c>
      <c r="BH18" s="70">
        <f t="shared" si="555"/>
        <v>0</v>
      </c>
      <c r="BI18" s="70">
        <f t="shared" si="555"/>
        <v>0</v>
      </c>
      <c r="BJ18" s="70">
        <f t="shared" si="555"/>
        <v>0</v>
      </c>
      <c r="BK18" s="70">
        <f t="shared" si="555"/>
        <v>0</v>
      </c>
      <c r="BL18" s="70">
        <f t="shared" si="555"/>
        <v>0</v>
      </c>
      <c r="BM18" s="70">
        <f t="shared" si="555"/>
        <v>0</v>
      </c>
      <c r="BN18" s="70">
        <f t="shared" si="555"/>
        <v>0</v>
      </c>
      <c r="BO18" s="70">
        <f t="shared" si="555"/>
        <v>0</v>
      </c>
      <c r="BP18" s="70">
        <f t="shared" si="555"/>
        <v>0</v>
      </c>
      <c r="BQ18" s="70">
        <f t="shared" si="555"/>
        <v>0</v>
      </c>
      <c r="BR18" s="70">
        <f t="shared" si="555"/>
        <v>0</v>
      </c>
      <c r="BS18" s="70">
        <f t="shared" ref="BS18" si="556">BR19*$G17</f>
        <v>0</v>
      </c>
      <c r="BT18" s="70">
        <f t="shared" ref="BT18" si="557">BS19*$G17</f>
        <v>0</v>
      </c>
      <c r="BU18" s="70">
        <f t="shared" ref="BU18" si="558">BT19*$G17</f>
        <v>0</v>
      </c>
      <c r="BV18" s="70">
        <f t="shared" ref="BV18" si="559">BU19*$G17</f>
        <v>0</v>
      </c>
      <c r="BW18" s="70">
        <f t="shared" ref="BW18" si="560">BV19*$G17</f>
        <v>0</v>
      </c>
      <c r="BX18" s="70">
        <f t="shared" ref="BX18" si="561">BW19*$G17</f>
        <v>0</v>
      </c>
      <c r="BY18" s="70">
        <f t="shared" ref="BY18" si="562">BX19*$G17</f>
        <v>0</v>
      </c>
      <c r="BZ18" s="70">
        <f t="shared" ref="BZ18" si="563">BY19*$G17</f>
        <v>0</v>
      </c>
      <c r="CA18" s="70">
        <f t="shared" ref="CA18" si="564">BZ19*$G17</f>
        <v>0</v>
      </c>
      <c r="CB18" s="70">
        <f>CA19*$G17</f>
        <v>0</v>
      </c>
      <c r="CC18" s="70">
        <f t="shared" ref="CC18" si="565">CB19*$G17</f>
        <v>0</v>
      </c>
      <c r="CD18" s="70">
        <f t="shared" ref="CD18" si="566">CC19*$G17</f>
        <v>0</v>
      </c>
      <c r="CE18" s="70">
        <f t="shared" ref="CE18" si="567">CD19*$G17</f>
        <v>0</v>
      </c>
      <c r="CF18" s="70">
        <f t="shared" ref="CF18" si="568">CE19*$G17</f>
        <v>0</v>
      </c>
      <c r="CG18" s="70">
        <f t="shared" ref="CG18" si="569">CF19*$G17</f>
        <v>0</v>
      </c>
      <c r="CH18" s="70">
        <f t="shared" ref="CH18" si="570">CG19*$G17</f>
        <v>0</v>
      </c>
      <c r="CI18" s="70">
        <f t="shared" ref="CI18" si="571">CH19*$G17</f>
        <v>0</v>
      </c>
      <c r="CJ18" s="70">
        <f t="shared" ref="CJ18" si="572">CI19*$G17</f>
        <v>0</v>
      </c>
      <c r="CK18" s="70">
        <f t="shared" ref="CK18" si="573">CJ19*$G17</f>
        <v>0</v>
      </c>
      <c r="CL18" s="70">
        <f t="shared" ref="CL18" si="574">CK19*$G17</f>
        <v>0</v>
      </c>
      <c r="CM18" s="70">
        <f t="shared" ref="CM18" si="575">CL19*$G17</f>
        <v>0</v>
      </c>
      <c r="CN18" s="70">
        <f t="shared" ref="CN18" si="576">CM19*$G17</f>
        <v>0</v>
      </c>
      <c r="CO18" s="70">
        <f t="shared" ref="CO18" si="577">CN19*$G17</f>
        <v>0</v>
      </c>
      <c r="CP18" s="70">
        <f t="shared" ref="CP18" si="578">CO19*$G17</f>
        <v>0</v>
      </c>
      <c r="CQ18" s="70">
        <f t="shared" ref="CQ18" si="579">CP19*$G17</f>
        <v>0</v>
      </c>
      <c r="CR18" s="70">
        <f t="shared" ref="CR18" si="580">CQ19*$G17</f>
        <v>0</v>
      </c>
      <c r="CS18" s="70">
        <f t="shared" ref="CS18" si="581">CR19*$G17</f>
        <v>0</v>
      </c>
      <c r="CT18" s="70">
        <f t="shared" ref="CT18" si="582">CS19*$G17</f>
        <v>0</v>
      </c>
      <c r="CU18" s="70">
        <f t="shared" ref="CU18" si="583">CT19*$G17</f>
        <v>0</v>
      </c>
      <c r="CV18" s="70">
        <f t="shared" ref="CV18" si="584">CU19*$G17</f>
        <v>0</v>
      </c>
      <c r="CW18" s="70">
        <f t="shared" ref="CW18" si="585">CV19*$G17</f>
        <v>0</v>
      </c>
      <c r="CX18" s="70">
        <f t="shared" ref="CX18" si="586">CW19*$G17</f>
        <v>0</v>
      </c>
      <c r="CY18" s="70">
        <f t="shared" ref="CY18" si="587">CX19*$G17</f>
        <v>0</v>
      </c>
      <c r="CZ18" s="70">
        <f t="shared" ref="CZ18" si="588">CY19*$G17</f>
        <v>0</v>
      </c>
      <c r="DA18" s="70">
        <f t="shared" ref="DA18" si="589">CZ19*$G17</f>
        <v>0</v>
      </c>
      <c r="DB18" s="70">
        <f t="shared" ref="DB18" si="590">DA19*$G17</f>
        <v>0</v>
      </c>
      <c r="DC18" s="70">
        <f t="shared" ref="DC18" si="591">DB19*$G17</f>
        <v>0</v>
      </c>
      <c r="DD18" s="70">
        <f t="shared" ref="DD18" si="592">DC19*$G17</f>
        <v>0</v>
      </c>
      <c r="DE18" s="70">
        <f t="shared" ref="DE18" si="593">DD19*$G17</f>
        <v>0</v>
      </c>
      <c r="DF18" s="70">
        <f t="shared" ref="DF18" si="594">DE19*$G17</f>
        <v>0</v>
      </c>
      <c r="DG18" s="70">
        <f t="shared" ref="DG18" si="595">DF19*$G17</f>
        <v>0</v>
      </c>
      <c r="DH18" s="70">
        <f t="shared" ref="DH18" si="596">DG19*$G17</f>
        <v>0</v>
      </c>
      <c r="DI18" s="70">
        <f t="shared" ref="DI18" si="597">DH19*$G17</f>
        <v>0</v>
      </c>
      <c r="DJ18" s="70">
        <f t="shared" ref="DJ18" si="598">DI19*$G17</f>
        <v>0</v>
      </c>
      <c r="DK18" s="70">
        <f t="shared" ref="DK18" si="599">DJ19*$G17</f>
        <v>0</v>
      </c>
      <c r="DL18" s="70">
        <f t="shared" ref="DL18" si="600">DK19*$G17</f>
        <v>0</v>
      </c>
      <c r="DM18" s="70">
        <f t="shared" ref="DM18" si="601">DL19*$G17</f>
        <v>0</v>
      </c>
      <c r="DN18" s="70">
        <f t="shared" ref="DN18" si="602">DM19*$G17</f>
        <v>0</v>
      </c>
      <c r="DO18" s="70">
        <f t="shared" ref="DO18" si="603">DN19*$G17</f>
        <v>0</v>
      </c>
      <c r="DP18" s="70">
        <f t="shared" ref="DP18" si="604">DO19*$G17</f>
        <v>0</v>
      </c>
      <c r="DQ18" s="70">
        <f t="shared" ref="DQ18" si="605">DP19*$G17</f>
        <v>0</v>
      </c>
      <c r="DR18" s="70">
        <f t="shared" ref="DR18" si="606">DQ19*$G17</f>
        <v>0</v>
      </c>
      <c r="DS18" s="70">
        <f t="shared" ref="DS18" si="607">DR19*$G17</f>
        <v>0</v>
      </c>
      <c r="DT18" s="70">
        <f t="shared" ref="DT18" si="608">DS19*$G17</f>
        <v>0</v>
      </c>
      <c r="DU18" s="70">
        <f t="shared" ref="DU18" si="609">DT19*$G17</f>
        <v>0</v>
      </c>
      <c r="DV18" s="70">
        <f t="shared" ref="DV18" si="610">DU19*$G17</f>
        <v>0</v>
      </c>
      <c r="DW18" s="70">
        <f t="shared" ref="DW18" si="611">DV19*$G17</f>
        <v>0</v>
      </c>
      <c r="DX18" s="70">
        <f t="shared" ref="DX18" si="612">DW19*$G17</f>
        <v>0</v>
      </c>
      <c r="DY18" s="70">
        <f t="shared" ref="DY18" si="613">DX19*$G17</f>
        <v>0</v>
      </c>
      <c r="DZ18" s="70" t="e">
        <f t="shared" ref="DZ18" si="614">DY19*$G17</f>
        <v>#REF!</v>
      </c>
      <c r="EA18" s="70" t="e">
        <f t="shared" ref="EA18" si="615">DZ19*$G17</f>
        <v>#REF!</v>
      </c>
      <c r="EB18" s="70" t="e">
        <f t="shared" ref="EB18" si="616">EA19*$G17</f>
        <v>#REF!</v>
      </c>
      <c r="EC18" s="70" t="e">
        <f t="shared" ref="EC18" si="617">EB19*$G17</f>
        <v>#REF!</v>
      </c>
      <c r="ED18" s="70" t="e">
        <f t="shared" ref="ED18" si="618">EC19*$G17</f>
        <v>#REF!</v>
      </c>
      <c r="EE18" s="70" t="e">
        <f t="shared" ref="EE18" si="619">ED19*$G17</f>
        <v>#REF!</v>
      </c>
      <c r="EF18" s="70" t="e">
        <f t="shared" ref="EF18" si="620">EE19*$G17</f>
        <v>#REF!</v>
      </c>
      <c r="EG18" s="70" t="e">
        <f t="shared" ref="EG18" si="621">EF19*$G17</f>
        <v>#REF!</v>
      </c>
      <c r="EH18" s="70" t="e">
        <f t="shared" ref="EH18" si="622">EG19*$G17</f>
        <v>#REF!</v>
      </c>
      <c r="EI18" s="70" t="e">
        <f t="shared" ref="EI18" si="623">EH19*$G17</f>
        <v>#REF!</v>
      </c>
      <c r="EJ18" s="70" t="e">
        <f t="shared" ref="EJ18" si="624">EI19*$G17</f>
        <v>#REF!</v>
      </c>
      <c r="EK18" s="70" t="e">
        <f t="shared" ref="EK18" si="625">EJ19*$G17</f>
        <v>#REF!</v>
      </c>
      <c r="EL18" s="70" t="e">
        <f t="shared" ref="EL18" si="626">EK19*$G17</f>
        <v>#REF!</v>
      </c>
      <c r="EM18" s="70" t="e">
        <f t="shared" ref="EM18" si="627">EL19*$G17</f>
        <v>#REF!</v>
      </c>
      <c r="EN18" s="70" t="e">
        <f t="shared" ref="EN18" si="628">EM19*$G17</f>
        <v>#REF!</v>
      </c>
      <c r="EO18" s="70" t="e">
        <f t="shared" ref="EO18" si="629">EN19*$G17</f>
        <v>#REF!</v>
      </c>
      <c r="EP18" s="70" t="e">
        <f t="shared" ref="EP18" si="630">EO19*$G17</f>
        <v>#REF!</v>
      </c>
      <c r="EQ18" s="70" t="e">
        <f t="shared" ref="EQ18" si="631">EP19*$G17</f>
        <v>#REF!</v>
      </c>
      <c r="ER18" s="70" t="e">
        <f t="shared" ref="ER18" si="632">EQ19*$G17</f>
        <v>#REF!</v>
      </c>
      <c r="ES18" s="70" t="e">
        <f t="shared" ref="ES18" si="633">ER19*$G17</f>
        <v>#REF!</v>
      </c>
      <c r="ET18" s="70" t="e">
        <f t="shared" ref="ET18" si="634">ES19*$G17</f>
        <v>#REF!</v>
      </c>
      <c r="EU18" s="70" t="e">
        <f t="shared" ref="EU18" si="635">ET19*$G17</f>
        <v>#REF!</v>
      </c>
      <c r="EV18" s="70" t="e">
        <f t="shared" ref="EV18" si="636">EU19*$G17</f>
        <v>#REF!</v>
      </c>
      <c r="EW18" s="70" t="e">
        <f t="shared" ref="EW18" si="637">EV19*$G17</f>
        <v>#REF!</v>
      </c>
      <c r="EX18" s="70" t="e">
        <f t="shared" ref="EX18" si="638">EW19*$G17</f>
        <v>#REF!</v>
      </c>
      <c r="EY18" s="70" t="e">
        <f t="shared" ref="EY18" si="639">EX19*$G17</f>
        <v>#REF!</v>
      </c>
      <c r="EZ18" s="70" t="e">
        <f t="shared" ref="EZ18" si="640">EY19*$G17</f>
        <v>#REF!</v>
      </c>
      <c r="FA18" s="70" t="e">
        <f t="shared" ref="FA18" si="641">EZ19*$G17</f>
        <v>#REF!</v>
      </c>
      <c r="FB18" s="70" t="e">
        <f t="shared" ref="FB18" si="642">FA19*$G17</f>
        <v>#REF!</v>
      </c>
      <c r="FC18" s="70" t="e">
        <f t="shared" ref="FC18" si="643">FB19*$G17</f>
        <v>#REF!</v>
      </c>
      <c r="FD18" s="70" t="e">
        <f t="shared" ref="FD18" si="644">FC19*$G17</f>
        <v>#REF!</v>
      </c>
      <c r="FE18" s="70" t="e">
        <f t="shared" ref="FE18" si="645">FD19*$G17</f>
        <v>#REF!</v>
      </c>
      <c r="FF18" s="70" t="e">
        <f t="shared" ref="FF18" si="646">FE19*$G17</f>
        <v>#REF!</v>
      </c>
      <c r="FG18" s="70" t="e">
        <f t="shared" ref="FG18" si="647">FF19*$G17</f>
        <v>#REF!</v>
      </c>
      <c r="FH18" s="70" t="e">
        <f t="shared" ref="FH18" si="648">FG19*$G17</f>
        <v>#REF!</v>
      </c>
      <c r="FI18" s="70" t="e">
        <f t="shared" ref="FI18" si="649">FH19*$G17</f>
        <v>#REF!</v>
      </c>
      <c r="FJ18" s="70" t="e">
        <f t="shared" ref="FJ18" si="650">FI19*$G17</f>
        <v>#REF!</v>
      </c>
      <c r="FK18" s="70" t="e">
        <f t="shared" ref="FK18" si="651">FJ19*$G17</f>
        <v>#REF!</v>
      </c>
      <c r="FL18" s="70" t="e">
        <f t="shared" ref="FL18" si="652">FK19*$G17</f>
        <v>#REF!</v>
      </c>
      <c r="FM18" s="70" t="e">
        <f t="shared" ref="FM18" si="653">FL19*$G17</f>
        <v>#REF!</v>
      </c>
      <c r="FN18" s="70" t="e">
        <f t="shared" ref="FN18" si="654">FM19*$G17</f>
        <v>#REF!</v>
      </c>
      <c r="FO18" s="70" t="e">
        <f t="shared" ref="FO18" si="655">FN19*$G17</f>
        <v>#REF!</v>
      </c>
      <c r="FP18" s="70" t="e">
        <f t="shared" ref="FP18" si="656">FO19*$G17</f>
        <v>#REF!</v>
      </c>
      <c r="FQ18" s="70" t="e">
        <f t="shared" ref="FQ18" si="657">FP19*$G17</f>
        <v>#REF!</v>
      </c>
      <c r="FR18" s="70" t="e">
        <f t="shared" ref="FR18" si="658">FQ19*$G17</f>
        <v>#REF!</v>
      </c>
      <c r="FS18" s="70" t="e">
        <f t="shared" ref="FS18" si="659">FR19*$G17</f>
        <v>#REF!</v>
      </c>
      <c r="FT18" s="70" t="e">
        <f t="shared" ref="FT18" si="660">FS19*$G17</f>
        <v>#REF!</v>
      </c>
      <c r="FU18" s="70" t="e">
        <f t="shared" ref="FU18" si="661">FT19*$G17</f>
        <v>#REF!</v>
      </c>
      <c r="FV18" s="70" t="e">
        <f t="shared" ref="FV18" si="662">FU19*$G17</f>
        <v>#REF!</v>
      </c>
      <c r="FW18" s="70" t="e">
        <f t="shared" ref="FW18" si="663">FV19*$G17</f>
        <v>#REF!</v>
      </c>
      <c r="FX18" s="70" t="e">
        <f t="shared" ref="FX18" si="664">FW19*$G17</f>
        <v>#REF!</v>
      </c>
      <c r="FY18" s="70" t="e">
        <f t="shared" ref="FY18" si="665">FX19*$G17</f>
        <v>#REF!</v>
      </c>
      <c r="FZ18" s="70" t="e">
        <f t="shared" ref="FZ18" si="666">FY19*$G17</f>
        <v>#REF!</v>
      </c>
      <c r="GA18" s="70" t="e">
        <f t="shared" ref="GA18" si="667">FZ19*$G17</f>
        <v>#REF!</v>
      </c>
      <c r="GB18" s="70" t="e">
        <f t="shared" ref="GB18" si="668">GA19*$G17</f>
        <v>#REF!</v>
      </c>
      <c r="GC18" s="70" t="e">
        <f t="shared" ref="GC18" si="669">GB19*$G17</f>
        <v>#REF!</v>
      </c>
      <c r="GD18" s="70" t="e">
        <f t="shared" ref="GD18" si="670">GC19*$G17</f>
        <v>#REF!</v>
      </c>
      <c r="GE18" s="70" t="e">
        <f t="shared" ref="GE18" si="671">GD19*$G17</f>
        <v>#REF!</v>
      </c>
      <c r="GF18" s="70" t="e">
        <f t="shared" ref="GF18" si="672">GE19*$G17</f>
        <v>#REF!</v>
      </c>
      <c r="GG18" s="70" t="e">
        <f t="shared" ref="GG18" si="673">GF19*$G17</f>
        <v>#REF!</v>
      </c>
      <c r="GH18" s="70" t="e">
        <f t="shared" ref="GH18" si="674">GG19*$G17</f>
        <v>#REF!</v>
      </c>
      <c r="GI18" s="70" t="e">
        <f t="shared" ref="GI18" si="675">GH19*$G17</f>
        <v>#REF!</v>
      </c>
      <c r="GJ18" s="70" t="e">
        <f t="shared" ref="GJ18" si="676">GI19*$G17</f>
        <v>#REF!</v>
      </c>
      <c r="GK18" s="70" t="e">
        <f t="shared" ref="GK18" si="677">GJ19*$G17</f>
        <v>#REF!</v>
      </c>
      <c r="GL18" s="70" t="e">
        <f t="shared" ref="GL18" si="678">GK19*$G17</f>
        <v>#REF!</v>
      </c>
      <c r="GM18" s="70" t="e">
        <f t="shared" ref="GM18" si="679">GL19*$G17</f>
        <v>#REF!</v>
      </c>
      <c r="GN18" s="70" t="e">
        <f t="shared" ref="GN18" si="680">GM19*$G17</f>
        <v>#REF!</v>
      </c>
      <c r="GO18" s="70" t="e">
        <f t="shared" ref="GO18" si="681">GN19*$G17</f>
        <v>#REF!</v>
      </c>
      <c r="GP18" s="70" t="e">
        <f t="shared" ref="GP18" si="682">GO19*$G17</f>
        <v>#REF!</v>
      </c>
      <c r="GQ18" s="70" t="e">
        <f t="shared" ref="GQ18" si="683">GP19*$G17</f>
        <v>#REF!</v>
      </c>
      <c r="GR18" s="70" t="e">
        <f t="shared" ref="GR18" si="684">GQ19*$G17</f>
        <v>#REF!</v>
      </c>
      <c r="GS18" s="70" t="e">
        <f t="shared" ref="GS18" si="685">GR19*$G17</f>
        <v>#REF!</v>
      </c>
      <c r="GT18" s="70" t="e">
        <f t="shared" ref="GT18" si="686">GS19*$G17</f>
        <v>#REF!</v>
      </c>
      <c r="GU18" s="70" t="e">
        <f t="shared" ref="GU18" si="687">GT19*$G17</f>
        <v>#REF!</v>
      </c>
      <c r="GV18" s="70" t="e">
        <f t="shared" ref="GV18" si="688">GU19*$G17</f>
        <v>#REF!</v>
      </c>
      <c r="GW18" s="70" t="e">
        <f t="shared" ref="GW18" si="689">GV19*$G17</f>
        <v>#REF!</v>
      </c>
      <c r="GX18" s="70" t="e">
        <f t="shared" ref="GX18" si="690">GW19*$G17</f>
        <v>#REF!</v>
      </c>
      <c r="GY18" s="70" t="e">
        <f t="shared" ref="GY18" si="691">GX19*$G17</f>
        <v>#REF!</v>
      </c>
      <c r="GZ18" s="70" t="e">
        <f t="shared" ref="GZ18" si="692">GY19*$G17</f>
        <v>#REF!</v>
      </c>
      <c r="HA18" s="70" t="e">
        <f t="shared" ref="HA18" si="693">GZ19*$G17</f>
        <v>#REF!</v>
      </c>
      <c r="HB18" s="70" t="e">
        <f t="shared" ref="HB18" si="694">HA19*$G17</f>
        <v>#REF!</v>
      </c>
      <c r="HC18" s="70" t="e">
        <f t="shared" ref="HC18" si="695">HB19*$G17</f>
        <v>#REF!</v>
      </c>
      <c r="HD18" s="70" t="e">
        <f t="shared" ref="HD18" si="696">HC19*$G17</f>
        <v>#REF!</v>
      </c>
      <c r="HE18" s="70" t="e">
        <f t="shared" ref="HE18" si="697">HD19*$G17</f>
        <v>#REF!</v>
      </c>
      <c r="HF18" s="70" t="e">
        <f t="shared" ref="HF18" si="698">HE19*$G17</f>
        <v>#REF!</v>
      </c>
      <c r="HG18" s="70" t="e">
        <f t="shared" ref="HG18" si="699">HF19*$G17</f>
        <v>#REF!</v>
      </c>
      <c r="HH18" s="70" t="e">
        <f t="shared" ref="HH18" si="700">HG19*$G17</f>
        <v>#REF!</v>
      </c>
      <c r="HI18" s="70" t="e">
        <f t="shared" ref="HI18" si="701">HH19*$G17</f>
        <v>#REF!</v>
      </c>
      <c r="HJ18" s="70" t="e">
        <f t="shared" ref="HJ18" si="702">HI19*$G17</f>
        <v>#REF!</v>
      </c>
      <c r="HK18" s="70" t="e">
        <f t="shared" ref="HK18" si="703">HJ19*$G17</f>
        <v>#REF!</v>
      </c>
      <c r="HL18" s="70" t="e">
        <f t="shared" ref="HL18" si="704">HK19*$G17</f>
        <v>#REF!</v>
      </c>
      <c r="HM18" s="70" t="e">
        <f t="shared" ref="HM18" si="705">HL19*$G17</f>
        <v>#REF!</v>
      </c>
      <c r="HN18" s="70" t="e">
        <f t="shared" ref="HN18" si="706">HM19*$G17</f>
        <v>#REF!</v>
      </c>
      <c r="HO18" s="70" t="e">
        <f t="shared" ref="HO18" si="707">HN19*$G17</f>
        <v>#REF!</v>
      </c>
      <c r="HP18" s="70" t="e">
        <f t="shared" ref="HP18" si="708">HO19*$G17</f>
        <v>#REF!</v>
      </c>
      <c r="HQ18" s="70" t="e">
        <f t="shared" ref="HQ18" si="709">HP19*$G17</f>
        <v>#REF!</v>
      </c>
      <c r="HR18" s="70" t="e">
        <f t="shared" ref="HR18" si="710">HQ19*$G17</f>
        <v>#REF!</v>
      </c>
      <c r="HS18" s="70" t="e">
        <f t="shared" ref="HS18" si="711">HR19*$G17</f>
        <v>#REF!</v>
      </c>
      <c r="HT18" s="70" t="e">
        <f t="shared" ref="HT18" si="712">HS19*$G17</f>
        <v>#REF!</v>
      </c>
      <c r="HU18" s="70" t="e">
        <f t="shared" ref="HU18" si="713">HT19*$G17</f>
        <v>#REF!</v>
      </c>
      <c r="HV18" s="70" t="e">
        <f t="shared" ref="HV18" si="714">HU19*$G17</f>
        <v>#REF!</v>
      </c>
      <c r="HW18" s="70" t="e">
        <f t="shared" ref="HW18" si="715">HV19*$G17</f>
        <v>#REF!</v>
      </c>
      <c r="HX18" s="70" t="e">
        <f t="shared" ref="HX18" si="716">HW19*$G17</f>
        <v>#REF!</v>
      </c>
      <c r="HY18" s="70" t="e">
        <f t="shared" ref="HY18" si="717">HX19*$G17</f>
        <v>#REF!</v>
      </c>
      <c r="HZ18" s="70" t="e">
        <f t="shared" ref="HZ18" si="718">HY19*$G17</f>
        <v>#REF!</v>
      </c>
      <c r="IA18" s="70" t="e">
        <f t="shared" ref="IA18" si="719">HZ19*$G17</f>
        <v>#REF!</v>
      </c>
      <c r="IB18" s="70" t="e">
        <f t="shared" ref="IB18" si="720">IA19*$G17</f>
        <v>#REF!</v>
      </c>
      <c r="IC18" s="70" t="e">
        <f t="shared" ref="IC18" si="721">IB19*$G17</f>
        <v>#REF!</v>
      </c>
      <c r="ID18" s="70" t="e">
        <f t="shared" ref="ID18" si="722">IC19*$G17</f>
        <v>#REF!</v>
      </c>
      <c r="IE18" s="70" t="e">
        <f t="shared" ref="IE18" si="723">ID19*$G17</f>
        <v>#REF!</v>
      </c>
      <c r="IF18" s="70" t="e">
        <f t="shared" ref="IF18" si="724">IE19*$G17</f>
        <v>#REF!</v>
      </c>
      <c r="IG18" s="70" t="e">
        <f t="shared" ref="IG18" si="725">IF19*$G17</f>
        <v>#REF!</v>
      </c>
      <c r="IH18" s="70" t="e">
        <f t="shared" ref="IH18" si="726">IG19*$G17</f>
        <v>#REF!</v>
      </c>
      <c r="II18" s="70" t="e">
        <f t="shared" ref="II18" si="727">IH19*$G17</f>
        <v>#REF!</v>
      </c>
      <c r="IJ18" s="70" t="e">
        <f t="shared" ref="IJ18" si="728">II19*$G17</f>
        <v>#REF!</v>
      </c>
      <c r="IK18" s="70" t="e">
        <f t="shared" ref="IK18" si="729">IJ19*$G17</f>
        <v>#REF!</v>
      </c>
      <c r="IL18" s="70" t="e">
        <f t="shared" ref="IL18" si="730">IK19*$G17</f>
        <v>#REF!</v>
      </c>
      <c r="IM18" s="70" t="e">
        <f t="shared" ref="IM18" si="731">IL19*$G17</f>
        <v>#REF!</v>
      </c>
      <c r="IN18" s="70" t="e">
        <f t="shared" ref="IN18" si="732">IM19*$G17</f>
        <v>#REF!</v>
      </c>
      <c r="IO18" s="70" t="e">
        <f t="shared" ref="IO18" si="733">IN19*$G17</f>
        <v>#REF!</v>
      </c>
      <c r="IP18" s="70" t="e">
        <f t="shared" ref="IP18:JE18" si="734">IO19*$G17</f>
        <v>#REF!</v>
      </c>
      <c r="IQ18" s="70" t="e">
        <f t="shared" si="734"/>
        <v>#REF!</v>
      </c>
      <c r="IR18" s="70" t="e">
        <f t="shared" si="734"/>
        <v>#REF!</v>
      </c>
      <c r="IS18" s="70" t="e">
        <f t="shared" si="734"/>
        <v>#REF!</v>
      </c>
      <c r="IT18" s="70" t="e">
        <f t="shared" si="734"/>
        <v>#REF!</v>
      </c>
      <c r="IU18" s="70" t="e">
        <f t="shared" si="734"/>
        <v>#REF!</v>
      </c>
      <c r="IV18" s="70" t="e">
        <f t="shared" si="734"/>
        <v>#REF!</v>
      </c>
      <c r="IW18" s="70" t="e">
        <f t="shared" si="734"/>
        <v>#REF!</v>
      </c>
      <c r="IX18" s="70" t="e">
        <f t="shared" si="734"/>
        <v>#REF!</v>
      </c>
      <c r="IY18" s="70" t="e">
        <f t="shared" si="734"/>
        <v>#REF!</v>
      </c>
      <c r="IZ18" s="70" t="e">
        <f t="shared" si="734"/>
        <v>#REF!</v>
      </c>
      <c r="JA18" s="70" t="e">
        <f t="shared" si="734"/>
        <v>#REF!</v>
      </c>
      <c r="JB18" s="70" t="e">
        <f t="shared" si="734"/>
        <v>#REF!</v>
      </c>
      <c r="JC18" s="70" t="e">
        <f t="shared" si="734"/>
        <v>#REF!</v>
      </c>
      <c r="JD18" s="70" t="e">
        <f t="shared" si="734"/>
        <v>#REF!</v>
      </c>
      <c r="JE18" s="70" t="e">
        <f t="shared" si="734"/>
        <v>#REF!</v>
      </c>
      <c r="JF18" s="70" t="e">
        <f t="shared" ref="JF18:LQ18" si="735">JE19*$G17</f>
        <v>#REF!</v>
      </c>
      <c r="JG18" s="70" t="e">
        <f t="shared" si="735"/>
        <v>#REF!</v>
      </c>
      <c r="JH18" s="70" t="e">
        <f t="shared" si="735"/>
        <v>#REF!</v>
      </c>
      <c r="JI18" s="70" t="e">
        <f t="shared" si="735"/>
        <v>#REF!</v>
      </c>
      <c r="JJ18" s="70" t="e">
        <f t="shared" si="735"/>
        <v>#REF!</v>
      </c>
      <c r="JK18" s="70" t="e">
        <f t="shared" si="735"/>
        <v>#REF!</v>
      </c>
      <c r="JL18" s="70" t="e">
        <f t="shared" si="735"/>
        <v>#REF!</v>
      </c>
      <c r="JM18" s="70" t="e">
        <f t="shared" si="735"/>
        <v>#REF!</v>
      </c>
      <c r="JN18" s="70" t="e">
        <f t="shared" si="735"/>
        <v>#REF!</v>
      </c>
      <c r="JO18" s="70" t="e">
        <f t="shared" si="735"/>
        <v>#REF!</v>
      </c>
      <c r="JP18" s="70" t="e">
        <f t="shared" si="735"/>
        <v>#REF!</v>
      </c>
      <c r="JQ18" s="70" t="e">
        <f t="shared" si="735"/>
        <v>#REF!</v>
      </c>
      <c r="JR18" s="70" t="e">
        <f t="shared" si="735"/>
        <v>#REF!</v>
      </c>
      <c r="JS18" s="70" t="e">
        <f t="shared" si="735"/>
        <v>#REF!</v>
      </c>
      <c r="JT18" s="70" t="e">
        <f t="shared" si="735"/>
        <v>#REF!</v>
      </c>
      <c r="JU18" s="70" t="e">
        <f t="shared" si="735"/>
        <v>#REF!</v>
      </c>
      <c r="JV18" s="70" t="e">
        <f t="shared" si="735"/>
        <v>#REF!</v>
      </c>
      <c r="JW18" s="70" t="e">
        <f t="shared" si="735"/>
        <v>#REF!</v>
      </c>
      <c r="JX18" s="70" t="e">
        <f t="shared" si="735"/>
        <v>#REF!</v>
      </c>
      <c r="JY18" s="70" t="e">
        <f t="shared" si="735"/>
        <v>#REF!</v>
      </c>
      <c r="JZ18" s="70" t="e">
        <f t="shared" si="735"/>
        <v>#REF!</v>
      </c>
      <c r="KA18" s="70" t="e">
        <f t="shared" si="735"/>
        <v>#REF!</v>
      </c>
      <c r="KB18" s="70" t="e">
        <f t="shared" si="735"/>
        <v>#REF!</v>
      </c>
      <c r="KC18" s="70" t="e">
        <f t="shared" si="735"/>
        <v>#REF!</v>
      </c>
      <c r="KD18" s="70" t="e">
        <f t="shared" si="735"/>
        <v>#REF!</v>
      </c>
      <c r="KE18" s="70" t="e">
        <f t="shared" si="735"/>
        <v>#REF!</v>
      </c>
      <c r="KF18" s="70" t="e">
        <f t="shared" si="735"/>
        <v>#REF!</v>
      </c>
      <c r="KG18" s="70" t="e">
        <f t="shared" si="735"/>
        <v>#REF!</v>
      </c>
      <c r="KH18" s="70" t="e">
        <f t="shared" si="735"/>
        <v>#REF!</v>
      </c>
      <c r="KI18" s="70" t="e">
        <f t="shared" si="735"/>
        <v>#REF!</v>
      </c>
      <c r="KJ18" s="70" t="e">
        <f t="shared" si="735"/>
        <v>#REF!</v>
      </c>
      <c r="KK18" s="70" t="e">
        <f t="shared" si="735"/>
        <v>#REF!</v>
      </c>
      <c r="KL18" s="70" t="e">
        <f t="shared" si="735"/>
        <v>#REF!</v>
      </c>
      <c r="KM18" s="70" t="e">
        <f t="shared" si="735"/>
        <v>#REF!</v>
      </c>
      <c r="KN18" s="70" t="e">
        <f t="shared" si="735"/>
        <v>#REF!</v>
      </c>
      <c r="KO18" s="70" t="e">
        <f t="shared" si="735"/>
        <v>#REF!</v>
      </c>
      <c r="KP18" s="70" t="e">
        <f t="shared" si="735"/>
        <v>#REF!</v>
      </c>
      <c r="KQ18" s="70" t="e">
        <f t="shared" si="735"/>
        <v>#REF!</v>
      </c>
      <c r="KR18" s="70" t="e">
        <f t="shared" si="735"/>
        <v>#REF!</v>
      </c>
      <c r="KS18" s="70" t="e">
        <f t="shared" si="735"/>
        <v>#REF!</v>
      </c>
      <c r="KT18" s="70" t="e">
        <f t="shared" si="735"/>
        <v>#REF!</v>
      </c>
      <c r="KU18" s="70" t="e">
        <f t="shared" si="735"/>
        <v>#REF!</v>
      </c>
      <c r="KV18" s="70" t="e">
        <f t="shared" si="735"/>
        <v>#REF!</v>
      </c>
      <c r="KW18" s="70" t="e">
        <f t="shared" si="735"/>
        <v>#REF!</v>
      </c>
      <c r="KX18" s="70" t="e">
        <f t="shared" si="735"/>
        <v>#REF!</v>
      </c>
      <c r="KY18" s="70" t="e">
        <f t="shared" si="735"/>
        <v>#REF!</v>
      </c>
      <c r="KZ18" s="70" t="e">
        <f t="shared" si="735"/>
        <v>#REF!</v>
      </c>
      <c r="LA18" s="70" t="e">
        <f t="shared" si="735"/>
        <v>#REF!</v>
      </c>
      <c r="LB18" s="70" t="e">
        <f t="shared" si="735"/>
        <v>#REF!</v>
      </c>
      <c r="LC18" s="70" t="e">
        <f t="shared" si="735"/>
        <v>#REF!</v>
      </c>
      <c r="LD18" s="70" t="e">
        <f t="shared" si="735"/>
        <v>#REF!</v>
      </c>
      <c r="LE18" s="70" t="e">
        <f t="shared" si="735"/>
        <v>#REF!</v>
      </c>
      <c r="LF18" s="70" t="e">
        <f t="shared" si="735"/>
        <v>#REF!</v>
      </c>
      <c r="LG18" s="70" t="e">
        <f t="shared" si="735"/>
        <v>#REF!</v>
      </c>
      <c r="LH18" s="70" t="e">
        <f t="shared" si="735"/>
        <v>#REF!</v>
      </c>
      <c r="LI18" s="70" t="e">
        <f t="shared" si="735"/>
        <v>#REF!</v>
      </c>
      <c r="LJ18" s="70" t="e">
        <f t="shared" si="735"/>
        <v>#REF!</v>
      </c>
      <c r="LK18" s="70" t="e">
        <f t="shared" si="735"/>
        <v>#REF!</v>
      </c>
      <c r="LL18" s="70" t="e">
        <f t="shared" si="735"/>
        <v>#REF!</v>
      </c>
      <c r="LM18" s="70" t="e">
        <f t="shared" si="735"/>
        <v>#REF!</v>
      </c>
      <c r="LN18" s="70" t="e">
        <f t="shared" si="735"/>
        <v>#REF!</v>
      </c>
      <c r="LO18" s="70" t="e">
        <f t="shared" si="735"/>
        <v>#REF!</v>
      </c>
      <c r="LP18" s="70" t="e">
        <f t="shared" si="735"/>
        <v>#REF!</v>
      </c>
      <c r="LQ18" s="70" t="e">
        <f t="shared" si="735"/>
        <v>#REF!</v>
      </c>
      <c r="LR18" s="70" t="e">
        <f t="shared" ref="LR18:NE18" si="736">LQ19*$G17</f>
        <v>#REF!</v>
      </c>
      <c r="LS18" s="70" t="e">
        <f t="shared" si="736"/>
        <v>#REF!</v>
      </c>
      <c r="LT18" s="70" t="e">
        <f t="shared" si="736"/>
        <v>#REF!</v>
      </c>
      <c r="LU18" s="70" t="e">
        <f t="shared" si="736"/>
        <v>#REF!</v>
      </c>
      <c r="LV18" s="70" t="e">
        <f t="shared" si="736"/>
        <v>#REF!</v>
      </c>
      <c r="LW18" s="70" t="e">
        <f t="shared" si="736"/>
        <v>#REF!</v>
      </c>
      <c r="LX18" s="70" t="e">
        <f t="shared" si="736"/>
        <v>#REF!</v>
      </c>
      <c r="LY18" s="70" t="e">
        <f t="shared" si="736"/>
        <v>#REF!</v>
      </c>
      <c r="LZ18" s="70" t="e">
        <f t="shared" si="736"/>
        <v>#REF!</v>
      </c>
      <c r="MA18" s="70" t="e">
        <f t="shared" si="736"/>
        <v>#REF!</v>
      </c>
      <c r="MB18" s="70" t="e">
        <f t="shared" si="736"/>
        <v>#REF!</v>
      </c>
      <c r="MC18" s="70" t="e">
        <f t="shared" si="736"/>
        <v>#REF!</v>
      </c>
      <c r="MD18" s="70" t="e">
        <f t="shared" si="736"/>
        <v>#REF!</v>
      </c>
      <c r="ME18" s="70" t="e">
        <f t="shared" si="736"/>
        <v>#REF!</v>
      </c>
      <c r="MF18" s="70" t="e">
        <f t="shared" si="736"/>
        <v>#REF!</v>
      </c>
      <c r="MG18" s="70" t="e">
        <f t="shared" si="736"/>
        <v>#REF!</v>
      </c>
      <c r="MH18" s="70" t="e">
        <f t="shared" si="736"/>
        <v>#REF!</v>
      </c>
      <c r="MI18" s="70" t="e">
        <f t="shared" si="736"/>
        <v>#REF!</v>
      </c>
      <c r="MJ18" s="70" t="e">
        <f t="shared" si="736"/>
        <v>#REF!</v>
      </c>
      <c r="MK18" s="70" t="e">
        <f t="shared" si="736"/>
        <v>#REF!</v>
      </c>
      <c r="ML18" s="70" t="e">
        <f t="shared" si="736"/>
        <v>#REF!</v>
      </c>
      <c r="MM18" s="70" t="e">
        <f t="shared" si="736"/>
        <v>#REF!</v>
      </c>
      <c r="MN18" s="70" t="e">
        <f t="shared" si="736"/>
        <v>#REF!</v>
      </c>
      <c r="MO18" s="70" t="e">
        <f t="shared" si="736"/>
        <v>#REF!</v>
      </c>
      <c r="MP18" s="70" t="e">
        <f t="shared" si="736"/>
        <v>#REF!</v>
      </c>
      <c r="MQ18" s="70" t="e">
        <f t="shared" si="736"/>
        <v>#REF!</v>
      </c>
      <c r="MR18" s="70" t="e">
        <f t="shared" si="736"/>
        <v>#REF!</v>
      </c>
      <c r="MS18" s="70" t="e">
        <f t="shared" si="736"/>
        <v>#REF!</v>
      </c>
      <c r="MT18" s="70" t="e">
        <f t="shared" si="736"/>
        <v>#REF!</v>
      </c>
      <c r="MU18" s="70" t="e">
        <f t="shared" si="736"/>
        <v>#REF!</v>
      </c>
      <c r="MV18" s="70" t="e">
        <f t="shared" si="736"/>
        <v>#REF!</v>
      </c>
      <c r="MW18" s="70" t="e">
        <f t="shared" si="736"/>
        <v>#REF!</v>
      </c>
      <c r="MX18" s="70" t="e">
        <f t="shared" si="736"/>
        <v>#REF!</v>
      </c>
      <c r="MY18" s="70" t="e">
        <f t="shared" si="736"/>
        <v>#REF!</v>
      </c>
      <c r="MZ18" s="70" t="e">
        <f t="shared" si="736"/>
        <v>#REF!</v>
      </c>
      <c r="NA18" s="70" t="e">
        <f t="shared" si="736"/>
        <v>#REF!</v>
      </c>
      <c r="NB18" s="70" t="e">
        <f t="shared" si="736"/>
        <v>#REF!</v>
      </c>
      <c r="NC18" s="70" t="e">
        <f t="shared" si="736"/>
        <v>#REF!</v>
      </c>
      <c r="ND18" s="70" t="e">
        <f t="shared" si="736"/>
        <v>#REF!</v>
      </c>
      <c r="NE18" s="70" t="e">
        <f t="shared" si="736"/>
        <v>#REF!</v>
      </c>
    </row>
    <row r="19" spans="3:369" ht="15" customHeight="1" x14ac:dyDescent="0.25">
      <c r="C19" s="68" t="s">
        <v>242</v>
      </c>
      <c r="J19" s="70">
        <f t="shared" ref="J19:BR19" si="737">MIN((I19+J7+J18),0)</f>
        <v>0</v>
      </c>
      <c r="K19" s="70">
        <f>MIN((J19+K7+K18),0)</f>
        <v>0</v>
      </c>
      <c r="L19" s="70">
        <f t="shared" si="737"/>
        <v>0</v>
      </c>
      <c r="M19" s="70">
        <f t="shared" ref="M19" si="738">MIN((L19+M7+M18),0)</f>
        <v>0</v>
      </c>
      <c r="N19" s="70">
        <f t="shared" ref="N19" si="739">MIN((M19+N7+N18),0)</f>
        <v>0</v>
      </c>
      <c r="O19" s="70">
        <f t="shared" ref="O19" si="740">MIN((N19+O7+O18),0)</f>
        <v>0</v>
      </c>
      <c r="P19" s="70">
        <f t="shared" ref="P19" si="741">MIN((O19+P7+P18),0)</f>
        <v>0</v>
      </c>
      <c r="Q19" s="70">
        <f t="shared" ref="Q19" si="742">MIN((P19+Q7+Q18),0)</f>
        <v>0</v>
      </c>
      <c r="R19" s="70">
        <f t="shared" ref="R19" si="743">MIN((Q19+R7+R18),0)</f>
        <v>0</v>
      </c>
      <c r="S19" s="70">
        <f t="shared" si="737"/>
        <v>0</v>
      </c>
      <c r="T19" s="70">
        <f t="shared" si="737"/>
        <v>0</v>
      </c>
      <c r="U19" s="70">
        <f t="shared" si="737"/>
        <v>0</v>
      </c>
      <c r="V19" s="70">
        <f t="shared" si="737"/>
        <v>0</v>
      </c>
      <c r="W19" s="70">
        <f t="shared" si="737"/>
        <v>0</v>
      </c>
      <c r="X19" s="70">
        <f t="shared" si="737"/>
        <v>0</v>
      </c>
      <c r="Y19" s="70">
        <f t="shared" si="737"/>
        <v>0</v>
      </c>
      <c r="Z19" s="70">
        <f t="shared" si="737"/>
        <v>0</v>
      </c>
      <c r="AA19" s="70">
        <f t="shared" si="737"/>
        <v>0</v>
      </c>
      <c r="AB19" s="70">
        <f t="shared" si="737"/>
        <v>0</v>
      </c>
      <c r="AC19" s="70">
        <f t="shared" si="737"/>
        <v>0</v>
      </c>
      <c r="AD19" s="70">
        <f t="shared" si="737"/>
        <v>0</v>
      </c>
      <c r="AE19" s="70">
        <f t="shared" si="737"/>
        <v>0</v>
      </c>
      <c r="AF19" s="70">
        <f t="shared" si="737"/>
        <v>0</v>
      </c>
      <c r="AG19" s="70">
        <f t="shared" si="737"/>
        <v>-117070.45800000001</v>
      </c>
      <c r="AH19" s="70">
        <f t="shared" si="737"/>
        <v>-65440.916000000027</v>
      </c>
      <c r="AI19" s="70">
        <f t="shared" si="737"/>
        <v>-13811.37400000004</v>
      </c>
      <c r="AJ19" s="70">
        <f t="shared" si="737"/>
        <v>0</v>
      </c>
      <c r="AK19" s="70">
        <f t="shared" si="737"/>
        <v>0</v>
      </c>
      <c r="AL19" s="70">
        <f t="shared" si="737"/>
        <v>0</v>
      </c>
      <c r="AM19" s="70">
        <f t="shared" si="737"/>
        <v>0</v>
      </c>
      <c r="AN19" s="70">
        <f t="shared" si="737"/>
        <v>0</v>
      </c>
      <c r="AO19" s="70">
        <f t="shared" si="737"/>
        <v>0</v>
      </c>
      <c r="AP19" s="70">
        <f t="shared" si="737"/>
        <v>0</v>
      </c>
      <c r="AQ19" s="70">
        <f t="shared" si="737"/>
        <v>0</v>
      </c>
      <c r="AR19" s="70">
        <f t="shared" si="737"/>
        <v>0</v>
      </c>
      <c r="AS19" s="70">
        <f t="shared" si="737"/>
        <v>0</v>
      </c>
      <c r="AT19" s="70">
        <f t="shared" si="737"/>
        <v>0</v>
      </c>
      <c r="AU19" s="70">
        <f t="shared" si="737"/>
        <v>0</v>
      </c>
      <c r="AV19" s="70">
        <f t="shared" si="737"/>
        <v>0</v>
      </c>
      <c r="AW19" s="70">
        <f t="shared" si="737"/>
        <v>0</v>
      </c>
      <c r="AX19" s="70">
        <f t="shared" si="737"/>
        <v>0</v>
      </c>
      <c r="AY19" s="70">
        <f t="shared" si="737"/>
        <v>0</v>
      </c>
      <c r="AZ19" s="70">
        <f t="shared" si="737"/>
        <v>0</v>
      </c>
      <c r="BA19" s="70">
        <f t="shared" si="737"/>
        <v>0</v>
      </c>
      <c r="BB19" s="70">
        <f t="shared" si="737"/>
        <v>0</v>
      </c>
      <c r="BC19" s="70">
        <f t="shared" si="737"/>
        <v>0</v>
      </c>
      <c r="BD19" s="70">
        <f t="shared" si="737"/>
        <v>0</v>
      </c>
      <c r="BE19" s="70">
        <f t="shared" si="737"/>
        <v>-117070.45800000001</v>
      </c>
      <c r="BF19" s="70">
        <f t="shared" si="737"/>
        <v>-69498.457666666684</v>
      </c>
      <c r="BG19" s="70">
        <f t="shared" si="737"/>
        <v>-21926.457333333354</v>
      </c>
      <c r="BH19" s="70">
        <f t="shared" si="737"/>
        <v>0</v>
      </c>
      <c r="BI19" s="70">
        <f t="shared" si="737"/>
        <v>0</v>
      </c>
      <c r="BJ19" s="70">
        <f t="shared" si="737"/>
        <v>0</v>
      </c>
      <c r="BK19" s="70">
        <f t="shared" si="737"/>
        <v>0</v>
      </c>
      <c r="BL19" s="70">
        <f t="shared" si="737"/>
        <v>0</v>
      </c>
      <c r="BM19" s="70">
        <f t="shared" si="737"/>
        <v>0</v>
      </c>
      <c r="BN19" s="70">
        <f t="shared" si="737"/>
        <v>0</v>
      </c>
      <c r="BO19" s="70">
        <f t="shared" si="737"/>
        <v>0</v>
      </c>
      <c r="BP19" s="70">
        <f t="shared" si="737"/>
        <v>0</v>
      </c>
      <c r="BQ19" s="70">
        <f t="shared" si="737"/>
        <v>0</v>
      </c>
      <c r="BR19" s="70">
        <f t="shared" si="737"/>
        <v>0</v>
      </c>
      <c r="BS19" s="70">
        <f t="shared" ref="BS19" si="744">MIN((BR19+BS7+BS18),0)</f>
        <v>0</v>
      </c>
      <c r="BT19" s="70">
        <f t="shared" ref="BT19" si="745">MIN((BS19+BT7+BT18),0)</f>
        <v>0</v>
      </c>
      <c r="BU19" s="70">
        <f t="shared" ref="BU19" si="746">MIN((BT19+BU7+BU18),0)</f>
        <v>0</v>
      </c>
      <c r="BV19" s="70">
        <f t="shared" ref="BV19" si="747">MIN((BU19+BV7+BV18),0)</f>
        <v>0</v>
      </c>
      <c r="BW19" s="70">
        <f t="shared" ref="BW19" si="748">MIN((BV19+BW7+BW18),0)</f>
        <v>0</v>
      </c>
      <c r="BX19" s="70">
        <f t="shared" ref="BX19" si="749">MIN((BW19+BX7+BX18),0)</f>
        <v>0</v>
      </c>
      <c r="BY19" s="70">
        <f t="shared" ref="BY19" si="750">MIN((BX19+BY7+BY18),0)</f>
        <v>0</v>
      </c>
      <c r="BZ19" s="70">
        <f t="shared" ref="BZ19" si="751">MIN((BY19+BZ7+BZ18),0)</f>
        <v>0</v>
      </c>
      <c r="CA19" s="70">
        <f t="shared" ref="CA19" si="752">MIN((BZ19+CA7+CA18),0)</f>
        <v>0</v>
      </c>
      <c r="CB19" s="70">
        <f t="shared" ref="CB19" si="753">MIN((CA19+CB7+CB18),0)</f>
        <v>-117070.45800000001</v>
      </c>
      <c r="CC19" s="70">
        <f t="shared" ref="CC19" si="754">MIN((CB19+CC7+CC18),0)</f>
        <v>-65440.916000000027</v>
      </c>
      <c r="CD19" s="70">
        <f t="shared" ref="CD19" si="755">MIN((CC19+CD7+CD18),0)</f>
        <v>-13811.37400000004</v>
      </c>
      <c r="CE19" s="70">
        <f t="shared" ref="CE19" si="756">MIN((CD19+CE7+CE18),0)</f>
        <v>0</v>
      </c>
      <c r="CF19" s="70">
        <f t="shared" ref="CF19" si="757">MIN((CE19+CF7+CF18),0)</f>
        <v>0</v>
      </c>
      <c r="CG19" s="70">
        <f t="shared" ref="CG19" si="758">MIN((CF19+CG7+CG18),0)</f>
        <v>0</v>
      </c>
      <c r="CH19" s="70">
        <f t="shared" ref="CH19" si="759">MIN((CG19+CH7+CH18),0)</f>
        <v>0</v>
      </c>
      <c r="CI19" s="70">
        <f t="shared" ref="CI19" si="760">MIN((CH19+CI7+CI18),0)</f>
        <v>0</v>
      </c>
      <c r="CJ19" s="70">
        <f t="shared" ref="CJ19" si="761">MIN((CI19+CJ7+CJ18),0)</f>
        <v>0</v>
      </c>
      <c r="CK19" s="70">
        <f t="shared" ref="CK19" si="762">MIN((CJ19+CK7+CK18),0)</f>
        <v>0</v>
      </c>
      <c r="CL19" s="70">
        <f t="shared" ref="CL19" si="763">MIN((CK19+CL7+CL18),0)</f>
        <v>0</v>
      </c>
      <c r="CM19" s="70">
        <f t="shared" ref="CM19" si="764">MIN((CL19+CM7+CM18),0)</f>
        <v>0</v>
      </c>
      <c r="CN19" s="70">
        <f t="shared" ref="CN19" si="765">MIN((CM19+CN7+CN18),0)</f>
        <v>0</v>
      </c>
      <c r="CO19" s="70">
        <f t="shared" ref="CO19" si="766">MIN((CN19+CO7+CO18),0)</f>
        <v>0</v>
      </c>
      <c r="CP19" s="70">
        <f t="shared" ref="CP19" si="767">MIN((CO19+CP7+CP18),0)</f>
        <v>0</v>
      </c>
      <c r="CQ19" s="70">
        <f t="shared" ref="CQ19" si="768">MIN((CP19+CQ7+CQ18),0)</f>
        <v>0</v>
      </c>
      <c r="CR19" s="70">
        <f t="shared" ref="CR19" si="769">MIN((CQ19+CR7+CR18),0)</f>
        <v>0</v>
      </c>
      <c r="CS19" s="70">
        <f t="shared" ref="CS19" si="770">MIN((CR19+CS7+CS18),0)</f>
        <v>0</v>
      </c>
      <c r="CT19" s="70">
        <f t="shared" ref="CT19" si="771">MIN((CS19+CT7+CT18),0)</f>
        <v>0</v>
      </c>
      <c r="CU19" s="70">
        <f t="shared" ref="CU19" si="772">MIN((CT19+CU7+CU18),0)</f>
        <v>0</v>
      </c>
      <c r="CV19" s="70">
        <f t="shared" ref="CV19" si="773">MIN((CU19+CV7+CV18),0)</f>
        <v>0</v>
      </c>
      <c r="CW19" s="70">
        <f t="shared" ref="CW19" si="774">MIN((CV19+CW7+CW18),0)</f>
        <v>0</v>
      </c>
      <c r="CX19" s="70">
        <f t="shared" ref="CX19" si="775">MIN((CW19+CX7+CX18),0)</f>
        <v>0</v>
      </c>
      <c r="CY19" s="70">
        <f t="shared" ref="CY19" si="776">MIN((CX19+CY7+CY18),0)</f>
        <v>0</v>
      </c>
      <c r="CZ19" s="70">
        <f t="shared" ref="CZ19" si="777">MIN((CY19+CZ7+CZ18),0)</f>
        <v>-117070.45800000001</v>
      </c>
      <c r="DA19" s="70">
        <f t="shared" ref="DA19" si="778">MIN((CZ19+DA7+DA18),0)</f>
        <v>-65440.916000000027</v>
      </c>
      <c r="DB19" s="70">
        <f t="shared" ref="DB19" si="779">MIN((DA19+DB7+DB18),0)</f>
        <v>-13811.37400000004</v>
      </c>
      <c r="DC19" s="70">
        <f t="shared" ref="DC19" si="780">MIN((DB19+DC7+DC18),0)</f>
        <v>0</v>
      </c>
      <c r="DD19" s="70">
        <f t="shared" ref="DD19" si="781">MIN((DC19+DD7+DD18),0)</f>
        <v>0</v>
      </c>
      <c r="DE19" s="70">
        <f t="shared" ref="DE19" si="782">MIN((DD19+DE7+DE18),0)</f>
        <v>0</v>
      </c>
      <c r="DF19" s="70">
        <f t="shared" ref="DF19" si="783">MIN((DE19+DF7+DF18),0)</f>
        <v>0</v>
      </c>
      <c r="DG19" s="70">
        <f t="shared" ref="DG19" si="784">MIN((DF19+DG7+DG18),0)</f>
        <v>0</v>
      </c>
      <c r="DH19" s="70">
        <f t="shared" ref="DH19" si="785">MIN((DG19+DH7+DH18),0)</f>
        <v>0</v>
      </c>
      <c r="DI19" s="70">
        <f t="shared" ref="DI19" si="786">MIN((DH19+DI7+DI18),0)</f>
        <v>0</v>
      </c>
      <c r="DJ19" s="70">
        <f t="shared" ref="DJ19" si="787">MIN((DI19+DJ7+DJ18),0)</f>
        <v>0</v>
      </c>
      <c r="DK19" s="70">
        <f t="shared" ref="DK19" si="788">MIN((DJ19+DK7+DK18),0)</f>
        <v>0</v>
      </c>
      <c r="DL19" s="70">
        <f t="shared" ref="DL19" si="789">MIN((DK19+DL7+DL18),0)</f>
        <v>0</v>
      </c>
      <c r="DM19" s="70">
        <f t="shared" ref="DM19" si="790">MIN((DL19+DM7+DM18),0)</f>
        <v>0</v>
      </c>
      <c r="DN19" s="70">
        <f t="shared" ref="DN19" si="791">MIN((DM19+DN7+DN18),0)</f>
        <v>0</v>
      </c>
      <c r="DO19" s="70">
        <f t="shared" ref="DO19" si="792">MIN((DN19+DO7+DO18),0)</f>
        <v>0</v>
      </c>
      <c r="DP19" s="70">
        <f t="shared" ref="DP19" si="793">MIN((DO19+DP7+DP18),0)</f>
        <v>0</v>
      </c>
      <c r="DQ19" s="70">
        <f t="shared" ref="DQ19" si="794">MIN((DP19+DQ7+DQ18),0)</f>
        <v>0</v>
      </c>
      <c r="DR19" s="70">
        <f t="shared" ref="DR19" si="795">MIN((DQ19+DR7+DR18),0)</f>
        <v>-117070.45800000001</v>
      </c>
      <c r="DS19" s="70">
        <f t="shared" ref="DS19" si="796">MIN((DR19+DS7+DS18),0)</f>
        <v>-65440.916000000027</v>
      </c>
      <c r="DT19" s="70">
        <f t="shared" ref="DT19" si="797">MIN((DS19+DT7+DT18),0)</f>
        <v>-13811.37400000004</v>
      </c>
      <c r="DU19" s="70">
        <f t="shared" ref="DU19" si="798">MIN((DT19+DU7+DU18),0)</f>
        <v>0</v>
      </c>
      <c r="DV19" s="70">
        <f t="shared" ref="DV19" si="799">MIN((DU19+DV7+DV18),0)</f>
        <v>0</v>
      </c>
      <c r="DW19" s="70">
        <f t="shared" ref="DW19" si="800">MIN((DV19+DW7+DW18),0)</f>
        <v>0</v>
      </c>
      <c r="DX19" s="70">
        <f t="shared" ref="DX19" si="801">MIN((DW19+DX7+DX18),0)</f>
        <v>0</v>
      </c>
      <c r="DY19" s="70" t="e">
        <f t="shared" ref="DY19" si="802">MIN((DX19+DY7+DY18),0)</f>
        <v>#REF!</v>
      </c>
      <c r="DZ19" s="70" t="e">
        <f t="shared" ref="DZ19" si="803">MIN((DY19+DZ7+DZ18),0)</f>
        <v>#REF!</v>
      </c>
      <c r="EA19" s="70" t="e">
        <f t="shared" ref="EA19" si="804">MIN((DZ19+EA7+EA18),0)</f>
        <v>#REF!</v>
      </c>
      <c r="EB19" s="70" t="e">
        <f t="shared" ref="EB19" si="805">MIN((EA19+EB7+EB18),0)</f>
        <v>#REF!</v>
      </c>
      <c r="EC19" s="70" t="e">
        <f t="shared" ref="EC19" si="806">MIN((EB19+EC7+EC18),0)</f>
        <v>#REF!</v>
      </c>
      <c r="ED19" s="70" t="e">
        <f t="shared" ref="ED19" si="807">MIN((EC19+ED7+ED18),0)</f>
        <v>#REF!</v>
      </c>
      <c r="EE19" s="70" t="e">
        <f t="shared" ref="EE19" si="808">MIN((ED19+EE7+EE18),0)</f>
        <v>#REF!</v>
      </c>
      <c r="EF19" s="70" t="e">
        <f t="shared" ref="EF19" si="809">MIN((EE19+EF7+EF18),0)</f>
        <v>#REF!</v>
      </c>
      <c r="EG19" s="70" t="e">
        <f t="shared" ref="EG19" si="810">MIN((EF19+EG7+EG18),0)</f>
        <v>#REF!</v>
      </c>
      <c r="EH19" s="70" t="e">
        <f t="shared" ref="EH19" si="811">MIN((EG19+EH7+EH18),0)</f>
        <v>#REF!</v>
      </c>
      <c r="EI19" s="70" t="e">
        <f t="shared" ref="EI19" si="812">MIN((EH19+EI7+EI18),0)</f>
        <v>#REF!</v>
      </c>
      <c r="EJ19" s="70" t="e">
        <f t="shared" ref="EJ19" si="813">MIN((EI19+EJ7+EJ18),0)</f>
        <v>#REF!</v>
      </c>
      <c r="EK19" s="70" t="e">
        <f t="shared" ref="EK19" si="814">MIN((EJ19+EK7+EK18),0)</f>
        <v>#REF!</v>
      </c>
      <c r="EL19" s="70" t="e">
        <f t="shared" ref="EL19" si="815">MIN((EK19+EL7+EL18),0)</f>
        <v>#REF!</v>
      </c>
      <c r="EM19" s="70" t="e">
        <f t="shared" ref="EM19" si="816">MIN((EL19+EM7+EM18),0)</f>
        <v>#REF!</v>
      </c>
      <c r="EN19" s="70" t="e">
        <f t="shared" ref="EN19" si="817">MIN((EM19+EN7+EN18),0)</f>
        <v>#REF!</v>
      </c>
      <c r="EO19" s="70" t="e">
        <f t="shared" ref="EO19" si="818">MIN((EN19+EO7+EO18),0)</f>
        <v>#REF!</v>
      </c>
      <c r="EP19" s="70" t="e">
        <f t="shared" ref="EP19" si="819">MIN((EO19+EP7+EP18),0)</f>
        <v>#REF!</v>
      </c>
      <c r="EQ19" s="70" t="e">
        <f t="shared" ref="EQ19" si="820">MIN((EP19+EQ7+EQ18),0)</f>
        <v>#REF!</v>
      </c>
      <c r="ER19" s="70" t="e">
        <f t="shared" ref="ER19" si="821">MIN((EQ19+ER7+ER18),0)</f>
        <v>#REF!</v>
      </c>
      <c r="ES19" s="70" t="e">
        <f t="shared" ref="ES19" si="822">MIN((ER19+ES7+ES18),0)</f>
        <v>#REF!</v>
      </c>
      <c r="ET19" s="70" t="e">
        <f t="shared" ref="ET19" si="823">MIN((ES19+ET7+ET18),0)</f>
        <v>#REF!</v>
      </c>
      <c r="EU19" s="70" t="e">
        <f t="shared" ref="EU19" si="824">MIN((ET19+EU7+EU18),0)</f>
        <v>#REF!</v>
      </c>
      <c r="EV19" s="70" t="e">
        <f t="shared" ref="EV19" si="825">MIN((EU19+EV7+EV18),0)</f>
        <v>#REF!</v>
      </c>
      <c r="EW19" s="70" t="e">
        <f t="shared" ref="EW19" si="826">MIN((EV19+EW7+EW18),0)</f>
        <v>#REF!</v>
      </c>
      <c r="EX19" s="70" t="e">
        <f t="shared" ref="EX19" si="827">MIN((EW19+EX7+EX18),0)</f>
        <v>#REF!</v>
      </c>
      <c r="EY19" s="70" t="e">
        <f t="shared" ref="EY19" si="828">MIN((EX19+EY7+EY18),0)</f>
        <v>#REF!</v>
      </c>
      <c r="EZ19" s="70" t="e">
        <f t="shared" ref="EZ19" si="829">MIN((EY19+EZ7+EZ18),0)</f>
        <v>#REF!</v>
      </c>
      <c r="FA19" s="70" t="e">
        <f t="shared" ref="FA19" si="830">MIN((EZ19+FA7+FA18),0)</f>
        <v>#REF!</v>
      </c>
      <c r="FB19" s="70" t="e">
        <f t="shared" ref="FB19" si="831">MIN((FA19+FB7+FB18),0)</f>
        <v>#REF!</v>
      </c>
      <c r="FC19" s="70" t="e">
        <f t="shared" ref="FC19" si="832">MIN((FB19+FC7+FC18),0)</f>
        <v>#REF!</v>
      </c>
      <c r="FD19" s="70" t="e">
        <f t="shared" ref="FD19" si="833">MIN((FC19+FD7+FD18),0)</f>
        <v>#REF!</v>
      </c>
      <c r="FE19" s="70" t="e">
        <f t="shared" ref="FE19" si="834">MIN((FD19+FE7+FE18),0)</f>
        <v>#REF!</v>
      </c>
      <c r="FF19" s="70" t="e">
        <f t="shared" ref="FF19" si="835">MIN((FE19+FF7+FF18),0)</f>
        <v>#REF!</v>
      </c>
      <c r="FG19" s="70" t="e">
        <f t="shared" ref="FG19" si="836">MIN((FF19+FG7+FG18),0)</f>
        <v>#REF!</v>
      </c>
      <c r="FH19" s="70" t="e">
        <f t="shared" ref="FH19" si="837">MIN((FG19+FH7+FH18),0)</f>
        <v>#REF!</v>
      </c>
      <c r="FI19" s="70" t="e">
        <f t="shared" ref="FI19" si="838">MIN((FH19+FI7+FI18),0)</f>
        <v>#REF!</v>
      </c>
      <c r="FJ19" s="70" t="e">
        <f t="shared" ref="FJ19" si="839">MIN((FI19+FJ7+FJ18),0)</f>
        <v>#REF!</v>
      </c>
      <c r="FK19" s="70" t="e">
        <f t="shared" ref="FK19" si="840">MIN((FJ19+FK7+FK18),0)</f>
        <v>#REF!</v>
      </c>
      <c r="FL19" s="70" t="e">
        <f t="shared" ref="FL19" si="841">MIN((FK19+FL7+FL18),0)</f>
        <v>#REF!</v>
      </c>
      <c r="FM19" s="70" t="e">
        <f t="shared" ref="FM19" si="842">MIN((FL19+FM7+FM18),0)</f>
        <v>#REF!</v>
      </c>
      <c r="FN19" s="70" t="e">
        <f t="shared" ref="FN19" si="843">MIN((FM19+FN7+FN18),0)</f>
        <v>#REF!</v>
      </c>
      <c r="FO19" s="70" t="e">
        <f t="shared" ref="FO19" si="844">MIN((FN19+FO7+FO18),0)</f>
        <v>#REF!</v>
      </c>
      <c r="FP19" s="70" t="e">
        <f t="shared" ref="FP19" si="845">MIN((FO19+FP7+FP18),0)</f>
        <v>#REF!</v>
      </c>
      <c r="FQ19" s="70" t="e">
        <f t="shared" ref="FQ19" si="846">MIN((FP19+FQ7+FQ18),0)</f>
        <v>#REF!</v>
      </c>
      <c r="FR19" s="70" t="e">
        <f t="shared" ref="FR19" si="847">MIN((FQ19+FR7+FR18),0)</f>
        <v>#REF!</v>
      </c>
      <c r="FS19" s="70" t="e">
        <f t="shared" ref="FS19" si="848">MIN((FR19+FS7+FS18),0)</f>
        <v>#REF!</v>
      </c>
      <c r="FT19" s="70" t="e">
        <f t="shared" ref="FT19" si="849">MIN((FS19+FT7+FT18),0)</f>
        <v>#REF!</v>
      </c>
      <c r="FU19" s="70" t="e">
        <f t="shared" ref="FU19" si="850">MIN((FT19+FU7+FU18),0)</f>
        <v>#REF!</v>
      </c>
      <c r="FV19" s="70" t="e">
        <f t="shared" ref="FV19" si="851">MIN((FU19+FV7+FV18),0)</f>
        <v>#REF!</v>
      </c>
      <c r="FW19" s="70" t="e">
        <f t="shared" ref="FW19" si="852">MIN((FV19+FW7+FW18),0)</f>
        <v>#REF!</v>
      </c>
      <c r="FX19" s="70" t="e">
        <f t="shared" ref="FX19" si="853">MIN((FW19+FX7+FX18),0)</f>
        <v>#REF!</v>
      </c>
      <c r="FY19" s="70" t="e">
        <f t="shared" ref="FY19" si="854">MIN((FX19+FY7+FY18),0)</f>
        <v>#REF!</v>
      </c>
      <c r="FZ19" s="70" t="e">
        <f t="shared" ref="FZ19" si="855">MIN((FY19+FZ7+FZ18),0)</f>
        <v>#REF!</v>
      </c>
      <c r="GA19" s="70" t="e">
        <f t="shared" ref="GA19" si="856">MIN((FZ19+GA7+GA18),0)</f>
        <v>#REF!</v>
      </c>
      <c r="GB19" s="70" t="e">
        <f t="shared" ref="GB19" si="857">MIN((GA19+GB7+GB18),0)</f>
        <v>#REF!</v>
      </c>
      <c r="GC19" s="70" t="e">
        <f t="shared" ref="GC19" si="858">MIN((GB19+GC7+GC18),0)</f>
        <v>#REF!</v>
      </c>
      <c r="GD19" s="70" t="e">
        <f t="shared" ref="GD19" si="859">MIN((GC19+GD7+GD18),0)</f>
        <v>#REF!</v>
      </c>
      <c r="GE19" s="70" t="e">
        <f t="shared" ref="GE19" si="860">MIN((GD19+GE7+GE18),0)</f>
        <v>#REF!</v>
      </c>
      <c r="GF19" s="70" t="e">
        <f t="shared" ref="GF19" si="861">MIN((GE19+GF7+GF18),0)</f>
        <v>#REF!</v>
      </c>
      <c r="GG19" s="70" t="e">
        <f t="shared" ref="GG19" si="862">MIN((GF19+GG7+GG18),0)</f>
        <v>#REF!</v>
      </c>
      <c r="GH19" s="70" t="e">
        <f t="shared" ref="GH19" si="863">MIN((GG19+GH7+GH18),0)</f>
        <v>#REF!</v>
      </c>
      <c r="GI19" s="70" t="e">
        <f t="shared" ref="GI19" si="864">MIN((GH19+GI7+GI18),0)</f>
        <v>#REF!</v>
      </c>
      <c r="GJ19" s="70" t="e">
        <f t="shared" ref="GJ19" si="865">MIN((GI19+GJ7+GJ18),0)</f>
        <v>#REF!</v>
      </c>
      <c r="GK19" s="70" t="e">
        <f t="shared" ref="GK19" si="866">MIN((GJ19+GK7+GK18),0)</f>
        <v>#REF!</v>
      </c>
      <c r="GL19" s="70" t="e">
        <f t="shared" ref="GL19" si="867">MIN((GK19+GL7+GL18),0)</f>
        <v>#REF!</v>
      </c>
      <c r="GM19" s="70" t="e">
        <f t="shared" ref="GM19" si="868">MIN((GL19+GM7+GM18),0)</f>
        <v>#REF!</v>
      </c>
      <c r="GN19" s="70" t="e">
        <f t="shared" ref="GN19" si="869">MIN((GM19+GN7+GN18),0)</f>
        <v>#REF!</v>
      </c>
      <c r="GO19" s="70" t="e">
        <f t="shared" ref="GO19" si="870">MIN((GN19+GO7+GO18),0)</f>
        <v>#REF!</v>
      </c>
      <c r="GP19" s="70" t="e">
        <f t="shared" ref="GP19" si="871">MIN((GO19+GP7+GP18),0)</f>
        <v>#REF!</v>
      </c>
      <c r="GQ19" s="70" t="e">
        <f t="shared" ref="GQ19" si="872">MIN((GP19+GQ7+GQ18),0)</f>
        <v>#REF!</v>
      </c>
      <c r="GR19" s="70" t="e">
        <f t="shared" ref="GR19" si="873">MIN((GQ19+GR7+GR18),0)</f>
        <v>#REF!</v>
      </c>
      <c r="GS19" s="70" t="e">
        <f t="shared" ref="GS19" si="874">MIN((GR19+GS7+GS18),0)</f>
        <v>#REF!</v>
      </c>
      <c r="GT19" s="70" t="e">
        <f t="shared" ref="GT19" si="875">MIN((GS19+GT7+GT18),0)</f>
        <v>#REF!</v>
      </c>
      <c r="GU19" s="70" t="e">
        <f t="shared" ref="GU19" si="876">MIN((GT19+GU7+GU18),0)</f>
        <v>#REF!</v>
      </c>
      <c r="GV19" s="70" t="e">
        <f t="shared" ref="GV19" si="877">MIN((GU19+GV7+GV18),0)</f>
        <v>#REF!</v>
      </c>
      <c r="GW19" s="70" t="e">
        <f t="shared" ref="GW19" si="878">MIN((GV19+GW7+GW18),0)</f>
        <v>#REF!</v>
      </c>
      <c r="GX19" s="70" t="e">
        <f t="shared" ref="GX19" si="879">MIN((GW19+GX7+GX18),0)</f>
        <v>#REF!</v>
      </c>
      <c r="GY19" s="70" t="e">
        <f t="shared" ref="GY19" si="880">MIN((GX19+GY7+GY18),0)</f>
        <v>#REF!</v>
      </c>
      <c r="GZ19" s="70" t="e">
        <f t="shared" ref="GZ19" si="881">MIN((GY19+GZ7+GZ18),0)</f>
        <v>#REF!</v>
      </c>
      <c r="HA19" s="70" t="e">
        <f t="shared" ref="HA19" si="882">MIN((GZ19+HA7+HA18),0)</f>
        <v>#REF!</v>
      </c>
      <c r="HB19" s="70" t="e">
        <f t="shared" ref="HB19" si="883">MIN((HA19+HB7+HB18),0)</f>
        <v>#REF!</v>
      </c>
      <c r="HC19" s="70" t="e">
        <f t="shared" ref="HC19" si="884">MIN((HB19+HC7+HC18),0)</f>
        <v>#REF!</v>
      </c>
      <c r="HD19" s="70" t="e">
        <f t="shared" ref="HD19" si="885">MIN((HC19+HD7+HD18),0)</f>
        <v>#REF!</v>
      </c>
      <c r="HE19" s="70" t="e">
        <f t="shared" ref="HE19" si="886">MIN((HD19+HE7+HE18),0)</f>
        <v>#REF!</v>
      </c>
      <c r="HF19" s="70" t="e">
        <f t="shared" ref="HF19" si="887">MIN((HE19+HF7+HF18),0)</f>
        <v>#REF!</v>
      </c>
      <c r="HG19" s="70" t="e">
        <f t="shared" ref="HG19" si="888">MIN((HF19+HG7+HG18),0)</f>
        <v>#REF!</v>
      </c>
      <c r="HH19" s="70" t="e">
        <f t="shared" ref="HH19" si="889">MIN((HG19+HH7+HH18),0)</f>
        <v>#REF!</v>
      </c>
      <c r="HI19" s="70" t="e">
        <f t="shared" ref="HI19" si="890">MIN((HH19+HI7+HI18),0)</f>
        <v>#REF!</v>
      </c>
      <c r="HJ19" s="70" t="e">
        <f t="shared" ref="HJ19" si="891">MIN((HI19+HJ7+HJ18),0)</f>
        <v>#REF!</v>
      </c>
      <c r="HK19" s="70" t="e">
        <f t="shared" ref="HK19" si="892">MIN((HJ19+HK7+HK18),0)</f>
        <v>#REF!</v>
      </c>
      <c r="HL19" s="70" t="e">
        <f t="shared" ref="HL19" si="893">MIN((HK19+HL7+HL18),0)</f>
        <v>#REF!</v>
      </c>
      <c r="HM19" s="70" t="e">
        <f t="shared" ref="HM19" si="894">MIN((HL19+HM7+HM18),0)</f>
        <v>#REF!</v>
      </c>
      <c r="HN19" s="70" t="e">
        <f t="shared" ref="HN19" si="895">MIN((HM19+HN7+HN18),0)</f>
        <v>#REF!</v>
      </c>
      <c r="HO19" s="70" t="e">
        <f t="shared" ref="HO19" si="896">MIN((HN19+HO7+HO18),0)</f>
        <v>#REF!</v>
      </c>
      <c r="HP19" s="70" t="e">
        <f t="shared" ref="HP19" si="897">MIN((HO19+HP7+HP18),0)</f>
        <v>#REF!</v>
      </c>
      <c r="HQ19" s="70" t="e">
        <f t="shared" ref="HQ19" si="898">MIN((HP19+HQ7+HQ18),0)</f>
        <v>#REF!</v>
      </c>
      <c r="HR19" s="70" t="e">
        <f t="shared" ref="HR19" si="899">MIN((HQ19+HR7+HR18),0)</f>
        <v>#REF!</v>
      </c>
      <c r="HS19" s="70" t="e">
        <f t="shared" ref="HS19" si="900">MIN((HR19+HS7+HS18),0)</f>
        <v>#REF!</v>
      </c>
      <c r="HT19" s="70" t="e">
        <f t="shared" ref="HT19" si="901">MIN((HS19+HT7+HT18),0)</f>
        <v>#REF!</v>
      </c>
      <c r="HU19" s="70" t="e">
        <f t="shared" ref="HU19" si="902">MIN((HT19+HU7+HU18),0)</f>
        <v>#REF!</v>
      </c>
      <c r="HV19" s="70" t="e">
        <f t="shared" ref="HV19" si="903">MIN((HU19+HV7+HV18),0)</f>
        <v>#REF!</v>
      </c>
      <c r="HW19" s="70" t="e">
        <f t="shared" ref="HW19" si="904">MIN((HV19+HW7+HW18),0)</f>
        <v>#REF!</v>
      </c>
      <c r="HX19" s="70" t="e">
        <f t="shared" ref="HX19" si="905">MIN((HW19+HX7+HX18),0)</f>
        <v>#REF!</v>
      </c>
      <c r="HY19" s="70" t="e">
        <f t="shared" ref="HY19" si="906">MIN((HX19+HY7+HY18),0)</f>
        <v>#REF!</v>
      </c>
      <c r="HZ19" s="70" t="e">
        <f t="shared" ref="HZ19" si="907">MIN((HY19+HZ7+HZ18),0)</f>
        <v>#REF!</v>
      </c>
      <c r="IA19" s="70" t="e">
        <f t="shared" ref="IA19" si="908">MIN((HZ19+IA7+IA18),0)</f>
        <v>#REF!</v>
      </c>
      <c r="IB19" s="70" t="e">
        <f t="shared" ref="IB19" si="909">MIN((IA19+IB7+IB18),0)</f>
        <v>#REF!</v>
      </c>
      <c r="IC19" s="70" t="e">
        <f t="shared" ref="IC19" si="910">MIN((IB19+IC7+IC18),0)</f>
        <v>#REF!</v>
      </c>
      <c r="ID19" s="70" t="e">
        <f t="shared" ref="ID19" si="911">MIN((IC19+ID7+ID18),0)</f>
        <v>#REF!</v>
      </c>
      <c r="IE19" s="70" t="e">
        <f t="shared" ref="IE19" si="912">MIN((ID19+IE7+IE18),0)</f>
        <v>#REF!</v>
      </c>
      <c r="IF19" s="70" t="e">
        <f t="shared" ref="IF19" si="913">MIN((IE19+IF7+IF18),0)</f>
        <v>#REF!</v>
      </c>
      <c r="IG19" s="70" t="e">
        <f t="shared" ref="IG19" si="914">MIN((IF19+IG7+IG18),0)</f>
        <v>#REF!</v>
      </c>
      <c r="IH19" s="70" t="e">
        <f t="shared" ref="IH19" si="915">MIN((IG19+IH7+IH18),0)</f>
        <v>#REF!</v>
      </c>
      <c r="II19" s="70" t="e">
        <f t="shared" ref="II19" si="916">MIN((IH19+II7+II18),0)</f>
        <v>#REF!</v>
      </c>
      <c r="IJ19" s="70" t="e">
        <f t="shared" ref="IJ19" si="917">MIN((II19+IJ7+IJ18),0)</f>
        <v>#REF!</v>
      </c>
      <c r="IK19" s="70" t="e">
        <f t="shared" ref="IK19" si="918">MIN((IJ19+IK7+IK18),0)</f>
        <v>#REF!</v>
      </c>
      <c r="IL19" s="70" t="e">
        <f t="shared" ref="IL19" si="919">MIN((IK19+IL7+IL18),0)</f>
        <v>#REF!</v>
      </c>
      <c r="IM19" s="70" t="e">
        <f t="shared" ref="IM19" si="920">MIN((IL19+IM7+IM18),0)</f>
        <v>#REF!</v>
      </c>
      <c r="IN19" s="70" t="e">
        <f t="shared" ref="IN19" si="921">MIN((IM19+IN7+IN18),0)</f>
        <v>#REF!</v>
      </c>
      <c r="IO19" s="70" t="e">
        <f t="shared" ref="IO19" si="922">MIN((IN19+IO7+IO18),0)</f>
        <v>#REF!</v>
      </c>
      <c r="IP19" s="70" t="e">
        <f t="shared" ref="IP19:JE19" si="923">MIN((IO19+IP7+IP18),0)</f>
        <v>#REF!</v>
      </c>
      <c r="IQ19" s="70" t="e">
        <f t="shared" si="923"/>
        <v>#REF!</v>
      </c>
      <c r="IR19" s="70" t="e">
        <f t="shared" si="923"/>
        <v>#REF!</v>
      </c>
      <c r="IS19" s="70" t="e">
        <f t="shared" si="923"/>
        <v>#REF!</v>
      </c>
      <c r="IT19" s="70" t="e">
        <f t="shared" si="923"/>
        <v>#REF!</v>
      </c>
      <c r="IU19" s="70" t="e">
        <f t="shared" si="923"/>
        <v>#REF!</v>
      </c>
      <c r="IV19" s="70" t="e">
        <f t="shared" si="923"/>
        <v>#REF!</v>
      </c>
      <c r="IW19" s="70" t="e">
        <f t="shared" si="923"/>
        <v>#REF!</v>
      </c>
      <c r="IX19" s="70" t="e">
        <f t="shared" si="923"/>
        <v>#REF!</v>
      </c>
      <c r="IY19" s="70" t="e">
        <f t="shared" si="923"/>
        <v>#REF!</v>
      </c>
      <c r="IZ19" s="70" t="e">
        <f t="shared" si="923"/>
        <v>#REF!</v>
      </c>
      <c r="JA19" s="70" t="e">
        <f t="shared" si="923"/>
        <v>#REF!</v>
      </c>
      <c r="JB19" s="70" t="e">
        <f t="shared" si="923"/>
        <v>#REF!</v>
      </c>
      <c r="JC19" s="70" t="e">
        <f t="shared" si="923"/>
        <v>#REF!</v>
      </c>
      <c r="JD19" s="70" t="e">
        <f t="shared" si="923"/>
        <v>#REF!</v>
      </c>
      <c r="JE19" s="70" t="e">
        <f t="shared" si="923"/>
        <v>#REF!</v>
      </c>
      <c r="JF19" s="70" t="e">
        <f t="shared" ref="JF19:LQ19" si="924">MIN((JE19+JF7+JF18),0)</f>
        <v>#REF!</v>
      </c>
      <c r="JG19" s="70" t="e">
        <f t="shared" si="924"/>
        <v>#REF!</v>
      </c>
      <c r="JH19" s="70" t="e">
        <f t="shared" si="924"/>
        <v>#REF!</v>
      </c>
      <c r="JI19" s="70" t="e">
        <f t="shared" si="924"/>
        <v>#REF!</v>
      </c>
      <c r="JJ19" s="70" t="e">
        <f t="shared" si="924"/>
        <v>#REF!</v>
      </c>
      <c r="JK19" s="70" t="e">
        <f t="shared" si="924"/>
        <v>#REF!</v>
      </c>
      <c r="JL19" s="70" t="e">
        <f t="shared" si="924"/>
        <v>#REF!</v>
      </c>
      <c r="JM19" s="70" t="e">
        <f t="shared" si="924"/>
        <v>#REF!</v>
      </c>
      <c r="JN19" s="70" t="e">
        <f t="shared" si="924"/>
        <v>#REF!</v>
      </c>
      <c r="JO19" s="70" t="e">
        <f t="shared" si="924"/>
        <v>#REF!</v>
      </c>
      <c r="JP19" s="70" t="e">
        <f t="shared" si="924"/>
        <v>#REF!</v>
      </c>
      <c r="JQ19" s="70" t="e">
        <f t="shared" si="924"/>
        <v>#REF!</v>
      </c>
      <c r="JR19" s="70" t="e">
        <f t="shared" si="924"/>
        <v>#REF!</v>
      </c>
      <c r="JS19" s="70" t="e">
        <f t="shared" si="924"/>
        <v>#REF!</v>
      </c>
      <c r="JT19" s="70" t="e">
        <f t="shared" si="924"/>
        <v>#REF!</v>
      </c>
      <c r="JU19" s="70" t="e">
        <f t="shared" si="924"/>
        <v>#REF!</v>
      </c>
      <c r="JV19" s="70" t="e">
        <f t="shared" si="924"/>
        <v>#REF!</v>
      </c>
      <c r="JW19" s="70" t="e">
        <f t="shared" si="924"/>
        <v>#REF!</v>
      </c>
      <c r="JX19" s="70" t="e">
        <f t="shared" si="924"/>
        <v>#REF!</v>
      </c>
      <c r="JY19" s="70" t="e">
        <f t="shared" si="924"/>
        <v>#REF!</v>
      </c>
      <c r="JZ19" s="70" t="e">
        <f t="shared" si="924"/>
        <v>#REF!</v>
      </c>
      <c r="KA19" s="70" t="e">
        <f t="shared" si="924"/>
        <v>#REF!</v>
      </c>
      <c r="KB19" s="70" t="e">
        <f t="shared" si="924"/>
        <v>#REF!</v>
      </c>
      <c r="KC19" s="70" t="e">
        <f t="shared" si="924"/>
        <v>#REF!</v>
      </c>
      <c r="KD19" s="70" t="e">
        <f t="shared" si="924"/>
        <v>#REF!</v>
      </c>
      <c r="KE19" s="70" t="e">
        <f t="shared" si="924"/>
        <v>#REF!</v>
      </c>
      <c r="KF19" s="70" t="e">
        <f t="shared" si="924"/>
        <v>#REF!</v>
      </c>
      <c r="KG19" s="70" t="e">
        <f t="shared" si="924"/>
        <v>#REF!</v>
      </c>
      <c r="KH19" s="70" t="e">
        <f t="shared" si="924"/>
        <v>#REF!</v>
      </c>
      <c r="KI19" s="70" t="e">
        <f t="shared" si="924"/>
        <v>#REF!</v>
      </c>
      <c r="KJ19" s="70" t="e">
        <f t="shared" si="924"/>
        <v>#REF!</v>
      </c>
      <c r="KK19" s="70" t="e">
        <f t="shared" si="924"/>
        <v>#REF!</v>
      </c>
      <c r="KL19" s="70" t="e">
        <f t="shared" si="924"/>
        <v>#REF!</v>
      </c>
      <c r="KM19" s="70" t="e">
        <f t="shared" si="924"/>
        <v>#REF!</v>
      </c>
      <c r="KN19" s="70" t="e">
        <f t="shared" si="924"/>
        <v>#REF!</v>
      </c>
      <c r="KO19" s="70" t="e">
        <f t="shared" si="924"/>
        <v>#REF!</v>
      </c>
      <c r="KP19" s="70" t="e">
        <f t="shared" si="924"/>
        <v>#REF!</v>
      </c>
      <c r="KQ19" s="70" t="e">
        <f t="shared" si="924"/>
        <v>#REF!</v>
      </c>
      <c r="KR19" s="70" t="e">
        <f t="shared" si="924"/>
        <v>#REF!</v>
      </c>
      <c r="KS19" s="70" t="e">
        <f t="shared" si="924"/>
        <v>#REF!</v>
      </c>
      <c r="KT19" s="70" t="e">
        <f t="shared" si="924"/>
        <v>#REF!</v>
      </c>
      <c r="KU19" s="70" t="e">
        <f t="shared" si="924"/>
        <v>#REF!</v>
      </c>
      <c r="KV19" s="70" t="e">
        <f t="shared" si="924"/>
        <v>#REF!</v>
      </c>
      <c r="KW19" s="70" t="e">
        <f t="shared" si="924"/>
        <v>#REF!</v>
      </c>
      <c r="KX19" s="70" t="e">
        <f t="shared" si="924"/>
        <v>#REF!</v>
      </c>
      <c r="KY19" s="70" t="e">
        <f t="shared" si="924"/>
        <v>#REF!</v>
      </c>
      <c r="KZ19" s="70" t="e">
        <f t="shared" si="924"/>
        <v>#REF!</v>
      </c>
      <c r="LA19" s="70" t="e">
        <f t="shared" si="924"/>
        <v>#REF!</v>
      </c>
      <c r="LB19" s="70" t="e">
        <f t="shared" si="924"/>
        <v>#REF!</v>
      </c>
      <c r="LC19" s="70" t="e">
        <f t="shared" si="924"/>
        <v>#REF!</v>
      </c>
      <c r="LD19" s="70" t="e">
        <f t="shared" si="924"/>
        <v>#REF!</v>
      </c>
      <c r="LE19" s="70" t="e">
        <f t="shared" si="924"/>
        <v>#REF!</v>
      </c>
      <c r="LF19" s="70" t="e">
        <f t="shared" si="924"/>
        <v>#REF!</v>
      </c>
      <c r="LG19" s="70" t="e">
        <f t="shared" si="924"/>
        <v>#REF!</v>
      </c>
      <c r="LH19" s="70" t="e">
        <f t="shared" si="924"/>
        <v>#REF!</v>
      </c>
      <c r="LI19" s="70" t="e">
        <f t="shared" si="924"/>
        <v>#REF!</v>
      </c>
      <c r="LJ19" s="70" t="e">
        <f t="shared" si="924"/>
        <v>#REF!</v>
      </c>
      <c r="LK19" s="70" t="e">
        <f t="shared" si="924"/>
        <v>#REF!</v>
      </c>
      <c r="LL19" s="70" t="e">
        <f t="shared" si="924"/>
        <v>#REF!</v>
      </c>
      <c r="LM19" s="70" t="e">
        <f t="shared" si="924"/>
        <v>#REF!</v>
      </c>
      <c r="LN19" s="70" t="e">
        <f t="shared" si="924"/>
        <v>#REF!</v>
      </c>
      <c r="LO19" s="70" t="e">
        <f t="shared" si="924"/>
        <v>#REF!</v>
      </c>
      <c r="LP19" s="70" t="e">
        <f t="shared" si="924"/>
        <v>#REF!</v>
      </c>
      <c r="LQ19" s="70" t="e">
        <f t="shared" si="924"/>
        <v>#REF!</v>
      </c>
      <c r="LR19" s="70" t="e">
        <f t="shared" ref="LR19:NE19" si="925">MIN((LQ19+LR7+LR18),0)</f>
        <v>#REF!</v>
      </c>
      <c r="LS19" s="70" t="e">
        <f t="shared" si="925"/>
        <v>#REF!</v>
      </c>
      <c r="LT19" s="70" t="e">
        <f t="shared" si="925"/>
        <v>#REF!</v>
      </c>
      <c r="LU19" s="70" t="e">
        <f t="shared" si="925"/>
        <v>#REF!</v>
      </c>
      <c r="LV19" s="70" t="e">
        <f t="shared" si="925"/>
        <v>#REF!</v>
      </c>
      <c r="LW19" s="70" t="e">
        <f t="shared" si="925"/>
        <v>#REF!</v>
      </c>
      <c r="LX19" s="70" t="e">
        <f t="shared" si="925"/>
        <v>#REF!</v>
      </c>
      <c r="LY19" s="70" t="e">
        <f t="shared" si="925"/>
        <v>#REF!</v>
      </c>
      <c r="LZ19" s="70" t="e">
        <f t="shared" si="925"/>
        <v>#REF!</v>
      </c>
      <c r="MA19" s="70" t="e">
        <f t="shared" si="925"/>
        <v>#REF!</v>
      </c>
      <c r="MB19" s="70" t="e">
        <f t="shared" si="925"/>
        <v>#REF!</v>
      </c>
      <c r="MC19" s="70" t="e">
        <f t="shared" si="925"/>
        <v>#REF!</v>
      </c>
      <c r="MD19" s="70" t="e">
        <f t="shared" si="925"/>
        <v>#REF!</v>
      </c>
      <c r="ME19" s="70" t="e">
        <f t="shared" si="925"/>
        <v>#REF!</v>
      </c>
      <c r="MF19" s="70" t="e">
        <f t="shared" si="925"/>
        <v>#REF!</v>
      </c>
      <c r="MG19" s="70" t="e">
        <f t="shared" si="925"/>
        <v>#REF!</v>
      </c>
      <c r="MH19" s="70" t="e">
        <f t="shared" si="925"/>
        <v>#REF!</v>
      </c>
      <c r="MI19" s="70" t="e">
        <f t="shared" si="925"/>
        <v>#REF!</v>
      </c>
      <c r="MJ19" s="70" t="e">
        <f t="shared" si="925"/>
        <v>#REF!</v>
      </c>
      <c r="MK19" s="70" t="e">
        <f t="shared" si="925"/>
        <v>#REF!</v>
      </c>
      <c r="ML19" s="70" t="e">
        <f t="shared" si="925"/>
        <v>#REF!</v>
      </c>
      <c r="MM19" s="70" t="e">
        <f t="shared" si="925"/>
        <v>#REF!</v>
      </c>
      <c r="MN19" s="70" t="e">
        <f t="shared" si="925"/>
        <v>#REF!</v>
      </c>
      <c r="MO19" s="70" t="e">
        <f t="shared" si="925"/>
        <v>#REF!</v>
      </c>
      <c r="MP19" s="70" t="e">
        <f t="shared" si="925"/>
        <v>#REF!</v>
      </c>
      <c r="MQ19" s="70" t="e">
        <f t="shared" si="925"/>
        <v>#REF!</v>
      </c>
      <c r="MR19" s="70" t="e">
        <f t="shared" si="925"/>
        <v>#REF!</v>
      </c>
      <c r="MS19" s="70" t="e">
        <f t="shared" si="925"/>
        <v>#REF!</v>
      </c>
      <c r="MT19" s="70" t="e">
        <f t="shared" si="925"/>
        <v>#REF!</v>
      </c>
      <c r="MU19" s="70" t="e">
        <f t="shared" si="925"/>
        <v>#REF!</v>
      </c>
      <c r="MV19" s="70" t="e">
        <f t="shared" si="925"/>
        <v>#REF!</v>
      </c>
      <c r="MW19" s="70" t="e">
        <f t="shared" si="925"/>
        <v>#REF!</v>
      </c>
      <c r="MX19" s="70" t="e">
        <f t="shared" si="925"/>
        <v>#REF!</v>
      </c>
      <c r="MY19" s="70" t="e">
        <f t="shared" si="925"/>
        <v>#REF!</v>
      </c>
      <c r="MZ19" s="70" t="e">
        <f t="shared" si="925"/>
        <v>#REF!</v>
      </c>
      <c r="NA19" s="70" t="e">
        <f t="shared" si="925"/>
        <v>#REF!</v>
      </c>
      <c r="NB19" s="70" t="e">
        <f t="shared" si="925"/>
        <v>#REF!</v>
      </c>
      <c r="NC19" s="70" t="e">
        <f t="shared" si="925"/>
        <v>#REF!</v>
      </c>
      <c r="ND19" s="70" t="e">
        <f t="shared" si="925"/>
        <v>#REF!</v>
      </c>
      <c r="NE19" s="70" t="e">
        <f t="shared" si="925"/>
        <v>#REF!</v>
      </c>
    </row>
  </sheetData>
  <mergeCells count="1">
    <mergeCell ref="G9:H9"/>
  </mergeCells>
  <pageMargins left="0.51181102362204722" right="0.51181102362204722" top="0.78740157480314965" bottom="0.78740157480314965" header="0.31496062992125984" footer="0.31496062992125984"/>
  <pageSetup paperSize="9" scale="57" pageOrder="overThenDown" orientation="landscape" horizontalDpi="4294967295" verticalDpi="4294967295" r:id="rId1"/>
  <colBreaks count="1" manualBreakCount="1">
    <brk id="24" max="16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opLeftCell="A7" workbookViewId="0">
      <selection activeCell="F17" sqref="F17"/>
    </sheetView>
  </sheetViews>
  <sheetFormatPr defaultRowHeight="15" x14ac:dyDescent="0.25"/>
  <sheetData>
    <row r="1" spans="1:4" ht="26.25" x14ac:dyDescent="0.4">
      <c r="A1" s="418" t="s">
        <v>243</v>
      </c>
      <c r="B1" s="418"/>
      <c r="C1" s="418"/>
      <c r="D1" s="418"/>
    </row>
    <row r="3" spans="1:4" x14ac:dyDescent="0.25">
      <c r="A3" s="52" t="s">
        <v>244</v>
      </c>
      <c r="B3" s="52" t="s">
        <v>245</v>
      </c>
      <c r="C3" s="52" t="s">
        <v>246</v>
      </c>
      <c r="D3" s="52" t="s">
        <v>247</v>
      </c>
    </row>
    <row r="4" spans="1:4" x14ac:dyDescent="0.25">
      <c r="A4" t="s">
        <v>45</v>
      </c>
    </row>
    <row r="5" spans="1:4" x14ac:dyDescent="0.25">
      <c r="A5" t="s">
        <v>46</v>
      </c>
    </row>
    <row r="6" spans="1:4" x14ac:dyDescent="0.25">
      <c r="A6" t="s">
        <v>47</v>
      </c>
    </row>
    <row r="7" spans="1:4" x14ac:dyDescent="0.25">
      <c r="A7" t="s">
        <v>48</v>
      </c>
    </row>
    <row r="8" spans="1:4" x14ac:dyDescent="0.25">
      <c r="A8" t="s">
        <v>49</v>
      </c>
      <c r="B8" s="51">
        <v>1</v>
      </c>
    </row>
    <row r="9" spans="1:4" x14ac:dyDescent="0.25">
      <c r="A9" t="s">
        <v>50</v>
      </c>
      <c r="B9" s="51">
        <v>1</v>
      </c>
    </row>
    <row r="10" spans="1:4" x14ac:dyDescent="0.25">
      <c r="A10" t="s">
        <v>51</v>
      </c>
      <c r="B10" s="51">
        <v>1</v>
      </c>
    </row>
    <row r="11" spans="1:4" x14ac:dyDescent="0.25">
      <c r="A11" t="s">
        <v>52</v>
      </c>
      <c r="B11" s="51">
        <v>1</v>
      </c>
    </row>
    <row r="12" spans="1:4" x14ac:dyDescent="0.25">
      <c r="A12" t="s">
        <v>53</v>
      </c>
      <c r="B12" s="51">
        <v>1</v>
      </c>
      <c r="C12" s="51">
        <v>1</v>
      </c>
    </row>
    <row r="13" spans="1:4" x14ac:dyDescent="0.25">
      <c r="A13" t="s">
        <v>54</v>
      </c>
      <c r="B13" s="51">
        <v>1</v>
      </c>
      <c r="C13" s="51">
        <v>1</v>
      </c>
    </row>
    <row r="14" spans="1:4" x14ac:dyDescent="0.25">
      <c r="A14" t="s">
        <v>55</v>
      </c>
      <c r="B14" s="51">
        <v>1</v>
      </c>
      <c r="C14" s="51">
        <v>1</v>
      </c>
    </row>
    <row r="15" spans="1:4" x14ac:dyDescent="0.25">
      <c r="A15" t="s">
        <v>56</v>
      </c>
      <c r="B15" s="51">
        <v>1</v>
      </c>
      <c r="C15" s="51">
        <v>1</v>
      </c>
    </row>
    <row r="16" spans="1:4" x14ac:dyDescent="0.25">
      <c r="A16" t="s">
        <v>57</v>
      </c>
      <c r="B16" s="51">
        <v>1</v>
      </c>
      <c r="C16" s="51">
        <v>1</v>
      </c>
      <c r="D16" s="51">
        <v>1</v>
      </c>
    </row>
    <row r="17" spans="1:4" x14ac:dyDescent="0.25">
      <c r="A17" t="s">
        <v>58</v>
      </c>
      <c r="B17" s="51">
        <v>1</v>
      </c>
      <c r="C17" s="51">
        <v>1</v>
      </c>
      <c r="D17" s="51">
        <v>1</v>
      </c>
    </row>
    <row r="18" spans="1:4" x14ac:dyDescent="0.25">
      <c r="A18" t="s">
        <v>59</v>
      </c>
      <c r="B18" s="51">
        <v>1</v>
      </c>
      <c r="C18" s="51">
        <v>1</v>
      </c>
      <c r="D18" s="51">
        <v>1</v>
      </c>
    </row>
    <row r="19" spans="1:4" x14ac:dyDescent="0.25">
      <c r="A19" t="s">
        <v>60</v>
      </c>
      <c r="B19" s="51">
        <v>1</v>
      </c>
      <c r="C19" s="51">
        <v>1</v>
      </c>
      <c r="D19" s="51">
        <v>1</v>
      </c>
    </row>
    <row r="20" spans="1:4" x14ac:dyDescent="0.25">
      <c r="A20" t="s">
        <v>61</v>
      </c>
      <c r="C20" s="51">
        <v>1</v>
      </c>
      <c r="D20" s="51">
        <v>1</v>
      </c>
    </row>
    <row r="21" spans="1:4" x14ac:dyDescent="0.25">
      <c r="A21" t="s">
        <v>62</v>
      </c>
      <c r="C21" s="51">
        <v>1</v>
      </c>
      <c r="D21" s="51">
        <v>1</v>
      </c>
    </row>
    <row r="22" spans="1:4" x14ac:dyDescent="0.25">
      <c r="A22" t="s">
        <v>63</v>
      </c>
      <c r="C22" s="51">
        <v>1</v>
      </c>
      <c r="D22" s="51">
        <v>1</v>
      </c>
    </row>
    <row r="23" spans="1:4" x14ac:dyDescent="0.25">
      <c r="A23" t="s">
        <v>64</v>
      </c>
      <c r="C23" s="51">
        <v>1</v>
      </c>
      <c r="D23" s="51">
        <v>1</v>
      </c>
    </row>
    <row r="24" spans="1:4" x14ac:dyDescent="0.25">
      <c r="A24" t="s">
        <v>65</v>
      </c>
      <c r="D24" s="51">
        <v>1</v>
      </c>
    </row>
    <row r="25" spans="1:4" x14ac:dyDescent="0.25">
      <c r="A25" t="s">
        <v>66</v>
      </c>
      <c r="D25" s="51">
        <v>1</v>
      </c>
    </row>
    <row r="26" spans="1:4" x14ac:dyDescent="0.25">
      <c r="A26" t="s">
        <v>67</v>
      </c>
      <c r="D26" s="51">
        <v>1</v>
      </c>
    </row>
    <row r="27" spans="1:4" x14ac:dyDescent="0.25">
      <c r="A27" t="s">
        <v>68</v>
      </c>
      <c r="D27" s="51">
        <v>1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7"/>
  <sheetViews>
    <sheetView topLeftCell="A11" zoomScale="55" zoomScaleNormal="55" workbookViewId="0">
      <selection activeCell="D35" sqref="D35:E40"/>
    </sheetView>
  </sheetViews>
  <sheetFormatPr defaultColWidth="9.140625" defaultRowHeight="16.5" x14ac:dyDescent="0.3"/>
  <cols>
    <col min="1" max="1" width="50" style="3" bestFit="1" customWidth="1"/>
    <col min="2" max="2" width="18.85546875" style="3" bestFit="1" customWidth="1"/>
    <col min="3" max="3" width="14.85546875" style="3" customWidth="1"/>
    <col min="4" max="4" width="15.42578125" style="4" bestFit="1" customWidth="1"/>
    <col min="5" max="5" width="13.85546875" style="4" customWidth="1"/>
    <col min="6" max="6" width="15.42578125" style="3" bestFit="1" customWidth="1"/>
    <col min="7" max="7" width="16" style="3" bestFit="1" customWidth="1"/>
    <col min="8" max="15" width="15.5703125" style="3" bestFit="1" customWidth="1"/>
    <col min="16" max="16384" width="9.140625" style="3"/>
  </cols>
  <sheetData>
    <row r="1" spans="1:15" ht="41.25" customHeight="1" x14ac:dyDescent="0.4">
      <c r="A1" s="421" t="s">
        <v>248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</row>
    <row r="3" spans="1:15" ht="17.25" x14ac:dyDescent="0.35">
      <c r="A3" s="28" t="s">
        <v>209</v>
      </c>
      <c r="B3" s="37">
        <f>Operacional!B2</f>
        <v>0</v>
      </c>
      <c r="C3" s="29"/>
      <c r="D3" s="33"/>
      <c r="E3" s="33"/>
      <c r="F3" s="28" t="s">
        <v>175</v>
      </c>
      <c r="G3" s="28" t="s">
        <v>176</v>
      </c>
      <c r="H3" s="28" t="s">
        <v>177</v>
      </c>
      <c r="I3" s="28" t="s">
        <v>178</v>
      </c>
      <c r="J3" s="28" t="s">
        <v>179</v>
      </c>
      <c r="K3" s="28" t="s">
        <v>180</v>
      </c>
      <c r="L3" s="28" t="s">
        <v>181</v>
      </c>
      <c r="M3" s="28" t="s">
        <v>182</v>
      </c>
      <c r="N3" s="28" t="s">
        <v>183</v>
      </c>
      <c r="O3" s="28" t="s">
        <v>184</v>
      </c>
    </row>
    <row r="4" spans="1:15" s="16" customFormat="1" ht="17.25" x14ac:dyDescent="0.35">
      <c r="A4" s="28" t="s">
        <v>185</v>
      </c>
      <c r="B4" s="29">
        <v>600</v>
      </c>
      <c r="C4" s="29">
        <v>205</v>
      </c>
      <c r="D4" s="30">
        <v>0.4</v>
      </c>
      <c r="E4" s="31">
        <v>2</v>
      </c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s="16" customFormat="1" x14ac:dyDescent="0.3">
      <c r="A5" s="29"/>
      <c r="B5" s="30" t="s">
        <v>210</v>
      </c>
      <c r="C5" s="29"/>
      <c r="D5" s="30"/>
      <c r="E5" s="32">
        <v>0.2</v>
      </c>
      <c r="F5" s="26">
        <f>SUM(Operacional!J5:T5)</f>
        <v>1222452</v>
      </c>
      <c r="G5" s="26">
        <f>SUM(Operacional!V5:AG5)</f>
        <v>1333584</v>
      </c>
      <c r="H5" s="26">
        <f>SUM(Operacional!AI5:AT5)</f>
        <v>1333584</v>
      </c>
      <c r="I5" s="26">
        <f>SUM(Operacional!AV5:BG5)</f>
        <v>1333584</v>
      </c>
      <c r="J5" s="26">
        <f>SUM(Operacional!BI5:BV5)</f>
        <v>2778300</v>
      </c>
      <c r="K5" s="26" t="e">
        <f>SUM(Operacional!#REF!)</f>
        <v>#REF!</v>
      </c>
      <c r="L5" s="26" t="e">
        <f>SUM(Operacional!#REF!)</f>
        <v>#REF!</v>
      </c>
      <c r="M5" s="26" t="e">
        <f>SUM(Operacional!#REF!)</f>
        <v>#REF!</v>
      </c>
      <c r="N5" s="26" t="e">
        <f>SUM(Operacional!#REF!)</f>
        <v>#REF!</v>
      </c>
      <c r="O5" s="26" t="e">
        <f>SUM(Operacional!#REF!)</f>
        <v>#REF!</v>
      </c>
    </row>
    <row r="6" spans="1:15" s="16" customFormat="1" x14ac:dyDescent="0.3">
      <c r="A6" s="29"/>
      <c r="B6" s="30" t="s">
        <v>211</v>
      </c>
      <c r="C6" s="29"/>
      <c r="D6" s="30"/>
      <c r="E6" s="32">
        <v>0.5</v>
      </c>
      <c r="F6" s="26" t="e">
        <f>SUM(Operacional!#REF!)</f>
        <v>#REF!</v>
      </c>
      <c r="G6" s="26" t="e">
        <f>SUM(Operacional!#REF!)</f>
        <v>#REF!</v>
      </c>
      <c r="H6" s="26" t="e">
        <f>SUM(Operacional!#REF!)</f>
        <v>#REF!</v>
      </c>
      <c r="I6" s="26" t="e">
        <f>SUM(Operacional!#REF!)</f>
        <v>#REF!</v>
      </c>
      <c r="J6" s="26" t="e">
        <f>SUM(Operacional!#REF!)</f>
        <v>#REF!</v>
      </c>
      <c r="K6" s="26" t="e">
        <f>SUM(Operacional!#REF!)</f>
        <v>#REF!</v>
      </c>
      <c r="L6" s="26" t="e">
        <f>SUM(Operacional!#REF!)</f>
        <v>#REF!</v>
      </c>
      <c r="M6" s="26" t="e">
        <f>SUM(Operacional!#REF!)</f>
        <v>#REF!</v>
      </c>
      <c r="N6" s="26" t="e">
        <f>SUM(Operacional!#REF!)</f>
        <v>#REF!</v>
      </c>
      <c r="O6" s="26" t="e">
        <f>SUM(Operacional!#REF!)</f>
        <v>#REF!</v>
      </c>
    </row>
    <row r="7" spans="1:15" s="16" customFormat="1" x14ac:dyDescent="0.3">
      <c r="A7" s="29"/>
      <c r="B7" s="30" t="s">
        <v>212</v>
      </c>
      <c r="C7" s="29"/>
      <c r="D7" s="30"/>
      <c r="E7" s="32">
        <v>0.3</v>
      </c>
      <c r="F7" s="26" t="e">
        <f>SUM(Operacional!#REF!)</f>
        <v>#REF!</v>
      </c>
      <c r="G7" s="26" t="e">
        <f>SUM(Operacional!#REF!)</f>
        <v>#REF!</v>
      </c>
      <c r="H7" s="26" t="e">
        <f>SUM(Operacional!#REF!)</f>
        <v>#REF!</v>
      </c>
      <c r="I7" s="26" t="e">
        <f>SUM(Operacional!#REF!)</f>
        <v>#REF!</v>
      </c>
      <c r="J7" s="26" t="e">
        <f>SUM(Operacional!#REF!)</f>
        <v>#REF!</v>
      </c>
      <c r="K7" s="26" t="e">
        <f>SUM(Operacional!#REF!)</f>
        <v>#REF!</v>
      </c>
      <c r="L7" s="26" t="e">
        <f>SUM(Operacional!#REF!)</f>
        <v>#REF!</v>
      </c>
      <c r="M7" s="26" t="e">
        <f>SUM(Operacional!#REF!)</f>
        <v>#REF!</v>
      </c>
      <c r="N7" s="26" t="e">
        <f>SUM(Operacional!#REF!)</f>
        <v>#REF!</v>
      </c>
      <c r="O7" s="26" t="e">
        <f>SUM(Operacional!#REF!)</f>
        <v>#REF!</v>
      </c>
    </row>
    <row r="8" spans="1:15" s="16" customFormat="1" x14ac:dyDescent="0.3">
      <c r="A8" s="30" t="s">
        <v>249</v>
      </c>
      <c r="B8" s="30"/>
      <c r="C8" s="29"/>
      <c r="D8" s="30"/>
      <c r="E8" s="32"/>
      <c r="F8" s="26">
        <f>SUM(Operacional!I13:T13)</f>
        <v>3240</v>
      </c>
      <c r="G8" s="26">
        <f>SUM(Operacional!V13:AG13)</f>
        <v>3240</v>
      </c>
      <c r="H8" s="26">
        <f>SUM(Operacional!AI13:AT13)</f>
        <v>3240</v>
      </c>
      <c r="I8" s="26">
        <f>SUM(Operacional!AV13:BG13)</f>
        <v>3240</v>
      </c>
      <c r="J8" s="26">
        <f>SUM(Operacional!BI13:BV13)</f>
        <v>6750</v>
      </c>
      <c r="K8" s="26" t="e">
        <f>SUM(Operacional!#REF!)</f>
        <v>#REF!</v>
      </c>
      <c r="L8" s="26" t="e">
        <f>SUM(Operacional!#REF!)</f>
        <v>#REF!</v>
      </c>
      <c r="M8" s="26" t="e">
        <f>SUM(Operacional!#REF!)</f>
        <v>#REF!</v>
      </c>
      <c r="N8" s="26" t="e">
        <f>SUM(Operacional!#REF!)</f>
        <v>#REF!</v>
      </c>
      <c r="O8" s="26" t="e">
        <f>SUM(Operacional!#REF!)</f>
        <v>#REF!</v>
      </c>
    </row>
    <row r="9" spans="1:15" s="16" customFormat="1" x14ac:dyDescent="0.3">
      <c r="A9" s="30" t="s">
        <v>250</v>
      </c>
      <c r="B9" s="30"/>
      <c r="C9" s="29"/>
      <c r="D9" s="30"/>
      <c r="E9" s="32"/>
      <c r="F9" s="26" t="e">
        <f>SUM(Operacional!#REF!)</f>
        <v>#REF!</v>
      </c>
      <c r="G9" s="26" t="e">
        <f>SUM(Operacional!#REF!)</f>
        <v>#REF!</v>
      </c>
      <c r="H9" s="26" t="e">
        <f>SUM(Operacional!#REF!)</f>
        <v>#REF!</v>
      </c>
      <c r="I9" s="26" t="e">
        <f>SUM(Operacional!#REF!)</f>
        <v>#REF!</v>
      </c>
      <c r="J9" s="26" t="e">
        <f>SUM(Operacional!#REF!)</f>
        <v>#REF!</v>
      </c>
      <c r="K9" s="26" t="e">
        <f>SUM(Operacional!#REF!)</f>
        <v>#REF!</v>
      </c>
      <c r="L9" s="26" t="e">
        <f>SUM(Operacional!#REF!)</f>
        <v>#REF!</v>
      </c>
      <c r="M9" s="26" t="e">
        <f>SUM(Operacional!#REF!)</f>
        <v>#REF!</v>
      </c>
      <c r="N9" s="26" t="e">
        <f>SUM(Operacional!#REF!)</f>
        <v>#REF!</v>
      </c>
      <c r="O9" s="26" t="e">
        <f>SUM(Operacional!#REF!)</f>
        <v>#REF!</v>
      </c>
    </row>
    <row r="10" spans="1:15" s="16" customFormat="1" ht="17.25" x14ac:dyDescent="0.35">
      <c r="A10" s="28" t="s">
        <v>213</v>
      </c>
      <c r="B10" s="29" t="e">
        <f>Operacional!#REF!</f>
        <v>#REF!</v>
      </c>
      <c r="C10" s="31" t="e">
        <f>Operacional!#REF!</f>
        <v>#REF!</v>
      </c>
      <c r="D10" s="33" t="e">
        <f>Operacional!#REF!</f>
        <v>#REF!</v>
      </c>
      <c r="E10" s="33"/>
      <c r="F10" s="26" t="e">
        <f>SUM(Operacional!#REF!)</f>
        <v>#REF!</v>
      </c>
      <c r="G10" s="26" t="e">
        <f>SUM(Operacional!#REF!)</f>
        <v>#REF!</v>
      </c>
      <c r="H10" s="26" t="e">
        <f>SUM(Operacional!#REF!)</f>
        <v>#REF!</v>
      </c>
      <c r="I10" s="26" t="e">
        <f>SUM(Operacional!#REF!)</f>
        <v>#REF!</v>
      </c>
      <c r="J10" s="26" t="e">
        <f>SUM(Operacional!#REF!)</f>
        <v>#REF!</v>
      </c>
      <c r="K10" s="26" t="e">
        <f>SUM(Operacional!#REF!)</f>
        <v>#REF!</v>
      </c>
      <c r="L10" s="26" t="e">
        <f>SUM(Operacional!#REF!)</f>
        <v>#REF!</v>
      </c>
      <c r="M10" s="26" t="e">
        <f>SUM(Operacional!#REF!)</f>
        <v>#REF!</v>
      </c>
      <c r="N10" s="26" t="e">
        <f>SUM(Operacional!#REF!)</f>
        <v>#REF!</v>
      </c>
      <c r="O10" s="26" t="e">
        <f>SUM(Operacional!#REF!)</f>
        <v>#REF!</v>
      </c>
    </row>
    <row r="11" spans="1:15" s="16" customFormat="1" ht="17.25" x14ac:dyDescent="0.35">
      <c r="A11" s="28" t="s">
        <v>214</v>
      </c>
      <c r="B11" s="29"/>
      <c r="C11" s="29"/>
      <c r="D11" s="33"/>
      <c r="E11" s="33"/>
      <c r="F11" s="26">
        <f>SUM(Operacional!I4:T4)</f>
        <v>2794344</v>
      </c>
      <c r="G11" s="26">
        <f>SUM(Operacional!V4:AG4)</f>
        <v>2794344</v>
      </c>
      <c r="H11" s="26">
        <f>SUM(Operacional!AI4:AT4)</f>
        <v>2794344</v>
      </c>
      <c r="I11" s="26">
        <f>SUM(Operacional!AV4:BG4)</f>
        <v>2794344</v>
      </c>
      <c r="J11" s="26">
        <f>SUM(Operacional!BI4:BV4)</f>
        <v>5821550</v>
      </c>
      <c r="K11" s="26" t="e">
        <f>SUM(Operacional!#REF!)</f>
        <v>#REF!</v>
      </c>
      <c r="L11" s="26" t="e">
        <f>SUM(Operacional!#REF!)</f>
        <v>#REF!</v>
      </c>
      <c r="M11" s="26" t="e">
        <f>SUM(Operacional!#REF!)</f>
        <v>#REF!</v>
      </c>
      <c r="N11" s="26" t="e">
        <f>SUM(Operacional!#REF!)</f>
        <v>#REF!</v>
      </c>
      <c r="O11" s="26" t="e">
        <f>SUM(Operacional!#REF!)</f>
        <v>#REF!</v>
      </c>
    </row>
    <row r="12" spans="1:15" s="16" customFormat="1" x14ac:dyDescent="0.3">
      <c r="A12" s="29" t="s">
        <v>215</v>
      </c>
      <c r="B12" s="48" t="e">
        <f>#REF!</f>
        <v>#REF!</v>
      </c>
      <c r="C12" s="29"/>
      <c r="D12" s="33"/>
      <c r="E12" s="33"/>
      <c r="F12" s="26" t="e">
        <f>SUM(Operacional!#REF!)</f>
        <v>#REF!</v>
      </c>
      <c r="G12" s="26" t="e">
        <f>SUM(Operacional!#REF!)</f>
        <v>#REF!</v>
      </c>
      <c r="H12" s="26" t="e">
        <f>SUM(Operacional!#REF!)</f>
        <v>#REF!</v>
      </c>
      <c r="I12" s="26" t="e">
        <f>SUM(Operacional!#REF!)</f>
        <v>#REF!</v>
      </c>
      <c r="J12" s="26" t="e">
        <f>SUM(Operacional!#REF!)</f>
        <v>#REF!</v>
      </c>
      <c r="K12" s="26" t="e">
        <f>SUM(Operacional!#REF!)</f>
        <v>#REF!</v>
      </c>
      <c r="L12" s="26" t="e">
        <f>SUM(Operacional!#REF!)</f>
        <v>#REF!</v>
      </c>
      <c r="M12" s="26" t="e">
        <f>SUM(Operacional!#REF!)</f>
        <v>#REF!</v>
      </c>
      <c r="N12" s="26" t="e">
        <f>SUM(Operacional!#REF!)</f>
        <v>#REF!</v>
      </c>
      <c r="O12" s="26" t="e">
        <f>SUM(Operacional!#REF!)</f>
        <v>#REF!</v>
      </c>
    </row>
    <row r="13" spans="1:15" s="16" customFormat="1" ht="17.25" x14ac:dyDescent="0.35">
      <c r="A13" s="28" t="s">
        <v>195</v>
      </c>
      <c r="B13" s="44"/>
      <c r="C13" s="28"/>
      <c r="D13" s="38"/>
      <c r="E13" s="38"/>
      <c r="F13" s="27">
        <f>SUM(Operacional!I3:T3)</f>
        <v>2461817.0639999998</v>
      </c>
      <c r="G13" s="27">
        <f>SUM(Operacional!V3:AG3)</f>
        <v>2461817.0639999998</v>
      </c>
      <c r="H13" s="27">
        <f>SUM(Operacional!AI3:AT3)</f>
        <v>2461817.0639999998</v>
      </c>
      <c r="I13" s="27">
        <f>SUM(Operacional!AV3:BG3)</f>
        <v>2461817.0639999998</v>
      </c>
      <c r="J13" s="27">
        <f>SUM(Operacional!BI3:BV3)</f>
        <v>5128785.5500000007</v>
      </c>
      <c r="K13" s="27" t="e">
        <f>SUM(Operacional!#REF!)</f>
        <v>#REF!</v>
      </c>
      <c r="L13" s="27" t="e">
        <f>SUM(Operacional!#REF!)</f>
        <v>#REF!</v>
      </c>
      <c r="M13" s="27" t="e">
        <f>SUM(Operacional!#REF!)</f>
        <v>#REF!</v>
      </c>
      <c r="N13" s="27" t="e">
        <f>SUM(Operacional!#REF!)</f>
        <v>#REF!</v>
      </c>
      <c r="O13" s="27" t="e">
        <f>SUM(Operacional!#REF!)</f>
        <v>#REF!</v>
      </c>
    </row>
    <row r="14" spans="1:15" s="16" customFormat="1" ht="17.25" x14ac:dyDescent="0.35">
      <c r="A14" s="28"/>
      <c r="B14" s="34"/>
      <c r="C14" s="29"/>
      <c r="D14" s="33"/>
      <c r="E14" s="33"/>
      <c r="F14" s="26"/>
      <c r="G14" s="26" t="e">
        <f>SUM(Operacional!#REF!)</f>
        <v>#REF!</v>
      </c>
      <c r="H14" s="26" t="e">
        <f>SUM(Operacional!#REF!)</f>
        <v>#REF!</v>
      </c>
      <c r="I14" s="26" t="e">
        <f>SUM(Operacional!#REF!)</f>
        <v>#REF!</v>
      </c>
      <c r="J14" s="26" t="e">
        <f>SUM(Operacional!#REF!)</f>
        <v>#REF!</v>
      </c>
      <c r="K14" s="26" t="e">
        <f>SUM(Operacional!#REF!)</f>
        <v>#REF!</v>
      </c>
      <c r="L14" s="26" t="e">
        <f>SUM(Operacional!#REF!)</f>
        <v>#REF!</v>
      </c>
      <c r="M14" s="26" t="e">
        <f>SUM(Operacional!#REF!)</f>
        <v>#REF!</v>
      </c>
      <c r="N14" s="26" t="e">
        <f>SUM(Operacional!#REF!)</f>
        <v>#REF!</v>
      </c>
      <c r="O14" s="26" t="e">
        <f>SUM(Operacional!#REF!)</f>
        <v>#REF!</v>
      </c>
    </row>
    <row r="15" spans="1:15" s="16" customFormat="1" ht="17.25" x14ac:dyDescent="0.35">
      <c r="A15" s="28" t="s">
        <v>216</v>
      </c>
      <c r="B15" s="34"/>
      <c r="C15" s="29"/>
      <c r="D15" s="33"/>
      <c r="E15" s="33"/>
      <c r="F15" s="26"/>
      <c r="G15" s="26" t="e">
        <f>SUM(Operacional!#REF!)</f>
        <v>#REF!</v>
      </c>
      <c r="H15" s="26" t="e">
        <f>SUM(Operacional!#REF!)</f>
        <v>#REF!</v>
      </c>
      <c r="I15" s="26" t="e">
        <f>SUM(Operacional!#REF!)</f>
        <v>#REF!</v>
      </c>
      <c r="J15" s="26" t="e">
        <f>SUM(Operacional!#REF!)</f>
        <v>#REF!</v>
      </c>
      <c r="K15" s="26" t="e">
        <f>SUM(Operacional!#REF!)</f>
        <v>#REF!</v>
      </c>
      <c r="L15" s="26" t="e">
        <f>SUM(Operacional!#REF!)</f>
        <v>#REF!</v>
      </c>
      <c r="M15" s="26" t="e">
        <f>SUM(Operacional!#REF!)</f>
        <v>#REF!</v>
      </c>
      <c r="N15" s="26" t="e">
        <f>SUM(Operacional!#REF!)</f>
        <v>#REF!</v>
      </c>
      <c r="O15" s="26" t="e">
        <f>SUM(Operacional!#REF!)</f>
        <v>#REF!</v>
      </c>
    </row>
    <row r="16" spans="1:15" s="16" customFormat="1" ht="17.25" x14ac:dyDescent="0.35">
      <c r="A16" s="29" t="s">
        <v>217</v>
      </c>
      <c r="B16" s="49">
        <f>Operacional!B51</f>
        <v>0.05</v>
      </c>
      <c r="C16" s="31"/>
      <c r="D16" s="33"/>
      <c r="E16" s="33"/>
      <c r="F16" s="26">
        <f>SUM(Operacional!I51:T51)</f>
        <v>139717.20000000004</v>
      </c>
      <c r="G16" s="26">
        <f>SUM(Operacional!V51:AG51)</f>
        <v>139717.20000000004</v>
      </c>
      <c r="H16" s="26">
        <f>SUM(Operacional!AI51:AT51)</f>
        <v>139717.20000000004</v>
      </c>
      <c r="I16" s="26">
        <f>SUM(Operacional!AV51:BG51)</f>
        <v>139717.20000000004</v>
      </c>
      <c r="J16" s="26">
        <f>SUM(Operacional!BI51:BV51)</f>
        <v>291077.50000000006</v>
      </c>
      <c r="K16" s="26" t="e">
        <f>SUM(Operacional!#REF!)</f>
        <v>#REF!</v>
      </c>
      <c r="L16" s="26" t="e">
        <f>SUM(Operacional!#REF!)</f>
        <v>#REF!</v>
      </c>
      <c r="M16" s="26" t="e">
        <f>SUM(Operacional!#REF!)</f>
        <v>#REF!</v>
      </c>
      <c r="N16" s="26" t="e">
        <f>SUM(Operacional!#REF!)</f>
        <v>#REF!</v>
      </c>
      <c r="O16" s="26" t="e">
        <f>SUM(Operacional!#REF!)</f>
        <v>#REF!</v>
      </c>
    </row>
    <row r="17" spans="1:15" s="16" customFormat="1" ht="17.25" x14ac:dyDescent="0.35">
      <c r="A17" s="29" t="s">
        <v>42</v>
      </c>
      <c r="B17" s="35">
        <f>-F17</f>
        <v>0</v>
      </c>
      <c r="C17" s="36"/>
      <c r="D17" s="33"/>
      <c r="E17" s="33"/>
      <c r="F17" s="26">
        <f>SUM('Mão de Obra'!E3:P3)</f>
        <v>0</v>
      </c>
      <c r="G17" s="26">
        <f>SUM('Mão de Obra'!Q3:AB3)</f>
        <v>0</v>
      </c>
      <c r="H17" s="26">
        <f>SUM('Mão de Obra'!AC3:AN3)</f>
        <v>0</v>
      </c>
      <c r="I17" s="26">
        <f>SUM('Mão de Obra'!AO3:AZ3)</f>
        <v>0</v>
      </c>
      <c r="J17" s="26">
        <f>SUM('Mão de Obra'!BA3:BM3)</f>
        <v>0</v>
      </c>
      <c r="K17" s="26" t="e">
        <f>SUM('Mão de Obra'!#REF!)</f>
        <v>#REF!</v>
      </c>
      <c r="L17" s="26" t="e">
        <f>SUM('Mão de Obra'!#REF!)</f>
        <v>#REF!</v>
      </c>
      <c r="M17" s="26" t="e">
        <f>SUM('Mão de Obra'!#REF!)</f>
        <v>#REF!</v>
      </c>
      <c r="N17" s="26" t="e">
        <f>SUM('Mão de Obra'!#REF!)</f>
        <v>#REF!</v>
      </c>
      <c r="O17" s="26" t="e">
        <f>SUM('Mão de Obra'!#REF!)</f>
        <v>#REF!</v>
      </c>
    </row>
    <row r="18" spans="1:15" s="16" customFormat="1" ht="17.25" x14ac:dyDescent="0.35">
      <c r="A18" s="29" t="s">
        <v>196</v>
      </c>
      <c r="B18" s="35" t="e">
        <f t="shared" ref="B18:B28" si="0">-F18</f>
        <v>#REF!</v>
      </c>
      <c r="C18" s="36"/>
      <c r="D18" s="33"/>
      <c r="E18" s="33"/>
      <c r="F18" s="26" t="e">
        <f>SUM(Operacional!#REF!)</f>
        <v>#REF!</v>
      </c>
      <c r="G18" s="26" t="e">
        <f>SUM(Operacional!#REF!)</f>
        <v>#REF!</v>
      </c>
      <c r="H18" s="26" t="e">
        <f>SUM(Operacional!#REF!)</f>
        <v>#REF!</v>
      </c>
      <c r="I18" s="26" t="e">
        <f>SUM(Operacional!#REF!)</f>
        <v>#REF!</v>
      </c>
      <c r="J18" s="26" t="e">
        <f>SUM(Operacional!#REF!)</f>
        <v>#REF!</v>
      </c>
      <c r="K18" s="26" t="e">
        <f>SUM(Operacional!#REF!)</f>
        <v>#REF!</v>
      </c>
      <c r="L18" s="26" t="e">
        <f>SUM(Operacional!#REF!)</f>
        <v>#REF!</v>
      </c>
      <c r="M18" s="26" t="e">
        <f>SUM(Operacional!#REF!)</f>
        <v>#REF!</v>
      </c>
      <c r="N18" s="26" t="e">
        <f>SUM(Operacional!#REF!)</f>
        <v>#REF!</v>
      </c>
      <c r="O18" s="26" t="e">
        <f>SUM(Operacional!#REF!)</f>
        <v>#REF!</v>
      </c>
    </row>
    <row r="19" spans="1:15" s="16" customFormat="1" x14ac:dyDescent="0.3">
      <c r="A19" s="29" t="s">
        <v>170</v>
      </c>
      <c r="B19" s="35" t="e">
        <f t="shared" si="0"/>
        <v>#REF!</v>
      </c>
      <c r="C19" s="35"/>
      <c r="D19" s="33"/>
      <c r="E19" s="33"/>
      <c r="F19" s="26" t="e">
        <f>SUM(Operacional!#REF!)</f>
        <v>#REF!</v>
      </c>
      <c r="G19" s="26" t="e">
        <f>SUM(Operacional!#REF!)</f>
        <v>#REF!</v>
      </c>
      <c r="H19" s="26" t="e">
        <f>SUM(Operacional!#REF!)</f>
        <v>#REF!</v>
      </c>
      <c r="I19" s="26" t="e">
        <f>SUM(Operacional!#REF!)</f>
        <v>#REF!</v>
      </c>
      <c r="J19" s="26" t="e">
        <f>SUM(Operacional!#REF!)</f>
        <v>#REF!</v>
      </c>
      <c r="K19" s="26" t="e">
        <f>SUM(Operacional!#REF!)</f>
        <v>#REF!</v>
      </c>
      <c r="L19" s="26" t="e">
        <f>SUM(Operacional!#REF!)</f>
        <v>#REF!</v>
      </c>
      <c r="M19" s="26" t="e">
        <f>SUM(Operacional!#REF!)</f>
        <v>#REF!</v>
      </c>
      <c r="N19" s="26" t="e">
        <f>SUM(Operacional!#REF!)</f>
        <v>#REF!</v>
      </c>
      <c r="O19" s="26" t="e">
        <f>SUM(Operacional!#REF!)</f>
        <v>#REF!</v>
      </c>
    </row>
    <row r="20" spans="1:15" s="16" customFormat="1" x14ac:dyDescent="0.3">
      <c r="A20" s="29" t="s">
        <v>171</v>
      </c>
      <c r="B20" s="35" t="e">
        <f t="shared" si="0"/>
        <v>#REF!</v>
      </c>
      <c r="C20" s="35"/>
      <c r="D20" s="33"/>
      <c r="E20" s="33"/>
      <c r="F20" s="26" t="e">
        <f>SUM(Operacional!#REF!)</f>
        <v>#REF!</v>
      </c>
      <c r="G20" s="26" t="e">
        <f>SUM(Operacional!#REF!)</f>
        <v>#REF!</v>
      </c>
      <c r="H20" s="26" t="e">
        <f>SUM(Operacional!#REF!)</f>
        <v>#REF!</v>
      </c>
      <c r="I20" s="26" t="e">
        <f>SUM(Operacional!#REF!)</f>
        <v>#REF!</v>
      </c>
      <c r="J20" s="26" t="e">
        <f>SUM(Operacional!#REF!)</f>
        <v>#REF!</v>
      </c>
      <c r="K20" s="26" t="e">
        <f>SUM(Operacional!#REF!)</f>
        <v>#REF!</v>
      </c>
      <c r="L20" s="26" t="e">
        <f>SUM(Operacional!#REF!)</f>
        <v>#REF!</v>
      </c>
      <c r="M20" s="26" t="e">
        <f>SUM(Operacional!#REF!)</f>
        <v>#REF!</v>
      </c>
      <c r="N20" s="26" t="e">
        <f>SUM(Operacional!#REF!)</f>
        <v>#REF!</v>
      </c>
      <c r="O20" s="26" t="e">
        <f>SUM(Operacional!#REF!)</f>
        <v>#REF!</v>
      </c>
    </row>
    <row r="21" spans="1:15" s="16" customFormat="1" x14ac:dyDescent="0.3">
      <c r="A21" s="29" t="s">
        <v>218</v>
      </c>
      <c r="B21" s="35" t="e">
        <f t="shared" si="0"/>
        <v>#REF!</v>
      </c>
      <c r="C21" s="35"/>
      <c r="D21" s="33"/>
      <c r="E21" s="33"/>
      <c r="F21" s="26" t="e">
        <f>SUM(Operacional!#REF!)</f>
        <v>#REF!</v>
      </c>
      <c r="G21" s="26" t="e">
        <f>SUM(Operacional!#REF!)</f>
        <v>#REF!</v>
      </c>
      <c r="H21" s="26" t="e">
        <f>SUM(Operacional!#REF!)</f>
        <v>#REF!</v>
      </c>
      <c r="I21" s="26" t="e">
        <f>SUM(Operacional!#REF!)</f>
        <v>#REF!</v>
      </c>
      <c r="J21" s="26" t="e">
        <f>SUM(Operacional!#REF!)</f>
        <v>#REF!</v>
      </c>
      <c r="K21" s="26" t="e">
        <f>SUM(Operacional!#REF!)</f>
        <v>#REF!</v>
      </c>
      <c r="L21" s="26" t="e">
        <f>SUM(Operacional!#REF!)</f>
        <v>#REF!</v>
      </c>
      <c r="M21" s="26" t="e">
        <f>SUM(Operacional!#REF!)</f>
        <v>#REF!</v>
      </c>
      <c r="N21" s="26" t="e">
        <f>SUM(Operacional!#REF!)</f>
        <v>#REF!</v>
      </c>
      <c r="O21" s="26" t="e">
        <f>SUM(Operacional!#REF!)</f>
        <v>#REF!</v>
      </c>
    </row>
    <row r="22" spans="1:15" s="16" customFormat="1" x14ac:dyDescent="0.3">
      <c r="A22" s="29" t="s">
        <v>219</v>
      </c>
      <c r="B22" s="35">
        <f t="shared" si="0"/>
        <v>-1140188.1599999997</v>
      </c>
      <c r="C22" s="35"/>
      <c r="D22" s="33"/>
      <c r="E22" s="33"/>
      <c r="F22" s="26">
        <f>SUM(Operacional!I25:T25)</f>
        <v>1140188.1599999997</v>
      </c>
      <c r="G22" s="26">
        <f>SUM(Operacional!V25:AG25)</f>
        <v>932828.15999999968</v>
      </c>
      <c r="H22" s="26">
        <f>SUM(Operacional!AI25:AT25)</f>
        <v>932828.15999999968</v>
      </c>
      <c r="I22" s="26">
        <f>SUM(Operacional!AV25:BG25)</f>
        <v>932828.15999999968</v>
      </c>
      <c r="J22" s="26">
        <f>SUM(Operacional!BI25:BV25)</f>
        <v>1943391.9999999995</v>
      </c>
      <c r="K22" s="26" t="e">
        <f>SUM(Operacional!#REF!)</f>
        <v>#REF!</v>
      </c>
      <c r="L22" s="26" t="e">
        <f>SUM(Operacional!#REF!)</f>
        <v>#REF!</v>
      </c>
      <c r="M22" s="26" t="e">
        <f>SUM(Operacional!#REF!)</f>
        <v>#REF!</v>
      </c>
      <c r="N22" s="26" t="e">
        <f>SUM(Operacional!#REF!)</f>
        <v>#REF!</v>
      </c>
      <c r="O22" s="26" t="e">
        <f>SUM(Operacional!#REF!)</f>
        <v>#REF!</v>
      </c>
    </row>
    <row r="23" spans="1:15" s="16" customFormat="1" x14ac:dyDescent="0.3">
      <c r="A23" s="29" t="s">
        <v>220</v>
      </c>
      <c r="B23" s="35">
        <f t="shared" si="0"/>
        <v>0</v>
      </c>
      <c r="C23" s="26"/>
      <c r="D23" s="33"/>
      <c r="E23" s="33"/>
      <c r="F23" s="26">
        <f>SUM(Operacional!I56:T56)</f>
        <v>0</v>
      </c>
      <c r="G23" s="26">
        <f>SUM(Operacional!V56:AG56)</f>
        <v>168700</v>
      </c>
      <c r="H23" s="26">
        <f>SUM(Operacional!AI56:AT56)</f>
        <v>0</v>
      </c>
      <c r="I23" s="26">
        <f>SUM(Operacional!AV56:BG56)</f>
        <v>168700</v>
      </c>
      <c r="J23" s="26">
        <f>SUM(Operacional!BI56:BV56)</f>
        <v>97381</v>
      </c>
      <c r="K23" s="26" t="e">
        <f>SUM(Operacional!#REF!)</f>
        <v>#REF!</v>
      </c>
      <c r="L23" s="26" t="e">
        <f>SUM(Operacional!#REF!)</f>
        <v>#REF!</v>
      </c>
      <c r="M23" s="26" t="e">
        <f>SUM(Operacional!#REF!)</f>
        <v>#REF!</v>
      </c>
      <c r="N23" s="26" t="e">
        <f>SUM(Operacional!#REF!)</f>
        <v>#REF!</v>
      </c>
      <c r="O23" s="26" t="e">
        <f>SUM(Operacional!#REF!)</f>
        <v>#REF!</v>
      </c>
    </row>
    <row r="24" spans="1:15" s="16" customFormat="1" x14ac:dyDescent="0.3">
      <c r="A24" s="29" t="s">
        <v>201</v>
      </c>
      <c r="B24" s="35" t="e">
        <f t="shared" si="0"/>
        <v>#REF!</v>
      </c>
      <c r="C24" s="26"/>
      <c r="D24" s="33"/>
      <c r="E24" s="33"/>
      <c r="F24" s="26" t="e">
        <f>SUM(Operacional!#REF!)</f>
        <v>#REF!</v>
      </c>
      <c r="G24" s="26" t="e">
        <f>SUM(Operacional!#REF!)</f>
        <v>#REF!</v>
      </c>
      <c r="H24" s="26" t="e">
        <f>SUM(Operacional!#REF!)</f>
        <v>#REF!</v>
      </c>
      <c r="I24" s="26" t="e">
        <f>SUM(Operacional!#REF!)</f>
        <v>#REF!</v>
      </c>
      <c r="J24" s="26" t="e">
        <f>SUM(Operacional!#REF!)</f>
        <v>#REF!</v>
      </c>
      <c r="K24" s="26" t="e">
        <f>SUM(Operacional!#REF!)</f>
        <v>#REF!</v>
      </c>
      <c r="L24" s="26" t="e">
        <f>SUM(Operacional!#REF!)</f>
        <v>#REF!</v>
      </c>
      <c r="M24" s="26" t="e">
        <f>SUM(Operacional!#REF!)</f>
        <v>#REF!</v>
      </c>
      <c r="N24" s="26" t="e">
        <f>SUM(Operacional!#REF!)</f>
        <v>#REF!</v>
      </c>
      <c r="O24" s="26" t="e">
        <f>SUM(Operacional!#REF!)</f>
        <v>#REF!</v>
      </c>
    </row>
    <row r="25" spans="1:15" s="16" customFormat="1" x14ac:dyDescent="0.3">
      <c r="A25" s="29" t="s">
        <v>221</v>
      </c>
      <c r="B25" s="35" t="e">
        <f t="shared" si="0"/>
        <v>#REF!</v>
      </c>
      <c r="C25" s="26"/>
      <c r="D25" s="33"/>
      <c r="E25" s="33"/>
      <c r="F25" s="26" t="e">
        <f>SUM(Operacional!#REF!)</f>
        <v>#REF!</v>
      </c>
      <c r="G25" s="26" t="e">
        <f>SUM(Operacional!#REF!)</f>
        <v>#REF!</v>
      </c>
      <c r="H25" s="26" t="e">
        <f>SUM(Operacional!#REF!)</f>
        <v>#REF!</v>
      </c>
      <c r="I25" s="26" t="e">
        <f>SUM(Operacional!#REF!)</f>
        <v>#REF!</v>
      </c>
      <c r="J25" s="26" t="e">
        <f>SUM(Operacional!#REF!)</f>
        <v>#REF!</v>
      </c>
      <c r="K25" s="26" t="e">
        <f>SUM(Operacional!#REF!)</f>
        <v>#REF!</v>
      </c>
      <c r="L25" s="26" t="e">
        <f>SUM(Operacional!#REF!)</f>
        <v>#REF!</v>
      </c>
      <c r="M25" s="26" t="e">
        <f>SUM(Operacional!#REF!)</f>
        <v>#REF!</v>
      </c>
      <c r="N25" s="26" t="e">
        <f>SUM(Operacional!#REF!)</f>
        <v>#REF!</v>
      </c>
      <c r="O25" s="26" t="e">
        <f>SUM(Operacional!#REF!)</f>
        <v>#REF!</v>
      </c>
    </row>
    <row r="26" spans="1:15" s="16" customFormat="1" x14ac:dyDescent="0.3">
      <c r="A26" s="29" t="s">
        <v>222</v>
      </c>
      <c r="B26" s="35">
        <f t="shared" si="0"/>
        <v>-30000</v>
      </c>
      <c r="C26" s="26"/>
      <c r="D26" s="33"/>
      <c r="E26" s="33"/>
      <c r="F26" s="26">
        <f>SUM(Operacional!K48:T48)</f>
        <v>30000</v>
      </c>
      <c r="G26" s="26">
        <f>SUM(Operacional!V48:AG48)</f>
        <v>36000</v>
      </c>
      <c r="H26" s="26">
        <f>SUM(Operacional!AI48:AT48)</f>
        <v>36000</v>
      </c>
      <c r="I26" s="26">
        <f>SUM(Operacional!AV48:BG48)</f>
        <v>36000</v>
      </c>
      <c r="J26" s="26">
        <f>SUM(Operacional!BI48:BV48)</f>
        <v>75000</v>
      </c>
      <c r="K26" s="26" t="e">
        <f>SUM(Operacional!#REF!)</f>
        <v>#REF!</v>
      </c>
      <c r="L26" s="26" t="e">
        <f>SUM(Operacional!#REF!)</f>
        <v>#REF!</v>
      </c>
      <c r="M26" s="26" t="e">
        <f>SUM(Operacional!#REF!)</f>
        <v>#REF!</v>
      </c>
      <c r="N26" s="26" t="e">
        <f>SUM(Operacional!#REF!)</f>
        <v>#REF!</v>
      </c>
      <c r="O26" s="26" t="e">
        <f>SUM(Operacional!#REF!)</f>
        <v>#REF!</v>
      </c>
    </row>
    <row r="27" spans="1:15" s="16" customFormat="1" x14ac:dyDescent="0.3">
      <c r="A27" s="29" t="s">
        <v>223</v>
      </c>
      <c r="B27" s="35">
        <f t="shared" si="0"/>
        <v>-630000</v>
      </c>
      <c r="C27" s="26"/>
      <c r="D27" s="33"/>
      <c r="E27" s="33"/>
      <c r="F27" s="26">
        <f>SUM(Operacional!I41:T41)</f>
        <v>630000</v>
      </c>
      <c r="G27" s="26">
        <f>SUM(Operacional!V41:AG41)</f>
        <v>630000</v>
      </c>
      <c r="H27" s="26">
        <f>SUM(Operacional!AI41:AT41)</f>
        <v>630000</v>
      </c>
      <c r="I27" s="26">
        <f>SUM(Operacional!AV41:BG41)</f>
        <v>630000</v>
      </c>
      <c r="J27" s="26">
        <f>SUM(Operacional!BI41:BV41)</f>
        <v>1312500</v>
      </c>
      <c r="K27" s="26" t="e">
        <f>SUM(Operacional!#REF!)</f>
        <v>#REF!</v>
      </c>
      <c r="L27" s="26" t="e">
        <f>SUM(Operacional!#REF!)</f>
        <v>#REF!</v>
      </c>
      <c r="M27" s="26" t="e">
        <f>SUM(Operacional!#REF!)</f>
        <v>#REF!</v>
      </c>
      <c r="N27" s="26" t="e">
        <f>SUM(Operacional!#REF!)</f>
        <v>#REF!</v>
      </c>
      <c r="O27" s="26" t="e">
        <f>SUM(Operacional!#REF!)</f>
        <v>#REF!</v>
      </c>
    </row>
    <row r="28" spans="1:15" s="16" customFormat="1" x14ac:dyDescent="0.3">
      <c r="A28" s="29" t="s">
        <v>224</v>
      </c>
      <c r="B28" s="35" t="e">
        <f t="shared" si="0"/>
        <v>#REF!</v>
      </c>
      <c r="C28" s="31"/>
      <c r="D28" s="33"/>
      <c r="E28" s="33"/>
      <c r="F28" s="26" t="e">
        <f>SUM(Operacional!#REF!)</f>
        <v>#REF!</v>
      </c>
      <c r="G28" s="26" t="e">
        <f>SUM(Operacional!#REF!)</f>
        <v>#REF!</v>
      </c>
      <c r="H28" s="26" t="e">
        <f>SUM(Operacional!#REF!)</f>
        <v>#REF!</v>
      </c>
      <c r="I28" s="26" t="e">
        <f>SUM(Operacional!#REF!)</f>
        <v>#REF!</v>
      </c>
      <c r="J28" s="26" t="e">
        <f>SUM(Operacional!#REF!)</f>
        <v>#REF!</v>
      </c>
      <c r="K28" s="26" t="e">
        <f>SUM(Operacional!#REF!)</f>
        <v>#REF!</v>
      </c>
      <c r="L28" s="26" t="e">
        <f>SUM(Operacional!#REF!)</f>
        <v>#REF!</v>
      </c>
      <c r="M28" s="26" t="e">
        <f>SUM(Operacional!#REF!)</f>
        <v>#REF!</v>
      </c>
      <c r="N28" s="26" t="e">
        <f>SUM(Operacional!#REF!)</f>
        <v>#REF!</v>
      </c>
      <c r="O28" s="26" t="e">
        <f>SUM(Operacional!#REF!)</f>
        <v>#REF!</v>
      </c>
    </row>
    <row r="29" spans="1:15" s="16" customFormat="1" x14ac:dyDescent="0.3">
      <c r="A29" s="29"/>
      <c r="B29" s="35"/>
      <c r="C29" s="31"/>
      <c r="D29" s="33"/>
      <c r="E29" s="33"/>
      <c r="F29" s="26"/>
      <c r="G29" s="26" t="e">
        <f>SUM(Operacional!#REF!)</f>
        <v>#REF!</v>
      </c>
      <c r="H29" s="26" t="e">
        <f>SUM(Operacional!#REF!)</f>
        <v>#REF!</v>
      </c>
      <c r="I29" s="26" t="e">
        <f>SUM(Operacional!#REF!)</f>
        <v>#REF!</v>
      </c>
      <c r="J29" s="26" t="e">
        <f>SUM(Operacional!#REF!)</f>
        <v>#REF!</v>
      </c>
      <c r="K29" s="26" t="e">
        <f>SUM(Operacional!#REF!)</f>
        <v>#REF!</v>
      </c>
      <c r="L29" s="26" t="e">
        <f>SUM(Operacional!#REF!)</f>
        <v>#REF!</v>
      </c>
      <c r="M29" s="26" t="e">
        <f>SUM(Operacional!#REF!)</f>
        <v>#REF!</v>
      </c>
      <c r="N29" s="26" t="e">
        <f>SUM(Operacional!#REF!)</f>
        <v>#REF!</v>
      </c>
      <c r="O29" s="26" t="e">
        <f>SUM(Operacional!#REF!)</f>
        <v>#REF!</v>
      </c>
    </row>
    <row r="30" spans="1:15" s="16" customFormat="1" ht="17.25" x14ac:dyDescent="0.35">
      <c r="A30" s="29" t="s">
        <v>225</v>
      </c>
      <c r="B30" s="37">
        <v>0.1</v>
      </c>
      <c r="C30" s="31"/>
      <c r="D30" s="33"/>
      <c r="E30" s="33"/>
      <c r="F30" s="26">
        <f>SUM(Operacional!I53:T53)</f>
        <v>139717.20000000004</v>
      </c>
      <c r="G30" s="26">
        <f>SUM(Operacional!V53:AG53)</f>
        <v>139717.20000000004</v>
      </c>
      <c r="H30" s="26">
        <f>SUM(Operacional!AI53:AT53)</f>
        <v>139717.20000000004</v>
      </c>
      <c r="I30" s="26">
        <f>SUM(Operacional!AV53:BG53)</f>
        <v>139717.20000000004</v>
      </c>
      <c r="J30" s="26">
        <f>SUM(Operacional!BI53:BV53)</f>
        <v>291077.50000000006</v>
      </c>
      <c r="K30" s="26" t="e">
        <f>SUM(Operacional!#REF!)</f>
        <v>#REF!</v>
      </c>
      <c r="L30" s="26" t="e">
        <f>SUM(Operacional!#REF!)</f>
        <v>#REF!</v>
      </c>
      <c r="M30" s="26" t="e">
        <f>SUM(Operacional!#REF!)</f>
        <v>#REF!</v>
      </c>
      <c r="N30" s="26" t="e">
        <f>SUM(Operacional!#REF!)</f>
        <v>#REF!</v>
      </c>
      <c r="O30" s="26" t="e">
        <f>SUM(Operacional!#REF!)</f>
        <v>#REF!</v>
      </c>
    </row>
    <row r="31" spans="1:15" s="16" customFormat="1" ht="17.25" x14ac:dyDescent="0.35">
      <c r="A31" s="29" t="s">
        <v>226</v>
      </c>
      <c r="B31" s="37">
        <v>0.05</v>
      </c>
      <c r="C31" s="31"/>
      <c r="D31" s="33"/>
      <c r="E31" s="33"/>
      <c r="F31" s="26" t="e">
        <f>SUM(Operacional!#REF!)</f>
        <v>#REF!</v>
      </c>
      <c r="G31" s="26" t="e">
        <f>SUM(Operacional!#REF!)</f>
        <v>#REF!</v>
      </c>
      <c r="H31" s="26" t="e">
        <f>SUM(Operacional!#REF!)</f>
        <v>#REF!</v>
      </c>
      <c r="I31" s="26" t="e">
        <f>SUM(Operacional!#REF!)</f>
        <v>#REF!</v>
      </c>
      <c r="J31" s="26" t="e">
        <f>SUM(Operacional!#REF!)</f>
        <v>#REF!</v>
      </c>
      <c r="K31" s="26" t="e">
        <f>SUM(Operacional!#REF!)</f>
        <v>#REF!</v>
      </c>
      <c r="L31" s="26" t="e">
        <f>SUM(Operacional!#REF!)</f>
        <v>#REF!</v>
      </c>
      <c r="M31" s="26" t="e">
        <f>SUM(Operacional!#REF!)</f>
        <v>#REF!</v>
      </c>
      <c r="N31" s="26" t="e">
        <f>SUM(Operacional!#REF!)</f>
        <v>#REF!</v>
      </c>
      <c r="O31" s="26" t="e">
        <f>SUM(Operacional!#REF!)</f>
        <v>#REF!</v>
      </c>
    </row>
    <row r="32" spans="1:15" s="16" customFormat="1" ht="17.25" x14ac:dyDescent="0.35">
      <c r="A32" s="29"/>
      <c r="B32" s="37"/>
      <c r="C32" s="31"/>
      <c r="D32" s="33"/>
      <c r="E32" s="33"/>
      <c r="F32" s="26"/>
      <c r="G32" s="26"/>
      <c r="H32" s="26" t="e">
        <f>SUM(Operacional!#REF!)</f>
        <v>#REF!</v>
      </c>
      <c r="I32" s="26" t="e">
        <f>SUM(Operacional!#REF!)</f>
        <v>#REF!</v>
      </c>
      <c r="J32" s="26" t="e">
        <f>SUM(Operacional!#REF!)</f>
        <v>#REF!</v>
      </c>
      <c r="K32" s="26" t="e">
        <f>SUM(Operacional!#REF!)</f>
        <v>#REF!</v>
      </c>
      <c r="L32" s="26" t="e">
        <f>SUM(Operacional!#REF!)</f>
        <v>#REF!</v>
      </c>
      <c r="M32" s="26" t="e">
        <f>SUM(Operacional!#REF!)</f>
        <v>#REF!</v>
      </c>
      <c r="N32" s="26" t="e">
        <f>SUM(Operacional!#REF!)</f>
        <v>#REF!</v>
      </c>
      <c r="O32" s="26" t="e">
        <f>SUM(Operacional!#REF!)</f>
        <v>#REF!</v>
      </c>
    </row>
    <row r="33" spans="1:15" s="16" customFormat="1" x14ac:dyDescent="0.3">
      <c r="A33" s="29" t="s">
        <v>227</v>
      </c>
      <c r="B33" s="35"/>
      <c r="C33" s="31"/>
      <c r="D33" s="33"/>
      <c r="E33" s="33"/>
      <c r="F33" s="26">
        <f>SUM(Operacional!I52:T52)</f>
        <v>139717.20000000004</v>
      </c>
      <c r="G33" s="26">
        <f>SUM(Operacional!V52:AG52)</f>
        <v>139717.20000000004</v>
      </c>
      <c r="H33" s="26">
        <f>SUM(Operacional!AI52:AT52)</f>
        <v>139717.20000000004</v>
      </c>
      <c r="I33" s="26">
        <f>SUM(Operacional!AV52:BG52)</f>
        <v>139717.20000000004</v>
      </c>
      <c r="J33" s="26">
        <f>SUM(Operacional!BI52:BV52)</f>
        <v>291077.50000000006</v>
      </c>
      <c r="K33" s="26" t="e">
        <f>SUM(Operacional!#REF!)</f>
        <v>#REF!</v>
      </c>
      <c r="L33" s="26" t="e">
        <f>SUM(Operacional!#REF!)</f>
        <v>#REF!</v>
      </c>
      <c r="M33" s="26" t="e">
        <f>SUM(Operacional!#REF!)</f>
        <v>#REF!</v>
      </c>
      <c r="N33" s="26" t="e">
        <f>SUM(Operacional!#REF!)</f>
        <v>#REF!</v>
      </c>
      <c r="O33" s="26" t="e">
        <f>SUM(Operacional!#REF!)</f>
        <v>#REF!</v>
      </c>
    </row>
    <row r="34" spans="1:15" s="16" customFormat="1" x14ac:dyDescent="0.3">
      <c r="A34" s="3"/>
      <c r="B34" s="13"/>
      <c r="C34" s="6"/>
      <c r="D34" s="4"/>
      <c r="E34" s="4"/>
      <c r="F34" s="45"/>
      <c r="G34" s="26"/>
      <c r="H34" s="26"/>
      <c r="I34" s="26"/>
      <c r="J34" s="26"/>
      <c r="K34" s="26"/>
      <c r="L34" s="26"/>
      <c r="M34" s="26"/>
      <c r="N34" s="26"/>
      <c r="O34" s="26"/>
    </row>
    <row r="35" spans="1:15" s="16" customFormat="1" ht="17.25" x14ac:dyDescent="0.35">
      <c r="A35" s="3"/>
      <c r="B35" s="3"/>
      <c r="D35" s="39" t="s">
        <v>228</v>
      </c>
      <c r="E35" s="40"/>
      <c r="F35" s="46" t="e">
        <f t="shared" ref="F35:O35" si="1">SUM(F16:F28,F33,F30:F31)</f>
        <v>#REF!</v>
      </c>
      <c r="G35" s="46" t="e">
        <f t="shared" si="1"/>
        <v>#REF!</v>
      </c>
      <c r="H35" s="46" t="e">
        <f t="shared" si="1"/>
        <v>#REF!</v>
      </c>
      <c r="I35" s="46" t="e">
        <f t="shared" si="1"/>
        <v>#REF!</v>
      </c>
      <c r="J35" s="46" t="e">
        <f t="shared" si="1"/>
        <v>#REF!</v>
      </c>
      <c r="K35" s="46" t="e">
        <f t="shared" si="1"/>
        <v>#REF!</v>
      </c>
      <c r="L35" s="46" t="e">
        <f t="shared" si="1"/>
        <v>#REF!</v>
      </c>
      <c r="M35" s="46" t="e">
        <f t="shared" si="1"/>
        <v>#REF!</v>
      </c>
      <c r="N35" s="46" t="e">
        <f t="shared" si="1"/>
        <v>#REF!</v>
      </c>
      <c r="O35" s="46" t="e">
        <f t="shared" si="1"/>
        <v>#REF!</v>
      </c>
    </row>
    <row r="36" spans="1:15" s="16" customFormat="1" ht="17.25" x14ac:dyDescent="0.35">
      <c r="A36" s="3"/>
      <c r="B36" s="3"/>
      <c r="D36" s="39" t="s">
        <v>203</v>
      </c>
      <c r="E36" s="41"/>
      <c r="F36" s="46" t="e">
        <f t="shared" ref="F36:O36" si="2">F35+F13</f>
        <v>#REF!</v>
      </c>
      <c r="G36" s="46" t="e">
        <f t="shared" si="2"/>
        <v>#REF!</v>
      </c>
      <c r="H36" s="46" t="e">
        <f t="shared" si="2"/>
        <v>#REF!</v>
      </c>
      <c r="I36" s="46" t="e">
        <f t="shared" si="2"/>
        <v>#REF!</v>
      </c>
      <c r="J36" s="46" t="e">
        <f t="shared" si="2"/>
        <v>#REF!</v>
      </c>
      <c r="K36" s="46" t="e">
        <f t="shared" si="2"/>
        <v>#REF!</v>
      </c>
      <c r="L36" s="46" t="e">
        <f t="shared" si="2"/>
        <v>#REF!</v>
      </c>
      <c r="M36" s="46" t="e">
        <f t="shared" si="2"/>
        <v>#REF!</v>
      </c>
      <c r="N36" s="46" t="e">
        <f t="shared" si="2"/>
        <v>#REF!</v>
      </c>
      <c r="O36" s="46" t="e">
        <f t="shared" si="2"/>
        <v>#REF!</v>
      </c>
    </row>
    <row r="37" spans="1:15" ht="17.25" x14ac:dyDescent="0.35">
      <c r="D37" s="39" t="s">
        <v>204</v>
      </c>
      <c r="E37" s="40"/>
      <c r="F37" s="47" t="e">
        <f>F36</f>
        <v>#REF!</v>
      </c>
      <c r="G37" s="47" t="e">
        <f t="shared" ref="G37:O37" si="3">F37+G36</f>
        <v>#REF!</v>
      </c>
      <c r="H37" s="47" t="e">
        <f t="shared" si="3"/>
        <v>#REF!</v>
      </c>
      <c r="I37" s="47" t="e">
        <f t="shared" si="3"/>
        <v>#REF!</v>
      </c>
      <c r="J37" s="47" t="e">
        <f t="shared" si="3"/>
        <v>#REF!</v>
      </c>
      <c r="K37" s="47" t="e">
        <f t="shared" si="3"/>
        <v>#REF!</v>
      </c>
      <c r="L37" s="47" t="e">
        <f t="shared" si="3"/>
        <v>#REF!</v>
      </c>
      <c r="M37" s="47" t="e">
        <f t="shared" si="3"/>
        <v>#REF!</v>
      </c>
      <c r="N37" s="47" t="e">
        <f t="shared" si="3"/>
        <v>#REF!</v>
      </c>
      <c r="O37" s="47" t="e">
        <f t="shared" si="3"/>
        <v>#REF!</v>
      </c>
    </row>
    <row r="38" spans="1:15" ht="17.25" x14ac:dyDescent="0.35">
      <c r="D38" s="39" t="s">
        <v>207</v>
      </c>
      <c r="E38" s="42" t="e">
        <f>IRR(F36:O36)</f>
        <v>#VALUE!</v>
      </c>
    </row>
    <row r="39" spans="1:15" ht="17.25" x14ac:dyDescent="0.35">
      <c r="D39" s="39" t="s">
        <v>208</v>
      </c>
      <c r="E39" s="43" t="e">
        <f>O37</f>
        <v>#REF!</v>
      </c>
    </row>
    <row r="40" spans="1:15" x14ac:dyDescent="0.3">
      <c r="K40" s="23" t="s">
        <v>251</v>
      </c>
      <c r="L40" s="24"/>
      <c r="M40" s="25"/>
    </row>
    <row r="44" spans="1:15" x14ac:dyDescent="0.3">
      <c r="K44" s="419" t="s">
        <v>252</v>
      </c>
      <c r="L44" s="419"/>
      <c r="M44" s="419"/>
    </row>
    <row r="45" spans="1:15" x14ac:dyDescent="0.3">
      <c r="K45" s="420" t="s">
        <v>253</v>
      </c>
      <c r="L45" s="420"/>
      <c r="M45" s="420"/>
    </row>
    <row r="46" spans="1:15" x14ac:dyDescent="0.3">
      <c r="K46" s="420" t="s">
        <v>254</v>
      </c>
      <c r="L46" s="420"/>
      <c r="M46" s="420"/>
    </row>
    <row r="47" spans="1:15" x14ac:dyDescent="0.3">
      <c r="K47" s="21" t="s">
        <v>255</v>
      </c>
      <c r="L47" s="21"/>
      <c r="M47" s="21"/>
    </row>
  </sheetData>
  <mergeCells count="4">
    <mergeCell ref="K44:M44"/>
    <mergeCell ref="K45:M45"/>
    <mergeCell ref="K46:M46"/>
    <mergeCell ref="A1:O1"/>
  </mergeCells>
  <printOptions horizontalCentered="1"/>
  <pageMargins left="0.98425196850393704" right="0.98425196850393704" top="1.5748031496062993" bottom="0.78740157480314965" header="0.31496062992125984" footer="0.31496062992125984"/>
  <pageSetup paperSize="9" scale="4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4</vt:i4>
      </vt:variant>
    </vt:vector>
  </HeadingPairs>
  <TitlesOfParts>
    <vt:vector size="12" baseType="lpstr">
      <vt:lpstr>Investimento</vt:lpstr>
      <vt:lpstr>Mão de Obra</vt:lpstr>
      <vt:lpstr>Operacional</vt:lpstr>
      <vt:lpstr>Planilha5</vt:lpstr>
      <vt:lpstr>7 Serviços de Dívida</vt:lpstr>
      <vt:lpstr>Planilha1</vt:lpstr>
      <vt:lpstr>Plan1</vt:lpstr>
      <vt:lpstr>Fluxo Real Anual</vt:lpstr>
      <vt:lpstr>'7 Serviços de Dívida'!Area_de_impressao</vt:lpstr>
      <vt:lpstr>Operacional!Area_de_impressao</vt:lpstr>
      <vt:lpstr>'7 Serviços de Dívida'!Titulos_de_impressao</vt:lpstr>
      <vt:lpstr>Operacional!Titulos_de_impressao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Luan Aparecido de Oliveira</cp:lastModifiedBy>
  <cp:revision/>
  <cp:lastPrinted>2025-07-31T12:46:13Z</cp:lastPrinted>
  <dcterms:created xsi:type="dcterms:W3CDTF">2016-11-14T17:34:39Z</dcterms:created>
  <dcterms:modified xsi:type="dcterms:W3CDTF">2026-07-17T14:12:42Z</dcterms:modified>
  <cp:category/>
  <cp:contentStatus/>
</cp:coreProperties>
</file>