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P:\Municípios Ativos\MOGI\3 - PROGRAMA VIVA MOGI (+MOGIECOTIETÊ - CAF 1)\PROJETOS\ROTATORIA\1-PUBLICAÇÃO\PORTAL DE LICITAÇÕES\"/>
    </mc:Choice>
  </mc:AlternateContent>
  <xr:revisionPtr revIDLastSave="0" documentId="13_ncr:1_{66C8A88B-7A16-4753-896B-350383E52663}" xr6:coauthVersionLast="47" xr6:coauthVersionMax="47" xr10:uidLastSave="{00000000-0000-0000-0000-000000000000}"/>
  <bookViews>
    <workbookView xWindow="28680" yWindow="-120" windowWidth="29040" windowHeight="15720" tabRatio="935" activeTab="1" xr2:uid="{4260AE8E-2FB6-49F7-8292-03DC42BBF4CE}"/>
  </bookViews>
  <sheets>
    <sheet name="SINTÉTICO READ" sheetId="131" r:id="rId1"/>
    <sheet name="PQPU READ" sheetId="82" r:id="rId2"/>
  </sheets>
  <definedNames>
    <definedName name="_0" localSheetId="0">#REF!</definedName>
    <definedName name="_0">#REF!</definedName>
    <definedName name="_01.01.01" localSheetId="0">#REF!</definedName>
    <definedName name="_01.01.01">#REF!</definedName>
    <definedName name="_1_EDIF">#REF!</definedName>
    <definedName name="_1_TER">#REF!</definedName>
    <definedName name="_2_EDIF">#REF!</definedName>
    <definedName name="_2_INFR">#REF!</definedName>
    <definedName name="_2_TAB_DESEMB">#REF!</definedName>
    <definedName name="_3_ESTACA">#REF!</definedName>
    <definedName name="_4_E.C.">#REF!</definedName>
    <definedName name="_5_INFR">#REF!</definedName>
    <definedName name="_a">#REF!</definedName>
    <definedName name="_ATU_ANT">#REF!</definedName>
    <definedName name="_BDI1">#REF!</definedName>
    <definedName name="_CALC_DIF">#REF!</definedName>
    <definedName name="_CC" localSheetId="0">#REF!</definedName>
    <definedName name="_CC">#REF!</definedName>
    <definedName name="_CO" localSheetId="0">#REF!</definedName>
    <definedName name="_CO">#REF!</definedName>
    <definedName name="_CRON_">#REF!</definedName>
    <definedName name="_f">#REF!</definedName>
    <definedName name="_xlnm._FilterDatabase" localSheetId="1" hidden="1">'PQPU READ'!$B$13:$G$235</definedName>
    <definedName name="_xlnm._FilterDatabase" localSheetId="0" hidden="1">'SINTÉTICO READ'!$B$11:$E$21</definedName>
    <definedName name="_GO" localSheetId="0">#REF!</definedName>
    <definedName name="_GO">#REF!</definedName>
    <definedName name="_i" localSheetId="0">#REF!</definedName>
    <definedName name="_i">#REF!</definedName>
    <definedName name="_I_PF" localSheetId="0">#REF!</definedName>
    <definedName name="_I_PF">#REF!</definedName>
    <definedName name="_j">#REF!</definedName>
    <definedName name="_jul01">#REF!</definedName>
    <definedName name="_m" localSheetId="0">#REF!</definedName>
    <definedName name="_m">#REF!</definedName>
    <definedName name="_M_R_AUX" localSheetId="0">#REF!</definedName>
    <definedName name="_M_R_AUX">#REF!</definedName>
    <definedName name="_M1" localSheetId="0">#REF!</definedName>
    <definedName name="_M1">#REF!</definedName>
    <definedName name="_M10" localSheetId="0">#REF!</definedName>
    <definedName name="_M10">#REF!</definedName>
    <definedName name="_M11">#REF!</definedName>
    <definedName name="_M12" localSheetId="0">#REF!</definedName>
    <definedName name="_M12">#REF!</definedName>
    <definedName name="_M13">#REF!</definedName>
    <definedName name="_M2" localSheetId="0">#REF!</definedName>
    <definedName name="_M2">#REF!</definedName>
    <definedName name="_M3" localSheetId="0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ed2" localSheetId="0">#REF!</definedName>
    <definedName name="_med2">#REF!</definedName>
    <definedName name="_MENSAG_I">#REF!</definedName>
    <definedName name="_MENSAG_I2">#REF!</definedName>
    <definedName name="_MENSAG_SALV">#REF!</definedName>
    <definedName name="_MENSAGEM_R">#REF!</definedName>
    <definedName name="_MM" localSheetId="0">#REF!</definedName>
    <definedName name="_MM">#REF!</definedName>
    <definedName name="_MUDA_NMED_ANT" localSheetId="0">#REF!</definedName>
    <definedName name="_MUDA_NMED_ANT">#REF!</definedName>
    <definedName name="_n">#REF!</definedName>
    <definedName name="_O">#REF!</definedName>
    <definedName name="_p">#REF!</definedName>
    <definedName name="_PP" localSheetId="0">#REF!</definedName>
    <definedName name="_PP">#REF!</definedName>
    <definedName name="_q" localSheetId="0">#REF!</definedName>
    <definedName name="_q">#REF!</definedName>
    <definedName name="_s" localSheetId="0">#REF!</definedName>
    <definedName name="_s">#REF!</definedName>
    <definedName name="_t">#REF!</definedName>
    <definedName name="_TOTAL_">#REF!</definedName>
    <definedName name="_v">#REF!</definedName>
    <definedName name="_w">#REF!</definedName>
    <definedName name="_x">#REF!</definedName>
    <definedName name="_y">#REF!</definedName>
    <definedName name="_z">#REF!</definedName>
    <definedName name="A">#REF!</definedName>
    <definedName name="aa" localSheetId="0">#REF!</definedName>
    <definedName name="aa">#REF!</definedName>
    <definedName name="AAA">#REF!</definedName>
    <definedName name="AltImper">#REF!</definedName>
    <definedName name="_xlnm.Print_Area" localSheetId="1">'PQPU READ'!$B$1:$G$238</definedName>
    <definedName name="_xlnm.Print_Area" localSheetId="0">'SINTÉTICO READ'!$B$1:$E$32</definedName>
    <definedName name="asd" localSheetId="0">#REF!</definedName>
    <definedName name="asd">#REF!</definedName>
    <definedName name="ASSIN_CRT">#REF!</definedName>
    <definedName name="AUX_REL_MED">#REF!</definedName>
    <definedName name="b" localSheetId="0">#REF!</definedName>
    <definedName name="b">#REF!</definedName>
    <definedName name="_xlnm.Database" localSheetId="0">#REF!</definedName>
    <definedName name="_xlnm.Database">#REF!</definedName>
    <definedName name="BANCO1">#REF!</definedName>
    <definedName name="BANCO2">#REF!</definedName>
    <definedName name="BANCO3">#REF!</definedName>
    <definedName name="BANCO4">#REF!</definedName>
    <definedName name="BASE">#REF!</definedName>
    <definedName name="BASE_ORIG">#REF!</definedName>
    <definedName name="BB" localSheetId="0">{#N/A,#N/A,FALSE,"RESUMO";#N/A,#N/A,FALSE,"EXTR-CRONO";#N/A,#N/A,FALSE,"REAJUSTE";#N/A,#N/A,FALSE,"ACOMP-OBRA";#N/A,#N/A,FALSE,"MEDIÇÃO";#N/A,#N/A,FALSE,"POSIÇÃO FÍSICA";#N/A,#N/A,FALSE,"GRÁFICO"}</definedName>
    <definedName name="BB">{#N/A,#N/A,FALSE,"RESUMO";#N/A,#N/A,FALSE,"EXTR-CRONO";#N/A,#N/A,FALSE,"REAJUSTE";#N/A,#N/A,FALSE,"ACOMP-OBRA";#N/A,#N/A,FALSE,"MEDIÇÃO";#N/A,#N/A,FALSE,"POSIÇÃO FÍSICA";#N/A,#N/A,FALSE,"GRÁFICO"}</definedName>
    <definedName name="bbbbbbb" localSheetId="0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bbbbbb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BDI" localSheetId="0">#REF!</definedName>
    <definedName name="BDI">#REF!</definedName>
    <definedName name="BDI_MATERIAIS">#REF!</definedName>
    <definedName name="BDI_SERVIÇOS">#REF!</definedName>
    <definedName name="C_" localSheetId="0">#REF!</definedName>
    <definedName name="C_">#REF!</definedName>
    <definedName name="CAB">#REF!</definedName>
    <definedName name="Cadista_SABESP">#REF!</definedName>
    <definedName name="Caix120">#REF!</definedName>
    <definedName name="Caix160">#REF!</definedName>
    <definedName name="CaixMax">#REF!</definedName>
    <definedName name="CAPA_MED">#REF!</definedName>
    <definedName name="Carinha">"Carinha"</definedName>
    <definedName name="COB_VG" localSheetId="0">#REF!</definedName>
    <definedName name="COB_VG">#REF!</definedName>
    <definedName name="COB_VI" localSheetId="0">#REF!</definedName>
    <definedName name="COB_VI">#REF!</definedName>
    <definedName name="cód_serv">#REF!</definedName>
    <definedName name="_xlnm.Criteria" localSheetId="0">#REF!</definedName>
    <definedName name="_xlnm.Criteria">#REF!</definedName>
    <definedName name="Critérios_IM">#REF!</definedName>
    <definedName name="cronograma">#REF!</definedName>
    <definedName name="CTR_N">#REF!</definedName>
    <definedName name="ctra">#REF!</definedName>
    <definedName name="d">#REF!</definedName>
    <definedName name="D_EC">#REF!</definedName>
    <definedName name="D_ED">#REF!</definedName>
    <definedName name="D_EST">#REF!</definedName>
    <definedName name="D_INF">#REF!</definedName>
    <definedName name="D_TER">#REF!</definedName>
    <definedName name="Dados">#REF!</definedName>
    <definedName name="dag" localSheetId="0">#REF!</definedName>
    <definedName name="dag">#REF!</definedName>
    <definedName name="DESC" localSheetId="0">#REF!</definedName>
    <definedName name="DESC">#REF!</definedName>
    <definedName name="DESNIVEL" localSheetId="0">{#N/A,#N/A,FALSE,"RESUMO-BB1";#N/A,#N/A,FALSE,"MOD-A01-R - BB1";#N/A,#N/A,FALSE,"URB-BB1"}</definedName>
    <definedName name="DESNIVEL">{#N/A,#N/A,FALSE,"RESUMO-BB1";#N/A,#N/A,FALSE,"MOD-A01-R - BB1";#N/A,#N/A,FALSE,"URB-BB1"}</definedName>
    <definedName name="dezorzi">#REF!</definedName>
    <definedName name="dia3estac" localSheetId="0">#REF!</definedName>
    <definedName name="dia3estac">#REF!</definedName>
    <definedName name="diaestaca">#REF!</definedName>
    <definedName name="Dias" localSheetId="0">#REF!</definedName>
    <definedName name="Dias">#REF!</definedName>
    <definedName name="DIF_REAJ" localSheetId="0">#REF!</definedName>
    <definedName name="DIF_REAJ">#REF!</definedName>
    <definedName name="DIF_TIRAR">#REF!</definedName>
    <definedName name="ED">#REF!</definedName>
    <definedName name="EMPREIT">#REF!</definedName>
    <definedName name="Equipamentos">#REF!</definedName>
    <definedName name="EspecLast" localSheetId="0">#REF!</definedName>
    <definedName name="EspecLast">#REF!</definedName>
    <definedName name="estaca" localSheetId="0">#REF!</definedName>
    <definedName name="estaca">#REF!</definedName>
    <definedName name="Excel_BuiltIn__FilterDatabase_1">#REF!</definedName>
    <definedName name="Excel_BuiltIn__FilterDatabase_2">#REF!</definedName>
    <definedName name="Excel_BuiltIn_Criteria">#REF!</definedName>
    <definedName name="Excel_BuiltIn_Database">#REF!</definedName>
    <definedName name="Excel_BuiltIn_Print_Area_1" localSheetId="0">#REF!</definedName>
    <definedName name="Excel_BuiltIn_Print_Area_1">#REF!</definedName>
    <definedName name="Excel_BuiltIn_Print_Area_2" localSheetId="0">#REF!</definedName>
    <definedName name="Excel_BuiltIn_Print_Area_2">#REF!</definedName>
    <definedName name="Excel_BuiltIn_Print_Area_3">"$#REF!.$A$1:$AC$60"</definedName>
    <definedName name="F" localSheetId="0">#REF!</definedName>
    <definedName name="F">#REF!</definedName>
    <definedName name="FAT_DEF_E" localSheetId="0">#REF!</definedName>
    <definedName name="FAT_DEF_E">#REF!</definedName>
    <definedName name="FAT_DEF_M">#REF!</definedName>
    <definedName name="FAT_DEF_P">#REF!</definedName>
    <definedName name="FAT_DEF_T">#REF!</definedName>
    <definedName name="FAT_ED">#REF!</definedName>
    <definedName name="FATOR">#REF!</definedName>
    <definedName name="FC_E">#REF!</definedName>
    <definedName name="FC_P">#REF!</definedName>
    <definedName name="FC_T">#REF!</definedName>
    <definedName name="FDE">#REF!</definedName>
    <definedName name="FE_3_94">#REF!</definedName>
    <definedName name="FE_6_94">#REF!</definedName>
    <definedName name="fewfwe">#REF!</definedName>
    <definedName name="FIN_P1">#REF!</definedName>
    <definedName name="FIN_P2">#REF!</definedName>
    <definedName name="FIPE_ED_ZERO">#REF!</definedName>
    <definedName name="FIPE_MENS">#REF!</definedName>
    <definedName name="FL_TOT">#REF!</definedName>
    <definedName name="FLAG_PF">#REF!</definedName>
    <definedName name="FLAG_S">#REF!</definedName>
    <definedName name="FN_DEF_E">#REF!</definedName>
    <definedName name="FN_DEF_M">#REF!</definedName>
    <definedName name="FN_DEF_P">#REF!</definedName>
    <definedName name="FN_DEF_T">#REF!</definedName>
    <definedName name="FN_E">#REF!</definedName>
    <definedName name="FN_PRJ_E">#REF!</definedName>
    <definedName name="FN_PRJ_M">#REF!</definedName>
    <definedName name="FN_PRJ_P">#REF!</definedName>
    <definedName name="FN_PRJ_T">#REF!</definedName>
    <definedName name="FN_T">#REF!</definedName>
    <definedName name="FP_3_94">#REF!</definedName>
    <definedName name="FP_6_94">#REF!</definedName>
    <definedName name="FT_3_94">#REF!</definedName>
    <definedName name="FT_6_94">#REF!</definedName>
    <definedName name="FZ_E">#REF!</definedName>
    <definedName name="FZ_M">#REF!</definedName>
    <definedName name="FZ_P">#REF!</definedName>
    <definedName name="FZ_T">#REF!</definedName>
    <definedName name="h">#REF!</definedName>
    <definedName name="ID_MEMÓRIA">(OFFSET(#REF!,1,0)):(OFFSET(#REF!,-11,0))</definedName>
    <definedName name="Indequip">#REF!</definedName>
    <definedName name="indmat">#REF!</definedName>
    <definedName name="indmdo">#REF!</definedName>
    <definedName name="INFO_DATABASE">#REF!</definedName>
    <definedName name="INFO_LOCAL">#REF!</definedName>
    <definedName name="INFO_OBJETO">#REF!</definedName>
    <definedName name="INFO_REV">#REF!</definedName>
    <definedName name="Io" localSheetId="0">#REF!</definedName>
    <definedName name="Io">#REF!</definedName>
    <definedName name="IR_ABCE">#REF!</definedName>
    <definedName name="IR_DER_SSO">#REF!</definedName>
    <definedName name="IR_RD">#REF!</definedName>
    <definedName name="IR_SB">#REF!</definedName>
    <definedName name="IR_SIURB">#REF!</definedName>
    <definedName name="LargEsc" localSheetId="0">#REF!</definedName>
    <definedName name="LargEsc">#REF!</definedName>
    <definedName name="LargLast" localSheetId="0">#REF!</definedName>
    <definedName name="LargLast">#REF!</definedName>
    <definedName name="laz" localSheetId="0">#REF!</definedName>
    <definedName name="laz">#REF!</definedName>
    <definedName name="lol" localSheetId="0">#REF!</definedName>
    <definedName name="lol">#REF!</definedName>
    <definedName name="M_EC" localSheetId="0">#REF!</definedName>
    <definedName name="M_EC">#REF!</definedName>
    <definedName name="M_EC_AUX">#REF!</definedName>
    <definedName name="M_ED">#REF!</definedName>
    <definedName name="M_ED_AUX">#REF!</definedName>
    <definedName name="M_EST">#REF!</definedName>
    <definedName name="M_EST_AUX">#REF!</definedName>
    <definedName name="M_INF">#REF!</definedName>
    <definedName name="M_INF_AUX">#REF!</definedName>
    <definedName name="M_PAV_AUX">#REF!</definedName>
    <definedName name="M_TER">#REF!</definedName>
    <definedName name="M_TER_AUX">#REF!</definedName>
    <definedName name="M1_">#REF!</definedName>
    <definedName name="MA_ANT_EC">#REF!</definedName>
    <definedName name="MA_ANT_ED">#REF!</definedName>
    <definedName name="MA_ANT_EST">#REF!</definedName>
    <definedName name="MA_ANT_INF">#REF!</definedName>
    <definedName name="MA_ANT_TER">#REF!</definedName>
    <definedName name="MA_ATU_EC">#REF!</definedName>
    <definedName name="MA_ATU_ED">#REF!</definedName>
    <definedName name="MA_ATU_EST">#REF!</definedName>
    <definedName name="MA_ATU_INF">#REF!</definedName>
    <definedName name="MA_ATU_TER">#REF!</definedName>
    <definedName name="MACRO">#REF!</definedName>
    <definedName name="MaoDeObra">#REF!</definedName>
    <definedName name="Materiais">#REF!</definedName>
    <definedName name="me" localSheetId="0">#REF!</definedName>
    <definedName name="me">#REF!</definedName>
    <definedName name="med">#REF!</definedName>
    <definedName name="MED_AC_MAX_LIB" localSheetId="0">#REF!</definedName>
    <definedName name="MED_AC_MAX_LIB">#REF!</definedName>
    <definedName name="MED_AC_TOT">#REF!</definedName>
    <definedName name="MED_FIN_AC_ANT">#REF!</definedName>
    <definedName name="MED_FIN_ACUM">#REF!</definedName>
    <definedName name="MED_FIN_MES">#REF!</definedName>
    <definedName name="MED_FIN_MES_AUX">#REF!</definedName>
    <definedName name="MED_FIS_AC_ANT">#REF!</definedName>
    <definedName name="MED_FIS_ACUM">#REF!</definedName>
    <definedName name="MED_FIS_MES">#REF!</definedName>
    <definedName name="Medição1ª" localSheetId="0">#REF!</definedName>
    <definedName name="Medição1ª">#REF!</definedName>
    <definedName name="Memória">#REF!</definedName>
    <definedName name="MENU_CO" localSheetId="0">#REF!</definedName>
    <definedName name="MENU_CO">#REF!</definedName>
    <definedName name="MENU_M">#REF!</definedName>
    <definedName name="MENU_N">#REF!</definedName>
    <definedName name="MENU_REAJ">#REF!</definedName>
    <definedName name="MENU_SALV">#REF!</definedName>
    <definedName name="MENU_VERIF">#REF!</definedName>
    <definedName name="Mult">#REF!</definedName>
    <definedName name="multa1" localSheetId="0">{#N/A,#N/A,FALSE,"RESUMO FINANC.";#N/A,#N/A,FALSE,"RESUMO POS.FÍS.";#N/A,#N/A,FALSE,"EXTRATO CRON.";#N/A,#N/A,FALSE,"REAJUSTE";#N/A,#N/A,FALSE,"MEDIÇÃO";#N/A,#N/A,FALSE,"POSIÇÃO FÍSICA";#N/A,#N/A,FALSE,"GRÁFICO"}</definedName>
    <definedName name="multa1">{#N/A,#N/A,FALSE,"RESUMO FINANC.";#N/A,#N/A,FALSE,"RESUMO POS.FÍS.";#N/A,#N/A,FALSE,"EXTRATO CRON.";#N/A,#N/A,FALSE,"REAJUSTE";#N/A,#N/A,FALSE,"MEDIÇÃO";#N/A,#N/A,FALSE,"POSIÇÃO FÍSICA";#N/A,#N/A,FALSE,"GRÁFICO"}</definedName>
    <definedName name="N_MED" localSheetId="0">#REF!</definedName>
    <definedName name="N_MED">#REF!</definedName>
    <definedName name="N_RP" localSheetId="0">#REF!</definedName>
    <definedName name="N_RP">#REF!</definedName>
    <definedName name="NMED_ANT">#REF!</definedName>
    <definedName name="NOME_ARQ">#REF!</definedName>
    <definedName name="obra">#REF!</definedName>
    <definedName name="obras">#REF!</definedName>
    <definedName name="OBS">#REF!</definedName>
    <definedName name="OIS">#REF!</definedName>
    <definedName name="p_fin_ac">#REF!</definedName>
    <definedName name="p_fin_m">#REF!</definedName>
    <definedName name="per">#REF!</definedName>
    <definedName name="PERC_ACUM">#REF!</definedName>
    <definedName name="PERC_LICIT">#REF!</definedName>
    <definedName name="PERC_MES">#REF!</definedName>
    <definedName name="PERC_RANGE_AUX">#REF!</definedName>
    <definedName name="PLS" localSheetId="0">#REF!</definedName>
    <definedName name="PLS">#REF!</definedName>
    <definedName name="pp" localSheetId="0">(#REF!,#REF!,#REF!)</definedName>
    <definedName name="pp">(#REF!,#REF!,#REF!)</definedName>
    <definedName name="PPL" localSheetId="0">#REF!</definedName>
    <definedName name="PPL">#REF!</definedName>
    <definedName name="Print_Area_MI" localSheetId="0">#REF!</definedName>
    <definedName name="Print_Area_MI">#REF!</definedName>
    <definedName name="PROGR" localSheetId="0">#REF!</definedName>
    <definedName name="PROGR">#REF!</definedName>
    <definedName name="PTB">#REF!</definedName>
    <definedName name="qtd3esta">#REF!</definedName>
    <definedName name="qtdestac">#REF!</definedName>
    <definedName name="R_EC" localSheetId="0">#REF!</definedName>
    <definedName name="R_EC">#REF!</definedName>
    <definedName name="R_EC_AUX">#REF!</definedName>
    <definedName name="R_ED">#REF!</definedName>
    <definedName name="R_ED_AUX">#REF!</definedName>
    <definedName name="R_EST">#REF!</definedName>
    <definedName name="R_EST_AUX">#REF!</definedName>
    <definedName name="R_INF">#REF!</definedName>
    <definedName name="R_INF_AUX">#REF!</definedName>
    <definedName name="R_PAV_AUX">#REF!</definedName>
    <definedName name="R_TER">#REF!</definedName>
    <definedName name="R_TER_AUX">#REF!</definedName>
    <definedName name="RA_ANT_EC">#REF!</definedName>
    <definedName name="RA_ANT_ED">#REF!</definedName>
    <definedName name="RA_ANT_EST">#REF!</definedName>
    <definedName name="RA_ANT_INF">#REF!</definedName>
    <definedName name="RA_ANT_TER">#REF!</definedName>
    <definedName name="RA_ATU_EC">#REF!</definedName>
    <definedName name="RA_ATU_ED">#REF!</definedName>
    <definedName name="RA_ATU_EST">#REF!</definedName>
    <definedName name="RA_ATU_INF">#REF!</definedName>
    <definedName name="RA_ATU_TER">#REF!</definedName>
    <definedName name="REAJ">#REF!</definedName>
    <definedName name="REAJ_MES">#REF!</definedName>
    <definedName name="REAJ_MES_AUX">#REF!</definedName>
    <definedName name="reajuste" localSheetId="0">#REF!</definedName>
    <definedName name="reajuste">#REF!</definedName>
    <definedName name="red" localSheetId="0">#REF!</definedName>
    <definedName name="red">#REF!</definedName>
    <definedName name="RESP_R">#REF!</definedName>
    <definedName name="RESP_SALV">#REF!</definedName>
    <definedName name="RESP_T">#REF!</definedName>
    <definedName name="RISCO">#REF!</definedName>
    <definedName name="RMM">#REF!</definedName>
    <definedName name="s" localSheetId="0">#REF!</definedName>
    <definedName name="s">#REF!</definedName>
    <definedName name="serv" localSheetId="0">#REF!</definedName>
    <definedName name="serv">#REF!</definedName>
    <definedName name="SPL">#REF!</definedName>
    <definedName name="STB">#REF!</definedName>
    <definedName name="T_A">#REF!</definedName>
    <definedName name="T_B">#REF!</definedName>
    <definedName name="TAB">#REF!</definedName>
    <definedName name="TAB_CRON">#REF!</definedName>
    <definedName name="tab_eqpto">#REF!</definedName>
    <definedName name="TAB_IND" localSheetId="0">#REF!</definedName>
    <definedName name="TAB_IND">#REF!</definedName>
    <definedName name="tab_mat">#REF!</definedName>
    <definedName name="tab_mo">#REF!</definedName>
    <definedName name="Tab_Per" localSheetId="0">#REF!</definedName>
    <definedName name="Tab_Per">#REF!</definedName>
    <definedName name="TAB_RES">#REF!</definedName>
    <definedName name="tab_serv">#REF!</definedName>
    <definedName name="TABELA" localSheetId="0">#REF!</definedName>
    <definedName name="TABELA">#REF!</definedName>
    <definedName name="TABELA1">#REF!</definedName>
    <definedName name="tbjan01">#REF!</definedName>
    <definedName name="TBJAN02">#REF!</definedName>
    <definedName name="TBJAN03">#REF!</definedName>
    <definedName name="TBJUL01">#REF!</definedName>
    <definedName name="TBJUL02">#REF!</definedName>
    <definedName name="tbjul03">#REF!</definedName>
    <definedName name="Term_ad" localSheetId="0">#REF!</definedName>
    <definedName name="Term_ad">#REF!</definedName>
    <definedName name="TERM_ADIT">#REF!</definedName>
    <definedName name="TERM_ORIG">#REF!</definedName>
    <definedName name="TERM_TEST">#REF!</definedName>
    <definedName name="TESTE">#REF!</definedName>
    <definedName name="tipo_eqpto">#REF!</definedName>
    <definedName name="tipo_mat">#REF!</definedName>
    <definedName name="tipo_mo">#REF!</definedName>
    <definedName name="_xlnm.Print_Titles" localSheetId="1">'PQPU READ'!$12:$13</definedName>
    <definedName name="_xlnm.Print_Titles" localSheetId="0">'SINTÉTICO READ'!$11:$11</definedName>
    <definedName name="TOT_CAPA" localSheetId="0">#REF!</definedName>
    <definedName name="TOT_CAPA">#REF!</definedName>
    <definedName name="TOT_PLAN">#REF!</definedName>
    <definedName name="Total">#REF!</definedName>
    <definedName name="totestaca">#REF!</definedName>
    <definedName name="TxEmp" localSheetId="0">#REF!</definedName>
    <definedName name="TxEmp">#REF!</definedName>
    <definedName name="URV" localSheetId="0">#REF!</definedName>
    <definedName name="URV">#REF!</definedName>
    <definedName name="VAL_CONTR_ADIT">#REF!</definedName>
    <definedName name="VAL_CONTR_ORIG">#REF!</definedName>
    <definedName name="Val_ctr_ad">#REF!</definedName>
    <definedName name="Val_Ctr_Terreno">#REF!</definedName>
    <definedName name="VC_CC" localSheetId="0">#REF!</definedName>
    <definedName name="VC_CC">#REF!</definedName>
    <definedName name="VC_ED">#REF!</definedName>
    <definedName name="VC_EST">#REF!</definedName>
    <definedName name="VC_INF">#REF!</definedName>
    <definedName name="VC_TER">#REF!</definedName>
    <definedName name="vc_Terreno">#REF!</definedName>
    <definedName name="VERIF_PC">#REF!</definedName>
    <definedName name="VERIF_TR">#REF!</definedName>
    <definedName name="vrctr">#REF!</definedName>
    <definedName name="W_FLAG">#REF!</definedName>
    <definedName name="wdegfasdgasdgasdg">#REF!</definedName>
    <definedName name="wrn.BB1." localSheetId="0">{#N/A,#N/A,FALSE,"RESUMO-BB1";#N/A,#N/A,FALSE,"MOD-A01-R - BB1";#N/A,#N/A,FALSE,"URB-BB1"}</definedName>
    <definedName name="wrn.BB1.">{#N/A,#N/A,FALSE,"RESUMO-BB1";#N/A,#N/A,FALSE,"MOD-A01-R - BB1";#N/A,#N/A,FALSE,"URB-BB1"}</definedName>
    <definedName name="wrn.BETER." localSheetId="0">{#N/A,#N/A,FALSE,"BETER -1";#N/A,#N/A,FALSE,"BETER -2";#N/A,#N/A,FALSE,"BETER -3";#N/A,#N/A,FALSE,"BETER -urb";#N/A,#N/A,FALSE,"BETER -RESUMO"}</definedName>
    <definedName name="wrn.BETER.">{#N/A,#N/A,FALSE,"BETER -1";#N/A,#N/A,FALSE,"BETER -2";#N/A,#N/A,FALSE,"BETER -3";#N/A,#N/A,FALSE,"BETER -urb";#N/A,#N/A,FALSE,"BETER -RESUMO"}</definedName>
    <definedName name="wrn.COMPLETO." localSheetId="0">{#N/A,#N/A,FALSE,"RES.FIN.";#N/A,#N/A,FALSE,"EXTR.CRON.";#N/A,#N/A,FALSE,"REAJUSTE";#N/A,#N/A,FALSE,"RES.FÍS.";#N/A,#N/A,FALSE,"MEDIÇÃO";#N/A,#N/A,FALSE,"GRÁFICO"}</definedName>
    <definedName name="wrn.COMPLETO.">{#N/A,#N/A,FALSE,"RES.FIN.";#N/A,#N/A,FALSE,"EXTR.CRON.";#N/A,#N/A,FALSE,"REAJUSTE";#N/A,#N/A,FALSE,"RES.FÍS.";#N/A,#N/A,FALSE,"MEDIÇÃO";#N/A,#N/A,FALSE,"GRÁFICO"}</definedName>
    <definedName name="wrn.GERAL." localSheetId="0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GERAL.">{#N/A,#N/A,FALSE,"GRÁFICO";#N/A,#N/A,FALSE,"POS-FÍSICA-URBANIZ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localSheetId="0">{#N/A,#N/A,FALSE,"ORC-ACKE";#N/A,#N/A,FALSE,"RESUMO"}</definedName>
    <definedName name="wrn.ORÇAMENTO.">{#N/A,#N/A,FALSE,"ORC-ACKE";#N/A,#N/A,FALSE,"RESUMO"}</definedName>
    <definedName name="wrn.RELATÓRIO." localSheetId="0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wrn.RELATÓRIO.">{#N/A,#N/A,FALSE,"BET-HEL";#N/A,#N/A,FALSE,"CCAMP-SI";#N/A,#N/A,FALSE,"DELL-ORQ";#N/A,#N/A,FALSE,"LOPES-IT";#N/A,#N/A,FALSE,"MAST-HN";#N/A,#N/A,FALSE,"MULT-CAM";#N/A,#N/A,FALSE,"PLIMA-ASHCAR";#N/A,#N/A,FALSE,"RCOSTA-IVC";#N/A,#N/A,FALSE,"SERG-ACAC";#N/A,#N/A,FALSE,"SERTRY-IPES";#N/A,#N/A,FALSE,"VENDRA-IM";#N/A,#N/A,FALSE,"VM-BBII";#N/A,#N/A,FALSE,"YAZ-CEDROS"}</definedName>
    <definedName name="ZERO_INIC" localSheetId="0">#REF!</definedName>
    <definedName name="ZERO_INIC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31" l="1"/>
  <c r="C14" i="131"/>
  <c r="C15" i="131"/>
  <c r="C16" i="131"/>
  <c r="C17" i="131"/>
  <c r="C18" i="131"/>
  <c r="C19" i="131"/>
  <c r="C20" i="131"/>
  <c r="C21" i="131"/>
  <c r="C12" i="131"/>
  <c r="E13" i="131"/>
  <c r="E14" i="131"/>
  <c r="E15" i="131"/>
  <c r="E16" i="131"/>
  <c r="E17" i="131"/>
  <c r="E18" i="131"/>
  <c r="E19" i="131"/>
  <c r="E20" i="131"/>
  <c r="E21" i="131"/>
  <c r="E12" i="131"/>
  <c r="E6" i="131" l="1"/>
  <c r="C8" i="131"/>
  <c r="C237" i="82"/>
  <c r="C22" i="131" s="1"/>
  <c r="C6" i="131" l="1"/>
  <c r="G100" i="82" l="1"/>
  <c r="G101" i="82"/>
  <c r="G149" i="82"/>
  <c r="G68" i="82"/>
  <c r="G143" i="82"/>
  <c r="G144" i="82"/>
  <c r="G150" i="82"/>
  <c r="G136" i="82"/>
  <c r="G134" i="82"/>
  <c r="G127" i="82"/>
  <c r="G135" i="82"/>
  <c r="G124" i="82"/>
  <c r="G123" i="82"/>
  <c r="G125" i="82"/>
  <c r="G122" i="82"/>
  <c r="G221" i="82"/>
  <c r="G220" i="82"/>
  <c r="G212" i="82"/>
  <c r="G224" i="82"/>
  <c r="G216" i="82"/>
  <c r="G222" i="82"/>
  <c r="G213" i="82"/>
  <c r="G214" i="82"/>
  <c r="G225" i="82"/>
  <c r="G219" i="82"/>
  <c r="G217" i="82"/>
  <c r="G223" i="82"/>
  <c r="G211" i="82"/>
  <c r="G215" i="82"/>
  <c r="G97" i="82"/>
  <c r="G98" i="82"/>
  <c r="G113" i="82"/>
  <c r="G120" i="82"/>
  <c r="G121" i="82"/>
  <c r="G112" i="82"/>
  <c r="G115" i="82"/>
  <c r="G110" i="82"/>
  <c r="G109" i="82"/>
  <c r="G228" i="82"/>
  <c r="G232" i="82"/>
  <c r="G205" i="82"/>
  <c r="G197" i="82"/>
  <c r="G189" i="82"/>
  <c r="G181" i="82"/>
  <c r="G173" i="82"/>
  <c r="G165" i="82"/>
  <c r="G156" i="82"/>
  <c r="G141" i="82"/>
  <c r="G117" i="82"/>
  <c r="G103" i="82"/>
  <c r="G89" i="82"/>
  <c r="G81" i="82"/>
  <c r="G71" i="82"/>
  <c r="G61" i="82"/>
  <c r="G52" i="82"/>
  <c r="G48" i="82"/>
  <c r="G40" i="82"/>
  <c r="G231" i="82"/>
  <c r="G204" i="82"/>
  <c r="G196" i="82"/>
  <c r="G188" i="82"/>
  <c r="G180" i="82"/>
  <c r="G172" i="82"/>
  <c r="G164" i="82"/>
  <c r="G155" i="82"/>
  <c r="G148" i="82"/>
  <c r="G139" i="82"/>
  <c r="G116" i="82"/>
  <c r="G102" i="82"/>
  <c r="G88" i="82"/>
  <c r="G80" i="82"/>
  <c r="G70" i="82"/>
  <c r="G60" i="82"/>
  <c r="G53" i="82"/>
  <c r="G39" i="82"/>
  <c r="G25" i="82"/>
  <c r="G33" i="82"/>
  <c r="G230" i="82"/>
  <c r="G203" i="82"/>
  <c r="G195" i="82"/>
  <c r="G187" i="82"/>
  <c r="G179" i="82"/>
  <c r="G171" i="82"/>
  <c r="G163" i="82"/>
  <c r="G154" i="82"/>
  <c r="G147" i="82"/>
  <c r="G138" i="82"/>
  <c r="G132" i="82"/>
  <c r="G111" i="82"/>
  <c r="G99" i="82"/>
  <c r="G87" i="82"/>
  <c r="G79" i="82"/>
  <c r="G69" i="82"/>
  <c r="G59" i="82"/>
  <c r="G47" i="82"/>
  <c r="G26" i="82"/>
  <c r="G20" i="82"/>
  <c r="G229" i="82"/>
  <c r="G202" i="82"/>
  <c r="G194" i="82"/>
  <c r="G186" i="82"/>
  <c r="G178" i="82"/>
  <c r="G170" i="82"/>
  <c r="G162" i="82"/>
  <c r="G153" i="82"/>
  <c r="G146" i="82"/>
  <c r="G137" i="82"/>
  <c r="G131" i="82"/>
  <c r="G96" i="82"/>
  <c r="G86" i="82"/>
  <c r="G78" i="82"/>
  <c r="G67" i="82"/>
  <c r="G58" i="82"/>
  <c r="G37" i="82"/>
  <c r="G27" i="82"/>
  <c r="E8" i="131"/>
  <c r="G207" i="82"/>
  <c r="G199" i="82"/>
  <c r="G191" i="82"/>
  <c r="G183" i="82"/>
  <c r="G175" i="82"/>
  <c r="G167" i="82"/>
  <c r="G159" i="82"/>
  <c r="G107" i="82"/>
  <c r="G91" i="82"/>
  <c r="G83" i="82"/>
  <c r="G75" i="82"/>
  <c r="G64" i="82"/>
  <c r="G55" i="82"/>
  <c r="G50" i="82"/>
  <c r="G42" i="82"/>
  <c r="G30" i="82"/>
  <c r="G201" i="82"/>
  <c r="G193" i="82"/>
  <c r="G185" i="82"/>
  <c r="G177" i="82"/>
  <c r="G169" i="82"/>
  <c r="G161" i="82"/>
  <c r="G152" i="82"/>
  <c r="G145" i="82"/>
  <c r="G93" i="82"/>
  <c r="G85" i="82"/>
  <c r="G77" i="82"/>
  <c r="G66" i="82"/>
  <c r="G57" i="82"/>
  <c r="G63" i="82"/>
  <c r="G46" i="82"/>
  <c r="G36" i="82"/>
  <c r="G28" i="82"/>
  <c r="G208" i="82"/>
  <c r="G200" i="82"/>
  <c r="G192" i="82"/>
  <c r="G184" i="82"/>
  <c r="G176" i="82"/>
  <c r="G168" i="82"/>
  <c r="G160" i="82"/>
  <c r="G151" i="82"/>
  <c r="G108" i="82"/>
  <c r="G92" i="82"/>
  <c r="G84" i="82"/>
  <c r="G76" i="82"/>
  <c r="G65" i="82"/>
  <c r="G56" i="82"/>
  <c r="G51" i="82"/>
  <c r="G43" i="82"/>
  <c r="G29" i="82"/>
  <c r="G206" i="82"/>
  <c r="G198" i="82"/>
  <c r="G190" i="82"/>
  <c r="G182" i="82"/>
  <c r="G174" i="82"/>
  <c r="G166" i="82"/>
  <c r="G158" i="82"/>
  <c r="G142" i="82"/>
  <c r="G114" i="82"/>
  <c r="G104" i="82"/>
  <c r="G90" i="82"/>
  <c r="G82" i="82"/>
  <c r="G74" i="82"/>
  <c r="G62" i="82"/>
  <c r="G54" i="82"/>
  <c r="G49" i="82"/>
  <c r="G41" i="82"/>
  <c r="G31" i="82"/>
  <c r="G45" i="82" l="1"/>
  <c r="G227" i="82"/>
  <c r="G130" i="82"/>
  <c r="G133" i="82"/>
  <c r="G157" i="82"/>
  <c r="G140" i="82"/>
  <c r="G21" i="82"/>
  <c r="G32" i="82"/>
  <c r="G73" i="82"/>
  <c r="G95" i="82"/>
  <c r="G23" i="82"/>
  <c r="G22" i="82"/>
  <c r="G24" i="82"/>
  <c r="G38" i="82"/>
  <c r="G35" i="82" s="1"/>
  <c r="G129" i="82" l="1"/>
  <c r="G19" i="82"/>
  <c r="G126" i="82" l="1"/>
  <c r="G218" i="82"/>
  <c r="G210" i="82" s="1"/>
  <c r="G119" i="82" l="1"/>
  <c r="G118" i="82"/>
  <c r="G106" i="82" l="1"/>
  <c r="F234" i="82" s="1"/>
  <c r="G16" i="82" l="1"/>
  <c r="G17" i="82"/>
  <c r="G15" i="82"/>
  <c r="G14" i="82" l="1"/>
  <c r="F237" i="82" s="1"/>
  <c r="E22" i="131" l="1"/>
  <c r="D19" i="131" l="1"/>
  <c r="D16" i="131"/>
  <c r="D15" i="131"/>
  <c r="D18" i="131"/>
  <c r="D20" i="131"/>
  <c r="D14" i="131"/>
  <c r="D13" i="131"/>
  <c r="D21" i="131"/>
  <c r="D17" i="131"/>
  <c r="D12" i="131"/>
  <c r="D22" i="131" l="1"/>
</calcChain>
</file>

<file path=xl/sharedStrings.xml><?xml version="1.0" encoding="utf-8"?>
<sst xmlns="http://schemas.openxmlformats.org/spreadsheetml/2006/main" count="630" uniqueCount="407">
  <si>
    <t>%</t>
  </si>
  <si>
    <t>ITEM</t>
  </si>
  <si>
    <t>DESCRIÇÃO DOS SERVIÇOS</t>
  </si>
  <si>
    <t>QUANT.</t>
  </si>
  <si>
    <t>UN.</t>
  </si>
  <si>
    <t>PREÇO TOTAL SEM DESON.
(R$)</t>
  </si>
  <si>
    <t>UN</t>
  </si>
  <si>
    <t>PAVIMENTAÇÃO</t>
  </si>
  <si>
    <t>M2</t>
  </si>
  <si>
    <t>DESTOCAMENTO, INCLUSIVE REMOÇÃO DAS RAÍZES - DIÂMETROS MAIORES QUE 50 CM</t>
  </si>
  <si>
    <t>M3</t>
  </si>
  <si>
    <t>M3XKM</t>
  </si>
  <si>
    <t>M</t>
  </si>
  <si>
    <t>ENVOLVIMENTO DE TUBOS COM AREIA</t>
  </si>
  <si>
    <t>KG</t>
  </si>
  <si>
    <t>DEMOLIÇÃO MECANIZADA DE CONCRETO ARMADO</t>
  </si>
  <si>
    <t>DEMOLIÇÃO DE ALVENARIA EM GERAL (TIJOLOS OU BLOCOS)</t>
  </si>
  <si>
    <t>DM3</t>
  </si>
  <si>
    <t>un</t>
  </si>
  <si>
    <t>PISO PODOTÁTIL, ALERTA OU DIRECIONAL, EM LADRILHO HIDRÁULICO</t>
  </si>
  <si>
    <t>PLACA DE OBRA EM CHAPA DE AÇO GALVANIZADO</t>
  </si>
  <si>
    <t>RETIRADA DE PISO INTERTRAVADO</t>
  </si>
  <si>
    <t>TRANSPLANTE DE ÁRVORES COM DAP MAIOR OU IGUAL A 30CM</t>
  </si>
  <si>
    <t>COORDENADOR GERAL</t>
  </si>
  <si>
    <t>H</t>
  </si>
  <si>
    <t>DESENHISTA PROJETISTA</t>
  </si>
  <si>
    <t>ENS.</t>
  </si>
  <si>
    <t>MOBILIZAÇÃO E INSTALAÇÃO DE 1 EQUIPAMENTO</t>
  </si>
  <si>
    <t>PERFURAÇÃO E EXECUÇÃO  DE  ENSAIO PENETOMÉTRICO OU DE LAVAGEM POR TEMPO</t>
  </si>
  <si>
    <t>ENSAIOS DE LABORATÓRIO - UMIDADE NATURAL</t>
  </si>
  <si>
    <t>ENSAIOS DE LABORATÓRIO - LIMITE DE LIQUIDEZ</t>
  </si>
  <si>
    <t>ENSAIOS DE LABORATÓRIO - PLASTICIDADE</t>
  </si>
  <si>
    <t>ENSAIOS DE LABORATÓRIO - COMPACTAÇÃO</t>
  </si>
  <si>
    <t>ENSAIOS DE LABORATÓRIO - GRANULOMETRIA</t>
  </si>
  <si>
    <t>ENSAIOS DE LABORATÓRIO - PROCTOR SIMPLES</t>
  </si>
  <si>
    <t>ENSAIOS DE LABORATÓRIO - CBR MOLDADO</t>
  </si>
  <si>
    <t>ENGENHEIRO/ ARQUITETO  PLENO</t>
  </si>
  <si>
    <t>AUXILIAR DE LABORATÓRIO</t>
  </si>
  <si>
    <t>AUXILIAR DE TOPOGRAFIA</t>
  </si>
  <si>
    <t>LABORATORISTA DE SOLO/PAVIMENTAÇÃO</t>
  </si>
  <si>
    <t>TOPÓGRAFO</t>
  </si>
  <si>
    <t>ESCAVAÇÃO MANUAL PARA FUNDAÇÕES E VALAS COM PROFUNDIDADE MÉDIA MENOR OU IGUAL À 1,50M</t>
  </si>
  <si>
    <t>ESCAVAÇÃO MANUAL PARA FUNDAÇÕES E VALAS COM PROFUNDIDADE MÉDIA MAIOR QUE 1,5M E MENOR OU IGUAL À 3,0M</t>
  </si>
  <si>
    <t>ESCAVAÇÃO MECÂNICA PARA FUNDAÇÕES E VALAS COM PROFUNDIDADE MENOR OU IGUAL À 4,0M</t>
  </si>
  <si>
    <t>REENCHIMENTO DE VALA COM COMPACTAÇÃO, SEM FORNECIMENTO DE TERRA</t>
  </si>
  <si>
    <t>FORNECIMENTO DE TERRA, INCLUINDO ESCAVAÇÃO, CARGA E TRANSPORTE ATÉ A DISTÂNCIA MÉDIA DE 1,0KM, MEDIDO NO ATERRO COMPACTADO</t>
  </si>
  <si>
    <t>LIMPEZA MECANIZADA DE TERRENO, INCLUSIVE DE CAMADA VEGETAL ATÉ 30CM DE PROFUNDIDADE, SEM TRANSPORTE</t>
  </si>
  <si>
    <t>ARRANCAMENTO DE GUIAS, INCLUI CARGA EM CAMINHÃO</t>
  </si>
  <si>
    <t>DEMOLIÇÃO DE PAVIMENTO DE CONCRETO, SARJETA OU SARJETÃO, INCLUI CARGA EM CAMINHÃO</t>
  </si>
  <si>
    <t>DEMOLIÇÃO DE PAVIMENTO ASFÁLTICO, INCLUSIVE CAPA, INCLUI CARGA NO CAMINHÃO</t>
  </si>
  <si>
    <t>ABERTURA DE CAIXA ATÉ 40CM, INCLUI ESCAVAÇÃO, COMPACTAÇÃO, TRANSPORTE E PREPARO DO SUB-LEITO</t>
  </si>
  <si>
    <t>BASE DE CONCRETO FCK=15,00MPA PARA GUIAS, SARJETAS OU SARJETÕES</t>
  </si>
  <si>
    <t>FORNECIMENTO E ASSENTAMENTO DE GUIAS TIPO PMSP 100, INCLUSIVE ENCOSTAMENTO DE TERRA - FCK=30,0MPA</t>
  </si>
  <si>
    <t>CONSTRUÇÃO DE SARJETA OU SARJETÃO DE CONCRETO - FCK=25,0MPA</t>
  </si>
  <si>
    <t>BASE DE BINDER ABERTO (SEM TRANSPORTE)</t>
  </si>
  <si>
    <t>IMPRIMAÇÃO BETUMINOSA LIGANTE</t>
  </si>
  <si>
    <t>IMPRIMAÇÃO BETUMINOSA IMPERMEABILIZANTE</t>
  </si>
  <si>
    <t>REVESTIMENTO DE CONCRETO ASFÁLTICO (SEM TRANSPORTE)</t>
  </si>
  <si>
    <t>PASSEIO DE CONCRETO FCK=15,0MPA, INCLUSIVE PREPARO DE CAIXA E LASTRO DE BRITA</t>
  </si>
  <si>
    <t>CARGA, DESCARGA E TRANSPORTE DE CONCRETO ASFÁLTICO ATÉ A DISTÂNCIA MÉDIA DE IDA E VOLTA DE 1KM</t>
  </si>
  <si>
    <t>TRANSPORTE DE CONCRETO ASFÁLTICO ALÉM DO PRIMEIRO KM</t>
  </si>
  <si>
    <t>CARGA, DESCARGA E TRANSPORTE DE BINDER ATÉ A DISTÂNCIA MÉDIA DE IDA E VOLTA DE 1KM</t>
  </si>
  <si>
    <t>TRANSPORTE DE BINDER ALÉM DO PRIMEIRO KM</t>
  </si>
  <si>
    <t>CARGA, DESCARGA E TRANSPORTE DE PMF ATÉ A DISTÂNCIA MÉDIA DE IDA E VOLTA DE 1KM</t>
  </si>
  <si>
    <t>TRANSPORTE DE PMF ALÉM DO PRIMEIRO KM</t>
  </si>
  <si>
    <t>FORNECIMENTO E INSTALAÇÃO DE DEFENSA METÁLICA GALVANIZADA, TIPO SEMI-MALEÁVEL SIMPLES</t>
  </si>
  <si>
    <t>BASE DE BRITA GRADUADA TRATADA COM CIMENTO - BGTC</t>
  </si>
  <si>
    <t xml:space="preserve">BASE BETUMINOSA DE MATERIAIS PROVENIENTES DOS RESÍDUOS SÓLIDOS DA CONSTRUÇÃO CIVIL (RCC) E/OU DA FRESAGEM DE PAVIMENTOS ASFÁLTICOS (RAP) RECICLADO EM USINA MÓVEL COM ATÉ 3% DE CAP, FORNECIMENTO E APLICAÇÃO, NÃO INCLUI TRANSPORTE ATÉ O LOCAL DOS SERVIÇOS, </t>
  </si>
  <si>
    <t>ARRANCAMENTO E REMOÇÃO DE CANALIZAÇÃO, 30,0CM &lt; 0 &lt; OU = A 60CM</t>
  </si>
  <si>
    <t>ESCORAMENTO DESCONTÍNUO DE MADEIRA PARA CANALIZAÇÃO DE TUBOS</t>
  </si>
  <si>
    <t>LASTRO DE BRITA E PÓ DE PEDRA</t>
  </si>
  <si>
    <t>LASTRO DE CONCRETO FCK=10MPA</t>
  </si>
  <si>
    <t>FORNECIMENTO E ASSENTAMENTO DE TUBOS DE CONCRETO SIMPLES - DIÂMETRO 40CM</t>
  </si>
  <si>
    <t>POÇO DE VISITA TIPO 1 - 1,40 X 1,40 X 1,40M</t>
  </si>
  <si>
    <t>CHAMINÉ DE POÇO DE VISITA COM ALVENARIA DE UM TIJOLO COMUM</t>
  </si>
  <si>
    <t>INSTALAÇÃO DE TAMPÃO PARA GALERIA DE ÁGUAS PLUVIAIS - ARTICULADO, EXCETO FORNECIMENTO DE TAMPÃO</t>
  </si>
  <si>
    <t>FORNECIMENTO DE TAMPÃO DE FERRO FUNDIDO DÚCTIL CLASSE MÍNIMA 400 (40T) D=600MM - NBR 10160 ARTICULADO - P/ GAL. ÁGUAS PLUV.</t>
  </si>
  <si>
    <t>LEVANTAMENTO OU REBAIXAMENTO DE TAMPÃO DE POÇO DE VISITA</t>
  </si>
  <si>
    <t>BOCA DE LOBO SIMPLES</t>
  </si>
  <si>
    <t>FORNECIMENTO E APLICAÇÃO DE AÇO CA-50 - DIÂMETRO &lt;  1/2"</t>
  </si>
  <si>
    <t>FORNECIMENTO E APLICAÇÃO DE AÇO CA-50 - DIÂMETRO &gt; OU = 1/2"</t>
  </si>
  <si>
    <t>FORNECIMENTO E APLICAÇÃO DE AÇO CA-60</t>
  </si>
  <si>
    <t>FORMA COMUM, INCLUSIVE CIMBRAMENTO</t>
  </si>
  <si>
    <t>APOIO DE NEOPRENE SIMPLES</t>
  </si>
  <si>
    <t>APOIO DE NEOPRENE FRETADO</t>
  </si>
  <si>
    <t>FORNECIMENTO E COLOCAÇÃO DE JUNTA DE DILATAÇÃO DE ELASTÔMERO DE NEOPRENE, TIPO JEENE JJ 2540 VV OU SIMILAR</t>
  </si>
  <si>
    <t>REMOÇÃO DE ENTULHO ALÉM DO PRIMEIRO KM</t>
  </si>
  <si>
    <t>BRITAGEM DOS MATERIAIS PROVENIENTES DOS RESÍDUOS DA CONSTRUÇÃO CIVIL</t>
  </si>
  <si>
    <t>FRESAGEM DE PAVIMENTO ASFÁLTICO COM ESPESSURA ATÉ 5CM, EM VIAS ARTERIAIS, INCLUSIVE REMOÇÃO DO MATERIAL FRESADO ATÉ 10KM E VARRIÇÃO</t>
  </si>
  <si>
    <t>T</t>
  </si>
  <si>
    <t>m</t>
  </si>
  <si>
    <t>Plantio de muda de árvore frutífera com altura de 2,00 a 3,00 m em cova de 0,60 x 0,60 x 0,60 m</t>
  </si>
  <si>
    <t>Plantio de muda de árvore ornamental com altura de 2,00 a 3,00 m em cova de 0,60 x 0,60 x 0,60 m</t>
  </si>
  <si>
    <t>1.3</t>
  </si>
  <si>
    <t>ESTACA BROCA DE CONCRETO, DIÂMETRO DE 30CM, ESCAVAÇÃO MANUAL COM TRADO CONCHA, COM ARMADURA DE ARRANQUE. AF_05/2020</t>
  </si>
  <si>
    <t>CONCRETO FCK = 30MPA, TRAÇO 1:2,1:2,5 (EM MASSA SECA DE CIMENTO/ AREIA MÉDIA/ BRITA 1) - PREPARO MECÂNICO COM BETONEIRA 400 L. AF_05/2021</t>
  </si>
  <si>
    <t>MESTRE DE OBRAS COM ENCARGOS COMPLEMENTARES</t>
  </si>
  <si>
    <t>TÉCNICO EM SEGURANÇA DO TRABALHO COM ENCARGOS COMPLEMENTARES</t>
  </si>
  <si>
    <t xml:space="preserve">BARREIRA DE SEGURANçA PARA O.A.E CONF. PP-DE-C01/293                           </t>
  </si>
  <si>
    <t xml:space="preserve">CANTEIRO DE OBRAS, MOBILIZAÇÃO E DESMOBILIZAÇÃO </t>
  </si>
  <si>
    <t>Inst. Canteiro - TIPO I (1,500%)</t>
  </si>
  <si>
    <t>Oper. E manuitenção Canteiro TIPO I (0,875%)</t>
  </si>
  <si>
    <t>Desmobilização canteiro TIPO I (0,125%)</t>
  </si>
  <si>
    <t xml:space="preserve">PROJETOS EXECUTIVOS 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</si>
  <si>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</si>
  <si>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</si>
  <si>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</si>
  <si>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</si>
  <si>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</si>
  <si>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</si>
  <si>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</si>
  <si>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</si>
  <si>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</si>
  <si>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ADMINISTRAÇÃO DA OBRA</t>
  </si>
  <si>
    <t>3.1</t>
  </si>
  <si>
    <t>3.2</t>
  </si>
  <si>
    <t>3.3</t>
  </si>
  <si>
    <t>3.4</t>
  </si>
  <si>
    <t>3.6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</si>
  <si>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</si>
  <si>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</si>
  <si>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</si>
  <si>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</si>
  <si>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</si>
  <si>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</si>
  <si>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</si>
  <si>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</si>
  <si>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</si>
  <si>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</si>
  <si>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</si>
  <si>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</si>
  <si>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</si>
  <si>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</si>
  <si>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</si>
  <si>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</si>
  <si>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</si>
  <si>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5.1</t>
  </si>
  <si>
    <t>5.2</t>
  </si>
  <si>
    <t>6.1</t>
  </si>
  <si>
    <t>6.3</t>
  </si>
  <si>
    <t>6.2</t>
  </si>
  <si>
    <t>1.1</t>
  </si>
  <si>
    <t>1.2</t>
  </si>
  <si>
    <t>TX</t>
  </si>
  <si>
    <t>Retirada de guarda-corpo ou gradil em geral</t>
  </si>
  <si>
    <t>Taxa de destinação de resíduo sólido em aterro, tipo inerte</t>
  </si>
  <si>
    <t>Taxa de destinação de resíduo sólido em aterro, tipo solo/terra</t>
  </si>
  <si>
    <t>Concreto usinado, fck = 35 MPa</t>
  </si>
  <si>
    <t>Concreto usinado, fck = 30 MPa - para bombeamento em estaca hélice contínua</t>
  </si>
  <si>
    <t>Taxa de mobilização e desmobilização de equipamentos para execução de estaca tipo hélice contínua em solo</t>
  </si>
  <si>
    <t>Estaca tipo hélice contínua, diâmetro de 40 cm em solo</t>
  </si>
  <si>
    <t>Placas, vigas e pilares em concreto armado pré-moldado - fck= 35 MPa</t>
  </si>
  <si>
    <t>Plantio de grama batatais em placas (praças e áreas abertas)</t>
  </si>
  <si>
    <t>Tubo de PVC rígido soldável marrom, DN= 50 mm, (1 1/2´), inclusive conexões</t>
  </si>
  <si>
    <t>Tubo de PVC rígido DEFoFo, DN= 100mm (DE= 118mm), inclusive conexões</t>
  </si>
  <si>
    <t>Tubo de PVC rígido DEFoFo, DN= 150mm (DE= 170mm), inclusive conexões</t>
  </si>
  <si>
    <t>Tubo de PVC rígido DEFoFo, DN= 250mm (DE= 274mm), inclusive conexões</t>
  </si>
  <si>
    <t>Tubo de PVC rígido DEFoFo, DN= 300mm (DE= 326mm), inclusive conexões</t>
  </si>
  <si>
    <t>Tubo PVC rígido, tipo Coletor Esgoto, junta elástica, DN= 200 mm, inclusive conexões</t>
  </si>
  <si>
    <t>Tubo de concreto (PA-2), DN= 500mm</t>
  </si>
  <si>
    <t>Tubo de ferro fundido classe K-7 com junta elástica, DN= 350mm, inclusive conexões</t>
  </si>
  <si>
    <t>5.3</t>
  </si>
  <si>
    <t>5.4</t>
  </si>
  <si>
    <t>5.5</t>
  </si>
  <si>
    <t>6.4</t>
  </si>
  <si>
    <t>6.5</t>
  </si>
  <si>
    <t>6.6</t>
  </si>
  <si>
    <t>6.7</t>
  </si>
  <si>
    <t>OBRA:</t>
  </si>
  <si>
    <t>DATA:</t>
  </si>
  <si>
    <t>LOCAL:</t>
  </si>
  <si>
    <t>BDI:</t>
  </si>
  <si>
    <t>PQPU - PLANILHA DE QUANTIDADES E PREÇOS UNITÁRIOS SEM DESONERAÇÃO</t>
  </si>
  <si>
    <t>4.18</t>
  </si>
  <si>
    <t>4.19</t>
  </si>
  <si>
    <t>4.20</t>
  </si>
  <si>
    <t>7.1</t>
  </si>
  <si>
    <t>PREÇO TOTAL SEM DESON. COM BDI
(R$)</t>
  </si>
  <si>
    <t>CUSTO UNIT. SEM DESON. COM BDI
(R$)</t>
  </si>
  <si>
    <t>VIGA METÁLICA EM PERFIL LAMINADO OU SOLDADO EM AÇO ESTRUTURAL, COM CONEXÕES SOLDADAS, INCLUSOS MÃO DE OBRA, TRANSPORTE E IÇAMENTO UTILIZANDO GUINDASTE - FORNECIMENTO E INSTALAÇÃO. AF_01/2020_PA</t>
  </si>
  <si>
    <t>CARGA E REMOÇÃO DE TERRA ATÉ A DISTÂNCIA MÉDIA DE 1,0KM, COM CAMINHÃO BASCULANTE DE 14M3</t>
  </si>
  <si>
    <t>REMOÇÃO DE TERRA ALÉM DO PRIMEIRO KM, COM CAMINHÃO DE 14M3</t>
  </si>
  <si>
    <t>7.2</t>
  </si>
  <si>
    <t>7.3</t>
  </si>
  <si>
    <t>RECAPEAMENTO</t>
  </si>
  <si>
    <t>7.4</t>
  </si>
  <si>
    <t>7.5</t>
  </si>
  <si>
    <t>8.1</t>
  </si>
  <si>
    <t>8.2</t>
  </si>
  <si>
    <t>8.3</t>
  </si>
  <si>
    <t>8.4</t>
  </si>
  <si>
    <t>9.3</t>
  </si>
  <si>
    <t>9.4</t>
  </si>
  <si>
    <t>10.1</t>
  </si>
  <si>
    <t>10.2</t>
  </si>
  <si>
    <t>10.3</t>
  </si>
  <si>
    <t>10.4</t>
  </si>
  <si>
    <t>3.5</t>
  </si>
  <si>
    <t>3.7</t>
  </si>
  <si>
    <t>3.8</t>
  </si>
  <si>
    <t>2.10</t>
  </si>
  <si>
    <t>2.11</t>
  </si>
  <si>
    <t>2.12</t>
  </si>
  <si>
    <t>2.13</t>
  </si>
  <si>
    <t>2.14</t>
  </si>
  <si>
    <t>OBRA ESTRUTURANTE B - DMC 6 ÁREA 71</t>
  </si>
  <si>
    <t xml:space="preserve">LOCAÇÃO E CADASTRO </t>
  </si>
  <si>
    <t xml:space="preserve">ESCAVAÇÃO DE VALA </t>
  </si>
  <si>
    <t xml:space="preserve">FUNDAÇÕES E ESTRUTURAS </t>
  </si>
  <si>
    <t xml:space="preserve">TUBOS E CONEXÕES </t>
  </si>
  <si>
    <t>Gradil rígido modular em aço 2" - H=1,10m, C=1,65m, padrão CET SP</t>
  </si>
  <si>
    <t xml:space="preserve">AVENIDA FRANCISCO RODRIGUES FILHO x AVENIDA YOSUITERU ONISHI x AVENIDA MANOEL BEZERRA FILHO x AVENIDA ÂNTONIO DE ALMEIDA x AVENIDA LOURACI DELLA NINA TAVARES x RUA NEWTON STRAUBE x RUA BENEDITO LOPES DA SILVA x RUA MASUZO NANIWA x RUA ANTENOR LEITE DA CUNHA </t>
  </si>
  <si>
    <t>SUBTOTAL DOS ITENS 4 A 11; PARA CÁLCULO DO CANTEIRO DE OBRAS:</t>
  </si>
  <si>
    <t>TABERNACULO EM FIBRA DE VIDRO - PROTEÇÃO PARA REGISTRO</t>
  </si>
  <si>
    <t xml:space="preserve">TAMPÃO DE FOFO ARTICULADO T-08 OU T-09 </t>
  </si>
  <si>
    <t>COLARINHO PEAD TERMOFUSÃO SDR 17 PE 100 DE 315MM</t>
  </si>
  <si>
    <t>TAMPÃO EM FERRO DÚCTIL - CL E400 - DN 800</t>
  </si>
  <si>
    <t>7.6</t>
  </si>
  <si>
    <t>7.7</t>
  </si>
  <si>
    <t>ESTRUTURA PONTES</t>
  </si>
  <si>
    <t xml:space="preserve">DRENAGEM </t>
  </si>
  <si>
    <t>10.5</t>
  </si>
  <si>
    <t>LOCAÇÃO DE ADUTORAS, COLETORES-TRONCO E INTERCEPTORES (ATÉ DIÂM. 500 MM)</t>
  </si>
  <si>
    <t>CADASTRO DE REDES</t>
  </si>
  <si>
    <t>LASTRO DE AREIA (A)</t>
  </si>
  <si>
    <t>FÔRMAS DE MADEIRA - COMUM</t>
  </si>
  <si>
    <t>POÇO DE VISITA D=1,20 M EM TUBO CONCRETO C/PBJE - PROF. ATÉ 3,00 M</t>
  </si>
  <si>
    <t>ALVENARIA DE BLOCOS ESTRUTURAIS DE CONCRETO 19 X 19 X 39 CM, COM ARMAÇÃO E GROUT</t>
  </si>
  <si>
    <t>CHAPISCO</t>
  </si>
  <si>
    <t>EMBOÇO</t>
  </si>
  <si>
    <t>ASSENTAM. P/ REDES DE ÁGUA, TUBOS E PEÇAS, DN 400 MM, EM FºFº (C)</t>
  </si>
  <si>
    <t>TUBOS E CONEXÕES METÁLICOS FLANGEADOS - MONTAGEM</t>
  </si>
  <si>
    <t>VÁLVULA GAVETA FOFO ATÉ DN200 MM - MONTAGEM</t>
  </si>
  <si>
    <t>VÁLVULA GAVETA FOFO DN250 MM ATÉ DN400 MM - MONTAGEM</t>
  </si>
  <si>
    <t>ASSENTAMENTO DE TAMPÃO DE FERRO FUNDIDO, DN 600 MM</t>
  </si>
  <si>
    <t>JUNTA DESMONTAGEM TRAVADA AXIALMENTE DN 250 MM ATÉ DN 400 MM - MONTAGEM</t>
  </si>
  <si>
    <t>PAISAGISMO E URBANISMO</t>
  </si>
  <si>
    <t>4.21</t>
  </si>
  <si>
    <t>4.22</t>
  </si>
  <si>
    <t>4.23</t>
  </si>
  <si>
    <t>4.24</t>
  </si>
  <si>
    <t>4.25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</si>
  <si>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</si>
  <si>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</si>
  <si>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</si>
  <si>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</si>
  <si>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</si>
  <si>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</si>
  <si>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</si>
  <si>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</si>
  <si>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</si>
  <si>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</si>
  <si>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</si>
  <si>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</si>
  <si>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</si>
  <si>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</si>
  <si>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</si>
  <si>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</si>
  <si>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</si>
  <si>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</si>
  <si>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</si>
  <si>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</si>
  <si>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</si>
  <si>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</si>
  <si>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</si>
  <si>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</si>
  <si>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</si>
  <si>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</si>
  <si>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</si>
  <si>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</si>
  <si>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</si>
  <si>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>9.1</t>
  </si>
  <si>
    <t>9.2</t>
  </si>
  <si>
    <t>9.5</t>
  </si>
  <si>
    <t>9.6</t>
  </si>
  <si>
    <t>9.7</t>
  </si>
  <si>
    <t>9.8</t>
  </si>
  <si>
    <t>9.9</t>
  </si>
  <si>
    <t>9.10</t>
  </si>
  <si>
    <t>9.11</t>
  </si>
  <si>
    <t>9.12</t>
  </si>
  <si>
    <t>9.13</t>
  </si>
  <si>
    <t>9.14</t>
  </si>
  <si>
    <t>9.15</t>
  </si>
  <si>
    <t>8.1.1</t>
  </si>
  <si>
    <t>8.1.2</t>
  </si>
  <si>
    <t>8.2.1</t>
  </si>
  <si>
    <t>8.2.2</t>
  </si>
  <si>
    <t>8.2.3</t>
  </si>
  <si>
    <t>8.2.4</t>
  </si>
  <si>
    <t>8.2.5</t>
  </si>
  <si>
    <t>8.2.6</t>
  </si>
  <si>
    <t>8.3.1</t>
  </si>
  <si>
    <t>8.3.2</t>
  </si>
  <si>
    <t>8.3.3</t>
  </si>
  <si>
    <t>8.3.4</t>
  </si>
  <si>
    <t>8.3.5</t>
  </si>
  <si>
    <t>8.3.6</t>
  </si>
  <si>
    <t>8.3.7</t>
  </si>
  <si>
    <t>8.3.8</t>
  </si>
  <si>
    <t>8.3.9</t>
  </si>
  <si>
    <t>8.3.10</t>
  </si>
  <si>
    <t>8.3.11</t>
  </si>
  <si>
    <t>8.3.12</t>
  </si>
  <si>
    <t>8.3.13</t>
  </si>
  <si>
    <t>8.3.14</t>
  </si>
  <si>
    <t>8.3.15</t>
  </si>
  <si>
    <t>8.3.16</t>
  </si>
  <si>
    <t>8.4.1</t>
  </si>
  <si>
    <t>8.4.2</t>
  </si>
  <si>
    <t>8.4.3</t>
  </si>
  <si>
    <t>8.4.4</t>
  </si>
  <si>
    <t>8.4.5</t>
  </si>
  <si>
    <t>8.4.6</t>
  </si>
  <si>
    <t>8.4.7</t>
  </si>
  <si>
    <t>8.4.8</t>
  </si>
  <si>
    <t>8.4.9</t>
  </si>
  <si>
    <t>8.4.10</t>
  </si>
  <si>
    <t>8.4.11</t>
  </si>
  <si>
    <t>8.4.12</t>
  </si>
  <si>
    <t>8.4.13</t>
  </si>
  <si>
    <t>8.4.14</t>
  </si>
  <si>
    <t>8.4.15</t>
  </si>
  <si>
    <t>8.4.16</t>
  </si>
  <si>
    <t>8.4.17</t>
  </si>
  <si>
    <t>8.4.18</t>
  </si>
  <si>
    <t>8.4.19</t>
  </si>
  <si>
    <t>8.4.20</t>
  </si>
  <si>
    <t>8.4.21</t>
  </si>
  <si>
    <t>8.4.22</t>
  </si>
  <si>
    <t>8.4.23</t>
  </si>
  <si>
    <t>8.4.24</t>
  </si>
  <si>
    <t>8.4.25</t>
  </si>
  <si>
    <t>8.4.26</t>
  </si>
  <si>
    <t>8.4.27</t>
  </si>
  <si>
    <t>8.4.28</t>
  </si>
  <si>
    <t>8.4.29</t>
  </si>
  <si>
    <t>8.4.30</t>
  </si>
  <si>
    <t>8.4.31</t>
  </si>
  <si>
    <t>8.4.32</t>
  </si>
  <si>
    <t>8.4.33</t>
  </si>
  <si>
    <t>8.4.34</t>
  </si>
  <si>
    <t>8.4.35</t>
  </si>
  <si>
    <t>8.4.36</t>
  </si>
  <si>
    <t>8.4.37</t>
  </si>
  <si>
    <t>8.4.38</t>
  </si>
  <si>
    <t>8.4.39</t>
  </si>
  <si>
    <t>8.4.40</t>
  </si>
  <si>
    <t>8.4.41</t>
  </si>
  <si>
    <t>8.4.42</t>
  </si>
  <si>
    <t>8.4.43</t>
  </si>
  <si>
    <t>8.4.44</t>
  </si>
  <si>
    <t>8.4.45</t>
  </si>
  <si>
    <t>8.4.46</t>
  </si>
  <si>
    <t>8.4.47</t>
  </si>
  <si>
    <t>8.4.48</t>
  </si>
  <si>
    <t>8.4.49</t>
  </si>
  <si>
    <t>8.4.50</t>
  </si>
  <si>
    <t>8.4.51</t>
  </si>
  <si>
    <t xml:space="preserve">SERVIÇOS INICIAIS E INTERFERÊNCIAS </t>
  </si>
  <si>
    <t>ELABORAÇÃO DE PROJETO EXECUTIVO E EXECUÇÃO DE OBRAS DE READEQUAÇÕES NO SISTEMA VIÁRIO E OBRA ESTRUTURANTE DE SANEAMENTO NAS PROXIMIDADES DOS CORREDORES VIÁRIOS ECOLÓGICOS SUSTENTÁVEIS PREVISTOS NO PROGRAMA VIVA MOGI VIVA MOGI</t>
  </si>
  <si>
    <t>QUADRO SINTÉTICO DA PLANILHA DE QUANTIDADES E PREÇOS UNITÁRIOS (SEM DESONERAÇÃO)</t>
  </si>
  <si>
    <t>MARÇO/2024</t>
  </si>
  <si>
    <t>4.26</t>
  </si>
  <si>
    <t>DATA BASE DAS TABELAS:  SIURB JUL 2023, CDHU192 NOV 2023, SINAPI FEV 2024, DER DEZ 2023, SICRO OUT 2023 E SABESP JAN 2024.</t>
  </si>
  <si>
    <t>6.8</t>
  </si>
  <si>
    <t>6.9</t>
  </si>
  <si>
    <t>LUVA DE CORRER COM BOLSAS JUNTA MECÂNICA FERRO FUNDIDO DN=250 MM * (64,48 KG) PINTURA BETUMINOSA C/ACESSÓRIOS INCLUSOS NBR 7675 ÁGUA</t>
  </si>
  <si>
    <t>TUBO C/PONTA E BOLSA JGS K9 FERRO FUNDIDO DN=250 MM * (48,00 KG/M) PINTURA BETUMINOSA, ANEL DE BORRACHA INCLUSO NBR 7675 ÁGUA</t>
  </si>
  <si>
    <t>VÁLVULA GAVETA C/BOLSAS JGS FERRO FUNDIDO DN=250 MM (95,00 KG), ACION. CABEÇOTE, CUNHA DE BORRACHA, PINTURA EPÓXI EM PÓ NBR 14968 ÁGUA/ESGOTO</t>
  </si>
  <si>
    <t>TUBO PVC RÍGIDO D=100 MM OCRE PB JEI NBR 7362 COLETOR DE ESGOTO</t>
  </si>
  <si>
    <t>TÊ COM BOLSAS JE2GS FERRO FUNDIDO DN= 250 X 250 MM * (58,90 KG) PINTURA BETUMINOSA, ANÉIS DE BORRACHA INCLUSOS NBR 7675 ÁGUA</t>
  </si>
  <si>
    <t>TUBO C/PONTA E BOLSA JGS K7 FERRO FUNDIDO DN=400 MM * (77,90 KG/M) PINTURA BETUMINOSA, ANEL DE BORRACHA INCLUSO NBR 7675 ÁGUA</t>
  </si>
  <si>
    <t>TÊ C/BOLSAS JE2GS E FLANGE PN10 FERRO FUNDIDO DN=400X300 MM * (115,70 KG) PINTURA BETUMINOSA, ACESSÓRIOS NÃO INCLUSOS NBR 7675 ÁGUA</t>
  </si>
  <si>
    <t>VÁLVULA GAVETA C/FLANGES PN10 FERRO FUNDIDO DN=300 MM (155,00 KG), ACION. CABEÇOTE, CUNHA DE BORRACHA, MÉTRICA CHATA, PINTURA EPÓXI EM PÓ NBR 14968 ÁGUA/ESGOTO</t>
  </si>
  <si>
    <t>FLANGE SEM RESSALTO AÇO CARBONO DE=315 MM * (8,90 KG) NBR 7675 PN 10 P/COLARINHO PEAD</t>
  </si>
  <si>
    <t>TÊ COM BOLSAS JE2GS FERRO FUNDIDO DN=400 X 400 MM * (132,90 KG) PINTURA BETUMINOSA, ANÉIS DE BORRACHA INCLUSOS NBR 7675 ÁGUA</t>
  </si>
  <si>
    <t>EXTREMIDADE PONTA - FLANGE PN10 FERRO FUNDIDO DN=400 MM L=480 MM * (73,50 KG) PINTURA BETUMINOSA - ACESSÓRIOS NÃO INCLUSOS NBR 7675 ÁGUA</t>
  </si>
  <si>
    <t>VÁLVULA GAVETA C/FLANGES PN10 FERRO FUNDIDO DN=400 MM (290,00 KG), ACION. CABEÇOTE, CUNHA DE BORRACHA, MÉTRICA CHATA, PINTURA EPÓXI EM PÓ NBR 14968 ÁGUA/ESGOTO</t>
  </si>
  <si>
    <t>LUVA DE CORRER COM BOLSAS JUNTA MECÂNICA FERRO FUNDIDO DN=400 MM * (133,50 KG) PINTURA BETUMINOSA C/ACESSÓRIOS INCLUSOS NBR 7675 ÁGUA</t>
  </si>
  <si>
    <t>REDUÇÃO PONTA BOLSA JE2GS FERRO FUNDIDO DN=250 X 150 MM * (22,10 KG) PINTURA BETUMINOSA, ANEL DE BORRACHA INCLUSO NBR 7675 ÁGUA</t>
  </si>
  <si>
    <t>TUBO C/PONTA E BOLSA JGS K9 FERRO FUNDIDO DN=150 MM * (27,30 KG/M) PINTURA BETUMINOSA, ANEL DE BORRACHA INCLUSO NBR 7675 ÁGUA</t>
  </si>
  <si>
    <t>VÁLVULA GAVETA C/BOLSAS JGS FERRO FUNDIDO DN=150 MM (34,00 KG), ACION. CABEÇOTE, CUNHA DE BORRACHA, PINTURA EPÓXI EM PÓ NBR 14968 ÁGUA/ESGOTO</t>
  </si>
  <si>
    <t>TÊ COM BOLSAS JE2GS FERRO FUNDIDO DN=150 X 150 MM * (29,70 KG) PINTURA BETUMINOSA, ANÉIS DE BORRACHA INCLUSOS NBR 7675 ÁGUA</t>
  </si>
  <si>
    <t>LUVA COM BOLSAS JE2GS FERRO FUNDIDO DN=150 MM * (16,70 KG) PINTURA BETUMINOSA - ANÉIS DE BORRACHA INCLUSOS NBR 7675 ÁGUA</t>
  </si>
  <si>
    <t>CURVA 45º COM BOLSAS JE2GS FERRO FUNDIDO DN=150 MM * (18,70 KG) PINTURA BETUMINOSA E ANÉIS DE BORRACHA INCLUSOS NBR 7675 ÁGUA</t>
  </si>
  <si>
    <t>TUBO C/PONTA E BOLSA JGS K7 FERRO FUNDIDO DN=150 MM * (23,30 KG/M) PINTURA BETUMINOSA, ANEL DE BORRACHA INCLUSO NBR 7675 ÁGUA</t>
  </si>
  <si>
    <t>CAP JUNTA ELÁSTICA JE2GS FERRO FUNDIDO DN=150 MM * (9,40 KG) PINTURA BETUMINOSA E ANEL DE BORRACHA INCLUSO NBR 7675 ÁGUA</t>
  </si>
  <si>
    <t>ARRUELA DE VEDAÇÃO BORRACHA NATURAL NR1087 C/1 LONA E=3MM DE=455MM DI=329MM P/FLANGE PN10 DN300 FACE PLENA</t>
  </si>
  <si>
    <t>ACESSÓRIOS PARA FLANGE DN=300 PN10 AÇO GALV D=3/4" X L=3 1/2" 12 CJ (PARAFUSO, PORCA E ARRUELA) NORMA 0100-400-E027 FL3/3</t>
  </si>
  <si>
    <t>ARRUELA DE VEDAÇÃO BORRACHA NATURAL NR1087 C/1 LONA E=3MM DE=565MM DI=411MM P/FLANGE PN10 DN350/400 FACE PLENA</t>
  </si>
  <si>
    <t>ACESSÓRIOS PARA FLANGE DN=400 PN10 AÇO GALV D=7/8" X L=4" 16 CJ (PARAFUSO, PORCA E ARRUELA) NORMA 0100-400-E027 FL3/3</t>
  </si>
  <si>
    <t>TÊ COM FLANGES PN10 FERRO FUNDIDO DN=400X100 MM * (138,00 KG) PINTURA BETUMINOSA, ACESSÓRIOS NÃO INCLUSOS NBR 7675 ÁGUA</t>
  </si>
  <si>
    <t>TUBO C/FLANGES PN10/16 FERRO FUNDIDO DN=100 MM L=1.000 MM * (26,20 KG) PINTURA BETUMINOSA, ACESSÓRIOS NÃO INCLUSOS NBR 7675 ÁGUA</t>
  </si>
  <si>
    <t>CURVA 45º COM FLANGES PN10/16 FERRO FUNDIDO DN=100 MM * (10,50 KG) PINTURA BETUMINOSA - ACESSÓRIOS NÃO INCLUSOS NBR 7675 ÁGUA</t>
  </si>
  <si>
    <t>VÁLVULA GAVETA C/FLANGES PN10/16 FERRO FUNDIDO DN=100 MM (20,00 KG), ACION. CABEÇOTE, CUNHA DE BORRACHA, MÉTRICA CHATA, PINTURA EPÓXI EM PÓ NBR 14968
ÁGUA/ESGOTO</t>
  </si>
  <si>
    <t>ARRUELA DE VEDAÇÃO BORRACHA NATURAL NR1087 C/1 LONA E=3MM DE=220MM DI=119MM P/FLANGE PN10 DN80/100 FACE PLENA</t>
  </si>
  <si>
    <t>ACESSÓRIOS PARA FLANGE DN=200 PN10 AÇO GALV D=3/4" X L=3 1/2" 8 CJ (PARAFUSO, PORCA E ARRUELA) NORMA 0100-400-E027 FL3/3</t>
  </si>
  <si>
    <t>ACESSÓRIOS PARA FLANGE DN=100 PN10 AÇO GALV D=5/8" X L=2 3/4" 8 CJ (PARAFUSO, PORCA E ARRUELA) NORMA 0100-400-E027 FL3/3</t>
  </si>
  <si>
    <t>REDUÇÃO CONCÊNTRICA COM FLANGES PN10 FERRO FUNDIDO DN=400 X 250 MM * (78,00 KG) PINTURA BETUMINOSA, ACESSÓRIOS NÃO INCLUSOS NBR 7675 ÁGUA</t>
  </si>
  <si>
    <t>REDUÇÃO CONCÊNTRICA COM FLANGES PN10 FERRO FUNDIDO DN=250 X 100 MM (40,00 KG) PINTURA BETUMINOSA - ACESSÓRIOS NÃO INCLUSOS NBR 7675 ÁGUA</t>
  </si>
  <si>
    <t>TUBO C/FLANGES PN10/16 FERRO FUNDIDO DN=100 MM L=2.000 MM * (43,40 KG) PINTURA BETUMINOSA, ACESSÓRIOS NÃO INCLUSOS NBR 7675 ÁGUA</t>
  </si>
  <si>
    <t>MEDIDOR DE VAZÃO ELETROMAGNÉTICO *80 A 100MM, ALIMENTAÇÃO 24Vcc, FLANGEADO, CONFORME NTS 066, PARA USO EM ÁGUA</t>
  </si>
  <si>
    <t>JUNTA DE DESMONTAGEM TRAVADA AXIALMENTE FERRO FUNDIDO DN=100 MM PN10/16 * (21,00 KG) - PINTURA EPÓXI POLIAMIDA</t>
  </si>
  <si>
    <t>TUBO C/FLANGES PN10/16 FERRO FUNDIDO DN=100 MM L=1.500 MM * (34,80 KG) PINTURA BETUMINOSA, ACESSÓRIOS NÃO INCLUSOS NBR 7675 ÁGUA</t>
  </si>
  <si>
    <t>ARRUELA DE VEDAÇÃO BORRACHA NATURAL NR1087 C/1 LONA E=3MM DE=400MM DI=278MM P/FLANGE PN10 DN250 FACE PLENA</t>
  </si>
  <si>
    <t>ACESSÓRIOS PARA FLANGE DN=250 PN10 AÇO GALV D=3/4" X L=3 1/2" 12 CJ (PARAFUSO, PORCA E ARRUELA) NORMA 0100-400-E027 FL3/3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</si>
</sst>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5" formatCode="&quot;R$&quot;\ #,##0.00"/>
    <numFmt numFmtId="167" formatCode="_(&quot;R$ &quot;* #,##0.00_);_(&quot;R$ &quot;* \(#,##0.00\);_(&quot;R$ &quot;* &quot;-&quot;??_);_(@_)"/>
    <numFmt numFmtId="168" formatCode="_(* #,##0.00_);_(* \(#,##0.00\);_(* &quot;-&quot;??_);_(@_)"/>
    <numFmt numFmtId="172" formatCode="0.000%"/>
    <numFmt numFmtId="173" formatCode="_(* #,##0.00_);_(* \(#,##0.00\);_(* \-??_);_(@_)"/>
  </numFmts>
  <fonts count="5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charset val="204"/>
    </font>
    <font>
      <b/>
      <sz val="16"/>
      <name val="Arial"/>
      <family val="2"/>
    </font>
    <font>
      <b/>
      <sz val="10"/>
      <name val="Calibri"/>
      <family val="2"/>
      <scheme val="minor"/>
    </font>
    <font>
      <b/>
      <sz val="14"/>
      <name val="Arial"/>
      <family val="2"/>
    </font>
    <font>
      <b/>
      <sz val="14"/>
      <color rgb="FF000000"/>
      <name val="Arial"/>
      <family val="2"/>
    </font>
    <font>
      <b/>
      <sz val="14"/>
      <color theme="0"/>
      <name val="Arial"/>
      <family val="2"/>
    </font>
    <font>
      <b/>
      <sz val="18"/>
      <name val="Arial"/>
      <family val="2"/>
    </font>
    <font>
      <b/>
      <sz val="18"/>
      <color rgb="FF000000"/>
      <name val="Arial"/>
      <family val="2"/>
    </font>
    <font>
      <b/>
      <sz val="20"/>
      <color theme="0"/>
      <name val="Arial"/>
      <family val="2"/>
    </font>
    <font>
      <b/>
      <sz val="22"/>
      <color theme="0"/>
      <name val="Arial"/>
      <family val="2"/>
    </font>
    <font>
      <b/>
      <sz val="14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Arial"/>
      <family val="2"/>
    </font>
    <font>
      <b/>
      <sz val="16"/>
      <color theme="8" tint="-0.249977111117893"/>
      <name val="Arial"/>
      <family val="2"/>
    </font>
    <font>
      <b/>
      <sz val="22"/>
      <name val="Arial"/>
      <family val="2"/>
    </font>
    <font>
      <b/>
      <sz val="22"/>
      <color theme="0" tint="-0.499984740745262"/>
      <name val="Arial"/>
      <family val="2"/>
    </font>
    <font>
      <b/>
      <sz val="16"/>
      <color theme="0" tint="-0.499984740745262"/>
      <name val="Arial"/>
      <family val="2"/>
    </font>
    <font>
      <b/>
      <sz val="14"/>
      <color theme="0" tint="-0.499984740745262"/>
      <name val="Arial"/>
      <family val="2"/>
    </font>
    <font>
      <b/>
      <sz val="14"/>
      <color theme="1"/>
      <name val="Arial"/>
      <family val="2"/>
    </font>
    <font>
      <b/>
      <sz val="28"/>
      <color theme="0"/>
      <name val="Arial"/>
      <family val="2"/>
    </font>
    <font>
      <b/>
      <sz val="36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A50021"/>
        <bgColor indexed="64"/>
      </patternFill>
    </fill>
    <fill>
      <patternFill patternType="solid">
        <fgColor rgb="FF820000"/>
        <bgColor indexed="64"/>
      </patternFill>
    </fill>
    <fill>
      <patternFill patternType="solid">
        <fgColor rgb="FF760000"/>
        <bgColor indexed="64"/>
      </patternFill>
    </fill>
    <fill>
      <patternFill patternType="solid">
        <fgColor theme="4" tint="0.3999450666829432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1">
    <xf numFmtId="0" fontId="0" fillId="0" borderId="0"/>
    <xf numFmtId="9" fontId="21" fillId="0" borderId="0" applyFont="0" applyFill="0" applyBorder="0" applyAlignment="0" applyProtection="0"/>
    <xf numFmtId="0" fontId="23" fillId="0" borderId="0"/>
    <xf numFmtId="0" fontId="20" fillId="0" borderId="0"/>
    <xf numFmtId="0" fontId="21" fillId="0" borderId="0"/>
    <xf numFmtId="0" fontId="24" fillId="0" borderId="0"/>
    <xf numFmtId="9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3" fillId="0" borderId="0"/>
    <xf numFmtId="0" fontId="19" fillId="0" borderId="0"/>
    <xf numFmtId="0" fontId="18" fillId="0" borderId="0"/>
    <xf numFmtId="0" fontId="17" fillId="0" borderId="0"/>
    <xf numFmtId="43" fontId="1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5" fillId="0" borderId="0"/>
    <xf numFmtId="0" fontId="25" fillId="0" borderId="0"/>
    <xf numFmtId="0" fontId="14" fillId="0" borderId="0"/>
    <xf numFmtId="0" fontId="13" fillId="0" borderId="0"/>
    <xf numFmtId="0" fontId="12" fillId="0" borderId="0"/>
    <xf numFmtId="0" fontId="21" fillId="0" borderId="0"/>
    <xf numFmtId="0" fontId="11" fillId="0" borderId="0"/>
    <xf numFmtId="0" fontId="27" fillId="0" borderId="0"/>
    <xf numFmtId="0" fontId="10" fillId="0" borderId="0"/>
    <xf numFmtId="0" fontId="9" fillId="0" borderId="0"/>
    <xf numFmtId="0" fontId="8" fillId="0" borderId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28" fillId="0" borderId="0"/>
    <xf numFmtId="0" fontId="5" fillId="0" borderId="0"/>
    <xf numFmtId="0" fontId="4" fillId="0" borderId="0"/>
    <xf numFmtId="0" fontId="29" fillId="0" borderId="0"/>
    <xf numFmtId="0" fontId="21" fillId="0" borderId="0"/>
    <xf numFmtId="0" fontId="21" fillId="0" borderId="0"/>
    <xf numFmtId="173" fontId="21" fillId="0" borderId="0" applyFill="0" applyBorder="0" applyAlignment="0" applyProtection="0"/>
    <xf numFmtId="168" fontId="29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/>
    <xf numFmtId="168" fontId="21" fillId="0" borderId="0" applyFont="0" applyFill="0" applyBorder="0" applyAlignment="0" applyProtection="0"/>
    <xf numFmtId="0" fontId="1" fillId="0" borderId="0"/>
    <xf numFmtId="0" fontId="26" fillId="0" borderId="0" applyNumberFormat="0" applyFill="0" applyBorder="0" applyAlignment="0" applyProtection="0"/>
    <xf numFmtId="0" fontId="31" fillId="8" borderId="3" applyNumberFormat="0" applyBorder="0" applyAlignment="0" applyProtection="0">
      <alignment horizontal="center" vertical="center"/>
      <protection locked="0"/>
    </xf>
  </cellStyleXfs>
  <cellXfs count="137">
    <xf numFmtId="0" fontId="0" fillId="0" borderId="0" xfId="0"/>
    <xf numFmtId="0" fontId="32" fillId="0" borderId="0" xfId="0" applyFont="1" applyAlignment="1">
      <alignment horizontal="center" vertical="center"/>
    </xf>
    <xf numFmtId="0" fontId="35" fillId="2" borderId="0" xfId="47" applyNumberFormat="1" applyFont="1" applyFill="1" applyBorder="1" applyAlignment="1">
      <alignment vertical="center"/>
    </xf>
    <xf numFmtId="168" fontId="35" fillId="2" borderId="0" xfId="47" applyFont="1" applyFill="1" applyBorder="1" applyAlignment="1">
      <alignment horizontal="left" vertical="center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right" vertical="center" wrapText="1"/>
    </xf>
    <xf numFmtId="49" fontId="36" fillId="0" borderId="0" xfId="0" applyNumberFormat="1" applyFont="1" applyAlignment="1">
      <alignment horizontal="center" vertical="center"/>
    </xf>
    <xf numFmtId="10" fontId="36" fillId="0" borderId="0" xfId="0" applyNumberFormat="1" applyFont="1" applyAlignment="1">
      <alignment horizontal="center" vertical="center" wrapText="1"/>
    </xf>
    <xf numFmtId="168" fontId="35" fillId="2" borderId="0" xfId="47" applyFont="1" applyFill="1" applyBorder="1" applyAlignment="1">
      <alignment vertical="center"/>
    </xf>
    <xf numFmtId="0" fontId="35" fillId="2" borderId="0" xfId="47" applyNumberFormat="1" applyFont="1" applyFill="1" applyBorder="1" applyAlignment="1">
      <alignment horizontal="left" vertical="center" indent="2"/>
    </xf>
    <xf numFmtId="168" fontId="35" fillId="2" borderId="0" xfId="47" applyFont="1" applyFill="1" applyBorder="1" applyAlignment="1">
      <alignment horizontal="right" vertical="center"/>
    </xf>
    <xf numFmtId="0" fontId="37" fillId="7" borderId="1" xfId="0" applyFont="1" applyFill="1" applyBorder="1" applyAlignment="1">
      <alignment horizontal="left" vertical="center" indent="1"/>
    </xf>
    <xf numFmtId="0" fontId="38" fillId="7" borderId="7" xfId="0" applyFont="1" applyFill="1" applyBorder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34" fillId="6" borderId="3" xfId="0" applyFont="1" applyFill="1" applyBorder="1" applyAlignment="1">
      <alignment horizontal="center" vertical="center"/>
    </xf>
    <xf numFmtId="4" fontId="34" fillId="6" borderId="3" xfId="0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right" vertical="center"/>
    </xf>
    <xf numFmtId="49" fontId="33" fillId="0" borderId="0" xfId="0" applyNumberFormat="1" applyFont="1" applyAlignment="1">
      <alignment horizontal="center" vertical="center"/>
    </xf>
    <xf numFmtId="168" fontId="35" fillId="2" borderId="0" xfId="47" applyFont="1" applyFill="1" applyBorder="1" applyAlignment="1">
      <alignment horizontal="left" vertical="center" indent="2"/>
    </xf>
    <xf numFmtId="0" fontId="33" fillId="0" borderId="0" xfId="0" applyFont="1" applyAlignment="1">
      <alignment horizontal="left" vertical="center" wrapText="1"/>
    </xf>
    <xf numFmtId="0" fontId="35" fillId="2" borderId="0" xfId="0" applyFont="1" applyFill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horizontal="left" vertical="center" indent="2"/>
    </xf>
    <xf numFmtId="4" fontId="40" fillId="0" borderId="0" xfId="0" applyNumberFormat="1" applyFont="1" applyAlignment="1">
      <alignment horizontal="center" vertical="center"/>
    </xf>
    <xf numFmtId="0" fontId="40" fillId="2" borderId="0" xfId="0" applyFont="1" applyFill="1" applyAlignment="1">
      <alignment vertical="center"/>
    </xf>
    <xf numFmtId="0" fontId="35" fillId="0" borderId="0" xfId="0" applyFont="1" applyAlignment="1">
      <alignment vertical="center"/>
    </xf>
    <xf numFmtId="4" fontId="40" fillId="0" borderId="0" xfId="0" applyNumberFormat="1" applyFont="1" applyAlignment="1">
      <alignment horizontal="left" vertical="center"/>
    </xf>
    <xf numFmtId="0" fontId="30" fillId="2" borderId="0" xfId="0" applyFont="1" applyFill="1" applyAlignment="1">
      <alignment horizontal="center" vertical="center"/>
    </xf>
    <xf numFmtId="0" fontId="41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0" fontId="30" fillId="0" borderId="0" xfId="0" applyFont="1" applyAlignment="1">
      <alignment vertical="center"/>
    </xf>
    <xf numFmtId="0" fontId="30" fillId="4" borderId="0" xfId="0" applyFont="1" applyFill="1" applyAlignment="1">
      <alignment vertical="center"/>
    </xf>
    <xf numFmtId="0" fontId="42" fillId="2" borderId="0" xfId="0" applyFont="1" applyFill="1" applyAlignment="1">
      <alignment vertical="center"/>
    </xf>
    <xf numFmtId="0" fontId="30" fillId="2" borderId="0" xfId="0" applyFont="1" applyFill="1" applyAlignment="1">
      <alignment horizontal="left" vertical="center" indent="1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 indent="2"/>
    </xf>
    <xf numFmtId="4" fontId="41" fillId="0" borderId="0" xfId="0" applyNumberFormat="1" applyFont="1" applyAlignment="1">
      <alignment horizontal="center" vertical="center"/>
    </xf>
    <xf numFmtId="0" fontId="43" fillId="2" borderId="0" xfId="0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8" fillId="7" borderId="14" xfId="0" applyFont="1" applyFill="1" applyBorder="1" applyAlignment="1">
      <alignment vertical="center"/>
    </xf>
    <xf numFmtId="0" fontId="38" fillId="7" borderId="12" xfId="0" applyFont="1" applyFill="1" applyBorder="1" applyAlignment="1">
      <alignment vertical="center"/>
    </xf>
    <xf numFmtId="0" fontId="38" fillId="7" borderId="15" xfId="0" applyFont="1" applyFill="1" applyBorder="1" applyAlignment="1">
      <alignment vertical="center"/>
    </xf>
    <xf numFmtId="0" fontId="38" fillId="7" borderId="16" xfId="0" applyFont="1" applyFill="1" applyBorder="1" applyAlignment="1">
      <alignment horizontal="center" vertical="center"/>
    </xf>
    <xf numFmtId="0" fontId="38" fillId="7" borderId="11" xfId="0" applyFont="1" applyFill="1" applyBorder="1" applyAlignment="1">
      <alignment horizontal="center" vertical="center"/>
    </xf>
    <xf numFmtId="4" fontId="38" fillId="7" borderId="11" xfId="0" applyNumberFormat="1" applyFont="1" applyFill="1" applyBorder="1" applyAlignment="1">
      <alignment horizontal="center" vertical="center"/>
    </xf>
    <xf numFmtId="4" fontId="38" fillId="7" borderId="11" xfId="0" applyNumberFormat="1" applyFont="1" applyFill="1" applyBorder="1" applyAlignment="1">
      <alignment horizontal="center" vertical="center" wrapText="1"/>
    </xf>
    <xf numFmtId="4" fontId="38" fillId="7" borderId="17" xfId="0" applyNumberFormat="1" applyFont="1" applyFill="1" applyBorder="1" applyAlignment="1">
      <alignment horizontal="center" vertical="center" wrapText="1"/>
    </xf>
    <xf numFmtId="0" fontId="38" fillId="5" borderId="5" xfId="0" applyFont="1" applyFill="1" applyBorder="1" applyAlignment="1">
      <alignment horizontal="center" vertical="center"/>
    </xf>
    <xf numFmtId="0" fontId="38" fillId="5" borderId="5" xfId="0" applyFont="1" applyFill="1" applyBorder="1" applyAlignment="1">
      <alignment horizontal="left" vertical="center" indent="2"/>
    </xf>
    <xf numFmtId="4" fontId="38" fillId="5" borderId="5" xfId="0" applyNumberFormat="1" applyFont="1" applyFill="1" applyBorder="1" applyAlignment="1">
      <alignment horizontal="center" vertical="center"/>
    </xf>
    <xf numFmtId="4" fontId="38" fillId="5" borderId="5" xfId="0" applyNumberFormat="1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/>
    </xf>
    <xf numFmtId="4" fontId="43" fillId="2" borderId="3" xfId="0" applyNumberFormat="1" applyFont="1" applyFill="1" applyBorder="1" applyAlignment="1">
      <alignment horizontal="left" vertical="center" wrapText="1" indent="2"/>
    </xf>
    <xf numFmtId="172" fontId="43" fillId="2" borderId="3" xfId="1" applyNumberFormat="1" applyFont="1" applyFill="1" applyBorder="1" applyAlignment="1">
      <alignment horizontal="center" vertical="center" wrapText="1"/>
    </xf>
    <xf numFmtId="4" fontId="43" fillId="2" borderId="3" xfId="0" applyNumberFormat="1" applyFont="1" applyFill="1" applyBorder="1" applyAlignment="1">
      <alignment horizontal="center" vertical="center" wrapText="1"/>
    </xf>
    <xf numFmtId="4" fontId="43" fillId="2" borderId="3" xfId="0" applyNumberFormat="1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left" vertical="center" indent="2"/>
    </xf>
    <xf numFmtId="4" fontId="38" fillId="2" borderId="7" xfId="0" applyNumberFormat="1" applyFont="1" applyFill="1" applyBorder="1" applyAlignment="1">
      <alignment horizontal="left" vertical="center"/>
    </xf>
    <xf numFmtId="4" fontId="38" fillId="2" borderId="7" xfId="0" applyNumberFormat="1" applyFont="1" applyFill="1" applyBorder="1" applyAlignment="1">
      <alignment horizontal="center" vertical="center"/>
    </xf>
    <xf numFmtId="0" fontId="38" fillId="5" borderId="3" xfId="0" applyFont="1" applyFill="1" applyBorder="1" applyAlignment="1">
      <alignment horizontal="center" vertical="center"/>
    </xf>
    <xf numFmtId="0" fontId="38" fillId="5" borderId="3" xfId="0" applyFont="1" applyFill="1" applyBorder="1" applyAlignment="1">
      <alignment horizontal="left" vertical="center" indent="2"/>
    </xf>
    <xf numFmtId="4" fontId="38" fillId="5" borderId="3" xfId="0" applyNumberFormat="1" applyFont="1" applyFill="1" applyBorder="1" applyAlignment="1">
      <alignment horizontal="center" vertical="center"/>
    </xf>
    <xf numFmtId="4" fontId="38" fillId="5" borderId="3" xfId="0" applyNumberFormat="1" applyFont="1" applyFill="1" applyBorder="1" applyAlignment="1">
      <alignment horizontal="center" vertical="center" wrapText="1"/>
    </xf>
    <xf numFmtId="0" fontId="43" fillId="2" borderId="2" xfId="0" applyFont="1" applyFill="1" applyBorder="1" applyAlignment="1">
      <alignment horizontal="center" vertical="center"/>
    </xf>
    <xf numFmtId="4" fontId="43" fillId="2" borderId="2" xfId="0" applyNumberFormat="1" applyFont="1" applyFill="1" applyBorder="1" applyAlignment="1">
      <alignment horizontal="left" vertical="center" wrapText="1" indent="2"/>
    </xf>
    <xf numFmtId="4" fontId="43" fillId="2" borderId="2" xfId="0" applyNumberFormat="1" applyFont="1" applyFill="1" applyBorder="1" applyAlignment="1">
      <alignment horizontal="center" vertical="center" wrapText="1"/>
    </xf>
    <xf numFmtId="4" fontId="43" fillId="2" borderId="2" xfId="0" applyNumberFormat="1" applyFont="1" applyFill="1" applyBorder="1" applyAlignment="1">
      <alignment horizontal="center" vertical="center"/>
    </xf>
    <xf numFmtId="4" fontId="43" fillId="2" borderId="6" xfId="0" applyNumberFormat="1" applyFont="1" applyFill="1" applyBorder="1" applyAlignment="1">
      <alignment horizontal="left" vertical="center" wrapText="1" indent="2"/>
    </xf>
    <xf numFmtId="4" fontId="43" fillId="2" borderId="6" xfId="0" applyNumberFormat="1" applyFont="1" applyFill="1" applyBorder="1" applyAlignment="1">
      <alignment horizontal="center" vertical="center" wrapText="1"/>
    </xf>
    <xf numFmtId="4" fontId="43" fillId="0" borderId="3" xfId="0" applyNumberFormat="1" applyFont="1" applyBorder="1" applyAlignment="1">
      <alignment horizontal="center" vertical="center" wrapText="1"/>
    </xf>
    <xf numFmtId="0" fontId="43" fillId="2" borderId="7" xfId="0" applyFont="1" applyFill="1" applyBorder="1" applyAlignment="1">
      <alignment vertical="center"/>
    </xf>
    <xf numFmtId="4" fontId="43" fillId="0" borderId="2" xfId="0" applyNumberFormat="1" applyFont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left" vertical="center" indent="2"/>
    </xf>
    <xf numFmtId="4" fontId="43" fillId="2" borderId="0" xfId="0" applyNumberFormat="1" applyFont="1" applyFill="1" applyAlignment="1">
      <alignment horizontal="left" vertical="center" wrapText="1" indent="2"/>
    </xf>
    <xf numFmtId="4" fontId="43" fillId="0" borderId="0" xfId="0" applyNumberFormat="1" applyFont="1" applyAlignment="1">
      <alignment horizontal="center" vertical="center" wrapText="1"/>
    </xf>
    <xf numFmtId="4" fontId="43" fillId="2" borderId="0" xfId="0" applyNumberFormat="1" applyFont="1" applyFill="1" applyAlignment="1">
      <alignment horizontal="center" vertical="center" wrapText="1"/>
    </xf>
    <xf numFmtId="4" fontId="43" fillId="2" borderId="0" xfId="0" applyNumberFormat="1" applyFont="1" applyFill="1" applyAlignment="1">
      <alignment horizontal="center" vertical="center"/>
    </xf>
    <xf numFmtId="0" fontId="43" fillId="0" borderId="3" xfId="0" applyFont="1" applyBorder="1" applyAlignment="1">
      <alignment horizontal="center" vertical="center"/>
    </xf>
    <xf numFmtId="0" fontId="43" fillId="2" borderId="0" xfId="0" applyFont="1" applyFill="1" applyAlignment="1">
      <alignment horizontal="left" vertical="center" indent="2"/>
    </xf>
    <xf numFmtId="0" fontId="43" fillId="3" borderId="3" xfId="0" applyFont="1" applyFill="1" applyBorder="1" applyAlignment="1">
      <alignment horizontal="center" vertical="center"/>
    </xf>
    <xf numFmtId="4" fontId="43" fillId="3" borderId="3" xfId="0" applyNumberFormat="1" applyFont="1" applyFill="1" applyBorder="1" applyAlignment="1">
      <alignment horizontal="left" vertical="center" wrapText="1" indent="2"/>
    </xf>
    <xf numFmtId="4" fontId="43" fillId="3" borderId="3" xfId="0" applyNumberFormat="1" applyFont="1" applyFill="1" applyBorder="1" applyAlignment="1">
      <alignment horizontal="center" vertical="center" wrapText="1"/>
    </xf>
    <xf numFmtId="4" fontId="43" fillId="3" borderId="3" xfId="0" applyNumberFormat="1" applyFont="1" applyFill="1" applyBorder="1" applyAlignment="1">
      <alignment horizontal="center" vertical="center"/>
    </xf>
    <xf numFmtId="0" fontId="43" fillId="2" borderId="7" xfId="0" applyFont="1" applyFill="1" applyBorder="1" applyAlignment="1">
      <alignment horizontal="center" vertical="center"/>
    </xf>
    <xf numFmtId="4" fontId="43" fillId="2" borderId="7" xfId="0" applyNumberFormat="1" applyFont="1" applyFill="1" applyBorder="1" applyAlignment="1">
      <alignment horizontal="left" vertical="center" wrapText="1" indent="2"/>
    </xf>
    <xf numFmtId="4" fontId="43" fillId="0" borderId="7" xfId="0" applyNumberFormat="1" applyFont="1" applyBorder="1" applyAlignment="1">
      <alignment horizontal="center" vertical="center" wrapText="1"/>
    </xf>
    <xf numFmtId="4" fontId="43" fillId="2" borderId="7" xfId="0" applyNumberFormat="1" applyFont="1" applyFill="1" applyBorder="1" applyAlignment="1">
      <alignment horizontal="center" vertical="center" wrapText="1"/>
    </xf>
    <xf numFmtId="4" fontId="43" fillId="2" borderId="7" xfId="0" applyNumberFormat="1" applyFont="1" applyFill="1" applyBorder="1" applyAlignment="1">
      <alignment horizontal="center" vertical="center"/>
    </xf>
    <xf numFmtId="0" fontId="38" fillId="5" borderId="13" xfId="0" applyFont="1" applyFill="1" applyBorder="1" applyAlignment="1">
      <alignment horizontal="center" vertical="center"/>
    </xf>
    <xf numFmtId="4" fontId="38" fillId="5" borderId="10" xfId="0" applyNumberFormat="1" applyFont="1" applyFill="1" applyBorder="1" applyAlignment="1">
      <alignment horizontal="center" vertical="center"/>
    </xf>
    <xf numFmtId="0" fontId="43" fillId="0" borderId="3" xfId="0" applyFont="1" applyBorder="1" applyAlignment="1">
      <alignment horizontal="left" vertical="center" indent="2"/>
    </xf>
    <xf numFmtId="4" fontId="43" fillId="0" borderId="3" xfId="0" applyNumberFormat="1" applyFont="1" applyBorder="1" applyAlignment="1">
      <alignment horizontal="center" vertical="center"/>
    </xf>
    <xf numFmtId="0" fontId="43" fillId="0" borderId="8" xfId="0" applyFont="1" applyBorder="1" applyAlignment="1">
      <alignment vertical="center"/>
    </xf>
    <xf numFmtId="0" fontId="43" fillId="0" borderId="8" xfId="0" applyFont="1" applyBorder="1" applyAlignment="1">
      <alignment horizontal="left" vertical="center" indent="1"/>
    </xf>
    <xf numFmtId="0" fontId="38" fillId="7" borderId="1" xfId="0" applyFont="1" applyFill="1" applyBorder="1" applyAlignment="1">
      <alignment vertical="center"/>
    </xf>
    <xf numFmtId="0" fontId="38" fillId="7" borderId="7" xfId="0" applyFont="1" applyFill="1" applyBorder="1" applyAlignment="1">
      <alignment horizontal="left" vertical="center" indent="1"/>
    </xf>
    <xf numFmtId="0" fontId="39" fillId="0" borderId="0" xfId="0" applyFont="1" applyAlignment="1">
      <alignment horizontal="left" vertical="center"/>
    </xf>
    <xf numFmtId="9" fontId="39" fillId="0" borderId="0" xfId="1" applyFont="1" applyBorder="1" applyAlignment="1">
      <alignment horizontal="left" vertical="center"/>
    </xf>
    <xf numFmtId="4" fontId="39" fillId="0" borderId="0" xfId="0" applyNumberFormat="1" applyFont="1" applyAlignment="1">
      <alignment horizontal="center" vertical="center"/>
    </xf>
    <xf numFmtId="0" fontId="32" fillId="0" borderId="0" xfId="0" applyFont="1" applyAlignment="1">
      <alignment vertical="center"/>
    </xf>
    <xf numFmtId="2" fontId="33" fillId="0" borderId="0" xfId="0" applyNumberFormat="1" applyFont="1" applyAlignment="1">
      <alignment horizontal="center" vertical="center"/>
    </xf>
    <xf numFmtId="10" fontId="32" fillId="0" borderId="0" xfId="1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9" fontId="34" fillId="6" borderId="3" xfId="1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center" vertical="center"/>
    </xf>
    <xf numFmtId="0" fontId="32" fillId="2" borderId="3" xfId="0" applyFont="1" applyFill="1" applyBorder="1" applyAlignment="1">
      <alignment horizontal="left" vertical="center"/>
    </xf>
    <xf numFmtId="10" fontId="32" fillId="2" borderId="3" xfId="1" applyNumberFormat="1" applyFont="1" applyFill="1" applyBorder="1" applyAlignment="1">
      <alignment horizontal="center" vertical="center"/>
    </xf>
    <xf numFmtId="4" fontId="32" fillId="2" borderId="3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4" fillId="6" borderId="3" xfId="0" applyFont="1" applyFill="1" applyBorder="1" applyAlignment="1">
      <alignment horizontal="left" vertical="center"/>
    </xf>
    <xf numFmtId="0" fontId="34" fillId="6" borderId="3" xfId="0" applyFont="1" applyFill="1" applyBorder="1" applyAlignment="1">
      <alignment horizontal="left" vertical="center" wrapText="1"/>
    </xf>
    <xf numFmtId="10" fontId="34" fillId="6" borderId="3" xfId="1" applyNumberFormat="1" applyFont="1" applyFill="1" applyBorder="1" applyAlignment="1">
      <alignment horizontal="center" vertical="center"/>
    </xf>
    <xf numFmtId="4" fontId="34" fillId="6" borderId="3" xfId="0" applyNumberFormat="1" applyFont="1" applyFill="1" applyBorder="1" applyAlignment="1">
      <alignment horizontal="center" vertical="center"/>
    </xf>
    <xf numFmtId="43" fontId="47" fillId="0" borderId="0" xfId="0" applyNumberFormat="1" applyFont="1" applyAlignment="1">
      <alignment vertical="center"/>
    </xf>
    <xf numFmtId="0" fontId="32" fillId="0" borderId="0" xfId="0" applyFont="1"/>
    <xf numFmtId="0" fontId="32" fillId="0" borderId="0" xfId="0" applyFont="1" applyAlignment="1">
      <alignment horizontal="left"/>
    </xf>
    <xf numFmtId="9" fontId="39" fillId="0" borderId="0" xfId="1" applyFont="1" applyAlignment="1">
      <alignment horizontal="left" vertical="center"/>
    </xf>
    <xf numFmtId="0" fontId="43" fillId="3" borderId="0" xfId="0" applyFont="1" applyFill="1" applyAlignment="1">
      <alignment vertical="center"/>
    </xf>
    <xf numFmtId="0" fontId="38" fillId="7" borderId="12" xfId="0" applyFont="1" applyFill="1" applyBorder="1" applyAlignment="1">
      <alignment horizontal="left" vertical="center" indent="16"/>
    </xf>
    <xf numFmtId="0" fontId="43" fillId="2" borderId="4" xfId="0" applyFont="1" applyFill="1" applyBorder="1" applyAlignment="1">
      <alignment horizontal="center" vertical="center"/>
    </xf>
    <xf numFmtId="4" fontId="43" fillId="2" borderId="4" xfId="0" applyNumberFormat="1" applyFont="1" applyFill="1" applyBorder="1" applyAlignment="1">
      <alignment horizontal="left" vertical="center" wrapText="1" indent="2"/>
    </xf>
    <xf numFmtId="4" fontId="43" fillId="0" borderId="4" xfId="0" applyNumberFormat="1" applyFont="1" applyBorder="1" applyAlignment="1">
      <alignment horizontal="center" vertical="center" wrapText="1"/>
    </xf>
    <xf numFmtId="4" fontId="43" fillId="2" borderId="4" xfId="0" applyNumberFormat="1" applyFont="1" applyFill="1" applyBorder="1" applyAlignment="1">
      <alignment horizontal="center" vertical="center" wrapText="1"/>
    </xf>
    <xf numFmtId="4" fontId="43" fillId="2" borderId="4" xfId="0" applyNumberFormat="1" applyFont="1" applyFill="1" applyBorder="1" applyAlignment="1">
      <alignment horizontal="center" vertical="center"/>
    </xf>
    <xf numFmtId="165" fontId="39" fillId="0" borderId="0" xfId="0" applyNumberFormat="1" applyFont="1" applyAlignment="1">
      <alignment horizontal="center" vertical="center"/>
    </xf>
    <xf numFmtId="165" fontId="39" fillId="0" borderId="0" xfId="0" applyNumberFormat="1" applyFont="1" applyAlignment="1">
      <alignment vertical="center"/>
    </xf>
    <xf numFmtId="0" fontId="34" fillId="6" borderId="3" xfId="0" applyFont="1" applyFill="1" applyBorder="1" applyAlignment="1">
      <alignment horizontal="center" vertical="center"/>
    </xf>
    <xf numFmtId="4" fontId="49" fillId="7" borderId="7" xfId="0" applyNumberFormat="1" applyFont="1" applyFill="1" applyBorder="1" applyAlignment="1">
      <alignment horizontal="center" vertical="center"/>
    </xf>
    <xf numFmtId="4" fontId="49" fillId="7" borderId="9" xfId="0" applyNumberFormat="1" applyFont="1" applyFill="1" applyBorder="1" applyAlignment="1">
      <alignment horizontal="center" vertical="center"/>
    </xf>
    <xf numFmtId="4" fontId="38" fillId="6" borderId="7" xfId="0" applyNumberFormat="1" applyFont="1" applyFill="1" applyBorder="1" applyAlignment="1">
      <alignment horizontal="center" vertical="center"/>
    </xf>
    <xf numFmtId="4" fontId="38" fillId="6" borderId="9" xfId="0" applyNumberFormat="1" applyFont="1" applyFill="1" applyBorder="1" applyAlignment="1">
      <alignment horizontal="center" vertical="center"/>
    </xf>
    <xf numFmtId="0" fontId="48" fillId="7" borderId="0" xfId="0" applyFont="1" applyFill="1" applyBorder="1" applyAlignment="1">
      <alignment horizontal="right" vertical="center" wrapText="1"/>
    </xf>
  </cellXfs>
  <cellStyles count="51">
    <cellStyle name="EC_ESTILO 2" xfId="50" xr:uid="{AAF8A290-B981-444C-81CC-4B24899E3CF2}"/>
    <cellStyle name="Estilo 1" xfId="49" xr:uid="{00E56D3C-56A1-4E89-A4B1-45D98031A888}"/>
    <cellStyle name="Moeda 2" xfId="7" xr:uid="{A23A4C38-9245-446F-A45D-1F922085EEBC}"/>
    <cellStyle name="Moeda 3" xfId="30" xr:uid="{CCFF9F22-1CE0-4731-873B-917CCF4A209B}"/>
    <cellStyle name="Normal" xfId="0" builtinId="0"/>
    <cellStyle name="Normal 10" xfId="18" xr:uid="{554351A9-0E53-4660-BBB3-22D685D608D5}"/>
    <cellStyle name="Normal 10 2" xfId="40" xr:uid="{54D8CA77-E66B-46D7-B6B3-0158BF47AD0B}"/>
    <cellStyle name="Normal 10 2 2" xfId="45" xr:uid="{7975B956-E751-4619-994E-990A5D7C64DB}"/>
    <cellStyle name="Normal 11" xfId="19" xr:uid="{415EFBAF-EE42-457F-9510-A01DD09935F1}"/>
    <cellStyle name="Normal 12" xfId="20" xr:uid="{F0DDA287-256C-478B-8C35-73E87B3B01C7}"/>
    <cellStyle name="Normal 12 2" xfId="25" xr:uid="{60C13C2D-4A17-4040-98B4-816CE4A4195F}"/>
    <cellStyle name="Normal 12 3" xfId="43" xr:uid="{A0235403-70EB-472F-9DFE-AA7D710D6112}"/>
    <cellStyle name="Normal 13" xfId="22" xr:uid="{7C752C56-1398-4004-8CCF-39CFA1A74C66}"/>
    <cellStyle name="Normal 14" xfId="24" xr:uid="{F61E288A-E28D-465A-A2B6-A198D55E0C53}"/>
    <cellStyle name="Normal 14 2" xfId="44" xr:uid="{DFE2DD04-9B50-448E-BCEE-77572E017004}"/>
    <cellStyle name="Normal 15" xfId="26" xr:uid="{14D3F2B6-1D28-498E-8230-AF9D8291F2F2}"/>
    <cellStyle name="Normal 16" xfId="27" xr:uid="{281992E6-5E99-4479-BB11-AA53EA5F6D9F}"/>
    <cellStyle name="Normal 16 2" xfId="33" xr:uid="{663345A8-8891-4937-9B4E-776ACDEED735}"/>
    <cellStyle name="Normal 17" xfId="29" xr:uid="{39EA1578-627E-4146-A4F3-34E034DDC8C1}"/>
    <cellStyle name="Normal 17 2" xfId="41" xr:uid="{38F49A38-B602-401D-89C8-C47AACCC9246}"/>
    <cellStyle name="Normal 18" xfId="31" xr:uid="{B19213AB-CC6E-4D92-B4CB-1009697F3834}"/>
    <cellStyle name="Normal 19" xfId="32" xr:uid="{090F3495-D08B-47D2-A30B-BB5D3461056A}"/>
    <cellStyle name="Normal 2" xfId="2" xr:uid="{8A48F48B-32C1-451B-9150-B24754A901BE}"/>
    <cellStyle name="Normal 2 2" xfId="21" xr:uid="{A10D12EE-8D49-4124-8180-C24D6C742BBA}"/>
    <cellStyle name="Normal 2 2 2" xfId="34" xr:uid="{E11EF673-5A97-4B0D-9511-152B2C9DDCFC}"/>
    <cellStyle name="Normal 2 2 2 2" xfId="36" xr:uid="{DBE2F55A-FC6F-4BC2-9F76-5F1D9A44DC8A}"/>
    <cellStyle name="Normal 2 3" xfId="23" xr:uid="{6F0C18F4-2F84-4392-9DBE-7F5054657552}"/>
    <cellStyle name="Normal 2 3 2" xfId="5" xr:uid="{A406AAC5-3DAC-412A-AF9E-8C202B9A2D39}"/>
    <cellStyle name="Normal 2 5" xfId="35" xr:uid="{E6EB418C-BF4B-4E67-A9A4-2BACD5305E46}"/>
    <cellStyle name="Normal 20" xfId="48" xr:uid="{CD715F2B-F258-4F6E-8187-F66E46AB111C}"/>
    <cellStyle name="Normal 20 10" xfId="46" xr:uid="{150B196A-A96A-4E5F-835F-BF5DEC493685}"/>
    <cellStyle name="Normal 3" xfId="3" xr:uid="{9B711F9B-D949-4B54-BAD4-E6BEE16DC6B5}"/>
    <cellStyle name="Normal 3 2" xfId="9" xr:uid="{786CD7AD-C54A-46AA-8AF7-73EBFCAAB16C}"/>
    <cellStyle name="Normal 3 3" xfId="42" xr:uid="{EFFF62DB-E81E-4D0A-B033-6F9093920707}"/>
    <cellStyle name="Normal 4" xfId="10" xr:uid="{E8814DD1-49FD-4756-82F8-F1F1F4C2D1A2}"/>
    <cellStyle name="Normal 5" xfId="11" xr:uid="{75F1DCFC-32A8-486B-BA62-7185EE0D5262}"/>
    <cellStyle name="Normal 6" xfId="12" xr:uid="{FC62AA20-2873-474D-99E8-779B8F2B0E88}"/>
    <cellStyle name="Normal 639" xfId="4" xr:uid="{ACA34387-189A-4073-A17D-6D61F47FB7AC}"/>
    <cellStyle name="Normal 7" xfId="14" xr:uid="{8AD32057-BE08-4081-8C3A-92746EB49997}"/>
    <cellStyle name="Normal 8" xfId="16" xr:uid="{9CC727D7-D8BA-45E3-8FB6-229F8860F7D1}"/>
    <cellStyle name="Normal 9" xfId="17" xr:uid="{62F98A97-8ECA-4D7F-9D42-416F80251E67}"/>
    <cellStyle name="Porcentagem" xfId="1" builtinId="5"/>
    <cellStyle name="Porcentagem 2" xfId="6" xr:uid="{F7B579AE-F857-400C-B2BF-1B07CF2C4851}"/>
    <cellStyle name="Porcentagem 3" xfId="15" xr:uid="{C748C21C-51CB-403C-9A6C-79DC22F4C1A0}"/>
    <cellStyle name="Separador de milhares 14 10" xfId="47" xr:uid="{772F2140-C669-43F1-B33D-752E151D50CD}"/>
    <cellStyle name="Separador de milhares 2 2 10" xfId="37" xr:uid="{1FF8CE44-29F0-4B50-BC01-4E3ABA0F0571}"/>
    <cellStyle name="Vírgula 2" xfId="8" xr:uid="{86D55C18-EE1B-4C9D-BC7F-DB979F64AFCB}"/>
    <cellStyle name="Vírgula 2 2" xfId="39" xr:uid="{3474B729-BA6C-478D-A1C2-45D5D3DA4A89}"/>
    <cellStyle name="Vírgula 2 2 2" xfId="38" xr:uid="{8246106E-8F52-460F-B075-5543B8DF5C17}"/>
    <cellStyle name="Vírgula 3" xfId="13" xr:uid="{D68718EB-B170-4CE1-851D-8AE4A1247382}"/>
    <cellStyle name="Vírgula 4" xfId="28" xr:uid="{237E5D6F-EC3F-4201-AA31-3FB52E2CFFD5}"/>
  </cellStyles>
  <dxfs count="0"/>
  <tableStyles count="0" defaultTableStyle="TableStyleMedium2" defaultPivotStyle="PivotStyleLight16"/>
  <colors>
    <mruColors>
      <color rgb="FFA50021"/>
      <color rgb="FF820000"/>
      <color rgb="FF760000"/>
      <color rgb="FFFF3333"/>
      <color rgb="FFFF6D6D"/>
      <color rgb="FFF8FE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345457</xdr:colOff>
      <xdr:row>0</xdr:row>
      <xdr:rowOff>119743</xdr:rowOff>
    </xdr:from>
    <xdr:to>
      <xdr:col>4</xdr:col>
      <xdr:colOff>669746</xdr:colOff>
      <xdr:row>4</xdr:row>
      <xdr:rowOff>381001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46C1500-4D04-4C2E-8A52-9E0142760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7428" y="119743"/>
          <a:ext cx="9203767" cy="14804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3535680</xdr:colOff>
      <xdr:row>0</xdr:row>
      <xdr:rowOff>151534</xdr:rowOff>
    </xdr:from>
    <xdr:to>
      <xdr:col>3</xdr:col>
      <xdr:colOff>1121508</xdr:colOff>
      <xdr:row>5</xdr:row>
      <xdr:rowOff>360415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F5E6AB5-F857-44A1-B731-B768FE15F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47760" y="151534"/>
          <a:ext cx="15106113" cy="24948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AF6B0-24BC-4C09-91F3-EC5AA23FF034}">
  <sheetPr codeName="Planilha2">
    <tabColor rgb="FF820000"/>
    <outlinePr summaryBelow="0"/>
    <pageSetUpPr fitToPage="1"/>
  </sheetPr>
  <dimension ref="B1:J387"/>
  <sheetViews>
    <sheetView showGridLines="0" view="pageBreakPreview" zoomScale="70" zoomScaleNormal="100" zoomScaleSheetLayoutView="70" workbookViewId="0">
      <selection activeCell="E15" sqref="E15"/>
    </sheetView>
  </sheetViews>
  <sheetFormatPr defaultColWidth="9.109375" defaultRowHeight="17.399999999999999" x14ac:dyDescent="0.25"/>
  <cols>
    <col min="1" max="1" width="9.109375" style="103"/>
    <col min="2" max="2" width="14.5546875" style="1" customWidth="1"/>
    <col min="3" max="3" width="112.44140625" style="100" customWidth="1"/>
    <col min="4" max="4" width="17" style="121" customWidth="1"/>
    <col min="5" max="5" width="28.33203125" style="102" customWidth="1"/>
    <col min="6" max="6" width="3.5546875" style="15" customWidth="1"/>
    <col min="7" max="7" width="21.44140625" style="15" customWidth="1"/>
    <col min="8" max="16" width="21.44140625" style="103" customWidth="1"/>
    <col min="17" max="18" width="14.6640625" style="103" customWidth="1"/>
    <col min="19" max="16384" width="9.109375" style="103"/>
  </cols>
  <sheetData>
    <row r="1" spans="2:7" ht="24" customHeight="1" x14ac:dyDescent="0.25">
      <c r="D1" s="101"/>
    </row>
    <row r="2" spans="2:7" ht="24" customHeight="1" x14ac:dyDescent="0.25">
      <c r="D2" s="101"/>
    </row>
    <row r="3" spans="2:7" ht="24" customHeight="1" x14ac:dyDescent="0.25">
      <c r="D3" s="101"/>
    </row>
    <row r="4" spans="2:7" ht="24" customHeight="1" x14ac:dyDescent="0.25">
      <c r="D4" s="101"/>
    </row>
    <row r="5" spans="2:7" ht="54.6" customHeight="1" x14ac:dyDescent="0.25">
      <c r="D5" s="101"/>
    </row>
    <row r="6" spans="2:7" ht="76.2" customHeight="1" x14ac:dyDescent="0.25">
      <c r="B6" s="18" t="s">
        <v>168</v>
      </c>
      <c r="C6" s="21" t="str">
        <f>'PQPU READ'!$C$8</f>
        <v>ELABORAÇÃO DE PROJETO EXECUTIVO E EXECUÇÃO DE OBRAS DE READEQUAÇÕES NO SISTEMA VIÁRIO E OBRA ESTRUTURANTE DE SANEAMENTO NAS PROXIMIDADES DOS CORREDORES VIÁRIOS ECOLÓGICOS SUSTENTÁVEIS PREVISTOS NO PROGRAMA VIVA MOGI VIVA MOGI</v>
      </c>
      <c r="D6" s="18" t="s">
        <v>169</v>
      </c>
      <c r="E6" s="104" t="str">
        <f>'PQPU READ'!F8</f>
        <v>MARÇO/2024</v>
      </c>
    </row>
    <row r="7" spans="2:7" ht="14.4" customHeight="1" x14ac:dyDescent="0.25">
      <c r="B7" s="18"/>
      <c r="C7" s="14"/>
      <c r="D7" s="18"/>
      <c r="E7" s="19"/>
    </row>
    <row r="8" spans="2:7" ht="90.6" customHeight="1" x14ac:dyDescent="0.25">
      <c r="B8" s="18" t="s">
        <v>170</v>
      </c>
      <c r="C8" s="14" t="str">
        <f>'PQPU READ'!$C$9</f>
        <v xml:space="preserve">AVENIDA FRANCISCO RODRIGUES FILHO x AVENIDA YOSUITERU ONISHI x AVENIDA MANOEL BEZERRA FILHO x AVENIDA ÂNTONIO DE ALMEIDA x AVENIDA LOURACI DELLA NINA TAVARES x RUA NEWTON STRAUBE x RUA BENEDITO LOPES DA SILVA x RUA MASUZO NANIWA x RUA ANTENOR LEITE DA CUNHA </v>
      </c>
      <c r="D8" s="18" t="s">
        <v>171</v>
      </c>
      <c r="E8" s="105">
        <f>'PQPU READ'!$F$9</f>
        <v>0.24229999999999952</v>
      </c>
    </row>
    <row r="9" spans="2:7" ht="21" customHeight="1" x14ac:dyDescent="0.25">
      <c r="B9" s="13"/>
      <c r="C9" s="13"/>
      <c r="D9" s="106"/>
      <c r="E9" s="106"/>
    </row>
    <row r="10" spans="2:7" ht="29.4" customHeight="1" x14ac:dyDescent="0.25">
      <c r="B10" s="131" t="s">
        <v>361</v>
      </c>
      <c r="C10" s="131"/>
      <c r="D10" s="131"/>
      <c r="E10" s="131"/>
    </row>
    <row r="11" spans="2:7" s="15" customFormat="1" ht="57.6" customHeight="1" x14ac:dyDescent="0.25">
      <c r="B11" s="16" t="s">
        <v>1</v>
      </c>
      <c r="C11" s="16" t="s">
        <v>2</v>
      </c>
      <c r="D11" s="107"/>
      <c r="E11" s="17" t="s">
        <v>5</v>
      </c>
      <c r="F11" s="103"/>
    </row>
    <row r="12" spans="2:7" ht="28.2" customHeight="1" x14ac:dyDescent="0.25">
      <c r="B12" s="108">
        <v>1</v>
      </c>
      <c r="C12" s="109" t="str">
        <f>VLOOKUP(B12,'PQPU READ'!B:G,2,0)</f>
        <v xml:space="preserve">CANTEIRO DE OBRAS, MOBILIZAÇÃO E DESMOBILIZAÇÃO </v>
      </c>
      <c r="D12" s="110">
        <f t="shared" ref="D12:D21" si="0">(E12/$E$22)</f>
        <v>2.168893362509771E-2</v>
      </c>
      <c r="E12" s="111">
        <f>VLOOKUP(B12,'PQPU READ'!$B$14:$G$249,6,FALSE)</f>
        <v>129023.73</v>
      </c>
      <c r="F12" s="103"/>
      <c r="G12" s="103"/>
    </row>
    <row r="13" spans="2:7" ht="28.2" customHeight="1" x14ac:dyDescent="0.25">
      <c r="B13" s="108">
        <v>2</v>
      </c>
      <c r="C13" s="109" t="str">
        <f>VLOOKUP(B13,'PQPU READ'!B:G,2,0)</f>
        <v xml:space="preserve">PROJETOS EXECUTIVOS </v>
      </c>
      <c r="D13" s="110">
        <f t="shared" si="0"/>
        <v>4.5453274463112973E-2</v>
      </c>
      <c r="E13" s="111">
        <f>VLOOKUP(B13,'PQPU READ'!$B$14:$G$249,6,FALSE)</f>
        <v>270393.7</v>
      </c>
      <c r="F13" s="103"/>
      <c r="G13" s="103"/>
    </row>
    <row r="14" spans="2:7" ht="28.2" customHeight="1" x14ac:dyDescent="0.25">
      <c r="B14" s="108">
        <v>3</v>
      </c>
      <c r="C14" s="109" t="str">
        <f>VLOOKUP(B14,'PQPU READ'!B:G,2,0)</f>
        <v>ADMINISTRAÇÃO DA OBRA</v>
      </c>
      <c r="D14" s="110">
        <f t="shared" si="0"/>
        <v>6.5300462036912171E-2</v>
      </c>
      <c r="E14" s="111">
        <f>VLOOKUP(B14,'PQPU READ'!$B$14:$G$249,6,FALSE)</f>
        <v>388461.2</v>
      </c>
      <c r="F14" s="103"/>
      <c r="G14" s="103"/>
    </row>
    <row r="15" spans="2:7" ht="28.2" customHeight="1" x14ac:dyDescent="0.25">
      <c r="B15" s="108">
        <v>4</v>
      </c>
      <c r="C15" s="109" t="str">
        <f>VLOOKUP(B15,'PQPU READ'!B:G,2,0)</f>
        <v xml:space="preserve">SERVIÇOS INICIAIS E INTERFERÊNCIAS </v>
      </c>
      <c r="D15" s="110">
        <f t="shared" si="0"/>
        <v>8.4833300283124358E-2</v>
      </c>
      <c r="E15" s="111">
        <f>VLOOKUP(B15,'PQPU READ'!$B$14:$G$249,6,FALSE)</f>
        <v>504658.68999999994</v>
      </c>
      <c r="F15" s="103"/>
      <c r="G15" s="103"/>
    </row>
    <row r="16" spans="2:7" ht="28.2" customHeight="1" x14ac:dyDescent="0.25">
      <c r="B16" s="108">
        <v>5</v>
      </c>
      <c r="C16" s="109" t="str">
        <f>VLOOKUP(B16,'PQPU READ'!B:G,2,0)</f>
        <v>PAVIMENTAÇÃO</v>
      </c>
      <c r="D16" s="110">
        <f t="shared" si="0"/>
        <v>0.23127524112843112</v>
      </c>
      <c r="E16" s="111">
        <f>VLOOKUP(B16,'PQPU READ'!$B$14:$G$249,6,FALSE)</f>
        <v>1375816.5699999998</v>
      </c>
      <c r="F16" s="103"/>
      <c r="G16" s="103"/>
    </row>
    <row r="17" spans="2:10" ht="28.2" customHeight="1" x14ac:dyDescent="0.25">
      <c r="B17" s="108">
        <v>6</v>
      </c>
      <c r="C17" s="109" t="str">
        <f>VLOOKUP(B17,'PQPU READ'!B:G,2,0)</f>
        <v>RECAPEAMENTO</v>
      </c>
      <c r="D17" s="110">
        <f t="shared" si="0"/>
        <v>0.20003099972096353</v>
      </c>
      <c r="E17" s="111">
        <f>VLOOKUP(B17,'PQPU READ'!$B$14:$G$249,6,FALSE)</f>
        <v>1189949.96</v>
      </c>
      <c r="F17" s="103"/>
      <c r="G17" s="103"/>
    </row>
    <row r="18" spans="2:10" s="113" customFormat="1" ht="28.2" customHeight="1" x14ac:dyDescent="0.25">
      <c r="B18" s="108">
        <v>7</v>
      </c>
      <c r="C18" s="109" t="str">
        <f>VLOOKUP(B18,'PQPU READ'!B:G,2,0)</f>
        <v>ESTRUTURA PONTES</v>
      </c>
      <c r="D18" s="110">
        <f t="shared" si="0"/>
        <v>0.19862709119225563</v>
      </c>
      <c r="E18" s="111">
        <f>VLOOKUP(B18,'PQPU READ'!$B$14:$G$249,6,FALSE)</f>
        <v>1181598.3499999999</v>
      </c>
      <c r="F18" s="15"/>
      <c r="G18" s="112"/>
    </row>
    <row r="19" spans="2:10" s="113" customFormat="1" ht="28.2" customHeight="1" x14ac:dyDescent="0.25">
      <c r="B19" s="108">
        <v>8</v>
      </c>
      <c r="C19" s="109" t="str">
        <f>VLOOKUP(B19,'PQPU READ'!B:G,2,0)</f>
        <v>OBRA ESTRUTURANTE B - DMC 6 ÁREA 71</v>
      </c>
      <c r="D19" s="110">
        <f t="shared" si="0"/>
        <v>0.10229990623329091</v>
      </c>
      <c r="E19" s="111">
        <f>VLOOKUP(B19,'PQPU READ'!$B$14:$G$249,6,FALSE)</f>
        <v>608564.51999999979</v>
      </c>
      <c r="F19" s="15"/>
      <c r="G19" s="112"/>
    </row>
    <row r="20" spans="2:10" s="113" customFormat="1" ht="28.2" customHeight="1" x14ac:dyDescent="0.25">
      <c r="B20" s="108">
        <v>9</v>
      </c>
      <c r="C20" s="109" t="str">
        <f>VLOOKUP(B20,'PQPU READ'!B:G,2,0)</f>
        <v xml:space="preserve">DRENAGEM </v>
      </c>
      <c r="D20" s="110">
        <f t="shared" si="0"/>
        <v>2.823050983150506E-2</v>
      </c>
      <c r="E20" s="111">
        <f>VLOOKUP(B20,'PQPU READ'!$B$14:$G$249,6,FALSE)</f>
        <v>167938.44</v>
      </c>
      <c r="F20" s="15"/>
      <c r="G20" s="112"/>
    </row>
    <row r="21" spans="2:10" s="113" customFormat="1" ht="28.2" customHeight="1" x14ac:dyDescent="0.25">
      <c r="B21" s="108">
        <v>10</v>
      </c>
      <c r="C21" s="109" t="str">
        <f>VLOOKUP(B21,'PQPU READ'!B:G,2,0)</f>
        <v>PAISAGISMO E URBANISMO</v>
      </c>
      <c r="D21" s="110">
        <f t="shared" si="0"/>
        <v>2.2260281485306555E-2</v>
      </c>
      <c r="E21" s="111">
        <f>VLOOKUP(B21,'PQPU READ'!$B$14:$G$249,6,FALSE)</f>
        <v>132422.58000000002</v>
      </c>
      <c r="F21" s="15"/>
      <c r="G21" s="112"/>
    </row>
    <row r="22" spans="2:10" s="113" customFormat="1" ht="58.2" customHeight="1" x14ac:dyDescent="0.25">
      <c r="B22" s="114"/>
      <c r="C22" s="115" t="str">
        <f>'PQPU READ'!C237</f>
        <v>TOTAL GERAL C/ BDI (SEM DES) - DATA BASE DAS TABELAS:  SIURB JUL 2023, CDHU192 NOV 2023, SINAPI FEV 2024, DER DEZ 2023, SICRO OUT 2023 E SABESP JAN 2024.</v>
      </c>
      <c r="D22" s="116">
        <f>SUM(D12:D21)</f>
        <v>1</v>
      </c>
      <c r="E22" s="117">
        <f>SUM(E12:E21,)</f>
        <v>5948827.7399999993</v>
      </c>
      <c r="F22" s="15"/>
      <c r="G22" s="129"/>
    </row>
    <row r="23" spans="2:10" s="113" customFormat="1" ht="20.100000000000001" customHeight="1" x14ac:dyDescent="0.25">
      <c r="B23" s="1"/>
      <c r="C23" s="100"/>
      <c r="D23" s="101"/>
      <c r="E23" s="102"/>
      <c r="F23" s="15"/>
      <c r="G23" s="112"/>
    </row>
    <row r="24" spans="2:10" s="113" customFormat="1" ht="34.200000000000003" customHeight="1" x14ac:dyDescent="0.25">
      <c r="C24" s="1"/>
      <c r="D24" s="100"/>
      <c r="E24" s="101"/>
      <c r="F24" s="102"/>
      <c r="G24" s="130"/>
      <c r="H24" s="15"/>
      <c r="I24" s="112"/>
      <c r="J24" s="112"/>
    </row>
    <row r="25" spans="2:10" s="113" customFormat="1" ht="20.100000000000001" customHeight="1" x14ac:dyDescent="0.25">
      <c r="C25" s="103"/>
      <c r="D25" s="103"/>
      <c r="E25" s="103"/>
      <c r="F25" s="103"/>
      <c r="G25" s="15"/>
      <c r="H25" s="15"/>
      <c r="I25" s="112"/>
      <c r="J25" s="112"/>
    </row>
    <row r="26" spans="2:10" s="113" customFormat="1" ht="20.100000000000001" customHeight="1" x14ac:dyDescent="0.25">
      <c r="B26" s="103"/>
      <c r="C26" s="103"/>
      <c r="D26" s="101"/>
      <c r="E26" s="102"/>
      <c r="F26" s="15"/>
      <c r="G26" s="112"/>
    </row>
    <row r="27" spans="2:10" s="113" customFormat="1" ht="20.100000000000001" customHeight="1" x14ac:dyDescent="0.25">
      <c r="B27" s="103"/>
      <c r="C27" s="103"/>
      <c r="D27" s="101"/>
      <c r="E27" s="102"/>
      <c r="F27" s="15"/>
      <c r="G27" s="112"/>
    </row>
    <row r="28" spans="2:10" s="113" customFormat="1" ht="20.100000000000001" customHeight="1" x14ac:dyDescent="0.3">
      <c r="B28" s="119"/>
      <c r="C28" s="119"/>
      <c r="D28" s="118"/>
      <c r="E28" s="118"/>
      <c r="F28" s="118"/>
      <c r="G28" s="118"/>
    </row>
    <row r="29" spans="2:10" s="113" customFormat="1" ht="20.100000000000001" customHeight="1" x14ac:dyDescent="0.3">
      <c r="B29" s="119"/>
      <c r="C29" s="119"/>
      <c r="D29" s="103"/>
      <c r="E29" s="103"/>
      <c r="F29" s="103"/>
      <c r="G29" s="103"/>
    </row>
    <row r="30" spans="2:10" s="113" customFormat="1" ht="20.100000000000001" customHeight="1" x14ac:dyDescent="0.3">
      <c r="B30" s="119"/>
      <c r="C30" s="120"/>
      <c r="D30" s="101"/>
      <c r="E30" s="102"/>
      <c r="F30" s="15"/>
      <c r="G30" s="112"/>
    </row>
    <row r="31" spans="2:10" s="113" customFormat="1" ht="20.100000000000001" customHeight="1" x14ac:dyDescent="0.3">
      <c r="B31" s="119"/>
      <c r="C31" s="119"/>
      <c r="D31" s="101"/>
      <c r="E31" s="102"/>
      <c r="F31" s="15"/>
      <c r="G31" s="112"/>
    </row>
    <row r="32" spans="2:10" s="113" customFormat="1" ht="20.100000000000001" customHeight="1" x14ac:dyDescent="0.25">
      <c r="B32" s="1"/>
      <c r="C32" s="100"/>
      <c r="D32" s="101"/>
      <c r="E32" s="102"/>
      <c r="F32" s="15"/>
      <c r="G32" s="112"/>
    </row>
    <row r="33" spans="2:7" s="113" customFormat="1" ht="20.100000000000001" customHeight="1" x14ac:dyDescent="0.25">
      <c r="B33" s="1"/>
      <c r="C33" s="100"/>
      <c r="D33" s="121"/>
      <c r="E33" s="102"/>
      <c r="F33" s="15"/>
      <c r="G33" s="112"/>
    </row>
    <row r="34" spans="2:7" s="113" customFormat="1" ht="20.100000000000001" customHeight="1" x14ac:dyDescent="0.25">
      <c r="B34" s="1"/>
      <c r="C34" s="100"/>
      <c r="D34" s="121"/>
      <c r="E34" s="102"/>
      <c r="F34" s="15"/>
      <c r="G34" s="112"/>
    </row>
    <row r="35" spans="2:7" s="113" customFormat="1" ht="20.100000000000001" customHeight="1" x14ac:dyDescent="0.25">
      <c r="B35" s="1"/>
      <c r="C35" s="100"/>
      <c r="D35" s="121"/>
      <c r="E35" s="102"/>
      <c r="F35" s="15"/>
      <c r="G35" s="112"/>
    </row>
    <row r="36" spans="2:7" s="113" customFormat="1" ht="20.100000000000001" customHeight="1" x14ac:dyDescent="0.25">
      <c r="B36" s="1"/>
      <c r="C36" s="100"/>
      <c r="D36" s="121"/>
      <c r="E36" s="102"/>
      <c r="F36" s="15"/>
      <c r="G36" s="112"/>
    </row>
    <row r="37" spans="2:7" s="113" customFormat="1" ht="20.100000000000001" customHeight="1" x14ac:dyDescent="0.25">
      <c r="B37" s="1"/>
      <c r="C37" s="100"/>
      <c r="D37" s="121"/>
      <c r="E37" s="102"/>
      <c r="F37" s="15"/>
      <c r="G37" s="112"/>
    </row>
    <row r="38" spans="2:7" s="113" customFormat="1" ht="20.100000000000001" customHeight="1" x14ac:dyDescent="0.25">
      <c r="B38" s="1"/>
      <c r="C38" s="100"/>
      <c r="D38" s="121"/>
      <c r="E38" s="102"/>
      <c r="F38" s="15"/>
      <c r="G38" s="112"/>
    </row>
    <row r="39" spans="2:7" s="113" customFormat="1" ht="20.100000000000001" customHeight="1" x14ac:dyDescent="0.25">
      <c r="B39" s="1"/>
      <c r="C39" s="100"/>
      <c r="D39" s="121"/>
      <c r="E39" s="102"/>
      <c r="F39" s="15"/>
      <c r="G39" s="112"/>
    </row>
    <row r="40" spans="2:7" s="113" customFormat="1" ht="20.100000000000001" customHeight="1" x14ac:dyDescent="0.25">
      <c r="B40" s="1"/>
      <c r="C40" s="100"/>
      <c r="D40" s="121"/>
      <c r="E40" s="102"/>
      <c r="F40" s="15"/>
      <c r="G40" s="112"/>
    </row>
    <row r="41" spans="2:7" s="113" customFormat="1" ht="20.100000000000001" customHeight="1" x14ac:dyDescent="0.25">
      <c r="B41" s="1"/>
      <c r="C41" s="100"/>
      <c r="D41" s="121"/>
      <c r="E41" s="102"/>
      <c r="F41" s="15"/>
      <c r="G41" s="112"/>
    </row>
    <row r="42" spans="2:7" s="113" customFormat="1" ht="20.100000000000001" customHeight="1" x14ac:dyDescent="0.25">
      <c r="B42" s="1"/>
      <c r="C42" s="100"/>
      <c r="D42" s="121"/>
      <c r="E42" s="102"/>
      <c r="F42" s="15"/>
      <c r="G42" s="112"/>
    </row>
    <row r="43" spans="2:7" s="113" customFormat="1" ht="20.100000000000001" customHeight="1" x14ac:dyDescent="0.25">
      <c r="B43" s="1"/>
      <c r="C43" s="100"/>
      <c r="D43" s="121"/>
      <c r="E43" s="102"/>
      <c r="F43" s="15"/>
      <c r="G43" s="112"/>
    </row>
    <row r="44" spans="2:7" s="113" customFormat="1" ht="20.100000000000001" customHeight="1" x14ac:dyDescent="0.25">
      <c r="B44" s="1"/>
      <c r="C44" s="100"/>
      <c r="D44" s="121"/>
      <c r="E44" s="102"/>
      <c r="F44" s="15"/>
      <c r="G44" s="112"/>
    </row>
    <row r="45" spans="2:7" s="113" customFormat="1" ht="20.100000000000001" customHeight="1" x14ac:dyDescent="0.25">
      <c r="B45" s="1"/>
      <c r="C45" s="100"/>
      <c r="D45" s="121"/>
      <c r="E45" s="102"/>
      <c r="F45" s="15"/>
      <c r="G45" s="112"/>
    </row>
    <row r="46" spans="2:7" s="113" customFormat="1" ht="20.100000000000001" customHeight="1" x14ac:dyDescent="0.25">
      <c r="B46" s="1"/>
      <c r="C46" s="100"/>
      <c r="D46" s="121"/>
      <c r="E46" s="102"/>
      <c r="F46" s="15"/>
      <c r="G46" s="112"/>
    </row>
    <row r="47" spans="2:7" s="113" customFormat="1" ht="20.100000000000001" customHeight="1" x14ac:dyDescent="0.25">
      <c r="B47" s="1"/>
      <c r="C47" s="100"/>
      <c r="D47" s="121"/>
      <c r="E47" s="102"/>
      <c r="F47" s="15"/>
      <c r="G47" s="112"/>
    </row>
    <row r="48" spans="2:7" s="113" customFormat="1" ht="20.100000000000001" customHeight="1" x14ac:dyDescent="0.25">
      <c r="B48" s="1"/>
      <c r="C48" s="100"/>
      <c r="D48" s="121"/>
      <c r="E48" s="102"/>
      <c r="F48" s="15"/>
      <c r="G48" s="112"/>
    </row>
    <row r="49" spans="2:7" s="113" customFormat="1" ht="20.100000000000001" customHeight="1" x14ac:dyDescent="0.25">
      <c r="B49" s="1"/>
      <c r="C49" s="100"/>
      <c r="D49" s="121"/>
      <c r="E49" s="102"/>
      <c r="F49" s="15"/>
      <c r="G49" s="112"/>
    </row>
    <row r="50" spans="2:7" s="113" customFormat="1" ht="20.100000000000001" customHeight="1" x14ac:dyDescent="0.25">
      <c r="B50" s="1"/>
      <c r="C50" s="100"/>
      <c r="D50" s="121"/>
      <c r="E50" s="102"/>
      <c r="F50" s="15"/>
      <c r="G50" s="112"/>
    </row>
    <row r="51" spans="2:7" s="113" customFormat="1" ht="20.100000000000001" customHeight="1" x14ac:dyDescent="0.25">
      <c r="B51" s="1"/>
      <c r="C51" s="100"/>
      <c r="D51" s="121"/>
      <c r="E51" s="102"/>
      <c r="F51" s="15"/>
      <c r="G51" s="112"/>
    </row>
    <row r="52" spans="2:7" s="113" customFormat="1" ht="20.100000000000001" customHeight="1" x14ac:dyDescent="0.25">
      <c r="B52" s="1"/>
      <c r="C52" s="100"/>
      <c r="D52" s="121"/>
      <c r="E52" s="102"/>
      <c r="F52" s="15"/>
      <c r="G52" s="112"/>
    </row>
    <row r="53" spans="2:7" s="113" customFormat="1" ht="20.100000000000001" customHeight="1" x14ac:dyDescent="0.25">
      <c r="B53" s="1"/>
      <c r="C53" s="100"/>
      <c r="D53" s="121"/>
      <c r="E53" s="102"/>
      <c r="F53" s="15"/>
      <c r="G53" s="112"/>
    </row>
    <row r="54" spans="2:7" s="113" customFormat="1" ht="20.100000000000001" customHeight="1" x14ac:dyDescent="0.25">
      <c r="B54" s="1"/>
      <c r="C54" s="100"/>
      <c r="D54" s="121"/>
      <c r="E54" s="102"/>
      <c r="F54" s="15"/>
      <c r="G54" s="112"/>
    </row>
    <row r="55" spans="2:7" s="113" customFormat="1" ht="20.100000000000001" customHeight="1" x14ac:dyDescent="0.25">
      <c r="B55" s="1"/>
      <c r="C55" s="100"/>
      <c r="D55" s="121"/>
      <c r="E55" s="102"/>
      <c r="F55" s="15"/>
      <c r="G55" s="112"/>
    </row>
    <row r="56" spans="2:7" s="113" customFormat="1" ht="20.100000000000001" customHeight="1" x14ac:dyDescent="0.25">
      <c r="B56" s="1"/>
      <c r="C56" s="100"/>
      <c r="D56" s="121"/>
      <c r="E56" s="102"/>
      <c r="F56" s="15"/>
      <c r="G56" s="112"/>
    </row>
    <row r="57" spans="2:7" s="113" customFormat="1" ht="20.100000000000001" customHeight="1" x14ac:dyDescent="0.25">
      <c r="B57" s="1"/>
      <c r="C57" s="100"/>
      <c r="D57" s="121"/>
      <c r="E57" s="102"/>
      <c r="F57" s="15"/>
      <c r="G57" s="112"/>
    </row>
    <row r="58" spans="2:7" s="113" customFormat="1" ht="20.100000000000001" customHeight="1" x14ac:dyDescent="0.25">
      <c r="B58" s="1"/>
      <c r="C58" s="100"/>
      <c r="D58" s="121"/>
      <c r="E58" s="102"/>
      <c r="F58" s="15"/>
      <c r="G58" s="112"/>
    </row>
    <row r="59" spans="2:7" s="113" customFormat="1" ht="20.100000000000001" customHeight="1" x14ac:dyDescent="0.25">
      <c r="B59" s="1"/>
      <c r="C59" s="100"/>
      <c r="D59" s="121"/>
      <c r="E59" s="102"/>
      <c r="F59" s="15"/>
      <c r="G59" s="112"/>
    </row>
    <row r="60" spans="2:7" s="113" customFormat="1" ht="20.100000000000001" customHeight="1" x14ac:dyDescent="0.25">
      <c r="B60" s="1"/>
      <c r="C60" s="100"/>
      <c r="D60" s="121"/>
      <c r="E60" s="102"/>
      <c r="F60" s="15"/>
      <c r="G60" s="112"/>
    </row>
    <row r="61" spans="2:7" s="113" customFormat="1" ht="20.100000000000001" customHeight="1" x14ac:dyDescent="0.25">
      <c r="B61" s="1"/>
      <c r="C61" s="100"/>
      <c r="D61" s="121"/>
      <c r="E61" s="102"/>
      <c r="F61" s="15"/>
      <c r="G61" s="112"/>
    </row>
    <row r="62" spans="2:7" s="113" customFormat="1" ht="20.100000000000001" customHeight="1" x14ac:dyDescent="0.25">
      <c r="B62" s="1"/>
      <c r="C62" s="100"/>
      <c r="D62" s="121"/>
      <c r="E62" s="102"/>
      <c r="F62" s="15"/>
      <c r="G62" s="112"/>
    </row>
    <row r="63" spans="2:7" s="113" customFormat="1" ht="20.100000000000001" customHeight="1" x14ac:dyDescent="0.25">
      <c r="B63" s="1"/>
      <c r="C63" s="100"/>
      <c r="D63" s="121"/>
      <c r="E63" s="102"/>
      <c r="F63" s="15"/>
      <c r="G63" s="112"/>
    </row>
    <row r="64" spans="2:7" s="113" customFormat="1" ht="20.100000000000001" customHeight="1" x14ac:dyDescent="0.25">
      <c r="B64" s="1"/>
      <c r="C64" s="100"/>
      <c r="D64" s="121"/>
      <c r="E64" s="102"/>
      <c r="F64" s="15"/>
      <c r="G64" s="112"/>
    </row>
    <row r="65" spans="2:7" s="113" customFormat="1" ht="20.100000000000001" customHeight="1" x14ac:dyDescent="0.25">
      <c r="B65" s="1"/>
      <c r="C65" s="100"/>
      <c r="D65" s="121"/>
      <c r="E65" s="102"/>
      <c r="F65" s="15"/>
      <c r="G65" s="112"/>
    </row>
    <row r="66" spans="2:7" s="113" customFormat="1" ht="20.100000000000001" customHeight="1" x14ac:dyDescent="0.25">
      <c r="B66" s="1"/>
      <c r="C66" s="100"/>
      <c r="D66" s="121"/>
      <c r="E66" s="102"/>
      <c r="F66" s="15"/>
      <c r="G66" s="112"/>
    </row>
    <row r="67" spans="2:7" s="113" customFormat="1" ht="20.100000000000001" customHeight="1" x14ac:dyDescent="0.25">
      <c r="B67" s="1"/>
      <c r="C67" s="100"/>
      <c r="D67" s="121"/>
      <c r="E67" s="102"/>
      <c r="F67" s="15"/>
      <c r="G67" s="112"/>
    </row>
    <row r="68" spans="2:7" s="113" customFormat="1" ht="20.100000000000001" customHeight="1" x14ac:dyDescent="0.25">
      <c r="B68" s="1"/>
      <c r="C68" s="100"/>
      <c r="D68" s="121"/>
      <c r="E68" s="102"/>
      <c r="F68" s="15"/>
      <c r="G68" s="112"/>
    </row>
    <row r="69" spans="2:7" s="113" customFormat="1" ht="20.100000000000001" customHeight="1" x14ac:dyDescent="0.25">
      <c r="B69" s="1"/>
      <c r="C69" s="100"/>
      <c r="D69" s="121"/>
      <c r="E69" s="102"/>
      <c r="F69" s="15"/>
      <c r="G69" s="112"/>
    </row>
    <row r="70" spans="2:7" s="113" customFormat="1" ht="20.100000000000001" customHeight="1" x14ac:dyDescent="0.25">
      <c r="B70" s="1"/>
      <c r="C70" s="100"/>
      <c r="D70" s="121"/>
      <c r="E70" s="102"/>
      <c r="F70" s="15"/>
      <c r="G70" s="112"/>
    </row>
    <row r="71" spans="2:7" s="113" customFormat="1" ht="20.100000000000001" customHeight="1" x14ac:dyDescent="0.25">
      <c r="B71" s="1"/>
      <c r="C71" s="100"/>
      <c r="D71" s="121"/>
      <c r="E71" s="102"/>
      <c r="F71" s="15"/>
      <c r="G71" s="112"/>
    </row>
    <row r="72" spans="2:7" s="113" customFormat="1" ht="20.100000000000001" customHeight="1" x14ac:dyDescent="0.25">
      <c r="B72" s="1"/>
      <c r="C72" s="100"/>
      <c r="D72" s="121"/>
      <c r="E72" s="102"/>
      <c r="F72" s="15"/>
      <c r="G72" s="112"/>
    </row>
    <row r="73" spans="2:7" s="113" customFormat="1" ht="20.100000000000001" customHeight="1" x14ac:dyDescent="0.25">
      <c r="B73" s="1"/>
      <c r="C73" s="100"/>
      <c r="D73" s="121"/>
      <c r="E73" s="102"/>
      <c r="F73" s="15"/>
      <c r="G73" s="112"/>
    </row>
    <row r="74" spans="2:7" s="113" customFormat="1" ht="20.100000000000001" customHeight="1" x14ac:dyDescent="0.25">
      <c r="B74" s="1"/>
      <c r="C74" s="100"/>
      <c r="D74" s="121"/>
      <c r="E74" s="102"/>
      <c r="F74" s="15"/>
      <c r="G74" s="112"/>
    </row>
    <row r="75" spans="2:7" s="113" customFormat="1" ht="20.100000000000001" customHeight="1" x14ac:dyDescent="0.25">
      <c r="B75" s="1"/>
      <c r="C75" s="100"/>
      <c r="D75" s="121"/>
      <c r="E75" s="102"/>
      <c r="F75" s="15"/>
      <c r="G75" s="112"/>
    </row>
    <row r="76" spans="2:7" s="113" customFormat="1" ht="20.100000000000001" customHeight="1" x14ac:dyDescent="0.25">
      <c r="B76" s="1"/>
      <c r="C76" s="100"/>
      <c r="D76" s="121"/>
      <c r="E76" s="102"/>
      <c r="F76" s="15"/>
      <c r="G76" s="112"/>
    </row>
    <row r="77" spans="2:7" s="113" customFormat="1" ht="20.100000000000001" customHeight="1" x14ac:dyDescent="0.25">
      <c r="B77" s="1"/>
      <c r="C77" s="100"/>
      <c r="D77" s="121"/>
      <c r="E77" s="102"/>
      <c r="F77" s="15"/>
      <c r="G77" s="112"/>
    </row>
    <row r="78" spans="2:7" s="113" customFormat="1" ht="20.100000000000001" customHeight="1" x14ac:dyDescent="0.25">
      <c r="B78" s="1"/>
      <c r="C78" s="100"/>
      <c r="D78" s="121"/>
      <c r="E78" s="102"/>
      <c r="F78" s="15"/>
      <c r="G78" s="112"/>
    </row>
    <row r="79" spans="2:7" s="113" customFormat="1" ht="20.100000000000001" customHeight="1" x14ac:dyDescent="0.25">
      <c r="B79" s="1"/>
      <c r="C79" s="100"/>
      <c r="D79" s="121"/>
      <c r="E79" s="102"/>
      <c r="F79" s="15"/>
      <c r="G79" s="112"/>
    </row>
    <row r="80" spans="2:7" s="113" customFormat="1" ht="20.100000000000001" customHeight="1" x14ac:dyDescent="0.25">
      <c r="B80" s="1"/>
      <c r="C80" s="100"/>
      <c r="D80" s="121"/>
      <c r="E80" s="102"/>
      <c r="F80" s="15"/>
      <c r="G80" s="112"/>
    </row>
    <row r="81" spans="2:7" s="113" customFormat="1" ht="20.100000000000001" customHeight="1" x14ac:dyDescent="0.25">
      <c r="B81" s="1"/>
      <c r="C81" s="100"/>
      <c r="D81" s="121"/>
      <c r="E81" s="102"/>
      <c r="F81" s="15"/>
      <c r="G81" s="112"/>
    </row>
    <row r="82" spans="2:7" s="113" customFormat="1" ht="20.100000000000001" customHeight="1" x14ac:dyDescent="0.25">
      <c r="B82" s="1"/>
      <c r="C82" s="100"/>
      <c r="D82" s="121"/>
      <c r="E82" s="102"/>
      <c r="F82" s="15"/>
      <c r="G82" s="112"/>
    </row>
    <row r="83" spans="2:7" s="113" customFormat="1" ht="20.100000000000001" customHeight="1" x14ac:dyDescent="0.25">
      <c r="B83" s="1"/>
      <c r="C83" s="100"/>
      <c r="D83" s="121"/>
      <c r="E83" s="102"/>
      <c r="F83" s="15"/>
      <c r="G83" s="112"/>
    </row>
    <row r="84" spans="2:7" s="113" customFormat="1" ht="20.100000000000001" customHeight="1" x14ac:dyDescent="0.25">
      <c r="B84" s="1"/>
      <c r="C84" s="100"/>
      <c r="D84" s="121"/>
      <c r="E84" s="102"/>
      <c r="F84" s="15"/>
      <c r="G84" s="112"/>
    </row>
    <row r="85" spans="2:7" s="113" customFormat="1" ht="20.100000000000001" customHeight="1" x14ac:dyDescent="0.25">
      <c r="B85" s="1"/>
      <c r="C85" s="100"/>
      <c r="D85" s="121"/>
      <c r="E85" s="102"/>
      <c r="F85" s="15"/>
      <c r="G85" s="112"/>
    </row>
    <row r="86" spans="2:7" s="113" customFormat="1" ht="20.100000000000001" customHeight="1" x14ac:dyDescent="0.25">
      <c r="B86" s="1"/>
      <c r="C86" s="100"/>
      <c r="D86" s="121"/>
      <c r="E86" s="102"/>
      <c r="F86" s="15"/>
      <c r="G86" s="112"/>
    </row>
    <row r="87" spans="2:7" s="113" customFormat="1" ht="20.100000000000001" customHeight="1" x14ac:dyDescent="0.25">
      <c r="B87" s="1"/>
      <c r="C87" s="100"/>
      <c r="D87" s="121"/>
      <c r="E87" s="102"/>
      <c r="F87" s="15"/>
      <c r="G87" s="112"/>
    </row>
    <row r="88" spans="2:7" s="113" customFormat="1" ht="20.100000000000001" customHeight="1" x14ac:dyDescent="0.25">
      <c r="B88" s="1"/>
      <c r="C88" s="100"/>
      <c r="D88" s="121"/>
      <c r="E88" s="102"/>
      <c r="F88" s="15"/>
      <c r="G88" s="112"/>
    </row>
    <row r="89" spans="2:7" s="113" customFormat="1" ht="20.100000000000001" customHeight="1" x14ac:dyDescent="0.25">
      <c r="B89" s="1"/>
      <c r="C89" s="100"/>
      <c r="D89" s="121"/>
      <c r="E89" s="102"/>
      <c r="F89" s="15"/>
      <c r="G89" s="112"/>
    </row>
    <row r="90" spans="2:7" s="113" customFormat="1" ht="20.100000000000001" customHeight="1" x14ac:dyDescent="0.25">
      <c r="B90" s="1"/>
      <c r="C90" s="100"/>
      <c r="D90" s="121"/>
      <c r="E90" s="102"/>
      <c r="F90" s="15"/>
      <c r="G90" s="112"/>
    </row>
    <row r="91" spans="2:7" s="113" customFormat="1" ht="20.100000000000001" customHeight="1" x14ac:dyDescent="0.25">
      <c r="B91" s="1"/>
      <c r="C91" s="100"/>
      <c r="D91" s="121"/>
      <c r="E91" s="102"/>
      <c r="F91" s="15"/>
      <c r="G91" s="112"/>
    </row>
    <row r="92" spans="2:7" s="113" customFormat="1" ht="20.100000000000001" customHeight="1" x14ac:dyDescent="0.25">
      <c r="B92" s="1"/>
      <c r="C92" s="100"/>
      <c r="D92" s="121"/>
      <c r="E92" s="102"/>
      <c r="F92" s="15"/>
      <c r="G92" s="112"/>
    </row>
    <row r="93" spans="2:7" s="113" customFormat="1" ht="20.100000000000001" customHeight="1" x14ac:dyDescent="0.25">
      <c r="B93" s="1"/>
      <c r="C93" s="100"/>
      <c r="D93" s="121"/>
      <c r="E93" s="102"/>
      <c r="F93" s="15"/>
      <c r="G93" s="112"/>
    </row>
    <row r="94" spans="2:7" s="113" customFormat="1" ht="20.100000000000001" customHeight="1" x14ac:dyDescent="0.25">
      <c r="B94" s="1"/>
      <c r="C94" s="100"/>
      <c r="D94" s="121"/>
      <c r="E94" s="102"/>
      <c r="F94" s="15"/>
      <c r="G94" s="112"/>
    </row>
    <row r="95" spans="2:7" s="113" customFormat="1" ht="20.100000000000001" customHeight="1" x14ac:dyDescent="0.25">
      <c r="B95" s="1"/>
      <c r="C95" s="100"/>
      <c r="D95" s="121"/>
      <c r="E95" s="102"/>
      <c r="F95" s="15"/>
      <c r="G95" s="112"/>
    </row>
    <row r="96" spans="2:7" s="113" customFormat="1" ht="20.100000000000001" customHeight="1" x14ac:dyDescent="0.25">
      <c r="B96" s="1"/>
      <c r="C96" s="100"/>
      <c r="D96" s="121"/>
      <c r="E96" s="102"/>
      <c r="F96" s="15"/>
      <c r="G96" s="112"/>
    </row>
    <row r="97" spans="2:7" s="113" customFormat="1" ht="20.100000000000001" customHeight="1" x14ac:dyDescent="0.25">
      <c r="B97" s="1"/>
      <c r="C97" s="100"/>
      <c r="D97" s="121"/>
      <c r="E97" s="102"/>
      <c r="F97" s="15"/>
      <c r="G97" s="112"/>
    </row>
    <row r="98" spans="2:7" s="113" customFormat="1" ht="20.100000000000001" customHeight="1" x14ac:dyDescent="0.25">
      <c r="B98" s="1"/>
      <c r="C98" s="100"/>
      <c r="D98" s="121"/>
      <c r="E98" s="102"/>
      <c r="F98" s="15"/>
      <c r="G98" s="112"/>
    </row>
    <row r="99" spans="2:7" s="113" customFormat="1" ht="20.100000000000001" customHeight="1" x14ac:dyDescent="0.25">
      <c r="B99" s="1"/>
      <c r="C99" s="100"/>
      <c r="D99" s="121"/>
      <c r="E99" s="102"/>
      <c r="F99" s="15"/>
      <c r="G99" s="112"/>
    </row>
    <row r="100" spans="2:7" s="113" customFormat="1" ht="20.100000000000001" customHeight="1" x14ac:dyDescent="0.25">
      <c r="B100" s="1"/>
      <c r="C100" s="100"/>
      <c r="D100" s="121"/>
      <c r="E100" s="102"/>
      <c r="F100" s="15"/>
      <c r="G100" s="112"/>
    </row>
    <row r="101" spans="2:7" s="113" customFormat="1" ht="20.100000000000001" customHeight="1" x14ac:dyDescent="0.25">
      <c r="B101" s="1"/>
      <c r="C101" s="100"/>
      <c r="D101" s="121"/>
      <c r="E101" s="102"/>
      <c r="F101" s="15"/>
      <c r="G101" s="112"/>
    </row>
    <row r="102" spans="2:7" s="113" customFormat="1" ht="20.100000000000001" customHeight="1" x14ac:dyDescent="0.25">
      <c r="B102" s="1"/>
      <c r="C102" s="100"/>
      <c r="D102" s="121"/>
      <c r="E102" s="102"/>
      <c r="F102" s="15"/>
      <c r="G102" s="112"/>
    </row>
    <row r="103" spans="2:7" s="113" customFormat="1" ht="20.100000000000001" customHeight="1" x14ac:dyDescent="0.25">
      <c r="B103" s="1"/>
      <c r="C103" s="100"/>
      <c r="D103" s="121"/>
      <c r="E103" s="102"/>
      <c r="F103" s="15"/>
      <c r="G103" s="112"/>
    </row>
    <row r="104" spans="2:7" s="113" customFormat="1" ht="20.100000000000001" customHeight="1" x14ac:dyDescent="0.25">
      <c r="B104" s="1"/>
      <c r="C104" s="100"/>
      <c r="D104" s="121"/>
      <c r="E104" s="102"/>
      <c r="F104" s="15"/>
      <c r="G104" s="112"/>
    </row>
    <row r="105" spans="2:7" s="113" customFormat="1" ht="20.100000000000001" customHeight="1" x14ac:dyDescent="0.25">
      <c r="B105" s="1"/>
      <c r="C105" s="100"/>
      <c r="D105" s="121"/>
      <c r="E105" s="102"/>
      <c r="F105" s="15"/>
      <c r="G105" s="112"/>
    </row>
    <row r="106" spans="2:7" s="113" customFormat="1" ht="20.100000000000001" customHeight="1" x14ac:dyDescent="0.25">
      <c r="B106" s="1"/>
      <c r="C106" s="100"/>
      <c r="D106" s="121"/>
      <c r="E106" s="102"/>
      <c r="F106" s="15"/>
      <c r="G106" s="112"/>
    </row>
    <row r="107" spans="2:7" s="113" customFormat="1" ht="20.100000000000001" customHeight="1" x14ac:dyDescent="0.25">
      <c r="B107" s="1"/>
      <c r="C107" s="100"/>
      <c r="D107" s="121"/>
      <c r="E107" s="102"/>
      <c r="F107" s="15"/>
      <c r="G107" s="112"/>
    </row>
    <row r="108" spans="2:7" s="113" customFormat="1" ht="20.100000000000001" customHeight="1" x14ac:dyDescent="0.25">
      <c r="B108" s="1"/>
      <c r="C108" s="100"/>
      <c r="D108" s="121"/>
      <c r="E108" s="102"/>
      <c r="F108" s="15"/>
      <c r="G108" s="112"/>
    </row>
    <row r="109" spans="2:7" s="113" customFormat="1" ht="20.100000000000001" customHeight="1" x14ac:dyDescent="0.25">
      <c r="B109" s="1"/>
      <c r="C109" s="100"/>
      <c r="D109" s="121"/>
      <c r="E109" s="102"/>
      <c r="F109" s="15"/>
      <c r="G109" s="112"/>
    </row>
    <row r="110" spans="2:7" s="113" customFormat="1" ht="20.100000000000001" customHeight="1" x14ac:dyDescent="0.25">
      <c r="B110" s="1"/>
      <c r="C110" s="100"/>
      <c r="D110" s="121"/>
      <c r="E110" s="102"/>
      <c r="F110" s="15"/>
      <c r="G110" s="112"/>
    </row>
    <row r="111" spans="2:7" s="113" customFormat="1" ht="20.100000000000001" customHeight="1" x14ac:dyDescent="0.25">
      <c r="B111" s="1"/>
      <c r="C111" s="100"/>
      <c r="D111" s="121"/>
      <c r="E111" s="102"/>
      <c r="F111" s="15"/>
      <c r="G111" s="112"/>
    </row>
    <row r="112" spans="2:7" s="113" customFormat="1" ht="20.100000000000001" customHeight="1" x14ac:dyDescent="0.25">
      <c r="B112" s="1"/>
      <c r="C112" s="100"/>
      <c r="D112" s="121"/>
      <c r="E112" s="102"/>
      <c r="F112" s="15"/>
      <c r="G112" s="112"/>
    </row>
    <row r="113" spans="2:7" s="113" customFormat="1" ht="20.100000000000001" customHeight="1" x14ac:dyDescent="0.25">
      <c r="B113" s="1"/>
      <c r="C113" s="100"/>
      <c r="D113" s="121"/>
      <c r="E113" s="102"/>
      <c r="F113" s="15"/>
      <c r="G113" s="112"/>
    </row>
    <row r="114" spans="2:7" s="113" customFormat="1" ht="20.100000000000001" customHeight="1" x14ac:dyDescent="0.25">
      <c r="B114" s="1"/>
      <c r="C114" s="100"/>
      <c r="D114" s="121"/>
      <c r="E114" s="102"/>
      <c r="F114" s="15"/>
      <c r="G114" s="112"/>
    </row>
    <row r="115" spans="2:7" s="113" customFormat="1" ht="20.100000000000001" customHeight="1" x14ac:dyDescent="0.25">
      <c r="B115" s="1"/>
      <c r="C115" s="100"/>
      <c r="D115" s="121"/>
      <c r="E115" s="102"/>
      <c r="F115" s="15"/>
      <c r="G115" s="112"/>
    </row>
    <row r="116" spans="2:7" s="113" customFormat="1" ht="20.100000000000001" customHeight="1" x14ac:dyDescent="0.25">
      <c r="B116" s="1"/>
      <c r="C116" s="100"/>
      <c r="D116" s="121"/>
      <c r="E116" s="102"/>
      <c r="F116" s="15"/>
      <c r="G116" s="112"/>
    </row>
    <row r="117" spans="2:7" s="113" customFormat="1" ht="20.100000000000001" customHeight="1" x14ac:dyDescent="0.25">
      <c r="B117" s="1"/>
      <c r="C117" s="100"/>
      <c r="D117" s="121"/>
      <c r="E117" s="102"/>
      <c r="F117" s="15"/>
      <c r="G117" s="112"/>
    </row>
    <row r="118" spans="2:7" s="113" customFormat="1" ht="20.100000000000001" customHeight="1" x14ac:dyDescent="0.25">
      <c r="B118" s="1"/>
      <c r="C118" s="100"/>
      <c r="D118" s="121"/>
      <c r="E118" s="102"/>
      <c r="F118" s="15"/>
      <c r="G118" s="112"/>
    </row>
    <row r="119" spans="2:7" s="113" customFormat="1" ht="20.100000000000001" customHeight="1" x14ac:dyDescent="0.25">
      <c r="B119" s="1"/>
      <c r="C119" s="100"/>
      <c r="D119" s="121"/>
      <c r="E119" s="102"/>
      <c r="F119" s="15"/>
      <c r="G119" s="112"/>
    </row>
    <row r="120" spans="2:7" s="113" customFormat="1" ht="20.100000000000001" customHeight="1" x14ac:dyDescent="0.25">
      <c r="B120" s="1"/>
      <c r="C120" s="100"/>
      <c r="D120" s="121"/>
      <c r="E120" s="102"/>
      <c r="F120" s="15"/>
      <c r="G120" s="112"/>
    </row>
    <row r="121" spans="2:7" s="113" customFormat="1" ht="20.100000000000001" customHeight="1" x14ac:dyDescent="0.25">
      <c r="B121" s="1"/>
      <c r="C121" s="100"/>
      <c r="D121" s="121"/>
      <c r="E121" s="102"/>
      <c r="F121" s="15"/>
      <c r="G121" s="112"/>
    </row>
    <row r="122" spans="2:7" s="113" customFormat="1" ht="20.100000000000001" customHeight="1" x14ac:dyDescent="0.25">
      <c r="B122" s="1"/>
      <c r="C122" s="100"/>
      <c r="D122" s="121"/>
      <c r="E122" s="102"/>
      <c r="F122" s="15"/>
      <c r="G122" s="112"/>
    </row>
    <row r="123" spans="2:7" s="113" customFormat="1" ht="20.100000000000001" customHeight="1" x14ac:dyDescent="0.25">
      <c r="B123" s="1"/>
      <c r="C123" s="100"/>
      <c r="D123" s="121"/>
      <c r="E123" s="102"/>
      <c r="F123" s="15"/>
      <c r="G123" s="112"/>
    </row>
    <row r="124" spans="2:7" s="113" customFormat="1" ht="20.100000000000001" customHeight="1" x14ac:dyDescent="0.25">
      <c r="B124" s="1"/>
      <c r="C124" s="100"/>
      <c r="D124" s="121"/>
      <c r="E124" s="102"/>
      <c r="F124" s="15"/>
      <c r="G124" s="112"/>
    </row>
    <row r="125" spans="2:7" s="113" customFormat="1" ht="20.100000000000001" customHeight="1" x14ac:dyDescent="0.25">
      <c r="B125" s="1"/>
      <c r="C125" s="100"/>
      <c r="D125" s="121"/>
      <c r="E125" s="102"/>
      <c r="F125" s="15"/>
      <c r="G125" s="112"/>
    </row>
    <row r="126" spans="2:7" s="113" customFormat="1" ht="20.100000000000001" customHeight="1" x14ac:dyDescent="0.25">
      <c r="B126" s="1"/>
      <c r="C126" s="100"/>
      <c r="D126" s="121"/>
      <c r="E126" s="102"/>
      <c r="F126" s="15"/>
      <c r="G126" s="112"/>
    </row>
    <row r="127" spans="2:7" s="113" customFormat="1" ht="20.100000000000001" customHeight="1" x14ac:dyDescent="0.25">
      <c r="B127" s="1"/>
      <c r="C127" s="100"/>
      <c r="D127" s="121"/>
      <c r="E127" s="102"/>
      <c r="F127" s="15"/>
      <c r="G127" s="112"/>
    </row>
    <row r="128" spans="2:7" s="113" customFormat="1" ht="20.100000000000001" customHeight="1" x14ac:dyDescent="0.25">
      <c r="B128" s="1"/>
      <c r="C128" s="100"/>
      <c r="D128" s="121"/>
      <c r="E128" s="102"/>
      <c r="F128" s="15"/>
      <c r="G128" s="112"/>
    </row>
    <row r="129" spans="2:7" s="113" customFormat="1" ht="20.100000000000001" customHeight="1" x14ac:dyDescent="0.25">
      <c r="B129" s="1"/>
      <c r="C129" s="100"/>
      <c r="D129" s="121"/>
      <c r="E129" s="102"/>
      <c r="F129" s="15"/>
      <c r="G129" s="112"/>
    </row>
    <row r="130" spans="2:7" s="113" customFormat="1" ht="20.100000000000001" customHeight="1" x14ac:dyDescent="0.25">
      <c r="B130" s="1"/>
      <c r="C130" s="100"/>
      <c r="D130" s="121"/>
      <c r="E130" s="102"/>
      <c r="F130" s="15"/>
      <c r="G130" s="112"/>
    </row>
    <row r="131" spans="2:7" s="113" customFormat="1" ht="20.100000000000001" customHeight="1" x14ac:dyDescent="0.25">
      <c r="B131" s="1"/>
      <c r="C131" s="100"/>
      <c r="D131" s="121"/>
      <c r="E131" s="102"/>
      <c r="F131" s="15"/>
      <c r="G131" s="112"/>
    </row>
    <row r="132" spans="2:7" s="113" customFormat="1" ht="20.100000000000001" customHeight="1" x14ac:dyDescent="0.25">
      <c r="B132" s="1"/>
      <c r="C132" s="100"/>
      <c r="D132" s="121"/>
      <c r="E132" s="102"/>
      <c r="F132" s="15"/>
      <c r="G132" s="112"/>
    </row>
    <row r="133" spans="2:7" s="113" customFormat="1" ht="20.100000000000001" customHeight="1" x14ac:dyDescent="0.25">
      <c r="B133" s="1"/>
      <c r="C133" s="100"/>
      <c r="D133" s="121"/>
      <c r="E133" s="102"/>
      <c r="F133" s="15"/>
      <c r="G133" s="112"/>
    </row>
    <row r="134" spans="2:7" s="113" customFormat="1" ht="20.100000000000001" customHeight="1" x14ac:dyDescent="0.25">
      <c r="B134" s="1"/>
      <c r="C134" s="100"/>
      <c r="D134" s="121"/>
      <c r="E134" s="102"/>
      <c r="F134" s="15"/>
      <c r="G134" s="112"/>
    </row>
    <row r="135" spans="2:7" s="113" customFormat="1" ht="20.100000000000001" customHeight="1" x14ac:dyDescent="0.25">
      <c r="B135" s="1"/>
      <c r="C135" s="100"/>
      <c r="D135" s="121"/>
      <c r="E135" s="102"/>
      <c r="F135" s="15"/>
      <c r="G135" s="112"/>
    </row>
    <row r="136" spans="2:7" s="113" customFormat="1" ht="20.100000000000001" customHeight="1" x14ac:dyDescent="0.25">
      <c r="B136" s="1"/>
      <c r="C136" s="100"/>
      <c r="D136" s="121"/>
      <c r="E136" s="102"/>
      <c r="F136" s="15"/>
      <c r="G136" s="112"/>
    </row>
    <row r="137" spans="2:7" s="113" customFormat="1" ht="20.100000000000001" customHeight="1" x14ac:dyDescent="0.25">
      <c r="B137" s="1"/>
      <c r="C137" s="100"/>
      <c r="D137" s="121"/>
      <c r="E137" s="102"/>
      <c r="F137" s="15"/>
      <c r="G137" s="112"/>
    </row>
    <row r="138" spans="2:7" s="113" customFormat="1" ht="20.100000000000001" customHeight="1" x14ac:dyDescent="0.25">
      <c r="B138" s="1"/>
      <c r="C138" s="100"/>
      <c r="D138" s="121"/>
      <c r="E138" s="102"/>
      <c r="F138" s="15"/>
      <c r="G138" s="112"/>
    </row>
    <row r="139" spans="2:7" s="113" customFormat="1" ht="20.100000000000001" customHeight="1" x14ac:dyDescent="0.25">
      <c r="B139" s="1"/>
      <c r="C139" s="100"/>
      <c r="D139" s="121"/>
      <c r="E139" s="102"/>
      <c r="F139" s="15"/>
      <c r="G139" s="112"/>
    </row>
    <row r="140" spans="2:7" s="113" customFormat="1" ht="20.100000000000001" customHeight="1" x14ac:dyDescent="0.25">
      <c r="B140" s="1"/>
      <c r="C140" s="100"/>
      <c r="D140" s="121"/>
      <c r="E140" s="102"/>
      <c r="F140" s="15"/>
      <c r="G140" s="112"/>
    </row>
    <row r="141" spans="2:7" s="113" customFormat="1" ht="20.100000000000001" customHeight="1" x14ac:dyDescent="0.25">
      <c r="B141" s="1"/>
      <c r="C141" s="100"/>
      <c r="D141" s="121"/>
      <c r="E141" s="102"/>
      <c r="F141" s="15"/>
      <c r="G141" s="112"/>
    </row>
    <row r="142" spans="2:7" s="113" customFormat="1" ht="20.100000000000001" customHeight="1" x14ac:dyDescent="0.25">
      <c r="B142" s="1"/>
      <c r="C142" s="100"/>
      <c r="D142" s="121"/>
      <c r="E142" s="102"/>
      <c r="F142" s="15"/>
      <c r="G142" s="112"/>
    </row>
    <row r="143" spans="2:7" s="113" customFormat="1" ht="20.100000000000001" customHeight="1" x14ac:dyDescent="0.25">
      <c r="B143" s="1"/>
      <c r="C143" s="100"/>
      <c r="D143" s="121"/>
      <c r="E143" s="102"/>
      <c r="F143" s="15"/>
      <c r="G143" s="112"/>
    </row>
    <row r="144" spans="2:7" s="113" customFormat="1" ht="20.100000000000001" customHeight="1" x14ac:dyDescent="0.25">
      <c r="B144" s="1"/>
      <c r="C144" s="100"/>
      <c r="D144" s="121"/>
      <c r="E144" s="102"/>
      <c r="F144" s="15"/>
      <c r="G144" s="112"/>
    </row>
    <row r="145" spans="2:7" s="113" customFormat="1" ht="20.100000000000001" customHeight="1" x14ac:dyDescent="0.25">
      <c r="B145" s="1"/>
      <c r="C145" s="100"/>
      <c r="D145" s="121"/>
      <c r="E145" s="102"/>
      <c r="F145" s="15"/>
      <c r="G145" s="112"/>
    </row>
    <row r="146" spans="2:7" s="113" customFormat="1" ht="20.100000000000001" customHeight="1" x14ac:dyDescent="0.25">
      <c r="B146" s="1"/>
      <c r="C146" s="100"/>
      <c r="D146" s="121"/>
      <c r="E146" s="102"/>
      <c r="F146" s="15"/>
      <c r="G146" s="112"/>
    </row>
    <row r="147" spans="2:7" s="113" customFormat="1" ht="20.100000000000001" customHeight="1" x14ac:dyDescent="0.25">
      <c r="B147" s="1"/>
      <c r="C147" s="100"/>
      <c r="D147" s="121"/>
      <c r="E147" s="102"/>
      <c r="F147" s="15"/>
      <c r="G147" s="112"/>
    </row>
    <row r="148" spans="2:7" s="113" customFormat="1" ht="20.100000000000001" customHeight="1" x14ac:dyDescent="0.25">
      <c r="B148" s="1"/>
      <c r="C148" s="100"/>
      <c r="D148" s="121"/>
      <c r="E148" s="102"/>
      <c r="F148" s="15"/>
      <c r="G148" s="112"/>
    </row>
    <row r="149" spans="2:7" s="113" customFormat="1" ht="20.100000000000001" customHeight="1" x14ac:dyDescent="0.25">
      <c r="B149" s="1"/>
      <c r="C149" s="100"/>
      <c r="D149" s="121"/>
      <c r="E149" s="102"/>
      <c r="F149" s="15"/>
      <c r="G149" s="112"/>
    </row>
    <row r="150" spans="2:7" s="113" customFormat="1" ht="20.100000000000001" customHeight="1" x14ac:dyDescent="0.25">
      <c r="B150" s="1"/>
      <c r="C150" s="100"/>
      <c r="D150" s="121"/>
      <c r="E150" s="102"/>
      <c r="F150" s="15"/>
      <c r="G150" s="112"/>
    </row>
    <row r="151" spans="2:7" s="113" customFormat="1" ht="20.100000000000001" customHeight="1" x14ac:dyDescent="0.25">
      <c r="B151" s="1"/>
      <c r="C151" s="100"/>
      <c r="D151" s="121"/>
      <c r="E151" s="102"/>
      <c r="F151" s="15"/>
      <c r="G151" s="112"/>
    </row>
    <row r="152" spans="2:7" s="113" customFormat="1" ht="20.100000000000001" customHeight="1" x14ac:dyDescent="0.25">
      <c r="B152" s="1"/>
      <c r="C152" s="100"/>
      <c r="D152" s="121"/>
      <c r="E152" s="102"/>
      <c r="F152" s="15"/>
      <c r="G152" s="112"/>
    </row>
    <row r="153" spans="2:7" s="113" customFormat="1" ht="20.100000000000001" customHeight="1" x14ac:dyDescent="0.25">
      <c r="B153" s="1"/>
      <c r="C153" s="100"/>
      <c r="D153" s="121"/>
      <c r="E153" s="102"/>
      <c r="F153" s="15"/>
      <c r="G153" s="112"/>
    </row>
    <row r="154" spans="2:7" s="113" customFormat="1" ht="20.100000000000001" customHeight="1" x14ac:dyDescent="0.25">
      <c r="B154" s="1"/>
      <c r="C154" s="100"/>
      <c r="D154" s="121"/>
      <c r="E154" s="102"/>
      <c r="F154" s="15"/>
      <c r="G154" s="112"/>
    </row>
    <row r="155" spans="2:7" s="113" customFormat="1" ht="20.100000000000001" customHeight="1" x14ac:dyDescent="0.25">
      <c r="B155" s="1"/>
      <c r="C155" s="100"/>
      <c r="D155" s="121"/>
      <c r="E155" s="102"/>
      <c r="F155" s="15"/>
      <c r="G155" s="112"/>
    </row>
    <row r="156" spans="2:7" s="113" customFormat="1" ht="20.100000000000001" customHeight="1" x14ac:dyDescent="0.25">
      <c r="B156" s="1"/>
      <c r="C156" s="100"/>
      <c r="D156" s="121"/>
      <c r="E156" s="102"/>
      <c r="F156" s="15"/>
      <c r="G156" s="112"/>
    </row>
    <row r="157" spans="2:7" s="113" customFormat="1" ht="20.100000000000001" customHeight="1" x14ac:dyDescent="0.25">
      <c r="B157" s="1"/>
      <c r="C157" s="100"/>
      <c r="D157" s="121"/>
      <c r="E157" s="102"/>
      <c r="F157" s="15"/>
      <c r="G157" s="112"/>
    </row>
    <row r="158" spans="2:7" s="113" customFormat="1" ht="20.100000000000001" customHeight="1" x14ac:dyDescent="0.25">
      <c r="B158" s="1"/>
      <c r="C158" s="100"/>
      <c r="D158" s="121"/>
      <c r="E158" s="102"/>
      <c r="F158" s="15"/>
      <c r="G158" s="112"/>
    </row>
    <row r="159" spans="2:7" s="113" customFormat="1" ht="20.100000000000001" customHeight="1" x14ac:dyDescent="0.25">
      <c r="B159" s="1"/>
      <c r="C159" s="100"/>
      <c r="D159" s="121"/>
      <c r="E159" s="102"/>
      <c r="F159" s="15"/>
      <c r="G159" s="112"/>
    </row>
    <row r="160" spans="2:7" s="113" customFormat="1" ht="20.100000000000001" customHeight="1" x14ac:dyDescent="0.25">
      <c r="B160" s="1"/>
      <c r="C160" s="100"/>
      <c r="D160" s="121"/>
      <c r="E160" s="102"/>
      <c r="F160" s="15"/>
      <c r="G160" s="112"/>
    </row>
    <row r="161" spans="2:7" s="113" customFormat="1" ht="20.100000000000001" customHeight="1" x14ac:dyDescent="0.25">
      <c r="B161" s="1"/>
      <c r="C161" s="100"/>
      <c r="D161" s="121"/>
      <c r="E161" s="102"/>
      <c r="F161" s="15"/>
      <c r="G161" s="112"/>
    </row>
    <row r="162" spans="2:7" s="113" customFormat="1" ht="20.100000000000001" customHeight="1" x14ac:dyDescent="0.25">
      <c r="B162" s="1"/>
      <c r="C162" s="100"/>
      <c r="D162" s="121"/>
      <c r="E162" s="102"/>
      <c r="F162" s="15"/>
      <c r="G162" s="112"/>
    </row>
    <row r="163" spans="2:7" s="113" customFormat="1" ht="20.100000000000001" customHeight="1" x14ac:dyDescent="0.25">
      <c r="B163" s="1"/>
      <c r="C163" s="100"/>
      <c r="D163" s="121"/>
      <c r="E163" s="102"/>
      <c r="F163" s="15"/>
      <c r="G163" s="112"/>
    </row>
    <row r="164" spans="2:7" s="113" customFormat="1" ht="20.100000000000001" customHeight="1" x14ac:dyDescent="0.25">
      <c r="B164" s="1"/>
      <c r="C164" s="100"/>
      <c r="D164" s="121"/>
      <c r="E164" s="102"/>
      <c r="F164" s="15"/>
      <c r="G164" s="112"/>
    </row>
    <row r="165" spans="2:7" s="113" customFormat="1" ht="20.100000000000001" customHeight="1" x14ac:dyDescent="0.25">
      <c r="B165" s="1"/>
      <c r="C165" s="100"/>
      <c r="D165" s="121"/>
      <c r="E165" s="102"/>
      <c r="F165" s="15"/>
      <c r="G165" s="112"/>
    </row>
    <row r="166" spans="2:7" s="113" customFormat="1" ht="20.100000000000001" customHeight="1" x14ac:dyDescent="0.25">
      <c r="B166" s="1"/>
      <c r="C166" s="100"/>
      <c r="D166" s="121"/>
      <c r="E166" s="102"/>
      <c r="F166" s="15"/>
      <c r="G166" s="112"/>
    </row>
    <row r="167" spans="2:7" s="113" customFormat="1" ht="20.100000000000001" customHeight="1" x14ac:dyDescent="0.25">
      <c r="B167" s="1"/>
      <c r="C167" s="100"/>
      <c r="D167" s="121"/>
      <c r="E167" s="102"/>
      <c r="F167" s="15"/>
      <c r="G167" s="112"/>
    </row>
    <row r="168" spans="2:7" s="113" customFormat="1" ht="20.100000000000001" customHeight="1" x14ac:dyDescent="0.25">
      <c r="B168" s="1"/>
      <c r="C168" s="100"/>
      <c r="D168" s="121"/>
      <c r="E168" s="102"/>
      <c r="F168" s="15"/>
      <c r="G168" s="112"/>
    </row>
    <row r="169" spans="2:7" s="113" customFormat="1" ht="20.100000000000001" customHeight="1" x14ac:dyDescent="0.25">
      <c r="B169" s="1"/>
      <c r="C169" s="100"/>
      <c r="D169" s="121"/>
      <c r="E169" s="102"/>
      <c r="F169" s="15"/>
      <c r="G169" s="112"/>
    </row>
    <row r="170" spans="2:7" s="113" customFormat="1" ht="20.100000000000001" customHeight="1" x14ac:dyDescent="0.25">
      <c r="B170" s="1"/>
      <c r="C170" s="100"/>
      <c r="D170" s="121"/>
      <c r="E170" s="102"/>
      <c r="F170" s="15"/>
      <c r="G170" s="112"/>
    </row>
    <row r="171" spans="2:7" s="113" customFormat="1" ht="20.100000000000001" customHeight="1" x14ac:dyDescent="0.25">
      <c r="B171" s="1"/>
      <c r="C171" s="100"/>
      <c r="D171" s="121"/>
      <c r="E171" s="102"/>
      <c r="F171" s="15"/>
      <c r="G171" s="112"/>
    </row>
    <row r="172" spans="2:7" s="113" customFormat="1" ht="20.100000000000001" customHeight="1" x14ac:dyDescent="0.25">
      <c r="B172" s="1"/>
      <c r="C172" s="100"/>
      <c r="D172" s="121"/>
      <c r="E172" s="102"/>
      <c r="F172" s="15"/>
      <c r="G172" s="112"/>
    </row>
    <row r="173" spans="2:7" s="113" customFormat="1" ht="20.100000000000001" customHeight="1" x14ac:dyDescent="0.25">
      <c r="B173" s="1"/>
      <c r="C173" s="100"/>
      <c r="D173" s="121"/>
      <c r="E173" s="102"/>
      <c r="F173" s="15"/>
      <c r="G173" s="112"/>
    </row>
    <row r="174" spans="2:7" s="113" customFormat="1" ht="20.100000000000001" customHeight="1" x14ac:dyDescent="0.25">
      <c r="B174" s="1"/>
      <c r="C174" s="100"/>
      <c r="D174" s="121"/>
      <c r="E174" s="102"/>
      <c r="F174" s="15"/>
      <c r="G174" s="112"/>
    </row>
    <row r="175" spans="2:7" s="113" customFormat="1" ht="20.100000000000001" customHeight="1" x14ac:dyDescent="0.25">
      <c r="B175" s="1"/>
      <c r="C175" s="100"/>
      <c r="D175" s="121"/>
      <c r="E175" s="102"/>
      <c r="F175" s="15"/>
      <c r="G175" s="112"/>
    </row>
    <row r="176" spans="2:7" s="113" customFormat="1" ht="20.100000000000001" customHeight="1" x14ac:dyDescent="0.25">
      <c r="B176" s="1"/>
      <c r="C176" s="100"/>
      <c r="D176" s="121"/>
      <c r="E176" s="102"/>
      <c r="F176" s="15"/>
      <c r="G176" s="112"/>
    </row>
    <row r="177" spans="2:7" s="113" customFormat="1" ht="20.100000000000001" customHeight="1" x14ac:dyDescent="0.25">
      <c r="B177" s="1"/>
      <c r="C177" s="100"/>
      <c r="D177" s="121"/>
      <c r="E177" s="102"/>
      <c r="F177" s="15"/>
      <c r="G177" s="112"/>
    </row>
    <row r="178" spans="2:7" s="113" customFormat="1" ht="20.100000000000001" customHeight="1" x14ac:dyDescent="0.25">
      <c r="B178" s="1"/>
      <c r="C178" s="100"/>
      <c r="D178" s="121"/>
      <c r="E178" s="102"/>
      <c r="F178" s="15"/>
      <c r="G178" s="112"/>
    </row>
    <row r="179" spans="2:7" s="113" customFormat="1" ht="20.100000000000001" customHeight="1" x14ac:dyDescent="0.25">
      <c r="B179" s="1"/>
      <c r="C179" s="100"/>
      <c r="D179" s="121"/>
      <c r="E179" s="102"/>
      <c r="F179" s="15"/>
      <c r="G179" s="112"/>
    </row>
    <row r="180" spans="2:7" s="113" customFormat="1" ht="20.100000000000001" customHeight="1" x14ac:dyDescent="0.25">
      <c r="B180" s="1"/>
      <c r="C180" s="100"/>
      <c r="D180" s="121"/>
      <c r="E180" s="102"/>
      <c r="F180" s="15"/>
      <c r="G180" s="112"/>
    </row>
    <row r="181" spans="2:7" s="113" customFormat="1" ht="20.100000000000001" customHeight="1" x14ac:dyDescent="0.25">
      <c r="B181" s="1"/>
      <c r="C181" s="100"/>
      <c r="D181" s="121"/>
      <c r="E181" s="102"/>
      <c r="F181" s="15"/>
      <c r="G181" s="112"/>
    </row>
    <row r="182" spans="2:7" s="113" customFormat="1" ht="20.100000000000001" customHeight="1" x14ac:dyDescent="0.25">
      <c r="B182" s="1"/>
      <c r="C182" s="100"/>
      <c r="D182" s="121"/>
      <c r="E182" s="102"/>
      <c r="F182" s="15"/>
      <c r="G182" s="112"/>
    </row>
    <row r="183" spans="2:7" s="113" customFormat="1" ht="20.100000000000001" customHeight="1" x14ac:dyDescent="0.25">
      <c r="B183" s="1"/>
      <c r="C183" s="100"/>
      <c r="D183" s="121"/>
      <c r="E183" s="102"/>
      <c r="F183" s="15"/>
      <c r="G183" s="112"/>
    </row>
    <row r="184" spans="2:7" s="113" customFormat="1" ht="20.100000000000001" customHeight="1" x14ac:dyDescent="0.25">
      <c r="B184" s="1"/>
      <c r="C184" s="100"/>
      <c r="D184" s="121"/>
      <c r="E184" s="102"/>
      <c r="F184" s="15"/>
      <c r="G184" s="112"/>
    </row>
    <row r="185" spans="2:7" s="113" customFormat="1" ht="20.100000000000001" customHeight="1" x14ac:dyDescent="0.25">
      <c r="B185" s="1"/>
      <c r="C185" s="100"/>
      <c r="D185" s="121"/>
      <c r="E185" s="102"/>
      <c r="F185" s="15"/>
      <c r="G185" s="112"/>
    </row>
    <row r="186" spans="2:7" s="113" customFormat="1" ht="20.100000000000001" customHeight="1" x14ac:dyDescent="0.25">
      <c r="B186" s="1"/>
      <c r="C186" s="100"/>
      <c r="D186" s="121"/>
      <c r="E186" s="102"/>
      <c r="F186" s="15"/>
      <c r="G186" s="112"/>
    </row>
    <row r="187" spans="2:7" s="113" customFormat="1" ht="20.100000000000001" customHeight="1" x14ac:dyDescent="0.25">
      <c r="B187" s="1"/>
      <c r="C187" s="100"/>
      <c r="D187" s="121"/>
      <c r="E187" s="102"/>
      <c r="F187" s="15"/>
      <c r="G187" s="112"/>
    </row>
    <row r="188" spans="2:7" s="113" customFormat="1" ht="20.100000000000001" customHeight="1" x14ac:dyDescent="0.25">
      <c r="B188" s="1"/>
      <c r="C188" s="100"/>
      <c r="D188" s="121"/>
      <c r="E188" s="102"/>
      <c r="F188" s="15"/>
      <c r="G188" s="112"/>
    </row>
    <row r="189" spans="2:7" s="113" customFormat="1" ht="20.100000000000001" customHeight="1" x14ac:dyDescent="0.25">
      <c r="B189" s="1"/>
      <c r="C189" s="100"/>
      <c r="D189" s="121"/>
      <c r="E189" s="102"/>
      <c r="F189" s="15"/>
      <c r="G189" s="112"/>
    </row>
    <row r="190" spans="2:7" s="113" customFormat="1" ht="20.100000000000001" customHeight="1" x14ac:dyDescent="0.25">
      <c r="B190" s="1"/>
      <c r="C190" s="100"/>
      <c r="D190" s="121"/>
      <c r="E190" s="102"/>
      <c r="F190" s="15"/>
      <c r="G190" s="112"/>
    </row>
    <row r="191" spans="2:7" s="113" customFormat="1" ht="20.100000000000001" customHeight="1" x14ac:dyDescent="0.25">
      <c r="B191" s="1"/>
      <c r="C191" s="100"/>
      <c r="D191" s="121"/>
      <c r="E191" s="102"/>
      <c r="F191" s="15"/>
      <c r="G191" s="112"/>
    </row>
    <row r="192" spans="2:7" s="113" customFormat="1" ht="20.100000000000001" customHeight="1" x14ac:dyDescent="0.25">
      <c r="B192" s="1"/>
      <c r="C192" s="100"/>
      <c r="D192" s="121"/>
      <c r="E192" s="102"/>
      <c r="F192" s="15"/>
      <c r="G192" s="112"/>
    </row>
    <row r="193" spans="2:7" s="113" customFormat="1" ht="20.100000000000001" customHeight="1" x14ac:dyDescent="0.25">
      <c r="B193" s="1"/>
      <c r="C193" s="100"/>
      <c r="D193" s="121"/>
      <c r="E193" s="102"/>
      <c r="F193" s="15"/>
      <c r="G193" s="112"/>
    </row>
    <row r="194" spans="2:7" s="113" customFormat="1" ht="20.100000000000001" customHeight="1" x14ac:dyDescent="0.25">
      <c r="B194" s="1"/>
      <c r="C194" s="100"/>
      <c r="D194" s="121"/>
      <c r="E194" s="102"/>
      <c r="F194" s="15"/>
      <c r="G194" s="112"/>
    </row>
    <row r="195" spans="2:7" s="113" customFormat="1" ht="20.100000000000001" customHeight="1" x14ac:dyDescent="0.25">
      <c r="B195" s="1"/>
      <c r="C195" s="100"/>
      <c r="D195" s="121"/>
      <c r="E195" s="102"/>
      <c r="F195" s="15"/>
      <c r="G195" s="112"/>
    </row>
    <row r="196" spans="2:7" s="113" customFormat="1" ht="20.100000000000001" customHeight="1" x14ac:dyDescent="0.25">
      <c r="B196" s="1"/>
      <c r="C196" s="100"/>
      <c r="D196" s="121"/>
      <c r="E196" s="102"/>
      <c r="F196" s="15"/>
      <c r="G196" s="112"/>
    </row>
    <row r="197" spans="2:7" s="113" customFormat="1" ht="20.100000000000001" customHeight="1" x14ac:dyDescent="0.25">
      <c r="B197" s="1"/>
      <c r="C197" s="100"/>
      <c r="D197" s="121"/>
      <c r="E197" s="102"/>
      <c r="F197" s="15"/>
      <c r="G197" s="112"/>
    </row>
    <row r="198" spans="2:7" s="113" customFormat="1" ht="20.100000000000001" customHeight="1" x14ac:dyDescent="0.25">
      <c r="B198" s="1"/>
      <c r="C198" s="100"/>
      <c r="D198" s="121"/>
      <c r="E198" s="102"/>
      <c r="F198" s="15"/>
      <c r="G198" s="112"/>
    </row>
    <row r="199" spans="2:7" s="113" customFormat="1" ht="20.100000000000001" customHeight="1" x14ac:dyDescent="0.25">
      <c r="B199" s="1"/>
      <c r="C199" s="100"/>
      <c r="D199" s="121"/>
      <c r="E199" s="102"/>
      <c r="F199" s="15"/>
      <c r="G199" s="112"/>
    </row>
    <row r="200" spans="2:7" s="113" customFormat="1" ht="20.100000000000001" customHeight="1" x14ac:dyDescent="0.25">
      <c r="B200" s="1"/>
      <c r="C200" s="100"/>
      <c r="D200" s="121"/>
      <c r="E200" s="102"/>
      <c r="F200" s="15"/>
      <c r="G200" s="112"/>
    </row>
    <row r="201" spans="2:7" s="113" customFormat="1" ht="20.100000000000001" customHeight="1" x14ac:dyDescent="0.25">
      <c r="B201" s="1"/>
      <c r="C201" s="100"/>
      <c r="D201" s="121"/>
      <c r="E201" s="102"/>
      <c r="F201" s="15"/>
      <c r="G201" s="112"/>
    </row>
    <row r="202" spans="2:7" s="113" customFormat="1" ht="20.100000000000001" customHeight="1" x14ac:dyDescent="0.25">
      <c r="B202" s="1"/>
      <c r="C202" s="100"/>
      <c r="D202" s="121"/>
      <c r="E202" s="102"/>
      <c r="F202" s="15"/>
      <c r="G202" s="112"/>
    </row>
    <row r="203" spans="2:7" s="113" customFormat="1" ht="20.100000000000001" customHeight="1" x14ac:dyDescent="0.25">
      <c r="B203" s="1"/>
      <c r="C203" s="100"/>
      <c r="D203" s="121"/>
      <c r="E203" s="102"/>
      <c r="F203" s="15"/>
      <c r="G203" s="112"/>
    </row>
    <row r="204" spans="2:7" s="113" customFormat="1" ht="20.100000000000001" customHeight="1" x14ac:dyDescent="0.25">
      <c r="B204" s="1"/>
      <c r="C204" s="100"/>
      <c r="D204" s="121"/>
      <c r="E204" s="102"/>
      <c r="F204" s="15"/>
      <c r="G204" s="112"/>
    </row>
    <row r="205" spans="2:7" s="113" customFormat="1" ht="20.100000000000001" customHeight="1" x14ac:dyDescent="0.25">
      <c r="B205" s="1"/>
      <c r="C205" s="100"/>
      <c r="D205" s="121"/>
      <c r="E205" s="102"/>
      <c r="F205" s="15"/>
      <c r="G205" s="112"/>
    </row>
    <row r="206" spans="2:7" s="113" customFormat="1" ht="20.100000000000001" customHeight="1" x14ac:dyDescent="0.25">
      <c r="B206" s="1"/>
      <c r="C206" s="100"/>
      <c r="D206" s="121"/>
      <c r="E206" s="102"/>
      <c r="F206" s="15"/>
      <c r="G206" s="112"/>
    </row>
    <row r="207" spans="2:7" s="113" customFormat="1" ht="20.100000000000001" customHeight="1" x14ac:dyDescent="0.25">
      <c r="B207" s="1"/>
      <c r="C207" s="100"/>
      <c r="D207" s="121"/>
      <c r="E207" s="102"/>
      <c r="F207" s="15"/>
      <c r="G207" s="112"/>
    </row>
    <row r="208" spans="2:7" s="113" customFormat="1" ht="20.100000000000001" customHeight="1" x14ac:dyDescent="0.25">
      <c r="B208" s="1"/>
      <c r="C208" s="100"/>
      <c r="D208" s="121"/>
      <c r="E208" s="102"/>
      <c r="F208" s="15"/>
      <c r="G208" s="112"/>
    </row>
    <row r="209" spans="2:7" s="113" customFormat="1" ht="20.100000000000001" customHeight="1" x14ac:dyDescent="0.25">
      <c r="B209" s="1"/>
      <c r="C209" s="100"/>
      <c r="D209" s="121"/>
      <c r="E209" s="102"/>
      <c r="F209" s="15"/>
      <c r="G209" s="112"/>
    </row>
    <row r="210" spans="2:7" s="113" customFormat="1" ht="20.100000000000001" customHeight="1" x14ac:dyDescent="0.25">
      <c r="B210" s="1"/>
      <c r="C210" s="100"/>
      <c r="D210" s="121"/>
      <c r="E210" s="102"/>
      <c r="F210" s="15"/>
      <c r="G210" s="112"/>
    </row>
    <row r="211" spans="2:7" s="113" customFormat="1" ht="20.100000000000001" customHeight="1" x14ac:dyDescent="0.25">
      <c r="B211" s="1"/>
      <c r="C211" s="100"/>
      <c r="D211" s="121"/>
      <c r="E211" s="102"/>
      <c r="F211" s="15"/>
      <c r="G211" s="112"/>
    </row>
    <row r="212" spans="2:7" s="113" customFormat="1" ht="20.100000000000001" customHeight="1" x14ac:dyDescent="0.25">
      <c r="B212" s="1"/>
      <c r="C212" s="100"/>
      <c r="D212" s="121"/>
      <c r="E212" s="102"/>
      <c r="F212" s="15"/>
      <c r="G212" s="112"/>
    </row>
    <row r="213" spans="2:7" s="113" customFormat="1" ht="20.100000000000001" customHeight="1" x14ac:dyDescent="0.25">
      <c r="B213" s="1"/>
      <c r="C213" s="100"/>
      <c r="D213" s="121"/>
      <c r="E213" s="102"/>
      <c r="F213" s="15"/>
      <c r="G213" s="112"/>
    </row>
    <row r="214" spans="2:7" s="113" customFormat="1" ht="20.100000000000001" customHeight="1" x14ac:dyDescent="0.25">
      <c r="B214" s="1"/>
      <c r="C214" s="100"/>
      <c r="D214" s="121"/>
      <c r="E214" s="102"/>
      <c r="F214" s="15"/>
      <c r="G214" s="112"/>
    </row>
    <row r="215" spans="2:7" s="113" customFormat="1" ht="20.100000000000001" customHeight="1" x14ac:dyDescent="0.25">
      <c r="B215" s="1"/>
      <c r="C215" s="100"/>
      <c r="D215" s="121"/>
      <c r="E215" s="102"/>
      <c r="F215" s="15"/>
      <c r="G215" s="112"/>
    </row>
    <row r="216" spans="2:7" s="113" customFormat="1" ht="20.100000000000001" customHeight="1" x14ac:dyDescent="0.25">
      <c r="B216" s="1"/>
      <c r="C216" s="100"/>
      <c r="D216" s="121"/>
      <c r="E216" s="102"/>
      <c r="F216" s="15"/>
      <c r="G216" s="112"/>
    </row>
    <row r="217" spans="2:7" s="113" customFormat="1" ht="20.100000000000001" customHeight="1" x14ac:dyDescent="0.25">
      <c r="B217" s="1"/>
      <c r="C217" s="100"/>
      <c r="D217" s="121"/>
      <c r="E217" s="102"/>
      <c r="F217" s="15"/>
      <c r="G217" s="112"/>
    </row>
    <row r="218" spans="2:7" s="113" customFormat="1" ht="20.100000000000001" customHeight="1" x14ac:dyDescent="0.25">
      <c r="B218" s="1"/>
      <c r="C218" s="100"/>
      <c r="D218" s="121"/>
      <c r="E218" s="102"/>
      <c r="F218" s="15"/>
      <c r="G218" s="112"/>
    </row>
    <row r="219" spans="2:7" s="113" customFormat="1" ht="20.100000000000001" customHeight="1" x14ac:dyDescent="0.25">
      <c r="B219" s="1"/>
      <c r="C219" s="100"/>
      <c r="D219" s="121"/>
      <c r="E219" s="102"/>
      <c r="F219" s="15"/>
      <c r="G219" s="112"/>
    </row>
    <row r="220" spans="2:7" s="113" customFormat="1" ht="20.100000000000001" customHeight="1" x14ac:dyDescent="0.25">
      <c r="B220" s="1"/>
      <c r="C220" s="100"/>
      <c r="D220" s="121"/>
      <c r="E220" s="102"/>
      <c r="F220" s="15"/>
      <c r="G220" s="112"/>
    </row>
    <row r="221" spans="2:7" s="113" customFormat="1" ht="20.100000000000001" customHeight="1" x14ac:dyDescent="0.25">
      <c r="B221" s="1"/>
      <c r="C221" s="100"/>
      <c r="D221" s="121"/>
      <c r="E221" s="102"/>
      <c r="F221" s="15"/>
      <c r="G221" s="112"/>
    </row>
    <row r="222" spans="2:7" s="113" customFormat="1" ht="20.100000000000001" customHeight="1" x14ac:dyDescent="0.25">
      <c r="B222" s="1"/>
      <c r="C222" s="100"/>
      <c r="D222" s="121"/>
      <c r="E222" s="102"/>
      <c r="F222" s="15"/>
      <c r="G222" s="112"/>
    </row>
    <row r="223" spans="2:7" s="113" customFormat="1" ht="20.100000000000001" customHeight="1" x14ac:dyDescent="0.25">
      <c r="B223" s="1"/>
      <c r="C223" s="100"/>
      <c r="D223" s="121"/>
      <c r="E223" s="102"/>
      <c r="F223" s="15"/>
      <c r="G223" s="112"/>
    </row>
    <row r="224" spans="2:7" s="113" customFormat="1" ht="20.100000000000001" customHeight="1" x14ac:dyDescent="0.25">
      <c r="B224" s="1"/>
      <c r="C224" s="100"/>
      <c r="D224" s="121"/>
      <c r="E224" s="102"/>
      <c r="F224" s="15"/>
      <c r="G224" s="112"/>
    </row>
    <row r="225" spans="2:7" s="113" customFormat="1" ht="20.100000000000001" customHeight="1" x14ac:dyDescent="0.25">
      <c r="B225" s="1"/>
      <c r="C225" s="100"/>
      <c r="D225" s="121"/>
      <c r="E225" s="102"/>
      <c r="F225" s="15"/>
      <c r="G225" s="112"/>
    </row>
    <row r="226" spans="2:7" s="113" customFormat="1" ht="20.100000000000001" customHeight="1" x14ac:dyDescent="0.25">
      <c r="B226" s="1"/>
      <c r="C226" s="100"/>
      <c r="D226" s="121"/>
      <c r="E226" s="102"/>
      <c r="F226" s="15"/>
      <c r="G226" s="112"/>
    </row>
    <row r="227" spans="2:7" s="113" customFormat="1" ht="20.100000000000001" customHeight="1" x14ac:dyDescent="0.25">
      <c r="B227" s="1"/>
      <c r="C227" s="100"/>
      <c r="D227" s="121"/>
      <c r="E227" s="102"/>
      <c r="F227" s="15"/>
      <c r="G227" s="112"/>
    </row>
    <row r="228" spans="2:7" s="113" customFormat="1" ht="20.100000000000001" customHeight="1" x14ac:dyDescent="0.25">
      <c r="B228" s="1"/>
      <c r="C228" s="100"/>
      <c r="D228" s="121"/>
      <c r="E228" s="102"/>
      <c r="F228" s="15"/>
      <c r="G228" s="112"/>
    </row>
    <row r="229" spans="2:7" s="113" customFormat="1" ht="20.100000000000001" customHeight="1" x14ac:dyDescent="0.25">
      <c r="B229" s="1"/>
      <c r="C229" s="100"/>
      <c r="D229" s="121"/>
      <c r="E229" s="102"/>
      <c r="F229" s="15"/>
      <c r="G229" s="112"/>
    </row>
    <row r="230" spans="2:7" s="113" customFormat="1" ht="20.100000000000001" customHeight="1" x14ac:dyDescent="0.25">
      <c r="B230" s="1"/>
      <c r="C230" s="100"/>
      <c r="D230" s="121"/>
      <c r="E230" s="102"/>
      <c r="F230" s="15"/>
      <c r="G230" s="112"/>
    </row>
    <row r="231" spans="2:7" s="113" customFormat="1" ht="20.100000000000001" customHeight="1" x14ac:dyDescent="0.25">
      <c r="B231" s="1"/>
      <c r="C231" s="100"/>
      <c r="D231" s="121"/>
      <c r="E231" s="102"/>
      <c r="F231" s="15"/>
      <c r="G231" s="112"/>
    </row>
    <row r="232" spans="2:7" s="113" customFormat="1" ht="20.100000000000001" customHeight="1" x14ac:dyDescent="0.25">
      <c r="B232" s="1"/>
      <c r="C232" s="100"/>
      <c r="D232" s="121"/>
      <c r="E232" s="102"/>
      <c r="F232" s="15"/>
      <c r="G232" s="112"/>
    </row>
    <row r="233" spans="2:7" s="113" customFormat="1" ht="20.100000000000001" customHeight="1" x14ac:dyDescent="0.25">
      <c r="B233" s="1"/>
      <c r="C233" s="100"/>
      <c r="D233" s="121"/>
      <c r="E233" s="102"/>
      <c r="F233" s="15"/>
      <c r="G233" s="112"/>
    </row>
    <row r="234" spans="2:7" s="113" customFormat="1" ht="20.100000000000001" customHeight="1" x14ac:dyDescent="0.25">
      <c r="B234" s="1"/>
      <c r="C234" s="100"/>
      <c r="D234" s="121"/>
      <c r="E234" s="102"/>
      <c r="F234" s="15"/>
      <c r="G234" s="112"/>
    </row>
    <row r="235" spans="2:7" s="113" customFormat="1" ht="20.100000000000001" customHeight="1" x14ac:dyDescent="0.25">
      <c r="B235" s="1"/>
      <c r="C235" s="100"/>
      <c r="D235" s="121"/>
      <c r="E235" s="102"/>
      <c r="F235" s="15"/>
      <c r="G235" s="112"/>
    </row>
    <row r="236" spans="2:7" s="113" customFormat="1" ht="20.100000000000001" customHeight="1" x14ac:dyDescent="0.25">
      <c r="B236" s="1"/>
      <c r="C236" s="100"/>
      <c r="D236" s="121"/>
      <c r="E236" s="102"/>
      <c r="F236" s="15"/>
      <c r="G236" s="112"/>
    </row>
    <row r="237" spans="2:7" s="113" customFormat="1" ht="20.100000000000001" customHeight="1" x14ac:dyDescent="0.25">
      <c r="B237" s="1"/>
      <c r="C237" s="100"/>
      <c r="D237" s="121"/>
      <c r="E237" s="102"/>
      <c r="F237" s="15"/>
      <c r="G237" s="112"/>
    </row>
    <row r="238" spans="2:7" s="113" customFormat="1" ht="20.100000000000001" customHeight="1" x14ac:dyDescent="0.25">
      <c r="B238" s="1"/>
      <c r="C238" s="100"/>
      <c r="D238" s="121"/>
      <c r="E238" s="102"/>
      <c r="F238" s="15"/>
      <c r="G238" s="112"/>
    </row>
    <row r="239" spans="2:7" s="113" customFormat="1" ht="20.100000000000001" customHeight="1" x14ac:dyDescent="0.25">
      <c r="B239" s="1"/>
      <c r="C239" s="100"/>
      <c r="D239" s="121"/>
      <c r="E239" s="102"/>
      <c r="F239" s="15"/>
      <c r="G239" s="112"/>
    </row>
    <row r="240" spans="2:7" s="113" customFormat="1" ht="20.100000000000001" customHeight="1" x14ac:dyDescent="0.25">
      <c r="B240" s="1"/>
      <c r="C240" s="100"/>
      <c r="D240" s="121"/>
      <c r="E240" s="102"/>
      <c r="F240" s="15"/>
      <c r="G240" s="112"/>
    </row>
    <row r="241" spans="2:7" s="113" customFormat="1" ht="20.100000000000001" customHeight="1" x14ac:dyDescent="0.25">
      <c r="B241" s="1"/>
      <c r="C241" s="100"/>
      <c r="D241" s="121"/>
      <c r="E241" s="102"/>
      <c r="F241" s="15"/>
      <c r="G241" s="112"/>
    </row>
    <row r="242" spans="2:7" s="113" customFormat="1" ht="20.100000000000001" customHeight="1" x14ac:dyDescent="0.25">
      <c r="B242" s="1"/>
      <c r="C242" s="100"/>
      <c r="D242" s="121"/>
      <c r="E242" s="102"/>
      <c r="F242" s="15"/>
      <c r="G242" s="112"/>
    </row>
    <row r="243" spans="2:7" s="113" customFormat="1" ht="20.100000000000001" customHeight="1" x14ac:dyDescent="0.25">
      <c r="B243" s="1"/>
      <c r="C243" s="100"/>
      <c r="D243" s="121"/>
      <c r="E243" s="102"/>
      <c r="F243" s="15"/>
      <c r="G243" s="112"/>
    </row>
    <row r="244" spans="2:7" s="113" customFormat="1" ht="20.100000000000001" customHeight="1" x14ac:dyDescent="0.25">
      <c r="B244" s="1"/>
      <c r="C244" s="100"/>
      <c r="D244" s="121"/>
      <c r="E244" s="102"/>
      <c r="F244" s="15"/>
      <c r="G244" s="112"/>
    </row>
    <row r="245" spans="2:7" s="113" customFormat="1" ht="20.100000000000001" customHeight="1" x14ac:dyDescent="0.25">
      <c r="B245" s="1"/>
      <c r="C245" s="100"/>
      <c r="D245" s="121"/>
      <c r="E245" s="102"/>
      <c r="F245" s="15"/>
      <c r="G245" s="112"/>
    </row>
    <row r="246" spans="2:7" s="113" customFormat="1" ht="20.100000000000001" customHeight="1" x14ac:dyDescent="0.25">
      <c r="B246" s="1"/>
      <c r="C246" s="100"/>
      <c r="D246" s="121"/>
      <c r="E246" s="102"/>
      <c r="F246" s="15"/>
      <c r="G246" s="112"/>
    </row>
    <row r="247" spans="2:7" s="113" customFormat="1" ht="20.100000000000001" customHeight="1" x14ac:dyDescent="0.25">
      <c r="B247" s="1"/>
      <c r="C247" s="100"/>
      <c r="D247" s="121"/>
      <c r="E247" s="102"/>
      <c r="F247" s="15"/>
      <c r="G247" s="112"/>
    </row>
    <row r="248" spans="2:7" s="113" customFormat="1" ht="20.100000000000001" customHeight="1" x14ac:dyDescent="0.25">
      <c r="B248" s="1"/>
      <c r="C248" s="100"/>
      <c r="D248" s="121"/>
      <c r="E248" s="102"/>
      <c r="F248" s="15"/>
      <c r="G248" s="112"/>
    </row>
    <row r="249" spans="2:7" s="113" customFormat="1" ht="20.100000000000001" customHeight="1" x14ac:dyDescent="0.25">
      <c r="B249" s="1"/>
      <c r="C249" s="100"/>
      <c r="D249" s="121"/>
      <c r="E249" s="102"/>
      <c r="F249" s="15"/>
      <c r="G249" s="112"/>
    </row>
    <row r="250" spans="2:7" s="113" customFormat="1" ht="20.100000000000001" customHeight="1" x14ac:dyDescent="0.25">
      <c r="B250" s="1"/>
      <c r="C250" s="100"/>
      <c r="D250" s="121"/>
      <c r="E250" s="102"/>
      <c r="F250" s="15"/>
      <c r="G250" s="112"/>
    </row>
    <row r="251" spans="2:7" s="113" customFormat="1" ht="20.100000000000001" customHeight="1" x14ac:dyDescent="0.25">
      <c r="B251" s="1"/>
      <c r="C251" s="100"/>
      <c r="D251" s="121"/>
      <c r="E251" s="102"/>
      <c r="F251" s="15"/>
      <c r="G251" s="112"/>
    </row>
    <row r="252" spans="2:7" s="113" customFormat="1" ht="20.100000000000001" customHeight="1" x14ac:dyDescent="0.25">
      <c r="B252" s="1"/>
      <c r="C252" s="100"/>
      <c r="D252" s="121"/>
      <c r="E252" s="102"/>
      <c r="F252" s="15"/>
      <c r="G252" s="112"/>
    </row>
    <row r="253" spans="2:7" s="113" customFormat="1" ht="20.100000000000001" customHeight="1" x14ac:dyDescent="0.25">
      <c r="B253" s="1"/>
      <c r="C253" s="100"/>
      <c r="D253" s="121"/>
      <c r="E253" s="102"/>
      <c r="F253" s="15"/>
      <c r="G253" s="112"/>
    </row>
    <row r="254" spans="2:7" s="113" customFormat="1" ht="20.100000000000001" customHeight="1" x14ac:dyDescent="0.25">
      <c r="B254" s="1"/>
      <c r="C254" s="100"/>
      <c r="D254" s="121"/>
      <c r="E254" s="102"/>
      <c r="F254" s="15"/>
      <c r="G254" s="112"/>
    </row>
    <row r="255" spans="2:7" s="113" customFormat="1" ht="20.100000000000001" customHeight="1" x14ac:dyDescent="0.25">
      <c r="B255" s="1"/>
      <c r="C255" s="100"/>
      <c r="D255" s="121"/>
      <c r="E255" s="102"/>
      <c r="F255" s="15"/>
      <c r="G255" s="112"/>
    </row>
    <row r="256" spans="2:7" s="113" customFormat="1" ht="20.100000000000001" customHeight="1" x14ac:dyDescent="0.25">
      <c r="B256" s="1"/>
      <c r="C256" s="100"/>
      <c r="D256" s="121"/>
      <c r="E256" s="102"/>
      <c r="F256" s="15"/>
      <c r="G256" s="112"/>
    </row>
    <row r="257" spans="2:7" s="113" customFormat="1" ht="20.100000000000001" customHeight="1" x14ac:dyDescent="0.25">
      <c r="B257" s="1"/>
      <c r="C257" s="100"/>
      <c r="D257" s="121"/>
      <c r="E257" s="102"/>
      <c r="F257" s="15"/>
      <c r="G257" s="112"/>
    </row>
    <row r="258" spans="2:7" s="113" customFormat="1" ht="20.100000000000001" customHeight="1" x14ac:dyDescent="0.25">
      <c r="B258" s="1"/>
      <c r="C258" s="100"/>
      <c r="D258" s="121"/>
      <c r="E258" s="102"/>
      <c r="F258" s="15"/>
      <c r="G258" s="112"/>
    </row>
    <row r="259" spans="2:7" s="113" customFormat="1" ht="20.100000000000001" customHeight="1" x14ac:dyDescent="0.25">
      <c r="B259" s="1"/>
      <c r="C259" s="100"/>
      <c r="D259" s="121"/>
      <c r="E259" s="102"/>
      <c r="F259" s="15"/>
      <c r="G259" s="112"/>
    </row>
    <row r="260" spans="2:7" s="113" customFormat="1" ht="20.100000000000001" customHeight="1" x14ac:dyDescent="0.25">
      <c r="B260" s="1"/>
      <c r="C260" s="100"/>
      <c r="D260" s="121"/>
      <c r="E260" s="102"/>
      <c r="F260" s="15"/>
      <c r="G260" s="112"/>
    </row>
    <row r="261" spans="2:7" s="113" customFormat="1" ht="20.100000000000001" customHeight="1" x14ac:dyDescent="0.25">
      <c r="B261" s="1"/>
      <c r="C261" s="100"/>
      <c r="D261" s="121"/>
      <c r="E261" s="102"/>
      <c r="F261" s="15"/>
      <c r="G261" s="112"/>
    </row>
    <row r="262" spans="2:7" s="113" customFormat="1" ht="20.100000000000001" customHeight="1" x14ac:dyDescent="0.25">
      <c r="B262" s="1"/>
      <c r="C262" s="100"/>
      <c r="D262" s="121"/>
      <c r="E262" s="102"/>
      <c r="F262" s="15"/>
      <c r="G262" s="112"/>
    </row>
    <row r="263" spans="2:7" s="113" customFormat="1" ht="20.100000000000001" customHeight="1" x14ac:dyDescent="0.25">
      <c r="B263" s="1"/>
      <c r="C263" s="100"/>
      <c r="D263" s="121"/>
      <c r="E263" s="102"/>
      <c r="F263" s="15"/>
      <c r="G263" s="112"/>
    </row>
    <row r="264" spans="2:7" s="113" customFormat="1" ht="20.100000000000001" customHeight="1" x14ac:dyDescent="0.25">
      <c r="B264" s="1"/>
      <c r="C264" s="100"/>
      <c r="D264" s="121"/>
      <c r="E264" s="102"/>
      <c r="F264" s="15"/>
      <c r="G264" s="112"/>
    </row>
    <row r="265" spans="2:7" s="113" customFormat="1" ht="20.100000000000001" customHeight="1" x14ac:dyDescent="0.25">
      <c r="B265" s="1"/>
      <c r="C265" s="100"/>
      <c r="D265" s="121"/>
      <c r="E265" s="102"/>
      <c r="F265" s="15"/>
      <c r="G265" s="112"/>
    </row>
    <row r="266" spans="2:7" s="113" customFormat="1" ht="20.100000000000001" customHeight="1" x14ac:dyDescent="0.25">
      <c r="B266" s="1"/>
      <c r="C266" s="100"/>
      <c r="D266" s="121"/>
      <c r="E266" s="102"/>
      <c r="F266" s="15"/>
      <c r="G266" s="112"/>
    </row>
    <row r="267" spans="2:7" s="113" customFormat="1" ht="20.100000000000001" customHeight="1" x14ac:dyDescent="0.25">
      <c r="B267" s="1"/>
      <c r="C267" s="100"/>
      <c r="D267" s="121"/>
      <c r="E267" s="102"/>
      <c r="F267" s="15"/>
      <c r="G267" s="112"/>
    </row>
    <row r="268" spans="2:7" s="113" customFormat="1" ht="20.100000000000001" customHeight="1" x14ac:dyDescent="0.25">
      <c r="B268" s="1"/>
      <c r="C268" s="100"/>
      <c r="D268" s="121"/>
      <c r="E268" s="102"/>
      <c r="F268" s="15"/>
      <c r="G268" s="112"/>
    </row>
    <row r="269" spans="2:7" s="113" customFormat="1" ht="20.100000000000001" customHeight="1" x14ac:dyDescent="0.25">
      <c r="B269" s="1"/>
      <c r="C269" s="100"/>
      <c r="D269" s="121"/>
      <c r="E269" s="102"/>
      <c r="F269" s="15"/>
      <c r="G269" s="112"/>
    </row>
    <row r="270" spans="2:7" s="113" customFormat="1" ht="20.100000000000001" customHeight="1" x14ac:dyDescent="0.25">
      <c r="B270" s="1"/>
      <c r="C270" s="100"/>
      <c r="D270" s="121"/>
      <c r="E270" s="102"/>
      <c r="F270" s="15"/>
      <c r="G270" s="112"/>
    </row>
    <row r="271" spans="2:7" s="113" customFormat="1" ht="20.100000000000001" customHeight="1" x14ac:dyDescent="0.25">
      <c r="B271" s="1"/>
      <c r="C271" s="100"/>
      <c r="D271" s="121"/>
      <c r="E271" s="102"/>
      <c r="F271" s="15"/>
      <c r="G271" s="112"/>
    </row>
    <row r="272" spans="2:7" s="113" customFormat="1" ht="20.100000000000001" customHeight="1" x14ac:dyDescent="0.25">
      <c r="B272" s="1"/>
      <c r="C272" s="100"/>
      <c r="D272" s="121"/>
      <c r="E272" s="102"/>
      <c r="F272" s="15"/>
      <c r="G272" s="112"/>
    </row>
    <row r="273" spans="2:7" s="113" customFormat="1" ht="20.100000000000001" customHeight="1" x14ac:dyDescent="0.25">
      <c r="B273" s="1"/>
      <c r="C273" s="100"/>
      <c r="D273" s="121"/>
      <c r="E273" s="102"/>
      <c r="F273" s="15"/>
      <c r="G273" s="112"/>
    </row>
    <row r="274" spans="2:7" s="113" customFormat="1" ht="20.100000000000001" customHeight="1" x14ac:dyDescent="0.25">
      <c r="B274" s="1"/>
      <c r="C274" s="100"/>
      <c r="D274" s="121"/>
      <c r="E274" s="102"/>
      <c r="F274" s="15"/>
      <c r="G274" s="112"/>
    </row>
    <row r="275" spans="2:7" s="113" customFormat="1" ht="20.100000000000001" customHeight="1" x14ac:dyDescent="0.25">
      <c r="B275" s="1"/>
      <c r="C275" s="100"/>
      <c r="D275" s="121"/>
      <c r="E275" s="102"/>
      <c r="F275" s="15"/>
      <c r="G275" s="112"/>
    </row>
    <row r="276" spans="2:7" s="113" customFormat="1" ht="20.100000000000001" customHeight="1" x14ac:dyDescent="0.25">
      <c r="B276" s="1"/>
      <c r="C276" s="100"/>
      <c r="D276" s="121"/>
      <c r="E276" s="102"/>
      <c r="F276" s="15"/>
      <c r="G276" s="112"/>
    </row>
    <row r="277" spans="2:7" s="113" customFormat="1" ht="20.100000000000001" customHeight="1" x14ac:dyDescent="0.25">
      <c r="B277" s="1"/>
      <c r="C277" s="100"/>
      <c r="D277" s="121"/>
      <c r="E277" s="102"/>
      <c r="F277" s="15"/>
      <c r="G277" s="112"/>
    </row>
    <row r="278" spans="2:7" s="113" customFormat="1" ht="20.100000000000001" customHeight="1" x14ac:dyDescent="0.25">
      <c r="B278" s="1"/>
      <c r="C278" s="100"/>
      <c r="D278" s="121"/>
      <c r="E278" s="102"/>
      <c r="F278" s="15"/>
      <c r="G278" s="112"/>
    </row>
    <row r="279" spans="2:7" s="113" customFormat="1" ht="20.100000000000001" customHeight="1" x14ac:dyDescent="0.25">
      <c r="B279" s="1"/>
      <c r="C279" s="100"/>
      <c r="D279" s="121"/>
      <c r="E279" s="102"/>
      <c r="F279" s="15"/>
      <c r="G279" s="112"/>
    </row>
    <row r="280" spans="2:7" s="113" customFormat="1" ht="20.100000000000001" customHeight="1" x14ac:dyDescent="0.25">
      <c r="B280" s="1"/>
      <c r="C280" s="100"/>
      <c r="D280" s="121"/>
      <c r="E280" s="102"/>
      <c r="F280" s="15"/>
      <c r="G280" s="112"/>
    </row>
    <row r="281" spans="2:7" s="113" customFormat="1" ht="20.100000000000001" customHeight="1" x14ac:dyDescent="0.25">
      <c r="B281" s="1"/>
      <c r="C281" s="100"/>
      <c r="D281" s="121"/>
      <c r="E281" s="102"/>
      <c r="F281" s="15"/>
      <c r="G281" s="112"/>
    </row>
    <row r="282" spans="2:7" s="113" customFormat="1" ht="20.100000000000001" customHeight="1" x14ac:dyDescent="0.25">
      <c r="B282" s="1"/>
      <c r="C282" s="100"/>
      <c r="D282" s="121"/>
      <c r="E282" s="102"/>
      <c r="F282" s="15"/>
      <c r="G282" s="112"/>
    </row>
    <row r="283" spans="2:7" s="113" customFormat="1" ht="20.100000000000001" customHeight="1" x14ac:dyDescent="0.25">
      <c r="B283" s="1"/>
      <c r="C283" s="100"/>
      <c r="D283" s="121"/>
      <c r="E283" s="102"/>
      <c r="F283" s="15"/>
      <c r="G283" s="112"/>
    </row>
    <row r="284" spans="2:7" s="113" customFormat="1" ht="20.100000000000001" customHeight="1" x14ac:dyDescent="0.25">
      <c r="B284" s="1"/>
      <c r="C284" s="100"/>
      <c r="D284" s="121"/>
      <c r="E284" s="102"/>
      <c r="F284" s="15"/>
      <c r="G284" s="112"/>
    </row>
    <row r="285" spans="2:7" s="113" customFormat="1" ht="20.100000000000001" customHeight="1" x14ac:dyDescent="0.25">
      <c r="B285" s="1"/>
      <c r="C285" s="100"/>
      <c r="D285" s="121"/>
      <c r="E285" s="102"/>
      <c r="F285" s="15"/>
      <c r="G285" s="112"/>
    </row>
    <row r="286" spans="2:7" s="113" customFormat="1" ht="20.100000000000001" customHeight="1" x14ac:dyDescent="0.25">
      <c r="B286" s="1"/>
      <c r="C286" s="100"/>
      <c r="D286" s="121"/>
      <c r="E286" s="102"/>
      <c r="F286" s="15"/>
      <c r="G286" s="112"/>
    </row>
    <row r="287" spans="2:7" s="113" customFormat="1" ht="20.100000000000001" customHeight="1" x14ac:dyDescent="0.25">
      <c r="B287" s="1"/>
      <c r="C287" s="100"/>
      <c r="D287" s="121"/>
      <c r="E287" s="102"/>
      <c r="F287" s="15"/>
      <c r="G287" s="112"/>
    </row>
    <row r="288" spans="2:7" s="113" customFormat="1" ht="20.100000000000001" customHeight="1" x14ac:dyDescent="0.25">
      <c r="B288" s="1"/>
      <c r="C288" s="100"/>
      <c r="D288" s="121"/>
      <c r="E288" s="102"/>
      <c r="F288" s="15"/>
      <c r="G288" s="112"/>
    </row>
    <row r="289" spans="2:7" s="113" customFormat="1" ht="20.100000000000001" customHeight="1" x14ac:dyDescent="0.25">
      <c r="B289" s="1"/>
      <c r="C289" s="100"/>
      <c r="D289" s="121"/>
      <c r="E289" s="102"/>
      <c r="F289" s="15"/>
      <c r="G289" s="112"/>
    </row>
    <row r="290" spans="2:7" s="113" customFormat="1" ht="20.100000000000001" customHeight="1" x14ac:dyDescent="0.25">
      <c r="B290" s="1"/>
      <c r="C290" s="100"/>
      <c r="D290" s="121"/>
      <c r="E290" s="102"/>
      <c r="F290" s="15"/>
      <c r="G290" s="112"/>
    </row>
    <row r="291" spans="2:7" s="113" customFormat="1" ht="20.100000000000001" customHeight="1" x14ac:dyDescent="0.25">
      <c r="B291" s="1"/>
      <c r="C291" s="100"/>
      <c r="D291" s="121"/>
      <c r="E291" s="102"/>
      <c r="F291" s="15"/>
      <c r="G291" s="112"/>
    </row>
    <row r="292" spans="2:7" s="113" customFormat="1" ht="20.100000000000001" customHeight="1" x14ac:dyDescent="0.25">
      <c r="B292" s="1"/>
      <c r="C292" s="100"/>
      <c r="D292" s="121"/>
      <c r="E292" s="102"/>
      <c r="F292" s="15"/>
      <c r="G292" s="112"/>
    </row>
    <row r="293" spans="2:7" s="113" customFormat="1" ht="20.100000000000001" customHeight="1" x14ac:dyDescent="0.25">
      <c r="B293" s="1"/>
      <c r="C293" s="100"/>
      <c r="D293" s="121"/>
      <c r="E293" s="102"/>
      <c r="F293" s="15"/>
      <c r="G293" s="112"/>
    </row>
    <row r="294" spans="2:7" s="113" customFormat="1" ht="20.100000000000001" customHeight="1" x14ac:dyDescent="0.25">
      <c r="B294" s="1"/>
      <c r="C294" s="100"/>
      <c r="D294" s="121"/>
      <c r="E294" s="102"/>
      <c r="F294" s="15"/>
      <c r="G294" s="112"/>
    </row>
    <row r="295" spans="2:7" s="113" customFormat="1" ht="20.100000000000001" customHeight="1" x14ac:dyDescent="0.25">
      <c r="B295" s="1"/>
      <c r="C295" s="100"/>
      <c r="D295" s="121"/>
      <c r="E295" s="102"/>
      <c r="F295" s="15"/>
      <c r="G295" s="112"/>
    </row>
    <row r="296" spans="2:7" s="113" customFormat="1" ht="20.100000000000001" customHeight="1" x14ac:dyDescent="0.25">
      <c r="B296" s="1"/>
      <c r="C296" s="100"/>
      <c r="D296" s="121"/>
      <c r="E296" s="102"/>
      <c r="F296" s="15"/>
      <c r="G296" s="112"/>
    </row>
    <row r="297" spans="2:7" s="113" customFormat="1" ht="20.100000000000001" customHeight="1" x14ac:dyDescent="0.25">
      <c r="B297" s="1"/>
      <c r="C297" s="100"/>
      <c r="D297" s="121"/>
      <c r="E297" s="102"/>
      <c r="F297" s="15"/>
      <c r="G297" s="112"/>
    </row>
    <row r="298" spans="2:7" s="113" customFormat="1" ht="20.100000000000001" customHeight="1" x14ac:dyDescent="0.25">
      <c r="B298" s="1"/>
      <c r="C298" s="100"/>
      <c r="D298" s="121"/>
      <c r="E298" s="102"/>
      <c r="F298" s="15"/>
      <c r="G298" s="112"/>
    </row>
    <row r="299" spans="2:7" s="113" customFormat="1" ht="20.100000000000001" customHeight="1" x14ac:dyDescent="0.25">
      <c r="B299" s="1"/>
      <c r="C299" s="100"/>
      <c r="D299" s="121"/>
      <c r="E299" s="102"/>
      <c r="F299" s="15"/>
      <c r="G299" s="112"/>
    </row>
    <row r="300" spans="2:7" s="113" customFormat="1" ht="20.100000000000001" customHeight="1" x14ac:dyDescent="0.25">
      <c r="B300" s="1"/>
      <c r="C300" s="100"/>
      <c r="D300" s="121"/>
      <c r="E300" s="102"/>
      <c r="F300" s="15"/>
      <c r="G300" s="112"/>
    </row>
    <row r="301" spans="2:7" s="113" customFormat="1" ht="20.100000000000001" customHeight="1" x14ac:dyDescent="0.25">
      <c r="B301" s="1"/>
      <c r="C301" s="100"/>
      <c r="D301" s="121"/>
      <c r="E301" s="102"/>
      <c r="F301" s="15"/>
      <c r="G301" s="112"/>
    </row>
    <row r="302" spans="2:7" s="113" customFormat="1" ht="20.100000000000001" customHeight="1" x14ac:dyDescent="0.25">
      <c r="B302" s="1"/>
      <c r="C302" s="100"/>
      <c r="D302" s="121"/>
      <c r="E302" s="102"/>
      <c r="F302" s="15"/>
      <c r="G302" s="112"/>
    </row>
    <row r="303" spans="2:7" s="113" customFormat="1" ht="20.100000000000001" customHeight="1" x14ac:dyDescent="0.25">
      <c r="B303" s="1"/>
      <c r="C303" s="100"/>
      <c r="D303" s="121"/>
      <c r="E303" s="102"/>
      <c r="F303" s="15"/>
      <c r="G303" s="112"/>
    </row>
    <row r="304" spans="2:7" s="113" customFormat="1" ht="20.100000000000001" customHeight="1" x14ac:dyDescent="0.25">
      <c r="B304" s="1"/>
      <c r="C304" s="100"/>
      <c r="D304" s="121"/>
      <c r="E304" s="102"/>
      <c r="F304" s="15"/>
      <c r="G304" s="112"/>
    </row>
    <row r="305" spans="2:7" s="113" customFormat="1" ht="20.100000000000001" customHeight="1" x14ac:dyDescent="0.25">
      <c r="B305" s="1"/>
      <c r="C305" s="100"/>
      <c r="D305" s="121"/>
      <c r="E305" s="102"/>
      <c r="F305" s="15"/>
      <c r="G305" s="112"/>
    </row>
    <row r="306" spans="2:7" s="113" customFormat="1" ht="20.100000000000001" customHeight="1" x14ac:dyDescent="0.25">
      <c r="B306" s="1"/>
      <c r="C306" s="100"/>
      <c r="D306" s="121"/>
      <c r="E306" s="102"/>
      <c r="F306" s="15"/>
      <c r="G306" s="112"/>
    </row>
    <row r="307" spans="2:7" s="113" customFormat="1" ht="20.100000000000001" customHeight="1" x14ac:dyDescent="0.25">
      <c r="B307" s="1"/>
      <c r="C307" s="100"/>
      <c r="D307" s="121"/>
      <c r="E307" s="102"/>
      <c r="F307" s="15"/>
      <c r="G307" s="112"/>
    </row>
    <row r="308" spans="2:7" s="113" customFormat="1" ht="20.100000000000001" customHeight="1" x14ac:dyDescent="0.25">
      <c r="B308" s="1"/>
      <c r="C308" s="100"/>
      <c r="D308" s="121"/>
      <c r="E308" s="102"/>
      <c r="F308" s="15"/>
      <c r="G308" s="112"/>
    </row>
    <row r="309" spans="2:7" s="113" customFormat="1" ht="20.100000000000001" customHeight="1" x14ac:dyDescent="0.25">
      <c r="B309" s="1"/>
      <c r="C309" s="100"/>
      <c r="D309" s="121"/>
      <c r="E309" s="102"/>
      <c r="F309" s="15"/>
      <c r="G309" s="112"/>
    </row>
    <row r="310" spans="2:7" s="113" customFormat="1" ht="20.100000000000001" customHeight="1" x14ac:dyDescent="0.25">
      <c r="B310" s="1"/>
      <c r="C310" s="100"/>
      <c r="D310" s="121"/>
      <c r="E310" s="102"/>
      <c r="F310" s="15"/>
      <c r="G310" s="112"/>
    </row>
    <row r="311" spans="2:7" s="113" customFormat="1" ht="20.100000000000001" customHeight="1" x14ac:dyDescent="0.25">
      <c r="B311" s="1"/>
      <c r="C311" s="100"/>
      <c r="D311" s="121"/>
      <c r="E311" s="102"/>
      <c r="F311" s="15"/>
      <c r="G311" s="112"/>
    </row>
    <row r="312" spans="2:7" s="113" customFormat="1" ht="20.100000000000001" customHeight="1" x14ac:dyDescent="0.25">
      <c r="B312" s="1"/>
      <c r="C312" s="100"/>
      <c r="D312" s="121"/>
      <c r="E312" s="102"/>
      <c r="F312" s="15"/>
      <c r="G312" s="112"/>
    </row>
    <row r="313" spans="2:7" s="113" customFormat="1" ht="20.100000000000001" customHeight="1" x14ac:dyDescent="0.25">
      <c r="B313" s="1"/>
      <c r="C313" s="100"/>
      <c r="D313" s="121"/>
      <c r="E313" s="102"/>
      <c r="F313" s="15"/>
      <c r="G313" s="112"/>
    </row>
    <row r="314" spans="2:7" s="113" customFormat="1" ht="20.100000000000001" customHeight="1" x14ac:dyDescent="0.25">
      <c r="B314" s="1"/>
      <c r="C314" s="100"/>
      <c r="D314" s="121"/>
      <c r="E314" s="102"/>
      <c r="F314" s="15"/>
      <c r="G314" s="112"/>
    </row>
    <row r="315" spans="2:7" s="113" customFormat="1" ht="20.100000000000001" customHeight="1" x14ac:dyDescent="0.25">
      <c r="B315" s="1"/>
      <c r="C315" s="100"/>
      <c r="D315" s="121"/>
      <c r="E315" s="102"/>
      <c r="F315" s="15"/>
      <c r="G315" s="112"/>
    </row>
    <row r="316" spans="2:7" s="113" customFormat="1" ht="20.100000000000001" customHeight="1" x14ac:dyDescent="0.25">
      <c r="B316" s="1"/>
      <c r="C316" s="100"/>
      <c r="D316" s="121"/>
      <c r="E316" s="102"/>
      <c r="F316" s="15"/>
      <c r="G316" s="112"/>
    </row>
    <row r="317" spans="2:7" s="113" customFormat="1" ht="20.100000000000001" customHeight="1" x14ac:dyDescent="0.25">
      <c r="B317" s="1"/>
      <c r="C317" s="100"/>
      <c r="D317" s="121"/>
      <c r="E317" s="102"/>
      <c r="F317" s="15"/>
      <c r="G317" s="112"/>
    </row>
    <row r="318" spans="2:7" s="113" customFormat="1" ht="20.100000000000001" customHeight="1" x14ac:dyDescent="0.25">
      <c r="B318" s="1"/>
      <c r="C318" s="100"/>
      <c r="D318" s="121"/>
      <c r="E318" s="102"/>
      <c r="F318" s="15"/>
      <c r="G318" s="112"/>
    </row>
    <row r="319" spans="2:7" s="113" customFormat="1" ht="20.100000000000001" customHeight="1" x14ac:dyDescent="0.25">
      <c r="B319" s="1"/>
      <c r="C319" s="100"/>
      <c r="D319" s="121"/>
      <c r="E319" s="102"/>
      <c r="F319" s="15"/>
      <c r="G319" s="112"/>
    </row>
    <row r="320" spans="2:7" s="113" customFormat="1" ht="20.100000000000001" customHeight="1" x14ac:dyDescent="0.25">
      <c r="B320" s="1"/>
      <c r="C320" s="100"/>
      <c r="D320" s="121"/>
      <c r="E320" s="102"/>
      <c r="F320" s="15"/>
      <c r="G320" s="112"/>
    </row>
    <row r="321" spans="2:7" s="113" customFormat="1" ht="20.100000000000001" customHeight="1" x14ac:dyDescent="0.25">
      <c r="B321" s="1"/>
      <c r="C321" s="100"/>
      <c r="D321" s="121"/>
      <c r="E321" s="102"/>
      <c r="F321" s="15"/>
      <c r="G321" s="112"/>
    </row>
    <row r="322" spans="2:7" s="113" customFormat="1" ht="20.100000000000001" customHeight="1" x14ac:dyDescent="0.25">
      <c r="B322" s="1"/>
      <c r="C322" s="100"/>
      <c r="D322" s="121"/>
      <c r="E322" s="102"/>
      <c r="F322" s="15"/>
      <c r="G322" s="112"/>
    </row>
    <row r="323" spans="2:7" s="113" customFormat="1" ht="20.100000000000001" customHeight="1" x14ac:dyDescent="0.25">
      <c r="B323" s="1"/>
      <c r="C323" s="100"/>
      <c r="D323" s="121"/>
      <c r="E323" s="102"/>
      <c r="F323" s="15"/>
      <c r="G323" s="112"/>
    </row>
    <row r="324" spans="2:7" s="113" customFormat="1" ht="20.100000000000001" customHeight="1" x14ac:dyDescent="0.25">
      <c r="B324" s="1"/>
      <c r="C324" s="100"/>
      <c r="D324" s="121"/>
      <c r="E324" s="102"/>
      <c r="F324" s="15"/>
      <c r="G324" s="112"/>
    </row>
    <row r="325" spans="2:7" s="113" customFormat="1" ht="20.100000000000001" customHeight="1" x14ac:dyDescent="0.25">
      <c r="B325" s="1"/>
      <c r="C325" s="100"/>
      <c r="D325" s="121"/>
      <c r="E325" s="102"/>
      <c r="F325" s="15"/>
      <c r="G325" s="112"/>
    </row>
    <row r="326" spans="2:7" s="113" customFormat="1" ht="20.100000000000001" customHeight="1" x14ac:dyDescent="0.25">
      <c r="B326" s="1"/>
      <c r="C326" s="100"/>
      <c r="D326" s="121"/>
      <c r="E326" s="102"/>
      <c r="F326" s="15"/>
      <c r="G326" s="112"/>
    </row>
    <row r="327" spans="2:7" s="113" customFormat="1" ht="20.100000000000001" customHeight="1" x14ac:dyDescent="0.25">
      <c r="B327" s="1"/>
      <c r="C327" s="100"/>
      <c r="D327" s="121"/>
      <c r="E327" s="102"/>
      <c r="F327" s="15"/>
      <c r="G327" s="112"/>
    </row>
    <row r="328" spans="2:7" s="113" customFormat="1" ht="20.100000000000001" customHeight="1" x14ac:dyDescent="0.25">
      <c r="B328" s="1"/>
      <c r="C328" s="100"/>
      <c r="D328" s="121"/>
      <c r="E328" s="102"/>
      <c r="F328" s="15"/>
      <c r="G328" s="112"/>
    </row>
    <row r="329" spans="2:7" s="113" customFormat="1" ht="20.100000000000001" customHeight="1" x14ac:dyDescent="0.25">
      <c r="B329" s="1"/>
      <c r="C329" s="100"/>
      <c r="D329" s="121"/>
      <c r="E329" s="102"/>
      <c r="F329" s="15"/>
      <c r="G329" s="112"/>
    </row>
    <row r="330" spans="2:7" s="113" customFormat="1" ht="20.100000000000001" customHeight="1" x14ac:dyDescent="0.25">
      <c r="B330" s="1"/>
      <c r="C330" s="100"/>
      <c r="D330" s="121"/>
      <c r="E330" s="102"/>
      <c r="F330" s="15"/>
      <c r="G330" s="112"/>
    </row>
    <row r="331" spans="2:7" s="113" customFormat="1" ht="20.100000000000001" customHeight="1" x14ac:dyDescent="0.25">
      <c r="B331" s="1"/>
      <c r="C331" s="100"/>
      <c r="D331" s="121"/>
      <c r="E331" s="102"/>
      <c r="F331" s="15"/>
      <c r="G331" s="112"/>
    </row>
    <row r="332" spans="2:7" s="113" customFormat="1" ht="20.100000000000001" customHeight="1" x14ac:dyDescent="0.25">
      <c r="B332" s="1"/>
      <c r="C332" s="100"/>
      <c r="D332" s="121"/>
      <c r="E332" s="102"/>
      <c r="F332" s="15"/>
      <c r="G332" s="112"/>
    </row>
    <row r="333" spans="2:7" s="113" customFormat="1" ht="20.100000000000001" customHeight="1" x14ac:dyDescent="0.25">
      <c r="B333" s="1"/>
      <c r="C333" s="100"/>
      <c r="D333" s="121"/>
      <c r="E333" s="102"/>
      <c r="F333" s="15"/>
      <c r="G333" s="112"/>
    </row>
    <row r="334" spans="2:7" s="113" customFormat="1" ht="20.100000000000001" customHeight="1" x14ac:dyDescent="0.25">
      <c r="B334" s="1"/>
      <c r="C334" s="100"/>
      <c r="D334" s="121"/>
      <c r="E334" s="102"/>
      <c r="F334" s="15"/>
      <c r="G334" s="112"/>
    </row>
    <row r="335" spans="2:7" s="113" customFormat="1" ht="20.100000000000001" customHeight="1" x14ac:dyDescent="0.25">
      <c r="B335" s="1"/>
      <c r="C335" s="100"/>
      <c r="D335" s="121"/>
      <c r="E335" s="102"/>
      <c r="F335" s="15"/>
      <c r="G335" s="112"/>
    </row>
    <row r="336" spans="2:7" s="113" customFormat="1" ht="20.100000000000001" customHeight="1" x14ac:dyDescent="0.25">
      <c r="B336" s="1"/>
      <c r="C336" s="100"/>
      <c r="D336" s="121"/>
      <c r="E336" s="102"/>
      <c r="F336" s="15"/>
      <c r="G336" s="112"/>
    </row>
    <row r="337" spans="2:7" s="113" customFormat="1" ht="20.100000000000001" customHeight="1" x14ac:dyDescent="0.25">
      <c r="B337" s="1"/>
      <c r="C337" s="100"/>
      <c r="D337" s="121"/>
      <c r="E337" s="102"/>
      <c r="F337" s="15"/>
      <c r="G337" s="112"/>
    </row>
    <row r="338" spans="2:7" s="113" customFormat="1" ht="20.100000000000001" customHeight="1" x14ac:dyDescent="0.25">
      <c r="B338" s="1"/>
      <c r="C338" s="100"/>
      <c r="D338" s="121"/>
      <c r="E338" s="102"/>
      <c r="F338" s="15"/>
      <c r="G338" s="112"/>
    </row>
    <row r="339" spans="2:7" s="113" customFormat="1" ht="20.100000000000001" customHeight="1" x14ac:dyDescent="0.25">
      <c r="B339" s="1"/>
      <c r="C339" s="100"/>
      <c r="D339" s="121"/>
      <c r="E339" s="102"/>
      <c r="F339" s="15"/>
      <c r="G339" s="112"/>
    </row>
    <row r="340" spans="2:7" s="113" customFormat="1" ht="20.100000000000001" customHeight="1" x14ac:dyDescent="0.25">
      <c r="B340" s="1"/>
      <c r="C340" s="100"/>
      <c r="D340" s="121"/>
      <c r="E340" s="102"/>
      <c r="F340" s="15"/>
      <c r="G340" s="112"/>
    </row>
    <row r="341" spans="2:7" s="113" customFormat="1" ht="20.100000000000001" customHeight="1" x14ac:dyDescent="0.25">
      <c r="B341" s="1"/>
      <c r="C341" s="100"/>
      <c r="D341" s="121"/>
      <c r="E341" s="102"/>
      <c r="F341" s="15"/>
      <c r="G341" s="112"/>
    </row>
    <row r="342" spans="2:7" s="113" customFormat="1" ht="20.100000000000001" customHeight="1" x14ac:dyDescent="0.25">
      <c r="B342" s="1"/>
      <c r="C342" s="100"/>
      <c r="D342" s="121"/>
      <c r="E342" s="102"/>
      <c r="F342" s="15"/>
      <c r="G342" s="112"/>
    </row>
    <row r="343" spans="2:7" s="113" customFormat="1" ht="20.100000000000001" customHeight="1" x14ac:dyDescent="0.25">
      <c r="B343" s="1"/>
      <c r="C343" s="100"/>
      <c r="D343" s="121"/>
      <c r="E343" s="102"/>
      <c r="F343" s="15"/>
      <c r="G343" s="112"/>
    </row>
    <row r="344" spans="2:7" s="113" customFormat="1" ht="20.100000000000001" customHeight="1" x14ac:dyDescent="0.25">
      <c r="B344" s="1"/>
      <c r="C344" s="100"/>
      <c r="D344" s="121"/>
      <c r="E344" s="102"/>
      <c r="F344" s="15"/>
      <c r="G344" s="112"/>
    </row>
    <row r="345" spans="2:7" s="113" customFormat="1" ht="20.100000000000001" customHeight="1" x14ac:dyDescent="0.25">
      <c r="B345" s="1"/>
      <c r="C345" s="100"/>
      <c r="D345" s="121"/>
      <c r="E345" s="102"/>
      <c r="F345" s="15"/>
      <c r="G345" s="112"/>
    </row>
    <row r="346" spans="2:7" s="113" customFormat="1" ht="20.100000000000001" customHeight="1" x14ac:dyDescent="0.25">
      <c r="B346" s="1"/>
      <c r="C346" s="100"/>
      <c r="D346" s="121"/>
      <c r="E346" s="102"/>
      <c r="F346" s="15"/>
      <c r="G346" s="112"/>
    </row>
    <row r="347" spans="2:7" s="113" customFormat="1" ht="20.100000000000001" customHeight="1" x14ac:dyDescent="0.25">
      <c r="B347" s="1"/>
      <c r="C347" s="100"/>
      <c r="D347" s="121"/>
      <c r="E347" s="102"/>
      <c r="F347" s="15"/>
      <c r="G347" s="112"/>
    </row>
    <row r="348" spans="2:7" s="113" customFormat="1" ht="20.100000000000001" customHeight="1" x14ac:dyDescent="0.25">
      <c r="B348" s="1"/>
      <c r="C348" s="100"/>
      <c r="D348" s="121"/>
      <c r="E348" s="102"/>
      <c r="F348" s="15"/>
      <c r="G348" s="112"/>
    </row>
    <row r="349" spans="2:7" s="113" customFormat="1" ht="20.100000000000001" customHeight="1" x14ac:dyDescent="0.25">
      <c r="B349" s="1"/>
      <c r="C349" s="100"/>
      <c r="D349" s="121"/>
      <c r="E349" s="102"/>
      <c r="F349" s="15"/>
      <c r="G349" s="112"/>
    </row>
    <row r="350" spans="2:7" s="113" customFormat="1" ht="20.100000000000001" customHeight="1" x14ac:dyDescent="0.25">
      <c r="B350" s="1"/>
      <c r="C350" s="100"/>
      <c r="D350" s="121"/>
      <c r="E350" s="102"/>
      <c r="F350" s="15"/>
      <c r="G350" s="112"/>
    </row>
    <row r="351" spans="2:7" s="113" customFormat="1" ht="20.100000000000001" customHeight="1" x14ac:dyDescent="0.25">
      <c r="B351" s="1"/>
      <c r="C351" s="100"/>
      <c r="D351" s="121"/>
      <c r="E351" s="102"/>
      <c r="F351" s="15"/>
      <c r="G351" s="112"/>
    </row>
    <row r="352" spans="2:7" s="113" customFormat="1" ht="20.100000000000001" customHeight="1" x14ac:dyDescent="0.25">
      <c r="B352" s="1"/>
      <c r="C352" s="100"/>
      <c r="D352" s="121"/>
      <c r="E352" s="102"/>
      <c r="F352" s="15"/>
      <c r="G352" s="112"/>
    </row>
    <row r="353" spans="2:7" s="113" customFormat="1" ht="20.100000000000001" customHeight="1" x14ac:dyDescent="0.25">
      <c r="B353" s="1"/>
      <c r="C353" s="100"/>
      <c r="D353" s="121"/>
      <c r="E353" s="102"/>
      <c r="F353" s="15"/>
      <c r="G353" s="112"/>
    </row>
    <row r="354" spans="2:7" s="113" customFormat="1" ht="20.100000000000001" customHeight="1" x14ac:dyDescent="0.25">
      <c r="B354" s="1"/>
      <c r="C354" s="100"/>
      <c r="D354" s="121"/>
      <c r="E354" s="102"/>
      <c r="F354" s="15"/>
      <c r="G354" s="112"/>
    </row>
    <row r="355" spans="2:7" s="113" customFormat="1" ht="20.100000000000001" customHeight="1" x14ac:dyDescent="0.25">
      <c r="B355" s="1"/>
      <c r="C355" s="100"/>
      <c r="D355" s="121"/>
      <c r="E355" s="102"/>
      <c r="F355" s="15"/>
      <c r="G355" s="112"/>
    </row>
    <row r="356" spans="2:7" s="113" customFormat="1" ht="20.100000000000001" customHeight="1" x14ac:dyDescent="0.25">
      <c r="B356" s="1"/>
      <c r="C356" s="100"/>
      <c r="D356" s="121"/>
      <c r="E356" s="102"/>
      <c r="F356" s="15"/>
      <c r="G356" s="112"/>
    </row>
    <row r="357" spans="2:7" s="113" customFormat="1" ht="20.100000000000001" customHeight="1" x14ac:dyDescent="0.25">
      <c r="B357" s="1"/>
      <c r="C357" s="100"/>
      <c r="D357" s="121"/>
      <c r="E357" s="102"/>
      <c r="F357" s="15"/>
      <c r="G357" s="112"/>
    </row>
    <row r="358" spans="2:7" s="113" customFormat="1" ht="20.100000000000001" customHeight="1" x14ac:dyDescent="0.25">
      <c r="B358" s="1"/>
      <c r="C358" s="100"/>
      <c r="D358" s="121"/>
      <c r="E358" s="102"/>
      <c r="F358" s="15"/>
      <c r="G358" s="112"/>
    </row>
    <row r="359" spans="2:7" s="113" customFormat="1" ht="20.100000000000001" customHeight="1" x14ac:dyDescent="0.25">
      <c r="B359" s="1"/>
      <c r="C359" s="100"/>
      <c r="D359" s="121"/>
      <c r="E359" s="102"/>
      <c r="F359" s="15"/>
      <c r="G359" s="112"/>
    </row>
    <row r="360" spans="2:7" s="113" customFormat="1" ht="20.100000000000001" customHeight="1" x14ac:dyDescent="0.25">
      <c r="B360" s="1"/>
      <c r="C360" s="100"/>
      <c r="D360" s="121"/>
      <c r="E360" s="102"/>
      <c r="F360" s="15"/>
      <c r="G360" s="112"/>
    </row>
    <row r="361" spans="2:7" s="113" customFormat="1" ht="20.100000000000001" customHeight="1" x14ac:dyDescent="0.25">
      <c r="B361" s="1"/>
      <c r="C361" s="100"/>
      <c r="D361" s="121"/>
      <c r="E361" s="102"/>
      <c r="F361" s="15"/>
      <c r="G361" s="112"/>
    </row>
    <row r="362" spans="2:7" s="113" customFormat="1" ht="20.100000000000001" customHeight="1" x14ac:dyDescent="0.25">
      <c r="B362" s="1"/>
      <c r="C362" s="100"/>
      <c r="D362" s="121"/>
      <c r="E362" s="102"/>
      <c r="F362" s="15"/>
      <c r="G362" s="112"/>
    </row>
    <row r="363" spans="2:7" s="113" customFormat="1" ht="20.100000000000001" customHeight="1" x14ac:dyDescent="0.25">
      <c r="B363" s="1"/>
      <c r="C363" s="100"/>
      <c r="D363" s="121"/>
      <c r="E363" s="102"/>
      <c r="F363" s="15"/>
      <c r="G363" s="112"/>
    </row>
    <row r="364" spans="2:7" s="113" customFormat="1" ht="20.100000000000001" customHeight="1" x14ac:dyDescent="0.25">
      <c r="B364" s="1"/>
      <c r="C364" s="100"/>
      <c r="D364" s="121"/>
      <c r="E364" s="102"/>
      <c r="F364" s="15"/>
      <c r="G364" s="112"/>
    </row>
    <row r="365" spans="2:7" s="113" customFormat="1" ht="20.100000000000001" customHeight="1" x14ac:dyDescent="0.25">
      <c r="B365" s="1"/>
      <c r="C365" s="100"/>
      <c r="D365" s="121"/>
      <c r="E365" s="102"/>
      <c r="F365" s="15"/>
      <c r="G365" s="112"/>
    </row>
    <row r="366" spans="2:7" s="113" customFormat="1" ht="20.100000000000001" customHeight="1" x14ac:dyDescent="0.25">
      <c r="B366" s="1"/>
      <c r="C366" s="100"/>
      <c r="D366" s="121"/>
      <c r="E366" s="102"/>
      <c r="F366" s="15"/>
      <c r="G366" s="112"/>
    </row>
    <row r="367" spans="2:7" s="113" customFormat="1" ht="20.100000000000001" customHeight="1" x14ac:dyDescent="0.25">
      <c r="B367" s="1"/>
      <c r="C367" s="100"/>
      <c r="D367" s="121"/>
      <c r="E367" s="102"/>
      <c r="F367" s="15"/>
      <c r="G367" s="112"/>
    </row>
    <row r="368" spans="2:7" s="113" customFormat="1" ht="20.100000000000001" customHeight="1" x14ac:dyDescent="0.25">
      <c r="B368" s="1"/>
      <c r="C368" s="100"/>
      <c r="D368" s="121"/>
      <c r="E368" s="102"/>
      <c r="F368" s="15"/>
      <c r="G368" s="112"/>
    </row>
    <row r="369" spans="2:7" s="113" customFormat="1" ht="20.100000000000001" customHeight="1" x14ac:dyDescent="0.25">
      <c r="B369" s="1"/>
      <c r="C369" s="100"/>
      <c r="D369" s="121"/>
      <c r="E369" s="102"/>
      <c r="F369" s="15"/>
      <c r="G369" s="112"/>
    </row>
    <row r="370" spans="2:7" s="113" customFormat="1" ht="20.100000000000001" customHeight="1" x14ac:dyDescent="0.25">
      <c r="B370" s="1"/>
      <c r="C370" s="100"/>
      <c r="D370" s="121"/>
      <c r="E370" s="102"/>
      <c r="F370" s="15"/>
      <c r="G370" s="112"/>
    </row>
    <row r="371" spans="2:7" s="113" customFormat="1" ht="20.100000000000001" customHeight="1" x14ac:dyDescent="0.25">
      <c r="B371" s="1"/>
      <c r="C371" s="100"/>
      <c r="D371" s="121"/>
      <c r="E371" s="102"/>
      <c r="F371" s="15"/>
      <c r="G371" s="112"/>
    </row>
    <row r="372" spans="2:7" s="113" customFormat="1" ht="20.100000000000001" customHeight="1" x14ac:dyDescent="0.25">
      <c r="B372" s="1"/>
      <c r="C372" s="100"/>
      <c r="D372" s="121"/>
      <c r="E372" s="102"/>
      <c r="F372" s="15"/>
      <c r="G372" s="112"/>
    </row>
    <row r="373" spans="2:7" s="113" customFormat="1" ht="20.100000000000001" customHeight="1" x14ac:dyDescent="0.25">
      <c r="B373" s="1"/>
      <c r="C373" s="100"/>
      <c r="D373" s="121"/>
      <c r="E373" s="102"/>
      <c r="F373" s="15"/>
      <c r="G373" s="112"/>
    </row>
    <row r="374" spans="2:7" s="113" customFormat="1" ht="20.100000000000001" customHeight="1" x14ac:dyDescent="0.25">
      <c r="B374" s="1"/>
      <c r="C374" s="100"/>
      <c r="D374" s="121"/>
      <c r="E374" s="102"/>
      <c r="F374" s="15"/>
      <c r="G374" s="112"/>
    </row>
    <row r="375" spans="2:7" s="113" customFormat="1" ht="20.100000000000001" customHeight="1" x14ac:dyDescent="0.25">
      <c r="B375" s="1"/>
      <c r="C375" s="100"/>
      <c r="D375" s="121"/>
      <c r="E375" s="102"/>
      <c r="F375" s="15"/>
      <c r="G375" s="112"/>
    </row>
    <row r="376" spans="2:7" s="113" customFormat="1" ht="20.100000000000001" customHeight="1" x14ac:dyDescent="0.25">
      <c r="B376" s="1"/>
      <c r="C376" s="100"/>
      <c r="D376" s="121"/>
      <c r="E376" s="102"/>
      <c r="F376" s="15"/>
      <c r="G376" s="112"/>
    </row>
    <row r="377" spans="2:7" s="113" customFormat="1" ht="20.100000000000001" customHeight="1" x14ac:dyDescent="0.25">
      <c r="B377" s="1"/>
      <c r="C377" s="100"/>
      <c r="D377" s="121"/>
      <c r="E377" s="102"/>
      <c r="F377" s="15"/>
      <c r="G377" s="112"/>
    </row>
    <row r="378" spans="2:7" s="113" customFormat="1" ht="20.100000000000001" customHeight="1" x14ac:dyDescent="0.25">
      <c r="B378" s="1"/>
      <c r="C378" s="100"/>
      <c r="D378" s="121"/>
      <c r="E378" s="102"/>
      <c r="F378" s="15"/>
      <c r="G378" s="112"/>
    </row>
    <row r="379" spans="2:7" s="113" customFormat="1" ht="20.100000000000001" customHeight="1" x14ac:dyDescent="0.25">
      <c r="B379" s="1"/>
      <c r="C379" s="100"/>
      <c r="D379" s="121"/>
      <c r="E379" s="102"/>
      <c r="F379" s="15"/>
      <c r="G379" s="112"/>
    </row>
    <row r="380" spans="2:7" s="113" customFormat="1" ht="20.100000000000001" customHeight="1" x14ac:dyDescent="0.25">
      <c r="B380" s="1"/>
      <c r="C380" s="100"/>
      <c r="D380" s="121"/>
      <c r="E380" s="102"/>
      <c r="F380" s="15"/>
      <c r="G380" s="112"/>
    </row>
    <row r="381" spans="2:7" s="113" customFormat="1" ht="20.100000000000001" customHeight="1" x14ac:dyDescent="0.25">
      <c r="B381" s="1"/>
      <c r="C381" s="100"/>
      <c r="D381" s="121"/>
      <c r="E381" s="102"/>
      <c r="F381" s="15"/>
      <c r="G381" s="112"/>
    </row>
    <row r="382" spans="2:7" s="113" customFormat="1" ht="20.100000000000001" customHeight="1" x14ac:dyDescent="0.25">
      <c r="B382" s="1"/>
      <c r="C382" s="100"/>
      <c r="D382" s="121"/>
      <c r="E382" s="102"/>
      <c r="F382" s="15"/>
      <c r="G382" s="112"/>
    </row>
    <row r="383" spans="2:7" s="113" customFormat="1" ht="20.100000000000001" customHeight="1" x14ac:dyDescent="0.25">
      <c r="B383" s="1"/>
      <c r="C383" s="100"/>
      <c r="D383" s="121"/>
      <c r="E383" s="102"/>
      <c r="F383" s="15"/>
      <c r="G383" s="112"/>
    </row>
    <row r="384" spans="2:7" s="113" customFormat="1" ht="20.100000000000001" customHeight="1" x14ac:dyDescent="0.25">
      <c r="B384" s="1"/>
      <c r="C384" s="100"/>
      <c r="D384" s="121"/>
      <c r="E384" s="102"/>
      <c r="F384" s="15"/>
      <c r="G384" s="112"/>
    </row>
    <row r="385" spans="2:7" s="113" customFormat="1" ht="20.100000000000001" customHeight="1" x14ac:dyDescent="0.25">
      <c r="B385" s="1"/>
      <c r="C385" s="100"/>
      <c r="D385" s="121"/>
      <c r="E385" s="102"/>
      <c r="F385" s="15"/>
      <c r="G385" s="112"/>
    </row>
    <row r="386" spans="2:7" s="113" customFormat="1" ht="20.100000000000001" customHeight="1" x14ac:dyDescent="0.25">
      <c r="B386" s="1"/>
      <c r="C386" s="100"/>
      <c r="D386" s="121"/>
      <c r="E386" s="102"/>
      <c r="F386" s="15"/>
      <c r="G386" s="112"/>
    </row>
    <row r="387" spans="2:7" s="113" customFormat="1" ht="20.100000000000001" customHeight="1" x14ac:dyDescent="0.25">
      <c r="B387" s="1"/>
      <c r="C387" s="100"/>
      <c r="D387" s="121"/>
      <c r="E387" s="102"/>
      <c r="F387" s="15"/>
      <c r="G387" s="112"/>
    </row>
  </sheetData>
  <mergeCells count="1">
    <mergeCell ref="B10:E10"/>
  </mergeCells>
  <phoneticPr fontId="22" type="noConversion"/>
  <printOptions horizontalCentered="1"/>
  <pageMargins left="0.7" right="0.7" top="0.75" bottom="0.75" header="0.3" footer="0.3"/>
  <pageSetup paperSize="9" scale="51" orientation="portrait" horizontalDpi="300" verticalDpi="300" r:id="rId1"/>
  <headerFooter>
    <oddFooter>&amp;C&amp;16Página &amp;P de &amp;N</oddFooter>
  </headerFooter>
  <rowBreaks count="1" manualBreakCount="1">
    <brk id="22" min="1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29207-02F5-4D7B-AC2D-F1C693D13648}">
  <sheetPr codeName="Planilha3">
    <tabColor rgb="FF820000"/>
    <outlinePr summaryBelow="0"/>
    <pageSetUpPr fitToPage="1"/>
  </sheetPr>
  <dimension ref="A1:H605"/>
  <sheetViews>
    <sheetView showGridLines="0" tabSelected="1" view="pageBreakPreview" topLeftCell="A214" zoomScale="40" zoomScaleNormal="85" zoomScaleSheetLayoutView="40" workbookViewId="0">
      <selection activeCell="C18" sqref="C18"/>
    </sheetView>
  </sheetViews>
  <sheetFormatPr defaultColWidth="9.109375" defaultRowHeight="21" x14ac:dyDescent="0.25"/>
  <cols>
    <col min="1" max="1" width="3.33203125" style="29" customWidth="1"/>
    <col min="2" max="2" width="20.6640625" style="36" customWidth="1"/>
    <col min="3" max="3" width="255.5546875" style="37" customWidth="1"/>
    <col min="4" max="4" width="29.33203125" style="38" customWidth="1"/>
    <col min="5" max="5" width="20.5546875" style="38" customWidth="1"/>
    <col min="6" max="6" width="32.33203125" style="38" customWidth="1"/>
    <col min="7" max="7" width="33.33203125" style="38" customWidth="1"/>
    <col min="8" max="8" width="2.5546875" style="30" customWidth="1"/>
    <col min="9" max="16384" width="9.109375" style="32"/>
  </cols>
  <sheetData>
    <row r="1" spans="1:8" s="27" customFormat="1" ht="36" customHeight="1" x14ac:dyDescent="0.25">
      <c r="A1" s="22"/>
      <c r="B1" s="23"/>
      <c r="C1" s="24"/>
      <c r="D1" s="25"/>
      <c r="E1" s="25"/>
      <c r="F1" s="25"/>
      <c r="G1" s="25"/>
      <c r="H1" s="26"/>
    </row>
    <row r="2" spans="1:8" s="27" customFormat="1" ht="36" customHeight="1" x14ac:dyDescent="0.25">
      <c r="A2" s="22"/>
      <c r="B2" s="23"/>
      <c r="C2" s="24"/>
      <c r="D2" s="25"/>
      <c r="E2" s="25"/>
      <c r="F2" s="25"/>
      <c r="G2" s="25"/>
      <c r="H2" s="26"/>
    </row>
    <row r="3" spans="1:8" s="27" customFormat="1" ht="36" customHeight="1" x14ac:dyDescent="0.25">
      <c r="A3" s="22"/>
      <c r="B3" s="23"/>
      <c r="C3" s="24"/>
      <c r="D3" s="25"/>
      <c r="E3" s="25"/>
      <c r="F3" s="25"/>
      <c r="G3" s="25"/>
      <c r="H3" s="26"/>
    </row>
    <row r="4" spans="1:8" s="27" customFormat="1" ht="36" customHeight="1" x14ac:dyDescent="0.25">
      <c r="A4" s="22"/>
      <c r="B4" s="23"/>
      <c r="C4" s="24"/>
      <c r="D4" s="25"/>
      <c r="E4" s="25"/>
      <c r="F4" s="25"/>
      <c r="G4" s="25"/>
      <c r="H4" s="26"/>
    </row>
    <row r="5" spans="1:8" s="27" customFormat="1" ht="36" customHeight="1" x14ac:dyDescent="0.25">
      <c r="A5" s="22"/>
      <c r="B5" s="23"/>
      <c r="C5" s="24"/>
      <c r="D5" s="25"/>
      <c r="E5" s="28"/>
      <c r="F5" s="25"/>
      <c r="G5" s="25"/>
      <c r="H5" s="26"/>
    </row>
    <row r="6" spans="1:8" s="27" customFormat="1" ht="36" customHeight="1" x14ac:dyDescent="0.25">
      <c r="A6" s="22"/>
      <c r="B6" s="23"/>
      <c r="C6" s="24"/>
      <c r="D6" s="25"/>
      <c r="E6" s="25"/>
      <c r="F6" s="25"/>
      <c r="G6" s="25"/>
      <c r="H6" s="26"/>
    </row>
    <row r="7" spans="1:8" s="27" customFormat="1" ht="36" customHeight="1" x14ac:dyDescent="0.25">
      <c r="A7" s="22"/>
      <c r="B7" s="23"/>
      <c r="C7" s="24"/>
      <c r="D7" s="25"/>
      <c r="E7" s="25"/>
      <c r="F7" s="25"/>
      <c r="G7" s="25"/>
      <c r="H7" s="26"/>
    </row>
    <row r="8" spans="1:8" s="27" customFormat="1" ht="73.2" customHeight="1" x14ac:dyDescent="0.25">
      <c r="A8" s="22"/>
      <c r="B8" s="10" t="s">
        <v>168</v>
      </c>
      <c r="C8" s="4" t="s">
        <v>360</v>
      </c>
      <c r="D8" s="4"/>
      <c r="E8" s="5" t="s">
        <v>169</v>
      </c>
      <c r="F8" s="6" t="s">
        <v>362</v>
      </c>
      <c r="G8" s="4"/>
      <c r="H8" s="26"/>
    </row>
    <row r="9" spans="1:8" s="27" customFormat="1" ht="73.2" customHeight="1" x14ac:dyDescent="0.25">
      <c r="A9" s="22"/>
      <c r="B9" s="10" t="s">
        <v>170</v>
      </c>
      <c r="C9" s="4" t="s">
        <v>211</v>
      </c>
      <c r="D9" s="4"/>
      <c r="E9" s="5" t="s">
        <v>171</v>
      </c>
      <c r="F9" s="7">
        <v>0.24229999999999952</v>
      </c>
      <c r="G9" s="4"/>
      <c r="H9" s="26"/>
    </row>
    <row r="10" spans="1:8" s="27" customFormat="1" ht="24.6" customHeight="1" x14ac:dyDescent="0.25">
      <c r="A10" s="22"/>
      <c r="B10" s="2"/>
      <c r="C10" s="9"/>
      <c r="D10" s="2"/>
      <c r="E10" s="3"/>
      <c r="F10" s="28"/>
      <c r="G10" s="28"/>
      <c r="H10" s="26"/>
    </row>
    <row r="11" spans="1:8" s="27" customFormat="1" ht="31.2" customHeight="1" thickBot="1" x14ac:dyDescent="0.3">
      <c r="A11" s="22"/>
      <c r="B11" s="8" t="s">
        <v>364</v>
      </c>
      <c r="C11" s="20"/>
      <c r="D11" s="8"/>
      <c r="E11" s="8"/>
      <c r="F11" s="8"/>
      <c r="G11" s="8"/>
      <c r="H11" s="26"/>
    </row>
    <row r="12" spans="1:8" ht="46.2" customHeight="1" x14ac:dyDescent="0.25">
      <c r="B12" s="42"/>
      <c r="C12" s="123" t="s">
        <v>172</v>
      </c>
      <c r="D12" s="43"/>
      <c r="E12" s="43"/>
      <c r="F12" s="43"/>
      <c r="G12" s="44"/>
    </row>
    <row r="13" spans="1:8" ht="141.6" thickBot="1" x14ac:dyDescent="0.3">
      <c r="B13" s="45" t="s">
        <v>1</v>
      </c>
      <c r="C13" s="46" t="s">
        <v>2</v>
      </c>
      <c r="D13" s="47" t="s">
        <v>3</v>
      </c>
      <c r="E13" s="47" t="s">
        <v>4</v>
      </c>
      <c r="F13" s="48" t="s">
        <v>178</v>
      </c>
      <c r="G13" s="49" t="s">
        <v>177</v>
      </c>
      <c r="H13" s="31"/>
    </row>
    <row r="14" spans="1:8" s="33" customFormat="1" ht="63.6" customHeight="1" x14ac:dyDescent="0.25">
      <c r="A14" s="29"/>
      <c r="B14" s="50">
        <v>1</v>
      </c>
      <c r="C14" s="51" t="s">
        <v>99</v>
      </c>
      <c r="D14" s="52"/>
      <c r="E14" s="52"/>
      <c r="F14" s="53"/>
      <c r="G14" s="52">
        <f>ROUND(SUM(G15:G17),2)</f>
        <v>129023.73</v>
      </c>
      <c r="H14" s="31"/>
    </row>
    <row r="15" spans="1:8" ht="63.6" customHeight="1" x14ac:dyDescent="0.25">
      <c r="B15" s="54" t="s">
        <v>141</v>
      </c>
      <c r="C15" s="55" t="s">
        <v>100</v>
      </c>
      <c r="D15" s="56">
        <v>1.4999999999999999E-2</v>
      </c>
      <c r="E15" s="57" t="s">
        <v>0</v>
      </c>
      <c r="F15" s="57">
        <v>5160949.1100000003</v>
      </c>
      <c r="G15" s="58">
        <f>ROUND((D15*F15),2)</f>
        <v>77414.240000000005</v>
      </c>
      <c r="H15" s="31"/>
    </row>
    <row r="16" spans="1:8" ht="63.6" customHeight="1" x14ac:dyDescent="0.25">
      <c r="B16" s="54" t="s">
        <v>142</v>
      </c>
      <c r="C16" s="55" t="s">
        <v>101</v>
      </c>
      <c r="D16" s="56">
        <v>8.7500000000000008E-3</v>
      </c>
      <c r="E16" s="57" t="s">
        <v>0</v>
      </c>
      <c r="F16" s="57">
        <v>5160949.1100000003</v>
      </c>
      <c r="G16" s="58">
        <f>ROUND((D16*F16),2)</f>
        <v>45158.3</v>
      </c>
      <c r="H16" s="31"/>
    </row>
    <row r="17" spans="1:8" ht="63.6" customHeight="1" x14ac:dyDescent="0.25">
      <c r="B17" s="54" t="s">
        <v>93</v>
      </c>
      <c r="C17" s="55" t="s">
        <v>102</v>
      </c>
      <c r="D17" s="56">
        <v>1.25E-3</v>
      </c>
      <c r="E17" s="57" t="s">
        <v>0</v>
      </c>
      <c r="F17" s="57">
        <v>5160949.1100000003</v>
      </c>
      <c r="G17" s="58">
        <f>ROUND((D17*F17),2)</f>
        <v>6451.19</v>
      </c>
      <c r="H17" s="31"/>
    </row>
    <row r="18" spans="1:8" ht="63.6" customHeight="1" x14ac:dyDescent="0.25">
      <c r="B18" s="59"/>
      <c r="C18" s="60"/>
      <c r="D18" s="61"/>
      <c r="E18" s="62"/>
      <c r="F18" s="61"/>
      <c r="G18" s="62"/>
      <c r="H18" s="31"/>
    </row>
    <row r="19" spans="1:8" s="33" customFormat="1" ht="63.6" customHeight="1" x14ac:dyDescent="0.25">
      <c r="A19" s="29"/>
      <c r="B19" s="63">
        <v>2</v>
      </c>
      <c r="C19" s="64" t="s">
        <v>103</v>
      </c>
      <c r="D19" s="65"/>
      <c r="E19" s="65"/>
      <c r="F19" s="66"/>
      <c r="G19" s="65">
        <f>ROUND(SUM(G20:G33),2)</f>
        <v>270393.7</v>
      </c>
      <c r="H19" s="31"/>
    </row>
    <row r="20" spans="1:8" ht="63.6" customHeight="1" x14ac:dyDescent="0.25">
      <c r="B20" s="54" t="s">
        <v>104</v>
      </c>
      <c r="C20" s="55" t="s">
        <v>23</v>
      </c>
      <c r="D20" s="73">
        <v>144</v>
      </c>
      <c r="E20" s="57" t="s">
        <v>24</v>
      </c>
      <c r="F20" s="57">
        <v>585.04999999999995</v>
      </c>
      <c r="G20" s="58">
        <f>ROUND((D20*F20),2)</f>
        <v>84247.2</v>
      </c>
      <c r="H20" s="31"/>
    </row>
    <row r="21" spans="1:8" ht="63.6" customHeight="1" x14ac:dyDescent="0.25">
      <c r="B21" s="54" t="s">
        <v>105</v>
      </c>
      <c r="C21" s="55" t="s">
        <v>36</v>
      </c>
      <c r="D21" s="73">
        <v>528</v>
      </c>
      <c r="E21" s="57" t="s">
        <v>24</v>
      </c>
      <c r="F21" s="57">
        <v>212.52</v>
      </c>
      <c r="G21" s="58">
        <f>ROUND((D21*F21),2)</f>
        <v>112210.56</v>
      </c>
      <c r="H21" s="31"/>
    </row>
    <row r="22" spans="1:8" ht="63.6" customHeight="1" x14ac:dyDescent="0.25">
      <c r="B22" s="54" t="s">
        <v>106</v>
      </c>
      <c r="C22" s="55" t="s">
        <v>25</v>
      </c>
      <c r="D22" s="73">
        <v>352</v>
      </c>
      <c r="E22" s="57" t="s">
        <v>24</v>
      </c>
      <c r="F22" s="57">
        <v>69.2</v>
      </c>
      <c r="G22" s="58">
        <f>ROUND((D22*F22),2)</f>
        <v>24358.400000000001</v>
      </c>
      <c r="H22" s="31"/>
    </row>
    <row r="23" spans="1:8" ht="63.6" customHeight="1" x14ac:dyDescent="0.25">
      <c r="B23" s="54" t="s">
        <v>107</v>
      </c>
      <c r="C23" s="55" t="s">
        <v>40</v>
      </c>
      <c r="D23" s="73">
        <v>64</v>
      </c>
      <c r="E23" s="57" t="s">
        <v>24</v>
      </c>
      <c r="F23" s="57">
        <v>81.73</v>
      </c>
      <c r="G23" s="58">
        <f>ROUND((D23*F23),2)</f>
        <v>5230.72</v>
      </c>
      <c r="H23" s="31"/>
    </row>
    <row r="24" spans="1:8" ht="63.6" customHeight="1" x14ac:dyDescent="0.25">
      <c r="B24" s="54" t="s">
        <v>108</v>
      </c>
      <c r="C24" s="55" t="s">
        <v>38</v>
      </c>
      <c r="D24" s="73">
        <v>64</v>
      </c>
      <c r="E24" s="57" t="s">
        <v>24</v>
      </c>
      <c r="F24" s="57">
        <v>32.64</v>
      </c>
      <c r="G24" s="58">
        <f>ROUND((D24*F24),2)</f>
        <v>2088.96</v>
      </c>
      <c r="H24" s="31"/>
    </row>
    <row r="25" spans="1:8" ht="63.6" customHeight="1" x14ac:dyDescent="0.25">
      <c r="B25" s="54" t="s">
        <v>109</v>
      </c>
      <c r="C25" s="55" t="s">
        <v>27</v>
      </c>
      <c r="D25" s="73">
        <v>1</v>
      </c>
      <c r="E25" s="57" t="s">
        <v>6</v>
      </c>
      <c r="F25" s="57">
        <v>837.62</v>
      </c>
      <c r="G25" s="58">
        <f>ROUND((D25*F25),2)</f>
        <v>837.62</v>
      </c>
      <c r="H25" s="31"/>
    </row>
    <row r="26" spans="1:8" ht="63.6" customHeight="1" x14ac:dyDescent="0.25">
      <c r="B26" s="54" t="s">
        <v>110</v>
      </c>
      <c r="C26" s="55" t="s">
        <v>28</v>
      </c>
      <c r="D26" s="73">
        <v>160</v>
      </c>
      <c r="E26" s="57" t="s">
        <v>12</v>
      </c>
      <c r="F26" s="57">
        <v>171.16</v>
      </c>
      <c r="G26" s="58">
        <f>ROUND((D26*F26),2)</f>
        <v>27385.599999999999</v>
      </c>
      <c r="H26" s="31"/>
    </row>
    <row r="27" spans="1:8" ht="63.6" customHeight="1" x14ac:dyDescent="0.25">
      <c r="B27" s="54" t="s">
        <v>111</v>
      </c>
      <c r="C27" s="55" t="s">
        <v>29</v>
      </c>
      <c r="D27" s="73">
        <v>8</v>
      </c>
      <c r="E27" s="57" t="s">
        <v>26</v>
      </c>
      <c r="F27" s="57">
        <v>35.36</v>
      </c>
      <c r="G27" s="58">
        <f>ROUND((D27*F27),2)</f>
        <v>282.88</v>
      </c>
      <c r="H27" s="31"/>
    </row>
    <row r="28" spans="1:8" ht="63.6" customHeight="1" x14ac:dyDescent="0.25">
      <c r="B28" s="54" t="s">
        <v>112</v>
      </c>
      <c r="C28" s="55" t="s">
        <v>30</v>
      </c>
      <c r="D28" s="73">
        <v>8</v>
      </c>
      <c r="E28" s="57" t="s">
        <v>26</v>
      </c>
      <c r="F28" s="57">
        <v>154.94</v>
      </c>
      <c r="G28" s="58">
        <f>ROUND((D28*F28),2)</f>
        <v>1239.52</v>
      </c>
      <c r="H28" s="31"/>
    </row>
    <row r="29" spans="1:8" ht="63.6" customHeight="1" x14ac:dyDescent="0.25">
      <c r="B29" s="54" t="s">
        <v>200</v>
      </c>
      <c r="C29" s="55" t="s">
        <v>31</v>
      </c>
      <c r="D29" s="73">
        <v>8</v>
      </c>
      <c r="E29" s="57" t="s">
        <v>26</v>
      </c>
      <c r="F29" s="57">
        <v>125.41</v>
      </c>
      <c r="G29" s="58">
        <f>ROUND((D29*F29),2)</f>
        <v>1003.28</v>
      </c>
      <c r="H29" s="31"/>
    </row>
    <row r="30" spans="1:8" ht="63.6" customHeight="1" x14ac:dyDescent="0.25">
      <c r="B30" s="54" t="s">
        <v>201</v>
      </c>
      <c r="C30" s="55" t="s">
        <v>32</v>
      </c>
      <c r="D30" s="73">
        <v>8</v>
      </c>
      <c r="E30" s="57" t="s">
        <v>26</v>
      </c>
      <c r="F30" s="57">
        <v>383.42</v>
      </c>
      <c r="G30" s="58">
        <f>ROUND((D30*F30),2)</f>
        <v>3067.36</v>
      </c>
      <c r="H30" s="31"/>
    </row>
    <row r="31" spans="1:8" ht="63.6" customHeight="1" x14ac:dyDescent="0.25">
      <c r="B31" s="54" t="s">
        <v>202</v>
      </c>
      <c r="C31" s="55" t="s">
        <v>33</v>
      </c>
      <c r="D31" s="73">
        <v>8</v>
      </c>
      <c r="E31" s="57" t="s">
        <v>26</v>
      </c>
      <c r="F31" s="57">
        <v>246.85</v>
      </c>
      <c r="G31" s="58">
        <f>ROUND((D31*F31),2)</f>
        <v>1974.8</v>
      </c>
      <c r="H31" s="31"/>
    </row>
    <row r="32" spans="1:8" ht="63.6" customHeight="1" x14ac:dyDescent="0.25">
      <c r="B32" s="54" t="s">
        <v>203</v>
      </c>
      <c r="C32" s="55" t="s">
        <v>34</v>
      </c>
      <c r="D32" s="73">
        <v>8</v>
      </c>
      <c r="E32" s="57" t="s">
        <v>26</v>
      </c>
      <c r="F32" s="57">
        <v>437.45</v>
      </c>
      <c r="G32" s="58">
        <f>ROUND((D32*F32),2)</f>
        <v>3499.6</v>
      </c>
      <c r="H32" s="31"/>
    </row>
    <row r="33" spans="1:8" ht="63.6" customHeight="1" x14ac:dyDescent="0.25">
      <c r="B33" s="67" t="s">
        <v>204</v>
      </c>
      <c r="C33" s="68" t="s">
        <v>35</v>
      </c>
      <c r="D33" s="73">
        <v>8</v>
      </c>
      <c r="E33" s="69" t="s">
        <v>26</v>
      </c>
      <c r="F33" s="69">
        <v>370.9</v>
      </c>
      <c r="G33" s="70">
        <f>ROUND((D33*F33),2)</f>
        <v>2967.2</v>
      </c>
      <c r="H33" s="31"/>
    </row>
    <row r="34" spans="1:8" ht="63.6" customHeight="1" x14ac:dyDescent="0.25">
      <c r="B34" s="59"/>
      <c r="C34" s="60"/>
      <c r="D34" s="61"/>
      <c r="E34" s="62"/>
      <c r="F34" s="61"/>
      <c r="G34" s="62"/>
      <c r="H34" s="31"/>
    </row>
    <row r="35" spans="1:8" ht="63.6" customHeight="1" x14ac:dyDescent="0.25">
      <c r="B35" s="63">
        <v>3</v>
      </c>
      <c r="C35" s="64" t="s">
        <v>113</v>
      </c>
      <c r="D35" s="65"/>
      <c r="E35" s="65"/>
      <c r="F35" s="66"/>
      <c r="G35" s="65">
        <f>ROUND(SUM(G36:G43),2)</f>
        <v>388461.2</v>
      </c>
      <c r="H35" s="31"/>
    </row>
    <row r="36" spans="1:8" ht="63.6" customHeight="1" x14ac:dyDescent="0.25">
      <c r="B36" s="54" t="s">
        <v>114</v>
      </c>
      <c r="C36" s="55" t="s">
        <v>23</v>
      </c>
      <c r="D36" s="73">
        <v>80</v>
      </c>
      <c r="E36" s="57" t="s">
        <v>24</v>
      </c>
      <c r="F36" s="57">
        <v>585.04999999999995</v>
      </c>
      <c r="G36" s="58">
        <f>ROUND((D36*F36),2)</f>
        <v>46804</v>
      </c>
      <c r="H36" s="31"/>
    </row>
    <row r="37" spans="1:8" s="33" customFormat="1" ht="63.6" customHeight="1" x14ac:dyDescent="0.25">
      <c r="A37" s="29"/>
      <c r="B37" s="54" t="s">
        <v>115</v>
      </c>
      <c r="C37" s="55" t="s">
        <v>36</v>
      </c>
      <c r="D37" s="73">
        <v>480</v>
      </c>
      <c r="E37" s="57" t="s">
        <v>24</v>
      </c>
      <c r="F37" s="57">
        <v>212.52</v>
      </c>
      <c r="G37" s="58">
        <f>ROUND((D37*F37),2)</f>
        <v>102009.60000000001</v>
      </c>
      <c r="H37" s="31"/>
    </row>
    <row r="38" spans="1:8" ht="63.6" customHeight="1" x14ac:dyDescent="0.25">
      <c r="B38" s="54" t="s">
        <v>116</v>
      </c>
      <c r="C38" s="71" t="s">
        <v>96</v>
      </c>
      <c r="D38" s="73">
        <v>1100</v>
      </c>
      <c r="E38" s="72" t="s">
        <v>24</v>
      </c>
      <c r="F38" s="57">
        <v>94.25</v>
      </c>
      <c r="G38" s="58">
        <f>ROUND((D38*F38),2)</f>
        <v>103675</v>
      </c>
      <c r="H38" s="31"/>
    </row>
    <row r="39" spans="1:8" ht="63.6" customHeight="1" x14ac:dyDescent="0.25">
      <c r="B39" s="54" t="s">
        <v>117</v>
      </c>
      <c r="C39" s="71" t="s">
        <v>97</v>
      </c>
      <c r="D39" s="73">
        <v>1100</v>
      </c>
      <c r="E39" s="72" t="s">
        <v>24</v>
      </c>
      <c r="F39" s="57">
        <v>88.33</v>
      </c>
      <c r="G39" s="58">
        <f>ROUND((D39*F39),2)</f>
        <v>97163</v>
      </c>
      <c r="H39" s="31"/>
    </row>
    <row r="40" spans="1:8" ht="63.6" customHeight="1" x14ac:dyDescent="0.25">
      <c r="B40" s="54" t="s">
        <v>197</v>
      </c>
      <c r="C40" s="55" t="s">
        <v>38</v>
      </c>
      <c r="D40" s="73">
        <v>160</v>
      </c>
      <c r="E40" s="57" t="s">
        <v>24</v>
      </c>
      <c r="F40" s="57">
        <v>32.64</v>
      </c>
      <c r="G40" s="58">
        <f>ROUND((D40*F40),2)</f>
        <v>5222.3999999999996</v>
      </c>
      <c r="H40" s="31"/>
    </row>
    <row r="41" spans="1:8" ht="63.6" customHeight="1" x14ac:dyDescent="0.25">
      <c r="B41" s="54" t="s">
        <v>118</v>
      </c>
      <c r="C41" s="55" t="s">
        <v>40</v>
      </c>
      <c r="D41" s="73">
        <v>160</v>
      </c>
      <c r="E41" s="57" t="s">
        <v>24</v>
      </c>
      <c r="F41" s="57">
        <v>81.73</v>
      </c>
      <c r="G41" s="58">
        <f>ROUND((D41*F41),2)</f>
        <v>13076.8</v>
      </c>
      <c r="H41" s="31"/>
    </row>
    <row r="42" spans="1:8" ht="63.6" customHeight="1" x14ac:dyDescent="0.25">
      <c r="B42" s="54" t="s">
        <v>198</v>
      </c>
      <c r="C42" s="55" t="s">
        <v>39</v>
      </c>
      <c r="D42" s="73">
        <v>160</v>
      </c>
      <c r="E42" s="57" t="s">
        <v>24</v>
      </c>
      <c r="F42" s="57">
        <v>98.42</v>
      </c>
      <c r="G42" s="58">
        <f>ROUND((D42*F42),2)</f>
        <v>15747.2</v>
      </c>
      <c r="H42" s="31"/>
    </row>
    <row r="43" spans="1:8" ht="63.6" customHeight="1" x14ac:dyDescent="0.25">
      <c r="B43" s="54" t="s">
        <v>199</v>
      </c>
      <c r="C43" s="55" t="s">
        <v>37</v>
      </c>
      <c r="D43" s="73">
        <v>160</v>
      </c>
      <c r="E43" s="57" t="s">
        <v>24</v>
      </c>
      <c r="F43" s="57">
        <v>29.77</v>
      </c>
      <c r="G43" s="58">
        <f>ROUND((D43*F43),2)</f>
        <v>4763.2</v>
      </c>
      <c r="H43" s="31"/>
    </row>
    <row r="44" spans="1:8" ht="63.6" customHeight="1" x14ac:dyDescent="0.25">
      <c r="B44" s="59"/>
      <c r="C44" s="60"/>
      <c r="D44" s="61"/>
      <c r="E44" s="62"/>
      <c r="F44" s="61"/>
      <c r="G44" s="61"/>
      <c r="H44" s="31"/>
    </row>
    <row r="45" spans="1:8" ht="63.6" customHeight="1" x14ac:dyDescent="0.25">
      <c r="B45" s="63">
        <v>4</v>
      </c>
      <c r="C45" s="64" t="s">
        <v>359</v>
      </c>
      <c r="D45" s="65"/>
      <c r="E45" s="65"/>
      <c r="F45" s="66"/>
      <c r="G45" s="65">
        <f>SUM(G46:G71)</f>
        <v>504658.68999999994</v>
      </c>
      <c r="H45" s="31"/>
    </row>
    <row r="46" spans="1:8" ht="63.6" customHeight="1" x14ac:dyDescent="0.25">
      <c r="B46" s="54" t="s">
        <v>119</v>
      </c>
      <c r="C46" s="55" t="s">
        <v>47</v>
      </c>
      <c r="D46" s="73">
        <v>1227</v>
      </c>
      <c r="E46" s="57" t="s">
        <v>12</v>
      </c>
      <c r="F46" s="57">
        <v>12.35</v>
      </c>
      <c r="G46" s="58">
        <f>ROUND((D46*F46),2)</f>
        <v>15153.45</v>
      </c>
      <c r="H46" s="31"/>
    </row>
    <row r="47" spans="1:8" ht="63.6" customHeight="1" x14ac:dyDescent="0.25">
      <c r="B47" s="54" t="s">
        <v>120</v>
      </c>
      <c r="C47" s="55" t="s">
        <v>49</v>
      </c>
      <c r="D47" s="73">
        <v>652</v>
      </c>
      <c r="E47" s="57" t="s">
        <v>8</v>
      </c>
      <c r="F47" s="57">
        <v>28.6</v>
      </c>
      <c r="G47" s="58">
        <f>ROUND((D47*F47),2)</f>
        <v>18647.2</v>
      </c>
      <c r="H47" s="31"/>
    </row>
    <row r="48" spans="1:8" ht="63.6" customHeight="1" x14ac:dyDescent="0.25">
      <c r="B48" s="54" t="s">
        <v>121</v>
      </c>
      <c r="C48" s="55" t="s">
        <v>48</v>
      </c>
      <c r="D48" s="73">
        <v>990.5</v>
      </c>
      <c r="E48" s="57" t="s">
        <v>8</v>
      </c>
      <c r="F48" s="57">
        <v>32.6</v>
      </c>
      <c r="G48" s="58">
        <f>ROUND((D48*F48),2)</f>
        <v>32290.3</v>
      </c>
      <c r="H48" s="34"/>
    </row>
    <row r="49" spans="2:8" ht="63.6" customHeight="1" x14ac:dyDescent="0.25">
      <c r="B49" s="54" t="s">
        <v>122</v>
      </c>
      <c r="C49" s="55" t="s">
        <v>15</v>
      </c>
      <c r="D49" s="73">
        <v>16.36</v>
      </c>
      <c r="E49" s="57" t="s">
        <v>10</v>
      </c>
      <c r="F49" s="57">
        <v>485.04</v>
      </c>
      <c r="G49" s="58">
        <f>ROUND((D49*F49),2)</f>
        <v>7935.25</v>
      </c>
      <c r="H49" s="34"/>
    </row>
    <row r="50" spans="2:8" ht="63.6" customHeight="1" x14ac:dyDescent="0.25">
      <c r="B50" s="54" t="s">
        <v>123</v>
      </c>
      <c r="C50" s="55" t="s">
        <v>16</v>
      </c>
      <c r="D50" s="73">
        <v>22.16</v>
      </c>
      <c r="E50" s="57" t="s">
        <v>10</v>
      </c>
      <c r="F50" s="57">
        <v>85.91</v>
      </c>
      <c r="G50" s="58">
        <f>ROUND((D50*F50),2)</f>
        <v>1903.77</v>
      </c>
      <c r="H50" s="34"/>
    </row>
    <row r="51" spans="2:8" ht="63.6" customHeight="1" x14ac:dyDescent="0.25">
      <c r="B51" s="54" t="s">
        <v>124</v>
      </c>
      <c r="C51" s="55" t="s">
        <v>21</v>
      </c>
      <c r="D51" s="73">
        <v>562</v>
      </c>
      <c r="E51" s="57" t="s">
        <v>8</v>
      </c>
      <c r="F51" s="57">
        <v>20.05</v>
      </c>
      <c r="G51" s="58">
        <f>ROUND((D51*F51),2)</f>
        <v>11268.1</v>
      </c>
      <c r="H51" s="34"/>
    </row>
    <row r="52" spans="2:8" ht="63.6" customHeight="1" x14ac:dyDescent="0.25">
      <c r="B52" s="54" t="s">
        <v>125</v>
      </c>
      <c r="C52" s="55" t="s">
        <v>144</v>
      </c>
      <c r="D52" s="73">
        <v>194.4</v>
      </c>
      <c r="E52" s="57" t="s">
        <v>8</v>
      </c>
      <c r="F52" s="57">
        <v>39.26</v>
      </c>
      <c r="G52" s="58">
        <f>ROUND((D52*F52),2)</f>
        <v>7632.14</v>
      </c>
      <c r="H52" s="34"/>
    </row>
    <row r="53" spans="2:8" ht="63.6" customHeight="1" x14ac:dyDescent="0.25">
      <c r="B53" s="54" t="s">
        <v>126</v>
      </c>
      <c r="C53" s="55" t="s">
        <v>68</v>
      </c>
      <c r="D53" s="73">
        <v>210</v>
      </c>
      <c r="E53" s="57" t="s">
        <v>12</v>
      </c>
      <c r="F53" s="57">
        <v>145.63</v>
      </c>
      <c r="G53" s="58">
        <f>ROUND((D53*F53),2)</f>
        <v>30582.3</v>
      </c>
      <c r="H53" s="34"/>
    </row>
    <row r="54" spans="2:8" ht="63.6" customHeight="1" x14ac:dyDescent="0.25">
      <c r="B54" s="54" t="s">
        <v>127</v>
      </c>
      <c r="C54" s="55" t="s">
        <v>158</v>
      </c>
      <c r="D54" s="73">
        <v>30</v>
      </c>
      <c r="E54" s="57" t="s">
        <v>12</v>
      </c>
      <c r="F54" s="57">
        <v>185.43</v>
      </c>
      <c r="G54" s="58">
        <f>ROUND((D54*F54),2)</f>
        <v>5562.9</v>
      </c>
      <c r="H54" s="34"/>
    </row>
    <row r="55" spans="2:8" ht="63.6" customHeight="1" x14ac:dyDescent="0.25">
      <c r="B55" s="54" t="s">
        <v>128</v>
      </c>
      <c r="C55" s="55" t="s">
        <v>153</v>
      </c>
      <c r="D55" s="73">
        <v>18</v>
      </c>
      <c r="E55" s="57" t="s">
        <v>12</v>
      </c>
      <c r="F55" s="57">
        <v>63.17</v>
      </c>
      <c r="G55" s="58">
        <f>ROUND((D55*F55),2)</f>
        <v>1137.06</v>
      </c>
      <c r="H55" s="34"/>
    </row>
    <row r="56" spans="2:8" ht="63.6" customHeight="1" x14ac:dyDescent="0.25">
      <c r="B56" s="54" t="s">
        <v>129</v>
      </c>
      <c r="C56" s="55" t="s">
        <v>154</v>
      </c>
      <c r="D56" s="73">
        <v>18</v>
      </c>
      <c r="E56" s="57" t="s">
        <v>12</v>
      </c>
      <c r="F56" s="57">
        <v>117.25</v>
      </c>
      <c r="G56" s="58">
        <f>ROUND((D56*F56),2)</f>
        <v>2110.5</v>
      </c>
      <c r="H56" s="34"/>
    </row>
    <row r="57" spans="2:8" ht="63.6" customHeight="1" x14ac:dyDescent="0.25">
      <c r="B57" s="54" t="s">
        <v>130</v>
      </c>
      <c r="C57" s="55" t="s">
        <v>155</v>
      </c>
      <c r="D57" s="73">
        <v>60</v>
      </c>
      <c r="E57" s="57" t="s">
        <v>12</v>
      </c>
      <c r="F57" s="57">
        <v>203.44</v>
      </c>
      <c r="G57" s="58">
        <f>ROUND((D57*F57),2)</f>
        <v>12206.4</v>
      </c>
      <c r="H57" s="34"/>
    </row>
    <row r="58" spans="2:8" ht="63.6" customHeight="1" x14ac:dyDescent="0.25">
      <c r="B58" s="54" t="s">
        <v>131</v>
      </c>
      <c r="C58" s="55" t="s">
        <v>156</v>
      </c>
      <c r="D58" s="73">
        <v>42</v>
      </c>
      <c r="E58" s="57" t="s">
        <v>12</v>
      </c>
      <c r="F58" s="57">
        <v>502.14</v>
      </c>
      <c r="G58" s="58">
        <f>ROUND((D58*F58),2)</f>
        <v>21089.88</v>
      </c>
      <c r="H58" s="34"/>
    </row>
    <row r="59" spans="2:8" ht="63.6" customHeight="1" x14ac:dyDescent="0.25">
      <c r="B59" s="54" t="s">
        <v>132</v>
      </c>
      <c r="C59" s="55" t="s">
        <v>157</v>
      </c>
      <c r="D59" s="73">
        <v>24</v>
      </c>
      <c r="E59" s="57" t="s">
        <v>12</v>
      </c>
      <c r="F59" s="57">
        <v>684.13</v>
      </c>
      <c r="G59" s="58">
        <f>ROUND((D59*F59),2)</f>
        <v>16419.12</v>
      </c>
      <c r="H59" s="34"/>
    </row>
    <row r="60" spans="2:8" ht="63.6" customHeight="1" x14ac:dyDescent="0.25">
      <c r="B60" s="54" t="s">
        <v>133</v>
      </c>
      <c r="C60" s="55" t="s">
        <v>159</v>
      </c>
      <c r="D60" s="73">
        <v>48</v>
      </c>
      <c r="E60" s="57" t="s">
        <v>12</v>
      </c>
      <c r="F60" s="57">
        <v>215.96</v>
      </c>
      <c r="G60" s="58">
        <f>ROUND((D60*F60),2)</f>
        <v>10366.08</v>
      </c>
      <c r="H60" s="34"/>
    </row>
    <row r="61" spans="2:8" ht="63.6" customHeight="1" x14ac:dyDescent="0.25">
      <c r="B61" s="54" t="s">
        <v>134</v>
      </c>
      <c r="C61" s="55" t="s">
        <v>160</v>
      </c>
      <c r="D61" s="73">
        <v>18</v>
      </c>
      <c r="E61" s="57" t="s">
        <v>12</v>
      </c>
      <c r="F61" s="57">
        <v>1422.73</v>
      </c>
      <c r="G61" s="58">
        <f>ROUND((D61*F61),2)</f>
        <v>25609.14</v>
      </c>
      <c r="H61" s="34"/>
    </row>
    <row r="62" spans="2:8" ht="63.6" customHeight="1" x14ac:dyDescent="0.25">
      <c r="B62" s="54" t="s">
        <v>135</v>
      </c>
      <c r="C62" s="55" t="s">
        <v>77</v>
      </c>
      <c r="D62" s="73">
        <v>8</v>
      </c>
      <c r="E62" s="57" t="s">
        <v>6</v>
      </c>
      <c r="F62" s="57">
        <v>214.56</v>
      </c>
      <c r="G62" s="58">
        <f>ROUND((D62*F62),2)</f>
        <v>1716.48</v>
      </c>
      <c r="H62" s="34"/>
    </row>
    <row r="63" spans="2:8" ht="63.6" customHeight="1" x14ac:dyDescent="0.25">
      <c r="B63" s="54" t="s">
        <v>173</v>
      </c>
      <c r="C63" s="55" t="s">
        <v>86</v>
      </c>
      <c r="D63" s="73">
        <v>8447.1200000000008</v>
      </c>
      <c r="E63" s="57" t="s">
        <v>11</v>
      </c>
      <c r="F63" s="57">
        <v>2.62</v>
      </c>
      <c r="G63" s="58">
        <f>ROUND((D63*F63),2)</f>
        <v>22131.45</v>
      </c>
      <c r="H63" s="34"/>
    </row>
    <row r="64" spans="2:8" ht="63.6" customHeight="1" x14ac:dyDescent="0.25">
      <c r="B64" s="54" t="s">
        <v>174</v>
      </c>
      <c r="C64" s="55" t="s">
        <v>145</v>
      </c>
      <c r="D64" s="73">
        <v>889.17</v>
      </c>
      <c r="E64" s="57" t="s">
        <v>89</v>
      </c>
      <c r="F64" s="57">
        <v>47.7</v>
      </c>
      <c r="G64" s="58">
        <f>ROUND((D64*F64),2)</f>
        <v>42413.41</v>
      </c>
      <c r="H64" s="34"/>
    </row>
    <row r="65" spans="2:8" ht="63.6" customHeight="1" x14ac:dyDescent="0.25">
      <c r="B65" s="54" t="s">
        <v>175</v>
      </c>
      <c r="C65" s="55" t="s">
        <v>20</v>
      </c>
      <c r="D65" s="73">
        <v>60</v>
      </c>
      <c r="E65" s="57" t="s">
        <v>8</v>
      </c>
      <c r="F65" s="57">
        <v>490.41</v>
      </c>
      <c r="G65" s="58">
        <f>ROUND((D65*F65),2)</f>
        <v>29424.6</v>
      </c>
      <c r="H65" s="34"/>
    </row>
    <row r="66" spans="2:8" ht="63.6" customHeight="1" x14ac:dyDescent="0.25">
      <c r="B66" s="54" t="s">
        <v>237</v>
      </c>
      <c r="C66" s="71" t="s">
        <v>46</v>
      </c>
      <c r="D66" s="73">
        <v>2807</v>
      </c>
      <c r="E66" s="57" t="s">
        <v>8</v>
      </c>
      <c r="F66" s="57">
        <v>2.06</v>
      </c>
      <c r="G66" s="58">
        <f>ROUND((D66*F66),2)</f>
        <v>5782.42</v>
      </c>
      <c r="H66" s="34"/>
    </row>
    <row r="67" spans="2:8" ht="63.6" customHeight="1" x14ac:dyDescent="0.25">
      <c r="B67" s="54" t="s">
        <v>238</v>
      </c>
      <c r="C67" s="55" t="s">
        <v>9</v>
      </c>
      <c r="D67" s="73">
        <v>10</v>
      </c>
      <c r="E67" s="69" t="s">
        <v>6</v>
      </c>
      <c r="F67" s="69">
        <v>223.37</v>
      </c>
      <c r="G67" s="70">
        <f>ROUND((D67*F67),2)</f>
        <v>2233.6999999999998</v>
      </c>
      <c r="H67" s="34"/>
    </row>
    <row r="68" spans="2:8" ht="63.6" customHeight="1" x14ac:dyDescent="0.25">
      <c r="B68" s="54" t="s">
        <v>239</v>
      </c>
      <c r="C68" s="55" t="s">
        <v>22</v>
      </c>
      <c r="D68" s="73">
        <v>11</v>
      </c>
      <c r="E68" s="69" t="s">
        <v>6</v>
      </c>
      <c r="F68" s="69">
        <v>13034.31</v>
      </c>
      <c r="G68" s="70">
        <f>ROUND((D68*F68),2)</f>
        <v>143377.41</v>
      </c>
      <c r="H68" s="34"/>
    </row>
    <row r="69" spans="2:8" ht="63.6" customHeight="1" x14ac:dyDescent="0.25">
      <c r="B69" s="54" t="s">
        <v>240</v>
      </c>
      <c r="C69" s="71" t="s">
        <v>180</v>
      </c>
      <c r="D69" s="73">
        <v>421.05</v>
      </c>
      <c r="E69" s="57" t="s">
        <v>10</v>
      </c>
      <c r="F69" s="57">
        <v>13.67</v>
      </c>
      <c r="G69" s="58">
        <f>ROUND((D69*F69),2)</f>
        <v>5755.75</v>
      </c>
      <c r="H69" s="34"/>
    </row>
    <row r="70" spans="2:8" ht="63.6" customHeight="1" x14ac:dyDescent="0.25">
      <c r="B70" s="54" t="s">
        <v>241</v>
      </c>
      <c r="C70" s="71" t="s">
        <v>181</v>
      </c>
      <c r="D70" s="73">
        <v>7999.95</v>
      </c>
      <c r="E70" s="57" t="s">
        <v>11</v>
      </c>
      <c r="F70" s="57">
        <v>1.49</v>
      </c>
      <c r="G70" s="58">
        <f>ROUND((D70*F70),2)</f>
        <v>11919.93</v>
      </c>
      <c r="H70" s="34"/>
    </row>
    <row r="71" spans="2:8" ht="63.6" customHeight="1" x14ac:dyDescent="0.25">
      <c r="B71" s="54" t="s">
        <v>363</v>
      </c>
      <c r="C71" s="68" t="s">
        <v>146</v>
      </c>
      <c r="D71" s="73">
        <v>547.37</v>
      </c>
      <c r="E71" s="69" t="s">
        <v>10</v>
      </c>
      <c r="F71" s="69">
        <v>36.520000000000003</v>
      </c>
      <c r="G71" s="70">
        <f>ROUND((D71*F71),2)</f>
        <v>19989.95</v>
      </c>
      <c r="H71" s="34"/>
    </row>
    <row r="72" spans="2:8" ht="63.6" customHeight="1" x14ac:dyDescent="0.25">
      <c r="B72" s="74"/>
      <c r="C72" s="76"/>
      <c r="D72" s="74"/>
      <c r="E72" s="74"/>
      <c r="F72" s="74"/>
      <c r="G72" s="74"/>
      <c r="H72" s="34"/>
    </row>
    <row r="73" spans="2:8" ht="63.6" customHeight="1" x14ac:dyDescent="0.25">
      <c r="B73" s="63">
        <v>5</v>
      </c>
      <c r="C73" s="64" t="s">
        <v>7</v>
      </c>
      <c r="D73" s="65"/>
      <c r="E73" s="65"/>
      <c r="F73" s="66"/>
      <c r="G73" s="65">
        <f>SUM(G74:G93)</f>
        <v>1375816.5699999998</v>
      </c>
      <c r="H73" s="34"/>
    </row>
    <row r="74" spans="2:8" ht="63.6" customHeight="1" x14ac:dyDescent="0.25">
      <c r="B74" s="54" t="s">
        <v>136</v>
      </c>
      <c r="C74" s="55" t="s">
        <v>50</v>
      </c>
      <c r="D74" s="73">
        <v>2485.5</v>
      </c>
      <c r="E74" s="57" t="s">
        <v>8</v>
      </c>
      <c r="F74" s="57">
        <v>35.700000000000003</v>
      </c>
      <c r="G74" s="58">
        <f>ROUND((D74*F74),2)</f>
        <v>88732.35</v>
      </c>
      <c r="H74" s="34"/>
    </row>
    <row r="75" spans="2:8" ht="63.6" customHeight="1" x14ac:dyDescent="0.25">
      <c r="B75" s="54" t="s">
        <v>137</v>
      </c>
      <c r="C75" s="55" t="s">
        <v>181</v>
      </c>
      <c r="D75" s="73">
        <v>13918.8</v>
      </c>
      <c r="E75" s="57" t="s">
        <v>11</v>
      </c>
      <c r="F75" s="57">
        <v>1.49</v>
      </c>
      <c r="G75" s="58">
        <f>ROUND((D75*F75),2)</f>
        <v>20739.009999999998</v>
      </c>
      <c r="H75" s="34"/>
    </row>
    <row r="76" spans="2:8" ht="63.6" customHeight="1" x14ac:dyDescent="0.25">
      <c r="B76" s="54" t="s">
        <v>161</v>
      </c>
      <c r="C76" s="55" t="s">
        <v>146</v>
      </c>
      <c r="D76" s="73">
        <v>3231.15</v>
      </c>
      <c r="E76" s="57" t="s">
        <v>10</v>
      </c>
      <c r="F76" s="57">
        <v>36.520000000000003</v>
      </c>
      <c r="G76" s="58">
        <f>ROUND((D76*F76),2)</f>
        <v>118001.60000000001</v>
      </c>
      <c r="H76" s="34"/>
    </row>
    <row r="77" spans="2:8" ht="63.6" customHeight="1" x14ac:dyDescent="0.25">
      <c r="B77" s="54" t="s">
        <v>162</v>
      </c>
      <c r="C77" s="55" t="s">
        <v>57</v>
      </c>
      <c r="D77" s="73">
        <v>124.28</v>
      </c>
      <c r="E77" s="57" t="s">
        <v>10</v>
      </c>
      <c r="F77" s="57">
        <v>1713.08</v>
      </c>
      <c r="G77" s="58">
        <f>ROUND((D77*F77),2)</f>
        <v>212901.58</v>
      </c>
      <c r="H77" s="34"/>
    </row>
    <row r="78" spans="2:8" ht="63.6" customHeight="1" x14ac:dyDescent="0.25">
      <c r="B78" s="54" t="s">
        <v>163</v>
      </c>
      <c r="C78" s="55" t="s">
        <v>59</v>
      </c>
      <c r="D78" s="73">
        <v>124.28</v>
      </c>
      <c r="E78" s="57" t="s">
        <v>10</v>
      </c>
      <c r="F78" s="57">
        <v>24.06</v>
      </c>
      <c r="G78" s="58">
        <f>ROUND((D78*F78),2)</f>
        <v>2990.18</v>
      </c>
      <c r="H78" s="34"/>
    </row>
    <row r="79" spans="2:8" ht="63.6" customHeight="1" x14ac:dyDescent="0.25">
      <c r="B79" s="54" t="s">
        <v>242</v>
      </c>
      <c r="C79" s="55" t="s">
        <v>60</v>
      </c>
      <c r="D79" s="73">
        <v>3106.88</v>
      </c>
      <c r="E79" s="57" t="s">
        <v>11</v>
      </c>
      <c r="F79" s="57">
        <v>4.26</v>
      </c>
      <c r="G79" s="58">
        <f>ROUND((D79*F79),2)</f>
        <v>13235.31</v>
      </c>
      <c r="H79" s="34"/>
    </row>
    <row r="80" spans="2:8" ht="63.6" customHeight="1" x14ac:dyDescent="0.25">
      <c r="B80" s="54" t="s">
        <v>243</v>
      </c>
      <c r="C80" s="55" t="s">
        <v>55</v>
      </c>
      <c r="D80" s="73">
        <v>2485.5</v>
      </c>
      <c r="E80" s="57" t="s">
        <v>8</v>
      </c>
      <c r="F80" s="57">
        <v>8.61</v>
      </c>
      <c r="G80" s="58">
        <f>ROUND((D80*F80),2)</f>
        <v>21400.16</v>
      </c>
      <c r="H80" s="34"/>
    </row>
    <row r="81" spans="2:8" ht="63.6" customHeight="1" x14ac:dyDescent="0.25">
      <c r="B81" s="54" t="s">
        <v>244</v>
      </c>
      <c r="C81" s="55" t="s">
        <v>54</v>
      </c>
      <c r="D81" s="73">
        <v>124.28</v>
      </c>
      <c r="E81" s="57" t="s">
        <v>10</v>
      </c>
      <c r="F81" s="57">
        <v>1225.95</v>
      </c>
      <c r="G81" s="58">
        <f>ROUND((D81*F81),2)</f>
        <v>152361.07</v>
      </c>
      <c r="H81" s="34"/>
    </row>
    <row r="82" spans="2:8" ht="63.6" customHeight="1" x14ac:dyDescent="0.25">
      <c r="B82" s="54" t="s">
        <v>245</v>
      </c>
      <c r="C82" s="55" t="s">
        <v>61</v>
      </c>
      <c r="D82" s="73">
        <v>124.28</v>
      </c>
      <c r="E82" s="57" t="s">
        <v>10</v>
      </c>
      <c r="F82" s="57">
        <v>24.06</v>
      </c>
      <c r="G82" s="58">
        <f>ROUND((D82*F82),2)</f>
        <v>2990.18</v>
      </c>
      <c r="H82" s="34"/>
    </row>
    <row r="83" spans="2:8" ht="63.6" customHeight="1" x14ac:dyDescent="0.25">
      <c r="B83" s="54" t="s">
        <v>246</v>
      </c>
      <c r="C83" s="55" t="s">
        <v>62</v>
      </c>
      <c r="D83" s="73">
        <v>3106.88</v>
      </c>
      <c r="E83" s="57" t="s">
        <v>11</v>
      </c>
      <c r="F83" s="57">
        <v>4.26</v>
      </c>
      <c r="G83" s="58">
        <f>ROUND((D83*F83),2)</f>
        <v>13235.31</v>
      </c>
      <c r="H83" s="34"/>
    </row>
    <row r="84" spans="2:8" ht="63.6" customHeight="1" x14ac:dyDescent="0.25">
      <c r="B84" s="54" t="s">
        <v>247</v>
      </c>
      <c r="C84" s="55" t="s">
        <v>56</v>
      </c>
      <c r="D84" s="73">
        <v>2485.5</v>
      </c>
      <c r="E84" s="57" t="s">
        <v>8</v>
      </c>
      <c r="F84" s="57">
        <v>16.96</v>
      </c>
      <c r="G84" s="58">
        <f>ROUND((D84*F84),2)</f>
        <v>42154.080000000002</v>
      </c>
      <c r="H84" s="34"/>
    </row>
    <row r="85" spans="2:8" ht="63.6" customHeight="1" x14ac:dyDescent="0.25">
      <c r="B85" s="54" t="s">
        <v>248</v>
      </c>
      <c r="C85" s="55" t="s">
        <v>66</v>
      </c>
      <c r="D85" s="73">
        <v>372.83</v>
      </c>
      <c r="E85" s="57" t="s">
        <v>10</v>
      </c>
      <c r="F85" s="57">
        <v>363.96</v>
      </c>
      <c r="G85" s="58">
        <f>ROUND((D85*F85),2)</f>
        <v>135695.21</v>
      </c>
      <c r="H85" s="34"/>
    </row>
    <row r="86" spans="2:8" ht="105" customHeight="1" x14ac:dyDescent="0.25">
      <c r="B86" s="54" t="s">
        <v>249</v>
      </c>
      <c r="C86" s="55" t="s">
        <v>67</v>
      </c>
      <c r="D86" s="73">
        <v>372.83</v>
      </c>
      <c r="E86" s="57" t="s">
        <v>10</v>
      </c>
      <c r="F86" s="57">
        <v>719.38</v>
      </c>
      <c r="G86" s="58">
        <f>ROUND((D86*F86),2)</f>
        <v>268206.45</v>
      </c>
      <c r="H86" s="34"/>
    </row>
    <row r="87" spans="2:8" ht="63.6" customHeight="1" x14ac:dyDescent="0.25">
      <c r="B87" s="54" t="s">
        <v>250</v>
      </c>
      <c r="C87" s="55" t="s">
        <v>87</v>
      </c>
      <c r="D87" s="73">
        <v>372.83</v>
      </c>
      <c r="E87" s="57" t="s">
        <v>10</v>
      </c>
      <c r="F87" s="57">
        <v>32.270000000000003</v>
      </c>
      <c r="G87" s="58">
        <f>ROUND((D87*F87),2)</f>
        <v>12031.22</v>
      </c>
      <c r="H87" s="34"/>
    </row>
    <row r="88" spans="2:8" ht="63.6" customHeight="1" x14ac:dyDescent="0.25">
      <c r="B88" s="54" t="s">
        <v>251</v>
      </c>
      <c r="C88" s="55" t="s">
        <v>63</v>
      </c>
      <c r="D88" s="73">
        <v>372.83</v>
      </c>
      <c r="E88" s="57" t="s">
        <v>10</v>
      </c>
      <c r="F88" s="57">
        <v>23.32</v>
      </c>
      <c r="G88" s="58">
        <f>ROUND((D88*F88),2)</f>
        <v>8694.4</v>
      </c>
      <c r="H88" s="34"/>
    </row>
    <row r="89" spans="2:8" ht="63.6" customHeight="1" x14ac:dyDescent="0.25">
      <c r="B89" s="54" t="s">
        <v>252</v>
      </c>
      <c r="C89" s="55" t="s">
        <v>64</v>
      </c>
      <c r="D89" s="73">
        <v>745.65</v>
      </c>
      <c r="E89" s="57" t="s">
        <v>11</v>
      </c>
      <c r="F89" s="57">
        <v>3.5</v>
      </c>
      <c r="G89" s="58">
        <f>ROUND((D89*F89),2)</f>
        <v>2609.7800000000002</v>
      </c>
      <c r="H89" s="34"/>
    </row>
    <row r="90" spans="2:8" ht="63.6" customHeight="1" x14ac:dyDescent="0.25">
      <c r="B90" s="54" t="s">
        <v>253</v>
      </c>
      <c r="C90" s="55" t="s">
        <v>58</v>
      </c>
      <c r="D90" s="73">
        <v>116.24</v>
      </c>
      <c r="E90" s="57" t="s">
        <v>10</v>
      </c>
      <c r="F90" s="57">
        <v>918.79</v>
      </c>
      <c r="G90" s="58">
        <f>ROUND((D90*F90),2)</f>
        <v>106800.15</v>
      </c>
      <c r="H90" s="34"/>
    </row>
    <row r="91" spans="2:8" ht="63.6" customHeight="1" x14ac:dyDescent="0.25">
      <c r="B91" s="54" t="s">
        <v>254</v>
      </c>
      <c r="C91" s="55" t="s">
        <v>51</v>
      </c>
      <c r="D91" s="73">
        <v>57.26</v>
      </c>
      <c r="E91" s="57" t="s">
        <v>10</v>
      </c>
      <c r="F91" s="57">
        <v>612.95000000000005</v>
      </c>
      <c r="G91" s="58">
        <f>ROUND((D91*F91),2)</f>
        <v>35097.519999999997</v>
      </c>
      <c r="H91" s="34"/>
    </row>
    <row r="92" spans="2:8" ht="63.6" customHeight="1" x14ac:dyDescent="0.25">
      <c r="B92" s="54" t="s">
        <v>255</v>
      </c>
      <c r="C92" s="55" t="s">
        <v>52</v>
      </c>
      <c r="D92" s="73">
        <v>838.5</v>
      </c>
      <c r="E92" s="57" t="s">
        <v>12</v>
      </c>
      <c r="F92" s="57">
        <v>79.98</v>
      </c>
      <c r="G92" s="58">
        <f>ROUND((D92*F92),2)</f>
        <v>67063.23</v>
      </c>
      <c r="H92" s="34"/>
    </row>
    <row r="93" spans="2:8" ht="63.6" customHeight="1" x14ac:dyDescent="0.25">
      <c r="B93" s="54" t="s">
        <v>256</v>
      </c>
      <c r="C93" s="55" t="s">
        <v>53</v>
      </c>
      <c r="D93" s="73">
        <v>67.03</v>
      </c>
      <c r="E93" s="57" t="s">
        <v>10</v>
      </c>
      <c r="F93" s="57">
        <v>759.03</v>
      </c>
      <c r="G93" s="58">
        <f>ROUND((D93*F93),2)</f>
        <v>50877.78</v>
      </c>
      <c r="H93" s="34"/>
    </row>
    <row r="94" spans="2:8" ht="63.6" customHeight="1" x14ac:dyDescent="0.25">
      <c r="B94" s="39"/>
      <c r="C94" s="77"/>
      <c r="D94" s="78"/>
      <c r="E94" s="79"/>
      <c r="F94" s="79"/>
      <c r="G94" s="80"/>
      <c r="H94" s="34"/>
    </row>
    <row r="95" spans="2:8" ht="63.6" customHeight="1" x14ac:dyDescent="0.25">
      <c r="B95" s="63">
        <v>6</v>
      </c>
      <c r="C95" s="64" t="s">
        <v>184</v>
      </c>
      <c r="D95" s="65"/>
      <c r="E95" s="65"/>
      <c r="F95" s="66"/>
      <c r="G95" s="65">
        <f>SUM(G96:G104)</f>
        <v>1189949.96</v>
      </c>
      <c r="H95" s="34"/>
    </row>
    <row r="96" spans="2:8" ht="63.6" customHeight="1" x14ac:dyDescent="0.25">
      <c r="B96" s="54" t="s">
        <v>138</v>
      </c>
      <c r="C96" s="55" t="s">
        <v>88</v>
      </c>
      <c r="D96" s="73">
        <v>10238</v>
      </c>
      <c r="E96" s="57" t="s">
        <v>8</v>
      </c>
      <c r="F96" s="57">
        <v>23.44</v>
      </c>
      <c r="G96" s="58">
        <f>ROUND((D96*F96),2)</f>
        <v>239978.72</v>
      </c>
      <c r="H96" s="34"/>
    </row>
    <row r="97" spans="2:8" ht="63.6" customHeight="1" x14ac:dyDescent="0.25">
      <c r="B97" s="54" t="s">
        <v>140</v>
      </c>
      <c r="C97" s="55" t="s">
        <v>56</v>
      </c>
      <c r="D97" s="73">
        <v>5119</v>
      </c>
      <c r="E97" s="57" t="s">
        <v>8</v>
      </c>
      <c r="F97" s="57">
        <v>16.96</v>
      </c>
      <c r="G97" s="58">
        <f>ROUND((D97*F97),2)</f>
        <v>86818.240000000005</v>
      </c>
      <c r="H97" s="34"/>
    </row>
    <row r="98" spans="2:8" ht="63.6" customHeight="1" x14ac:dyDescent="0.25">
      <c r="B98" s="54" t="s">
        <v>139</v>
      </c>
      <c r="C98" s="55" t="s">
        <v>54</v>
      </c>
      <c r="D98" s="73">
        <v>255.95</v>
      </c>
      <c r="E98" s="57" t="s">
        <v>10</v>
      </c>
      <c r="F98" s="57">
        <v>1225.95</v>
      </c>
      <c r="G98" s="58">
        <f>ROUND((D98*F98),2)</f>
        <v>313781.90000000002</v>
      </c>
      <c r="H98" s="34"/>
    </row>
    <row r="99" spans="2:8" ht="63.6" customHeight="1" x14ac:dyDescent="0.25">
      <c r="B99" s="54" t="s">
        <v>164</v>
      </c>
      <c r="C99" s="55" t="s">
        <v>61</v>
      </c>
      <c r="D99" s="73">
        <v>255.95</v>
      </c>
      <c r="E99" s="57" t="s">
        <v>10</v>
      </c>
      <c r="F99" s="57">
        <v>24.06</v>
      </c>
      <c r="G99" s="58">
        <f>ROUND((D99*F99),2)</f>
        <v>6158.16</v>
      </c>
      <c r="H99" s="34"/>
    </row>
    <row r="100" spans="2:8" ht="63.6" customHeight="1" x14ac:dyDescent="0.25">
      <c r="B100" s="54" t="s">
        <v>165</v>
      </c>
      <c r="C100" s="55" t="s">
        <v>62</v>
      </c>
      <c r="D100" s="73">
        <v>6398.75</v>
      </c>
      <c r="E100" s="57" t="s">
        <v>11</v>
      </c>
      <c r="F100" s="57">
        <v>4.26</v>
      </c>
      <c r="G100" s="58">
        <f>ROUND((D100*F100),2)</f>
        <v>27258.68</v>
      </c>
      <c r="H100" s="34"/>
    </row>
    <row r="101" spans="2:8" ht="63.6" customHeight="1" x14ac:dyDescent="0.25">
      <c r="B101" s="54" t="s">
        <v>166</v>
      </c>
      <c r="C101" s="55" t="s">
        <v>55</v>
      </c>
      <c r="D101" s="73">
        <v>5119</v>
      </c>
      <c r="E101" s="57" t="s">
        <v>8</v>
      </c>
      <c r="F101" s="57">
        <v>8.61</v>
      </c>
      <c r="G101" s="58">
        <f>ROUND((D101*F101),2)</f>
        <v>44074.59</v>
      </c>
      <c r="H101" s="34"/>
    </row>
    <row r="102" spans="2:8" ht="63.6" customHeight="1" x14ac:dyDescent="0.25">
      <c r="B102" s="54" t="s">
        <v>167</v>
      </c>
      <c r="C102" s="55" t="s">
        <v>57</v>
      </c>
      <c r="D102" s="73">
        <v>255.95</v>
      </c>
      <c r="E102" s="57" t="s">
        <v>10</v>
      </c>
      <c r="F102" s="57">
        <v>1713.08</v>
      </c>
      <c r="G102" s="58">
        <f>ROUND((D102*F102),2)</f>
        <v>438462.83</v>
      </c>
      <c r="H102" s="34"/>
    </row>
    <row r="103" spans="2:8" ht="63.6" customHeight="1" x14ac:dyDescent="0.25">
      <c r="B103" s="54" t="s">
        <v>365</v>
      </c>
      <c r="C103" s="55" t="s">
        <v>59</v>
      </c>
      <c r="D103" s="73">
        <v>255.95</v>
      </c>
      <c r="E103" s="57" t="s">
        <v>10</v>
      </c>
      <c r="F103" s="57">
        <v>24.06</v>
      </c>
      <c r="G103" s="58">
        <f>ROUND((D103*F103),2)</f>
        <v>6158.16</v>
      </c>
      <c r="H103" s="34"/>
    </row>
    <row r="104" spans="2:8" ht="63.6" customHeight="1" x14ac:dyDescent="0.25">
      <c r="B104" s="54" t="s">
        <v>366</v>
      </c>
      <c r="C104" s="68" t="s">
        <v>60</v>
      </c>
      <c r="D104" s="73">
        <v>6398.75</v>
      </c>
      <c r="E104" s="69" t="s">
        <v>11</v>
      </c>
      <c r="F104" s="69">
        <v>4.26</v>
      </c>
      <c r="G104" s="70">
        <f>ROUND((D104*F104),2)</f>
        <v>27258.68</v>
      </c>
      <c r="H104" s="34"/>
    </row>
    <row r="105" spans="2:8" ht="63.6" customHeight="1" x14ac:dyDescent="0.25">
      <c r="B105" s="74"/>
      <c r="C105" s="76"/>
      <c r="D105" s="74"/>
      <c r="E105" s="74"/>
      <c r="F105" s="74"/>
      <c r="G105" s="74"/>
      <c r="H105" s="34"/>
    </row>
    <row r="106" spans="2:8" ht="63.6" customHeight="1" x14ac:dyDescent="0.25">
      <c r="B106" s="63">
        <v>7</v>
      </c>
      <c r="C106" s="64" t="s">
        <v>219</v>
      </c>
      <c r="D106" s="65"/>
      <c r="E106" s="65"/>
      <c r="F106" s="66"/>
      <c r="G106" s="65">
        <f>SUM(G107:G127)</f>
        <v>1181598.3499999999</v>
      </c>
      <c r="H106" s="34"/>
    </row>
    <row r="107" spans="2:8" ht="63.6" customHeight="1" x14ac:dyDescent="0.25">
      <c r="B107" s="54" t="s">
        <v>176</v>
      </c>
      <c r="C107" s="55" t="s">
        <v>149</v>
      </c>
      <c r="D107" s="73">
        <v>1</v>
      </c>
      <c r="E107" s="57" t="s">
        <v>143</v>
      </c>
      <c r="F107" s="57">
        <v>42951.67</v>
      </c>
      <c r="G107" s="58">
        <f>ROUND((D107*F107),2)</f>
        <v>42951.67</v>
      </c>
      <c r="H107" s="34"/>
    </row>
    <row r="108" spans="2:8" ht="63.6" customHeight="1" x14ac:dyDescent="0.25">
      <c r="B108" s="54" t="s">
        <v>182</v>
      </c>
      <c r="C108" s="55" t="s">
        <v>150</v>
      </c>
      <c r="D108" s="73">
        <v>360</v>
      </c>
      <c r="E108" s="57" t="s">
        <v>12</v>
      </c>
      <c r="F108" s="57">
        <v>91.66</v>
      </c>
      <c r="G108" s="58">
        <f>ROUND((D108*F108),2)</f>
        <v>32997.599999999999</v>
      </c>
      <c r="H108" s="34"/>
    </row>
    <row r="109" spans="2:8" ht="63.6" customHeight="1" x14ac:dyDescent="0.25">
      <c r="B109" s="54" t="s">
        <v>183</v>
      </c>
      <c r="C109" s="55" t="s">
        <v>81</v>
      </c>
      <c r="D109" s="73">
        <v>425</v>
      </c>
      <c r="E109" s="57" t="s">
        <v>14</v>
      </c>
      <c r="F109" s="57">
        <v>16.39</v>
      </c>
      <c r="G109" s="58">
        <f>ROUND((D109*F109),2)</f>
        <v>6965.75</v>
      </c>
      <c r="H109" s="34"/>
    </row>
    <row r="110" spans="2:8" ht="63.6" customHeight="1" x14ac:dyDescent="0.25">
      <c r="B110" s="54" t="s">
        <v>185</v>
      </c>
      <c r="C110" s="55" t="s">
        <v>79</v>
      </c>
      <c r="D110" s="73">
        <v>7693</v>
      </c>
      <c r="E110" s="57" t="s">
        <v>14</v>
      </c>
      <c r="F110" s="57">
        <v>15.68</v>
      </c>
      <c r="G110" s="58">
        <f>ROUND((D110*F110),2)</f>
        <v>120626.24000000001</v>
      </c>
      <c r="H110" s="34"/>
    </row>
    <row r="111" spans="2:8" ht="63.6" customHeight="1" x14ac:dyDescent="0.25">
      <c r="B111" s="54" t="s">
        <v>186</v>
      </c>
      <c r="C111" s="55" t="s">
        <v>80</v>
      </c>
      <c r="D111" s="73">
        <v>9430</v>
      </c>
      <c r="E111" s="57" t="s">
        <v>14</v>
      </c>
      <c r="F111" s="57">
        <v>15.44</v>
      </c>
      <c r="G111" s="58">
        <f>ROUND((D111*F111),2)</f>
        <v>145599.20000000001</v>
      </c>
      <c r="H111" s="34"/>
    </row>
    <row r="112" spans="2:8" ht="74.400000000000006" customHeight="1" x14ac:dyDescent="0.25">
      <c r="B112" s="54" t="s">
        <v>217</v>
      </c>
      <c r="C112" s="71" t="s">
        <v>179</v>
      </c>
      <c r="D112" s="73">
        <v>27900</v>
      </c>
      <c r="E112" s="72" t="s">
        <v>14</v>
      </c>
      <c r="F112" s="57">
        <v>19.59</v>
      </c>
      <c r="G112" s="58">
        <f>ROUND((D112*F112),2)</f>
        <v>546561</v>
      </c>
      <c r="H112" s="34"/>
    </row>
    <row r="113" spans="2:8" ht="63.6" customHeight="1" x14ac:dyDescent="0.25">
      <c r="B113" s="54" t="s">
        <v>218</v>
      </c>
      <c r="C113" s="55" t="s">
        <v>148</v>
      </c>
      <c r="D113" s="73">
        <v>45.24</v>
      </c>
      <c r="E113" s="57" t="s">
        <v>10</v>
      </c>
      <c r="F113" s="57">
        <v>714.81</v>
      </c>
      <c r="G113" s="58">
        <f>ROUND((D113*F113),2)</f>
        <v>32338</v>
      </c>
      <c r="H113" s="34"/>
    </row>
    <row r="114" spans="2:8" ht="63.6" customHeight="1" x14ac:dyDescent="0.25">
      <c r="B114" s="54" t="s">
        <v>257</v>
      </c>
      <c r="C114" s="55" t="s">
        <v>147</v>
      </c>
      <c r="D114" s="73">
        <v>82.28</v>
      </c>
      <c r="E114" s="57" t="s">
        <v>10</v>
      </c>
      <c r="F114" s="57">
        <v>646.79</v>
      </c>
      <c r="G114" s="58">
        <f>ROUND((D114*F114),2)</f>
        <v>53217.88</v>
      </c>
      <c r="H114" s="34"/>
    </row>
    <row r="115" spans="2:8" ht="63.6" customHeight="1" x14ac:dyDescent="0.25">
      <c r="B115" s="54" t="s">
        <v>258</v>
      </c>
      <c r="C115" s="55" t="s">
        <v>151</v>
      </c>
      <c r="D115" s="73">
        <v>11.7</v>
      </c>
      <c r="E115" s="57" t="s">
        <v>10</v>
      </c>
      <c r="F115" s="57">
        <v>3944.08</v>
      </c>
      <c r="G115" s="58">
        <f>ROUND((D115*F115),2)</f>
        <v>46145.74</v>
      </c>
      <c r="H115" s="34"/>
    </row>
    <row r="116" spans="2:8" ht="63.6" customHeight="1" x14ac:dyDescent="0.25">
      <c r="B116" s="54" t="s">
        <v>259</v>
      </c>
      <c r="C116" s="55" t="s">
        <v>82</v>
      </c>
      <c r="D116" s="73">
        <v>155.26</v>
      </c>
      <c r="E116" s="57" t="s">
        <v>8</v>
      </c>
      <c r="F116" s="57">
        <v>121.63</v>
      </c>
      <c r="G116" s="58">
        <f>ROUND((D116*F116),2)</f>
        <v>18884.27</v>
      </c>
      <c r="H116" s="34"/>
    </row>
    <row r="117" spans="2:8" ht="63.6" customHeight="1" x14ac:dyDescent="0.25">
      <c r="B117" s="54" t="s">
        <v>260</v>
      </c>
      <c r="C117" s="55" t="s">
        <v>71</v>
      </c>
      <c r="D117" s="73">
        <v>1.95</v>
      </c>
      <c r="E117" s="57" t="s">
        <v>10</v>
      </c>
      <c r="F117" s="57">
        <v>533.48</v>
      </c>
      <c r="G117" s="58">
        <f>ROUND((D117*F117),2)</f>
        <v>1040.29</v>
      </c>
      <c r="H117" s="34"/>
    </row>
    <row r="118" spans="2:8" ht="63.6" customHeight="1" x14ac:dyDescent="0.25">
      <c r="B118" s="54" t="s">
        <v>261</v>
      </c>
      <c r="C118" s="55" t="s">
        <v>98</v>
      </c>
      <c r="D118" s="73">
        <v>48</v>
      </c>
      <c r="E118" s="57" t="s">
        <v>90</v>
      </c>
      <c r="F118" s="57">
        <v>635.35</v>
      </c>
      <c r="G118" s="58">
        <f>ROUND((D118*F118),2)</f>
        <v>30496.799999999999</v>
      </c>
      <c r="H118" s="34"/>
    </row>
    <row r="119" spans="2:8" ht="63.6" customHeight="1" x14ac:dyDescent="0.25">
      <c r="B119" s="54" t="s">
        <v>262</v>
      </c>
      <c r="C119" s="55" t="s">
        <v>65</v>
      </c>
      <c r="D119" s="73">
        <v>44</v>
      </c>
      <c r="E119" s="57" t="s">
        <v>12</v>
      </c>
      <c r="F119" s="57">
        <v>543.17999999999995</v>
      </c>
      <c r="G119" s="58">
        <f>ROUND((D119*F119),2)</f>
        <v>23899.919999999998</v>
      </c>
      <c r="H119" s="34"/>
    </row>
    <row r="120" spans="2:8" ht="63.6" customHeight="1" x14ac:dyDescent="0.25">
      <c r="B120" s="54" t="s">
        <v>263</v>
      </c>
      <c r="C120" s="55" t="s">
        <v>83</v>
      </c>
      <c r="D120" s="73">
        <v>135</v>
      </c>
      <c r="E120" s="57" t="s">
        <v>17</v>
      </c>
      <c r="F120" s="57">
        <v>106.44</v>
      </c>
      <c r="G120" s="58">
        <f>ROUND((D120*F120),2)</f>
        <v>14369.4</v>
      </c>
      <c r="H120" s="34"/>
    </row>
    <row r="121" spans="2:8" ht="63.6" customHeight="1" x14ac:dyDescent="0.25">
      <c r="B121" s="54" t="s">
        <v>264</v>
      </c>
      <c r="C121" s="55" t="s">
        <v>84</v>
      </c>
      <c r="D121" s="73">
        <v>135</v>
      </c>
      <c r="E121" s="57" t="s">
        <v>17</v>
      </c>
      <c r="F121" s="57">
        <v>180.41</v>
      </c>
      <c r="G121" s="58">
        <f>ROUND((D121*F121),2)</f>
        <v>24355.35</v>
      </c>
      <c r="H121" s="34"/>
    </row>
    <row r="122" spans="2:8" ht="63.6" customHeight="1" x14ac:dyDescent="0.25">
      <c r="B122" s="54" t="s">
        <v>265</v>
      </c>
      <c r="C122" s="55" t="s">
        <v>85</v>
      </c>
      <c r="D122" s="73">
        <v>39</v>
      </c>
      <c r="E122" s="57" t="s">
        <v>12</v>
      </c>
      <c r="F122" s="57">
        <v>703.63</v>
      </c>
      <c r="G122" s="58">
        <f>ROUND((D122*F122),2)</f>
        <v>27441.57</v>
      </c>
      <c r="H122" s="34"/>
    </row>
    <row r="123" spans="2:8" ht="63.6" customHeight="1" x14ac:dyDescent="0.25">
      <c r="B123" s="54" t="s">
        <v>266</v>
      </c>
      <c r="C123" s="55" t="s">
        <v>41</v>
      </c>
      <c r="D123" s="73">
        <v>63.75</v>
      </c>
      <c r="E123" s="57" t="s">
        <v>10</v>
      </c>
      <c r="F123" s="57">
        <v>85.91</v>
      </c>
      <c r="G123" s="58">
        <f>ROUND((D123*F123),2)</f>
        <v>5476.76</v>
      </c>
      <c r="H123" s="34"/>
    </row>
    <row r="124" spans="2:8" ht="63.6" customHeight="1" x14ac:dyDescent="0.25">
      <c r="B124" s="54" t="s">
        <v>267</v>
      </c>
      <c r="C124" s="55" t="s">
        <v>44</v>
      </c>
      <c r="D124" s="73">
        <v>21.25</v>
      </c>
      <c r="E124" s="57" t="s">
        <v>10</v>
      </c>
      <c r="F124" s="57">
        <v>17.98</v>
      </c>
      <c r="G124" s="58">
        <f>ROUND((D124*F124),2)</f>
        <v>382.08</v>
      </c>
      <c r="H124" s="34"/>
    </row>
    <row r="125" spans="2:8" ht="63.6" customHeight="1" x14ac:dyDescent="0.25">
      <c r="B125" s="54" t="s">
        <v>268</v>
      </c>
      <c r="C125" s="55" t="s">
        <v>180</v>
      </c>
      <c r="D125" s="73">
        <v>87.74</v>
      </c>
      <c r="E125" s="57" t="s">
        <v>10</v>
      </c>
      <c r="F125" s="57">
        <v>13.67</v>
      </c>
      <c r="G125" s="58">
        <f>ROUND((D125*F125),2)</f>
        <v>1199.4100000000001</v>
      </c>
      <c r="H125" s="34"/>
    </row>
    <row r="126" spans="2:8" ht="63.6" customHeight="1" x14ac:dyDescent="0.25">
      <c r="B126" s="54" t="s">
        <v>269</v>
      </c>
      <c r="C126" s="55" t="s">
        <v>181</v>
      </c>
      <c r="D126" s="73">
        <v>1667.08</v>
      </c>
      <c r="E126" s="57" t="s">
        <v>11</v>
      </c>
      <c r="F126" s="57">
        <v>1.49</v>
      </c>
      <c r="G126" s="58">
        <f>ROUND((D126*F126),2)</f>
        <v>2483.9499999999998</v>
      </c>
      <c r="H126" s="34"/>
    </row>
    <row r="127" spans="2:8" ht="63.6" customHeight="1" x14ac:dyDescent="0.25">
      <c r="B127" s="54" t="s">
        <v>270</v>
      </c>
      <c r="C127" s="55" t="s">
        <v>146</v>
      </c>
      <c r="D127" s="73">
        <v>114.06</v>
      </c>
      <c r="E127" s="57" t="s">
        <v>10</v>
      </c>
      <c r="F127" s="57">
        <v>36.520000000000003</v>
      </c>
      <c r="G127" s="58">
        <f>ROUND((D127*F127),2)</f>
        <v>4165.47</v>
      </c>
      <c r="H127" s="34"/>
    </row>
    <row r="128" spans="2:8" ht="63.6" customHeight="1" x14ac:dyDescent="0.25">
      <c r="B128" s="39"/>
      <c r="C128" s="82"/>
      <c r="D128" s="79"/>
      <c r="E128" s="79"/>
      <c r="F128" s="79"/>
      <c r="G128" s="80"/>
      <c r="H128" s="34"/>
    </row>
    <row r="129" spans="2:8" ht="63.6" customHeight="1" x14ac:dyDescent="0.25">
      <c r="B129" s="63">
        <v>8</v>
      </c>
      <c r="C129" s="64" t="s">
        <v>205</v>
      </c>
      <c r="D129" s="65"/>
      <c r="E129" s="65"/>
      <c r="F129" s="66"/>
      <c r="G129" s="65">
        <f>G130+G133+G140+G157</f>
        <v>608564.51999999979</v>
      </c>
      <c r="H129" s="34"/>
    </row>
    <row r="130" spans="2:8" ht="63.6" customHeight="1" x14ac:dyDescent="0.25">
      <c r="B130" s="83" t="s">
        <v>187</v>
      </c>
      <c r="C130" s="84" t="s">
        <v>206</v>
      </c>
      <c r="D130" s="85"/>
      <c r="E130" s="85"/>
      <c r="F130" s="85"/>
      <c r="G130" s="86">
        <f>SUM(G131:G132)</f>
        <v>497.77</v>
      </c>
      <c r="H130" s="34"/>
    </row>
    <row r="131" spans="2:8" ht="63.6" customHeight="1" x14ac:dyDescent="0.25">
      <c r="B131" s="54" t="s">
        <v>284</v>
      </c>
      <c r="C131" s="55" t="s">
        <v>222</v>
      </c>
      <c r="D131" s="73">
        <v>117.4</v>
      </c>
      <c r="E131" s="57" t="s">
        <v>12</v>
      </c>
      <c r="F131" s="57">
        <v>1.68</v>
      </c>
      <c r="G131" s="58">
        <f>ROUND((D131*F131),2)</f>
        <v>197.23</v>
      </c>
      <c r="H131" s="34"/>
    </row>
    <row r="132" spans="2:8" ht="63.6" customHeight="1" x14ac:dyDescent="0.25">
      <c r="B132" s="54" t="s">
        <v>285</v>
      </c>
      <c r="C132" s="55" t="s">
        <v>223</v>
      </c>
      <c r="D132" s="73">
        <v>117.4</v>
      </c>
      <c r="E132" s="57" t="s">
        <v>12</v>
      </c>
      <c r="F132" s="57">
        <v>2.56</v>
      </c>
      <c r="G132" s="58">
        <f>ROUND((D132*F132),2)</f>
        <v>300.54000000000002</v>
      </c>
      <c r="H132" s="34"/>
    </row>
    <row r="133" spans="2:8" ht="63.6" customHeight="1" x14ac:dyDescent="0.25">
      <c r="B133" s="83" t="s">
        <v>188</v>
      </c>
      <c r="C133" s="84" t="s">
        <v>207</v>
      </c>
      <c r="D133" s="85"/>
      <c r="E133" s="85"/>
      <c r="F133" s="85"/>
      <c r="G133" s="86">
        <f>SUM(G134:G139)</f>
        <v>11424.82</v>
      </c>
      <c r="H133" s="34"/>
    </row>
    <row r="134" spans="2:8" ht="63.6" customHeight="1" x14ac:dyDescent="0.25">
      <c r="B134" s="54" t="s">
        <v>286</v>
      </c>
      <c r="C134" s="55" t="s">
        <v>43</v>
      </c>
      <c r="D134" s="73">
        <v>185.84</v>
      </c>
      <c r="E134" s="57" t="s">
        <v>10</v>
      </c>
      <c r="F134" s="57">
        <v>18.46</v>
      </c>
      <c r="G134" s="58">
        <f>ROUND((D134*F134),2)</f>
        <v>3430.61</v>
      </c>
      <c r="H134" s="34"/>
    </row>
    <row r="135" spans="2:8" ht="63.6" customHeight="1" x14ac:dyDescent="0.25">
      <c r="B135" s="54" t="s">
        <v>287</v>
      </c>
      <c r="C135" s="55" t="s">
        <v>42</v>
      </c>
      <c r="D135" s="73">
        <v>31.519999999999996</v>
      </c>
      <c r="E135" s="57" t="s">
        <v>10</v>
      </c>
      <c r="F135" s="57">
        <v>100.23</v>
      </c>
      <c r="G135" s="58">
        <f>ROUND((D135*F135),2)</f>
        <v>3159.25</v>
      </c>
      <c r="H135" s="34"/>
    </row>
    <row r="136" spans="2:8" ht="86.4" customHeight="1" x14ac:dyDescent="0.25">
      <c r="B136" s="54" t="s">
        <v>288</v>
      </c>
      <c r="C136" s="55" t="s">
        <v>44</v>
      </c>
      <c r="D136" s="73">
        <v>207.03</v>
      </c>
      <c r="E136" s="57" t="s">
        <v>10</v>
      </c>
      <c r="F136" s="57">
        <v>17.98</v>
      </c>
      <c r="G136" s="58">
        <f>ROUND((D136*F136),2)</f>
        <v>3722.4</v>
      </c>
      <c r="H136" s="34"/>
    </row>
    <row r="137" spans="2:8" ht="63.6" customHeight="1" x14ac:dyDescent="0.25">
      <c r="B137" s="54" t="s">
        <v>289</v>
      </c>
      <c r="C137" s="55" t="s">
        <v>180</v>
      </c>
      <c r="D137" s="73">
        <v>10.33</v>
      </c>
      <c r="E137" s="57" t="s">
        <v>10</v>
      </c>
      <c r="F137" s="57">
        <v>13.67</v>
      </c>
      <c r="G137" s="58">
        <f>ROUND((D137*F137),2)</f>
        <v>141.21</v>
      </c>
      <c r="H137" s="34"/>
    </row>
    <row r="138" spans="2:8" ht="63.6" customHeight="1" x14ac:dyDescent="0.25">
      <c r="B138" s="54" t="s">
        <v>290</v>
      </c>
      <c r="C138" s="55" t="s">
        <v>181</v>
      </c>
      <c r="D138" s="73">
        <v>196.27</v>
      </c>
      <c r="E138" s="57" t="s">
        <v>11</v>
      </c>
      <c r="F138" s="57">
        <v>1.49</v>
      </c>
      <c r="G138" s="58">
        <f>ROUND((D138*F138),2)</f>
        <v>292.44</v>
      </c>
      <c r="H138" s="34"/>
    </row>
    <row r="139" spans="2:8" ht="63.6" customHeight="1" x14ac:dyDescent="0.25">
      <c r="B139" s="54" t="s">
        <v>291</v>
      </c>
      <c r="C139" s="55" t="s">
        <v>146</v>
      </c>
      <c r="D139" s="73">
        <v>18.59</v>
      </c>
      <c r="E139" s="57" t="s">
        <v>10</v>
      </c>
      <c r="F139" s="57">
        <v>36.520000000000003</v>
      </c>
      <c r="G139" s="58">
        <f>ROUND((D139*F139),2)</f>
        <v>678.91</v>
      </c>
      <c r="H139" s="34"/>
    </row>
    <row r="140" spans="2:8" ht="63.6" customHeight="1" x14ac:dyDescent="0.25">
      <c r="B140" s="83" t="s">
        <v>189</v>
      </c>
      <c r="C140" s="84" t="s">
        <v>208</v>
      </c>
      <c r="D140" s="85"/>
      <c r="E140" s="85"/>
      <c r="F140" s="85"/>
      <c r="G140" s="86">
        <f>SUM(G141:G156)</f>
        <v>47917.100000000006</v>
      </c>
      <c r="H140" s="34"/>
    </row>
    <row r="141" spans="2:8" ht="63.6" customHeight="1" x14ac:dyDescent="0.25">
      <c r="B141" s="54" t="s">
        <v>292</v>
      </c>
      <c r="C141" s="55" t="s">
        <v>224</v>
      </c>
      <c r="D141" s="73">
        <v>12.91</v>
      </c>
      <c r="E141" s="57" t="s">
        <v>10</v>
      </c>
      <c r="F141" s="57">
        <v>216.95</v>
      </c>
      <c r="G141" s="58">
        <f>ROUND((D141*F141),2)</f>
        <v>2800.82</v>
      </c>
      <c r="H141" s="34"/>
    </row>
    <row r="142" spans="2:8" ht="63.6" customHeight="1" x14ac:dyDescent="0.25">
      <c r="B142" s="54" t="s">
        <v>293</v>
      </c>
      <c r="C142" s="55" t="s">
        <v>94</v>
      </c>
      <c r="D142" s="73">
        <v>21.65</v>
      </c>
      <c r="E142" s="57" t="s">
        <v>12</v>
      </c>
      <c r="F142" s="57">
        <v>153.76</v>
      </c>
      <c r="G142" s="58">
        <f>ROUND((D142*F142),2)</f>
        <v>3328.9</v>
      </c>
      <c r="H142" s="34"/>
    </row>
    <row r="143" spans="2:8" ht="63.6" customHeight="1" x14ac:dyDescent="0.25">
      <c r="B143" s="54" t="s">
        <v>294</v>
      </c>
      <c r="C143" s="55" t="s">
        <v>70</v>
      </c>
      <c r="D143" s="73">
        <v>1.29</v>
      </c>
      <c r="E143" s="57" t="s">
        <v>10</v>
      </c>
      <c r="F143" s="57">
        <v>297.58999999999997</v>
      </c>
      <c r="G143" s="58">
        <f>ROUND((D143*F143),2)</f>
        <v>383.89</v>
      </c>
      <c r="H143" s="34"/>
    </row>
    <row r="144" spans="2:8" ht="63.6" customHeight="1" x14ac:dyDescent="0.25">
      <c r="B144" s="54" t="s">
        <v>295</v>
      </c>
      <c r="C144" s="55" t="s">
        <v>71</v>
      </c>
      <c r="D144" s="73">
        <v>0.43000000000000005</v>
      </c>
      <c r="E144" s="57" t="s">
        <v>10</v>
      </c>
      <c r="F144" s="57">
        <v>533.48</v>
      </c>
      <c r="G144" s="58">
        <f>ROUND((D144*F144),2)</f>
        <v>229.4</v>
      </c>
      <c r="H144" s="34"/>
    </row>
    <row r="145" spans="2:8" ht="63.6" customHeight="1" x14ac:dyDescent="0.25">
      <c r="B145" s="54" t="s">
        <v>296</v>
      </c>
      <c r="C145" s="55" t="s">
        <v>225</v>
      </c>
      <c r="D145" s="73">
        <v>14.3</v>
      </c>
      <c r="E145" s="57" t="s">
        <v>8</v>
      </c>
      <c r="F145" s="57">
        <v>87.88</v>
      </c>
      <c r="G145" s="58">
        <f>ROUND((D145*F145),2)</f>
        <v>1256.68</v>
      </c>
      <c r="H145" s="34"/>
    </row>
    <row r="146" spans="2:8" ht="63.6" customHeight="1" x14ac:dyDescent="0.25">
      <c r="B146" s="54" t="s">
        <v>297</v>
      </c>
      <c r="C146" s="55" t="s">
        <v>80</v>
      </c>
      <c r="D146" s="73">
        <v>800.9</v>
      </c>
      <c r="E146" s="57" t="s">
        <v>14</v>
      </c>
      <c r="F146" s="57">
        <v>15.44</v>
      </c>
      <c r="G146" s="58">
        <f>ROUND((D146*F146),2)</f>
        <v>12365.9</v>
      </c>
      <c r="H146" s="34"/>
    </row>
    <row r="147" spans="2:8" ht="63.6" customHeight="1" x14ac:dyDescent="0.25">
      <c r="B147" s="54" t="s">
        <v>298</v>
      </c>
      <c r="C147" s="55" t="s">
        <v>95</v>
      </c>
      <c r="D147" s="73">
        <v>5.41</v>
      </c>
      <c r="E147" s="57" t="s">
        <v>10</v>
      </c>
      <c r="F147" s="57">
        <v>548.02</v>
      </c>
      <c r="G147" s="58">
        <f>ROUND((D147*F147),2)</f>
        <v>2964.79</v>
      </c>
      <c r="H147" s="34"/>
    </row>
    <row r="148" spans="2:8" ht="63.6" customHeight="1" x14ac:dyDescent="0.25">
      <c r="B148" s="54" t="s">
        <v>299</v>
      </c>
      <c r="C148" s="55" t="s">
        <v>226</v>
      </c>
      <c r="D148" s="73">
        <v>2</v>
      </c>
      <c r="E148" s="57" t="s">
        <v>18</v>
      </c>
      <c r="F148" s="57">
        <v>7480.33</v>
      </c>
      <c r="G148" s="58">
        <f>ROUND((D148*F148),2)</f>
        <v>14960.66</v>
      </c>
      <c r="H148" s="34"/>
    </row>
    <row r="149" spans="2:8" ht="63.6" customHeight="1" x14ac:dyDescent="0.25">
      <c r="B149" s="54" t="s">
        <v>300</v>
      </c>
      <c r="C149" s="55" t="s">
        <v>43</v>
      </c>
      <c r="D149" s="73">
        <v>28.04</v>
      </c>
      <c r="E149" s="57" t="s">
        <v>10</v>
      </c>
      <c r="F149" s="57">
        <v>18.46</v>
      </c>
      <c r="G149" s="58">
        <f>ROUND((D149*F149),2)</f>
        <v>517.62</v>
      </c>
      <c r="H149" s="34"/>
    </row>
    <row r="150" spans="2:8" ht="63.6" customHeight="1" x14ac:dyDescent="0.25">
      <c r="B150" s="54" t="s">
        <v>301</v>
      </c>
      <c r="C150" s="55" t="s">
        <v>44</v>
      </c>
      <c r="D150" s="73">
        <v>14.26</v>
      </c>
      <c r="E150" s="57" t="s">
        <v>10</v>
      </c>
      <c r="F150" s="57">
        <v>17.98</v>
      </c>
      <c r="G150" s="58">
        <f>ROUND((D150*F150),2)</f>
        <v>256.39</v>
      </c>
      <c r="H150" s="34"/>
    </row>
    <row r="151" spans="2:8" ht="63.6" customHeight="1" x14ac:dyDescent="0.25">
      <c r="B151" s="54" t="s">
        <v>302</v>
      </c>
      <c r="C151" s="55" t="s">
        <v>180</v>
      </c>
      <c r="D151" s="73">
        <v>13.78</v>
      </c>
      <c r="E151" s="57" t="s">
        <v>10</v>
      </c>
      <c r="F151" s="57">
        <v>13.67</v>
      </c>
      <c r="G151" s="58">
        <f>ROUND((D151*F151),2)</f>
        <v>188.37</v>
      </c>
      <c r="H151" s="34"/>
    </row>
    <row r="152" spans="2:8" ht="63.6" customHeight="1" x14ac:dyDescent="0.25">
      <c r="B152" s="54" t="s">
        <v>303</v>
      </c>
      <c r="C152" s="55" t="s">
        <v>181</v>
      </c>
      <c r="D152" s="73">
        <v>261.82</v>
      </c>
      <c r="E152" s="57" t="s">
        <v>11</v>
      </c>
      <c r="F152" s="57">
        <v>1.49</v>
      </c>
      <c r="G152" s="58">
        <f>ROUND((D152*F152),2)</f>
        <v>390.11</v>
      </c>
      <c r="H152" s="34"/>
    </row>
    <row r="153" spans="2:8" ht="63.6" customHeight="1" x14ac:dyDescent="0.25">
      <c r="B153" s="54" t="s">
        <v>304</v>
      </c>
      <c r="C153" s="55" t="s">
        <v>146</v>
      </c>
      <c r="D153" s="73">
        <v>24.8</v>
      </c>
      <c r="E153" s="57" t="s">
        <v>10</v>
      </c>
      <c r="F153" s="57">
        <v>36.520000000000003</v>
      </c>
      <c r="G153" s="58">
        <f>ROUND((D153*F153),2)</f>
        <v>905.7</v>
      </c>
      <c r="H153" s="34"/>
    </row>
    <row r="154" spans="2:8" ht="63.6" customHeight="1" x14ac:dyDescent="0.25">
      <c r="B154" s="54" t="s">
        <v>305</v>
      </c>
      <c r="C154" s="55" t="s">
        <v>227</v>
      </c>
      <c r="D154" s="73">
        <v>17.729999999999997</v>
      </c>
      <c r="E154" s="57" t="s">
        <v>8</v>
      </c>
      <c r="F154" s="57">
        <v>276.58</v>
      </c>
      <c r="G154" s="58">
        <f>ROUND((D154*F154),2)</f>
        <v>4903.76</v>
      </c>
      <c r="H154" s="34"/>
    </row>
    <row r="155" spans="2:8" ht="63.6" customHeight="1" x14ac:dyDescent="0.25">
      <c r="B155" s="54" t="s">
        <v>306</v>
      </c>
      <c r="C155" s="55" t="s">
        <v>228</v>
      </c>
      <c r="D155" s="73">
        <v>37.419999999999995</v>
      </c>
      <c r="E155" s="57" t="s">
        <v>8</v>
      </c>
      <c r="F155" s="57">
        <v>10.79</v>
      </c>
      <c r="G155" s="58">
        <f>ROUND((D155*F155),2)</f>
        <v>403.76</v>
      </c>
      <c r="H155" s="34"/>
    </row>
    <row r="156" spans="2:8" ht="63.6" customHeight="1" x14ac:dyDescent="0.25">
      <c r="B156" s="54" t="s">
        <v>307</v>
      </c>
      <c r="C156" s="55" t="s">
        <v>229</v>
      </c>
      <c r="D156" s="73">
        <v>37.42</v>
      </c>
      <c r="E156" s="57" t="s">
        <v>8</v>
      </c>
      <c r="F156" s="57">
        <v>55.06</v>
      </c>
      <c r="G156" s="58">
        <f>ROUND((D156*F156),2)</f>
        <v>2060.35</v>
      </c>
      <c r="H156" s="34"/>
    </row>
    <row r="157" spans="2:8" ht="63.6" customHeight="1" x14ac:dyDescent="0.25">
      <c r="B157" s="83" t="s">
        <v>190</v>
      </c>
      <c r="C157" s="84" t="s">
        <v>209</v>
      </c>
      <c r="D157" s="85"/>
      <c r="E157" s="85"/>
      <c r="F157" s="85"/>
      <c r="G157" s="86">
        <f>SUM(G158:G208)</f>
        <v>548724.82999999984</v>
      </c>
      <c r="H157" s="34"/>
    </row>
    <row r="158" spans="2:8" ht="63.6" customHeight="1" x14ac:dyDescent="0.25">
      <c r="B158" s="54" t="s">
        <v>308</v>
      </c>
      <c r="C158" s="55" t="s">
        <v>230</v>
      </c>
      <c r="D158" s="73">
        <v>117.4</v>
      </c>
      <c r="E158" s="57" t="s">
        <v>12</v>
      </c>
      <c r="F158" s="57">
        <v>30.42</v>
      </c>
      <c r="G158" s="58">
        <f>ROUND((D158*F158),2)</f>
        <v>3571.31</v>
      </c>
      <c r="H158" s="34"/>
    </row>
    <row r="159" spans="2:8" ht="63.6" customHeight="1" x14ac:dyDescent="0.25">
      <c r="B159" s="54" t="s">
        <v>309</v>
      </c>
      <c r="C159" s="55" t="s">
        <v>231</v>
      </c>
      <c r="D159" s="73">
        <v>2853.44</v>
      </c>
      <c r="E159" s="57" t="s">
        <v>14</v>
      </c>
      <c r="F159" s="57">
        <v>2.8</v>
      </c>
      <c r="G159" s="58">
        <f>ROUND((D159*F159),2)</f>
        <v>7989.63</v>
      </c>
      <c r="H159" s="34"/>
    </row>
    <row r="160" spans="2:8" ht="63.6" customHeight="1" x14ac:dyDescent="0.25">
      <c r="B160" s="54" t="s">
        <v>310</v>
      </c>
      <c r="C160" s="55" t="s">
        <v>232</v>
      </c>
      <c r="D160" s="73">
        <v>5</v>
      </c>
      <c r="E160" s="57" t="s">
        <v>18</v>
      </c>
      <c r="F160" s="57">
        <v>499.29</v>
      </c>
      <c r="G160" s="58">
        <f>ROUND((D160*F160),2)</f>
        <v>2496.4499999999998</v>
      </c>
      <c r="H160" s="34"/>
    </row>
    <row r="161" spans="2:8" ht="63.6" customHeight="1" x14ac:dyDescent="0.25">
      <c r="B161" s="54" t="s">
        <v>311</v>
      </c>
      <c r="C161" s="55" t="s">
        <v>233</v>
      </c>
      <c r="D161" s="73">
        <v>4</v>
      </c>
      <c r="E161" s="57" t="s">
        <v>18</v>
      </c>
      <c r="F161" s="57">
        <v>1221</v>
      </c>
      <c r="G161" s="58">
        <f>ROUND((D161*F161),2)</f>
        <v>4884</v>
      </c>
      <c r="H161" s="34"/>
    </row>
    <row r="162" spans="2:8" ht="63.6" customHeight="1" x14ac:dyDescent="0.25">
      <c r="B162" s="54" t="s">
        <v>312</v>
      </c>
      <c r="C162" s="55" t="s">
        <v>234</v>
      </c>
      <c r="D162" s="73">
        <v>8</v>
      </c>
      <c r="E162" s="57" t="s">
        <v>18</v>
      </c>
      <c r="F162" s="57">
        <v>160.84</v>
      </c>
      <c r="G162" s="58">
        <f>ROUND((D162*F162),2)</f>
        <v>1286.72</v>
      </c>
      <c r="H162" s="34"/>
    </row>
    <row r="163" spans="2:8" ht="63.6" customHeight="1" x14ac:dyDescent="0.25">
      <c r="B163" s="54" t="s">
        <v>313</v>
      </c>
      <c r="C163" s="55" t="s">
        <v>235</v>
      </c>
      <c r="D163" s="73">
        <v>1</v>
      </c>
      <c r="E163" s="57" t="s">
        <v>18</v>
      </c>
      <c r="F163" s="57">
        <v>398.78</v>
      </c>
      <c r="G163" s="58">
        <f>ROUND((D163*F163),2)</f>
        <v>398.78</v>
      </c>
      <c r="H163" s="34"/>
    </row>
    <row r="164" spans="2:8" ht="63.6" customHeight="1" x14ac:dyDescent="0.25">
      <c r="B164" s="54" t="s">
        <v>314</v>
      </c>
      <c r="C164" s="55" t="s">
        <v>367</v>
      </c>
      <c r="D164" s="73">
        <v>3</v>
      </c>
      <c r="E164" s="57" t="s">
        <v>18</v>
      </c>
      <c r="F164" s="57">
        <v>2823.51</v>
      </c>
      <c r="G164" s="58">
        <f>ROUND((D164*F164),2)</f>
        <v>8470.5300000000007</v>
      </c>
      <c r="H164" s="34"/>
    </row>
    <row r="165" spans="2:8" ht="63.6" customHeight="1" x14ac:dyDescent="0.25">
      <c r="B165" s="54" t="s">
        <v>315</v>
      </c>
      <c r="C165" s="55" t="s">
        <v>368</v>
      </c>
      <c r="D165" s="73">
        <v>2.5</v>
      </c>
      <c r="E165" s="57" t="s">
        <v>12</v>
      </c>
      <c r="F165" s="57">
        <v>849.06</v>
      </c>
      <c r="G165" s="58">
        <f>ROUND((D165*F165),2)</f>
        <v>2122.65</v>
      </c>
      <c r="H165" s="34"/>
    </row>
    <row r="166" spans="2:8" ht="63.6" customHeight="1" x14ac:dyDescent="0.25">
      <c r="B166" s="54" t="s">
        <v>316</v>
      </c>
      <c r="C166" s="55" t="s">
        <v>369</v>
      </c>
      <c r="D166" s="73">
        <v>2</v>
      </c>
      <c r="E166" s="57" t="s">
        <v>18</v>
      </c>
      <c r="F166" s="57">
        <v>3682.77</v>
      </c>
      <c r="G166" s="58">
        <f>ROUND((D166*F166),2)</f>
        <v>7365.54</v>
      </c>
      <c r="H166" s="34"/>
    </row>
    <row r="167" spans="2:8" ht="63.6" customHeight="1" x14ac:dyDescent="0.25">
      <c r="B167" s="54" t="s">
        <v>317</v>
      </c>
      <c r="C167" s="55" t="s">
        <v>213</v>
      </c>
      <c r="D167" s="73">
        <v>7</v>
      </c>
      <c r="E167" s="57" t="s">
        <v>6</v>
      </c>
      <c r="F167" s="57">
        <v>230.12</v>
      </c>
      <c r="G167" s="58">
        <f>ROUND((D167*F167),2)</f>
        <v>1610.84</v>
      </c>
      <c r="H167" s="34"/>
    </row>
    <row r="168" spans="2:8" ht="63.6" customHeight="1" x14ac:dyDescent="0.25">
      <c r="B168" s="54" t="s">
        <v>318</v>
      </c>
      <c r="C168" s="55" t="s">
        <v>370</v>
      </c>
      <c r="D168" s="73">
        <v>7</v>
      </c>
      <c r="E168" s="57" t="s">
        <v>12</v>
      </c>
      <c r="F168" s="57">
        <v>34.81</v>
      </c>
      <c r="G168" s="58">
        <f>ROUND((D168*F168),2)</f>
        <v>243.67</v>
      </c>
      <c r="H168" s="34"/>
    </row>
    <row r="169" spans="2:8" ht="63.6" customHeight="1" x14ac:dyDescent="0.25">
      <c r="B169" s="54" t="s">
        <v>319</v>
      </c>
      <c r="C169" s="55" t="s">
        <v>214</v>
      </c>
      <c r="D169" s="73">
        <v>7</v>
      </c>
      <c r="E169" s="57" t="s">
        <v>6</v>
      </c>
      <c r="F169" s="57">
        <v>213.18</v>
      </c>
      <c r="G169" s="58">
        <f>ROUND((D169*F169),2)</f>
        <v>1492.26</v>
      </c>
      <c r="H169" s="34"/>
    </row>
    <row r="170" spans="2:8" ht="63.6" customHeight="1" x14ac:dyDescent="0.25">
      <c r="B170" s="54" t="s">
        <v>320</v>
      </c>
      <c r="C170" s="55" t="s">
        <v>371</v>
      </c>
      <c r="D170" s="73">
        <v>1</v>
      </c>
      <c r="E170" s="57" t="s">
        <v>18</v>
      </c>
      <c r="F170" s="57">
        <v>2280.54</v>
      </c>
      <c r="G170" s="58">
        <f>ROUND((D170*F170),2)</f>
        <v>2280.54</v>
      </c>
      <c r="H170" s="34"/>
    </row>
    <row r="171" spans="2:8" ht="63.6" customHeight="1" x14ac:dyDescent="0.25">
      <c r="B171" s="54" t="s">
        <v>321</v>
      </c>
      <c r="C171" s="55" t="s">
        <v>372</v>
      </c>
      <c r="D171" s="73">
        <v>124</v>
      </c>
      <c r="E171" s="57" t="s">
        <v>12</v>
      </c>
      <c r="F171" s="57">
        <v>1162.8699999999999</v>
      </c>
      <c r="G171" s="58">
        <f>ROUND((D171*F171),2)</f>
        <v>144195.88</v>
      </c>
      <c r="H171" s="34"/>
    </row>
    <row r="172" spans="2:8" ht="63.6" customHeight="1" x14ac:dyDescent="0.25">
      <c r="B172" s="54" t="s">
        <v>322</v>
      </c>
      <c r="C172" s="55" t="s">
        <v>373</v>
      </c>
      <c r="D172" s="73">
        <v>1</v>
      </c>
      <c r="E172" s="57" t="s">
        <v>18</v>
      </c>
      <c r="F172" s="57">
        <v>5667.32</v>
      </c>
      <c r="G172" s="58">
        <f>ROUND((D172*F172),2)</f>
        <v>5667.32</v>
      </c>
      <c r="H172" s="34"/>
    </row>
    <row r="173" spans="2:8" ht="63.6" customHeight="1" x14ac:dyDescent="0.25">
      <c r="B173" s="54" t="s">
        <v>323</v>
      </c>
      <c r="C173" s="55" t="s">
        <v>374</v>
      </c>
      <c r="D173" s="73">
        <v>1</v>
      </c>
      <c r="E173" s="57" t="s">
        <v>18</v>
      </c>
      <c r="F173" s="57">
        <v>7778.93</v>
      </c>
      <c r="G173" s="58">
        <f>ROUND((D173*F173),2)</f>
        <v>7778.93</v>
      </c>
      <c r="H173" s="34"/>
    </row>
    <row r="174" spans="2:8" ht="63.6" customHeight="1" x14ac:dyDescent="0.25">
      <c r="B174" s="54" t="s">
        <v>324</v>
      </c>
      <c r="C174" s="55" t="s">
        <v>375</v>
      </c>
      <c r="D174" s="73">
        <v>1</v>
      </c>
      <c r="E174" s="57" t="s">
        <v>18</v>
      </c>
      <c r="F174" s="57">
        <v>678.3</v>
      </c>
      <c r="G174" s="58">
        <f>ROUND((D174*F174),2)</f>
        <v>678.3</v>
      </c>
      <c r="H174" s="34"/>
    </row>
    <row r="175" spans="2:8" ht="63.6" customHeight="1" x14ac:dyDescent="0.25">
      <c r="B175" s="54" t="s">
        <v>325</v>
      </c>
      <c r="C175" s="55" t="s">
        <v>215</v>
      </c>
      <c r="D175" s="73">
        <v>1</v>
      </c>
      <c r="E175" s="57" t="s">
        <v>6</v>
      </c>
      <c r="F175" s="57">
        <v>771.79</v>
      </c>
      <c r="G175" s="58">
        <f>ROUND((D175*F175),2)</f>
        <v>771.79</v>
      </c>
      <c r="H175" s="34"/>
    </row>
    <row r="176" spans="2:8" ht="63.6" customHeight="1" x14ac:dyDescent="0.25">
      <c r="B176" s="54" t="s">
        <v>326</v>
      </c>
      <c r="C176" s="55" t="s">
        <v>376</v>
      </c>
      <c r="D176" s="73">
        <v>1</v>
      </c>
      <c r="E176" s="57" t="s">
        <v>18</v>
      </c>
      <c r="F176" s="57">
        <v>5935.83</v>
      </c>
      <c r="G176" s="58">
        <f>ROUND((D176*F176),2)</f>
        <v>5935.83</v>
      </c>
      <c r="H176" s="34"/>
    </row>
    <row r="177" spans="2:8" ht="63.6" customHeight="1" x14ac:dyDescent="0.25">
      <c r="B177" s="54" t="s">
        <v>327</v>
      </c>
      <c r="C177" s="55" t="s">
        <v>377</v>
      </c>
      <c r="D177" s="73">
        <v>8</v>
      </c>
      <c r="E177" s="57" t="s">
        <v>18</v>
      </c>
      <c r="F177" s="57">
        <v>5512.04</v>
      </c>
      <c r="G177" s="58">
        <f>ROUND((D177*F177),2)</f>
        <v>44096.32</v>
      </c>
      <c r="H177" s="34"/>
    </row>
    <row r="178" spans="2:8" ht="63.6" customHeight="1" x14ac:dyDescent="0.25">
      <c r="B178" s="54" t="s">
        <v>328</v>
      </c>
      <c r="C178" s="55" t="s">
        <v>378</v>
      </c>
      <c r="D178" s="73">
        <v>1</v>
      </c>
      <c r="E178" s="57" t="s">
        <v>18</v>
      </c>
      <c r="F178" s="57">
        <v>20403.93</v>
      </c>
      <c r="G178" s="58">
        <f>ROUND((D178*F178),2)</f>
        <v>20403.93</v>
      </c>
      <c r="H178" s="34"/>
    </row>
    <row r="179" spans="2:8" ht="63.6" customHeight="1" x14ac:dyDescent="0.25">
      <c r="B179" s="54" t="s">
        <v>329</v>
      </c>
      <c r="C179" s="55" t="s">
        <v>379</v>
      </c>
      <c r="D179" s="73">
        <v>8</v>
      </c>
      <c r="E179" s="57" t="s">
        <v>18</v>
      </c>
      <c r="F179" s="57">
        <v>6239.68</v>
      </c>
      <c r="G179" s="58">
        <f>ROUND((D179*F179),2)</f>
        <v>49917.440000000002</v>
      </c>
      <c r="H179" s="34"/>
    </row>
    <row r="180" spans="2:8" ht="63.6" customHeight="1" x14ac:dyDescent="0.25">
      <c r="B180" s="54" t="s">
        <v>330</v>
      </c>
      <c r="C180" s="55" t="s">
        <v>380</v>
      </c>
      <c r="D180" s="73">
        <v>2</v>
      </c>
      <c r="E180" s="57" t="s">
        <v>18</v>
      </c>
      <c r="F180" s="57">
        <v>940.11</v>
      </c>
      <c r="G180" s="58">
        <f>ROUND((D180*F180),2)</f>
        <v>1880.22</v>
      </c>
      <c r="H180" s="34"/>
    </row>
    <row r="181" spans="2:8" ht="63.6" customHeight="1" x14ac:dyDescent="0.25">
      <c r="B181" s="54" t="s">
        <v>331</v>
      </c>
      <c r="C181" s="55" t="s">
        <v>381</v>
      </c>
      <c r="D181" s="73">
        <v>2.5</v>
      </c>
      <c r="E181" s="57" t="s">
        <v>12</v>
      </c>
      <c r="F181" s="57">
        <v>555.28</v>
      </c>
      <c r="G181" s="58">
        <f>ROUND((D181*F181),2)</f>
        <v>1388.2</v>
      </c>
      <c r="H181" s="34"/>
    </row>
    <row r="182" spans="2:8" ht="63.6" customHeight="1" x14ac:dyDescent="0.25">
      <c r="B182" s="54" t="s">
        <v>332</v>
      </c>
      <c r="C182" s="55" t="s">
        <v>382</v>
      </c>
      <c r="D182" s="73">
        <v>1</v>
      </c>
      <c r="E182" s="57" t="s">
        <v>18</v>
      </c>
      <c r="F182" s="57">
        <v>2198.5700000000002</v>
      </c>
      <c r="G182" s="58">
        <f>ROUND((D182*F182),2)</f>
        <v>2198.5700000000002</v>
      </c>
      <c r="H182" s="34"/>
    </row>
    <row r="183" spans="2:8" ht="63.6" customHeight="1" x14ac:dyDescent="0.25">
      <c r="B183" s="54" t="s">
        <v>333</v>
      </c>
      <c r="C183" s="55" t="s">
        <v>383</v>
      </c>
      <c r="D183" s="73">
        <v>1</v>
      </c>
      <c r="E183" s="57" t="s">
        <v>18</v>
      </c>
      <c r="F183" s="57">
        <v>736.98</v>
      </c>
      <c r="G183" s="58">
        <f>ROUND((D183*F183),2)</f>
        <v>736.98</v>
      </c>
      <c r="H183" s="34"/>
    </row>
    <row r="184" spans="2:8" ht="63.6" customHeight="1" x14ac:dyDescent="0.25">
      <c r="B184" s="54" t="s">
        <v>334</v>
      </c>
      <c r="C184" s="55" t="s">
        <v>384</v>
      </c>
      <c r="D184" s="73">
        <v>2</v>
      </c>
      <c r="E184" s="57" t="s">
        <v>18</v>
      </c>
      <c r="F184" s="57">
        <v>533.36</v>
      </c>
      <c r="G184" s="58">
        <f>ROUND((D184*F184),2)</f>
        <v>1066.72</v>
      </c>
      <c r="H184" s="34"/>
    </row>
    <row r="185" spans="2:8" ht="63.6" customHeight="1" x14ac:dyDescent="0.25">
      <c r="B185" s="54" t="s">
        <v>335</v>
      </c>
      <c r="C185" s="55" t="s">
        <v>385</v>
      </c>
      <c r="D185" s="73">
        <v>2</v>
      </c>
      <c r="E185" s="57" t="s">
        <v>18</v>
      </c>
      <c r="F185" s="57">
        <v>487.47</v>
      </c>
      <c r="G185" s="58">
        <f>ROUND((D185*F185),2)</f>
        <v>974.94</v>
      </c>
      <c r="H185" s="34"/>
    </row>
    <row r="186" spans="2:8" ht="63.6" customHeight="1" x14ac:dyDescent="0.25">
      <c r="B186" s="54" t="s">
        <v>336</v>
      </c>
      <c r="C186" s="55" t="s">
        <v>386</v>
      </c>
      <c r="D186" s="73">
        <v>19</v>
      </c>
      <c r="E186" s="57" t="s">
        <v>12</v>
      </c>
      <c r="F186" s="57">
        <v>511.86</v>
      </c>
      <c r="G186" s="58">
        <f>ROUND((D186*F186),2)</f>
        <v>9725.34</v>
      </c>
      <c r="H186" s="34"/>
    </row>
    <row r="187" spans="2:8" ht="63.6" customHeight="1" x14ac:dyDescent="0.25">
      <c r="B187" s="54" t="s">
        <v>337</v>
      </c>
      <c r="C187" s="55" t="s">
        <v>387</v>
      </c>
      <c r="D187" s="73">
        <v>2</v>
      </c>
      <c r="E187" s="57" t="s">
        <v>18</v>
      </c>
      <c r="F187" s="57">
        <v>265.8</v>
      </c>
      <c r="G187" s="58">
        <f>ROUND((D187*F187),2)</f>
        <v>531.6</v>
      </c>
      <c r="H187" s="34"/>
    </row>
    <row r="188" spans="2:8" ht="63.6" customHeight="1" x14ac:dyDescent="0.25">
      <c r="B188" s="54" t="s">
        <v>338</v>
      </c>
      <c r="C188" s="55" t="s">
        <v>388</v>
      </c>
      <c r="D188" s="73">
        <v>2</v>
      </c>
      <c r="E188" s="57" t="s">
        <v>18</v>
      </c>
      <c r="F188" s="57">
        <v>72.05</v>
      </c>
      <c r="G188" s="58">
        <f>ROUND((D188*F188),2)</f>
        <v>144.1</v>
      </c>
      <c r="H188" s="34"/>
    </row>
    <row r="189" spans="2:8" ht="63.6" customHeight="1" x14ac:dyDescent="0.25">
      <c r="B189" s="54" t="s">
        <v>339</v>
      </c>
      <c r="C189" s="55" t="s">
        <v>389</v>
      </c>
      <c r="D189" s="73">
        <v>24</v>
      </c>
      <c r="E189" s="57" t="s">
        <v>18</v>
      </c>
      <c r="F189" s="57">
        <v>343.02</v>
      </c>
      <c r="G189" s="58">
        <f>ROUND((D189*F189),2)</f>
        <v>8232.48</v>
      </c>
      <c r="H189" s="34"/>
    </row>
    <row r="190" spans="2:8" ht="63.6" customHeight="1" x14ac:dyDescent="0.25">
      <c r="B190" s="54" t="s">
        <v>340</v>
      </c>
      <c r="C190" s="55" t="s">
        <v>390</v>
      </c>
      <c r="D190" s="73">
        <v>8</v>
      </c>
      <c r="E190" s="57" t="s">
        <v>18</v>
      </c>
      <c r="F190" s="57">
        <v>130.28</v>
      </c>
      <c r="G190" s="58">
        <f>ROUND((D190*F190),2)</f>
        <v>1042.24</v>
      </c>
      <c r="H190" s="34"/>
    </row>
    <row r="191" spans="2:8" ht="63.6" customHeight="1" x14ac:dyDescent="0.25">
      <c r="B191" s="54" t="s">
        <v>341</v>
      </c>
      <c r="C191" s="55" t="s">
        <v>391</v>
      </c>
      <c r="D191" s="73">
        <v>128</v>
      </c>
      <c r="E191" s="57" t="s">
        <v>18</v>
      </c>
      <c r="F191" s="57">
        <v>725.73</v>
      </c>
      <c r="G191" s="58">
        <f>ROUND((D191*F191),2)</f>
        <v>92893.440000000002</v>
      </c>
      <c r="H191" s="34"/>
    </row>
    <row r="192" spans="2:8" ht="63.6" customHeight="1" x14ac:dyDescent="0.25">
      <c r="B192" s="54" t="s">
        <v>342</v>
      </c>
      <c r="C192" s="55" t="s">
        <v>392</v>
      </c>
      <c r="D192" s="73">
        <v>2</v>
      </c>
      <c r="E192" s="57" t="s">
        <v>18</v>
      </c>
      <c r="F192" s="57">
        <v>11077.2</v>
      </c>
      <c r="G192" s="58">
        <f>ROUND((D192*F192),2)</f>
        <v>22154.400000000001</v>
      </c>
      <c r="H192" s="34"/>
    </row>
    <row r="193" spans="2:8" ht="63.6" customHeight="1" x14ac:dyDescent="0.25">
      <c r="B193" s="54" t="s">
        <v>343</v>
      </c>
      <c r="C193" s="55" t="s">
        <v>393</v>
      </c>
      <c r="D193" s="73">
        <v>2</v>
      </c>
      <c r="E193" s="57" t="s">
        <v>18</v>
      </c>
      <c r="F193" s="57">
        <v>2360.4299999999998</v>
      </c>
      <c r="G193" s="58">
        <f>ROUND((D193*F193),2)</f>
        <v>4720.8599999999997</v>
      </c>
      <c r="H193" s="34"/>
    </row>
    <row r="194" spans="2:8" ht="63.6" customHeight="1" x14ac:dyDescent="0.25">
      <c r="B194" s="54" t="s">
        <v>344</v>
      </c>
      <c r="C194" s="55" t="s">
        <v>394</v>
      </c>
      <c r="D194" s="73">
        <v>2</v>
      </c>
      <c r="E194" s="57" t="s">
        <v>18</v>
      </c>
      <c r="F194" s="57">
        <v>524.44000000000005</v>
      </c>
      <c r="G194" s="58">
        <f>ROUND((D194*F194),2)</f>
        <v>1048.8800000000001</v>
      </c>
      <c r="H194" s="34"/>
    </row>
    <row r="195" spans="2:8" ht="63.6" customHeight="1" x14ac:dyDescent="0.25">
      <c r="B195" s="54" t="s">
        <v>345</v>
      </c>
      <c r="C195" s="55" t="s">
        <v>393</v>
      </c>
      <c r="D195" s="73">
        <v>2</v>
      </c>
      <c r="E195" s="57" t="s">
        <v>18</v>
      </c>
      <c r="F195" s="57">
        <v>2360.4299999999998</v>
      </c>
      <c r="G195" s="58">
        <f>ROUND((D195*F195),2)</f>
        <v>4720.8599999999997</v>
      </c>
      <c r="H195" s="34"/>
    </row>
    <row r="196" spans="2:8" ht="63.6" customHeight="1" x14ac:dyDescent="0.25">
      <c r="B196" s="54" t="s">
        <v>346</v>
      </c>
      <c r="C196" s="55" t="s">
        <v>395</v>
      </c>
      <c r="D196" s="73">
        <v>4</v>
      </c>
      <c r="E196" s="57" t="s">
        <v>18</v>
      </c>
      <c r="F196" s="57">
        <v>982.25</v>
      </c>
      <c r="G196" s="58">
        <f>ROUND((D196*F196),2)</f>
        <v>3929</v>
      </c>
      <c r="H196" s="34"/>
    </row>
    <row r="197" spans="2:8" ht="63.6" customHeight="1" x14ac:dyDescent="0.25">
      <c r="B197" s="54" t="s">
        <v>347</v>
      </c>
      <c r="C197" s="55" t="s">
        <v>216</v>
      </c>
      <c r="D197" s="73">
        <v>3</v>
      </c>
      <c r="E197" s="57" t="s">
        <v>6</v>
      </c>
      <c r="F197" s="57">
        <v>2347.9499999999998</v>
      </c>
      <c r="G197" s="58">
        <f>ROUND((D197*F197),2)</f>
        <v>7043.85</v>
      </c>
      <c r="H197" s="34"/>
    </row>
    <row r="198" spans="2:8" ht="63.6" customHeight="1" x14ac:dyDescent="0.25">
      <c r="B198" s="54" t="s">
        <v>348</v>
      </c>
      <c r="C198" s="55" t="s">
        <v>396</v>
      </c>
      <c r="D198" s="73">
        <v>13</v>
      </c>
      <c r="E198" s="57" t="s">
        <v>18</v>
      </c>
      <c r="F198" s="57">
        <v>28.82</v>
      </c>
      <c r="G198" s="58">
        <f>ROUND((D198*F198),2)</f>
        <v>374.66</v>
      </c>
      <c r="H198" s="34"/>
    </row>
    <row r="199" spans="2:8" ht="63.6" customHeight="1" x14ac:dyDescent="0.25">
      <c r="B199" s="54" t="s">
        <v>349</v>
      </c>
      <c r="C199" s="55" t="s">
        <v>397</v>
      </c>
      <c r="D199" s="73">
        <v>32</v>
      </c>
      <c r="E199" s="57" t="s">
        <v>18</v>
      </c>
      <c r="F199" s="57">
        <v>228.68</v>
      </c>
      <c r="G199" s="58">
        <f>ROUND((D199*F199),2)</f>
        <v>7317.76</v>
      </c>
      <c r="H199" s="34"/>
    </row>
    <row r="200" spans="2:8" ht="63.6" customHeight="1" x14ac:dyDescent="0.25">
      <c r="B200" s="54" t="s">
        <v>350</v>
      </c>
      <c r="C200" s="55" t="s">
        <v>398</v>
      </c>
      <c r="D200" s="73">
        <v>72</v>
      </c>
      <c r="E200" s="57" t="s">
        <v>18</v>
      </c>
      <c r="F200" s="57">
        <v>144.01</v>
      </c>
      <c r="G200" s="58">
        <f>ROUND((D200*F200),2)</f>
        <v>10368.719999999999</v>
      </c>
      <c r="H200" s="34"/>
    </row>
    <row r="201" spans="2:8" ht="63.6" customHeight="1" x14ac:dyDescent="0.25">
      <c r="B201" s="54" t="s">
        <v>351</v>
      </c>
      <c r="C201" s="55" t="s">
        <v>399</v>
      </c>
      <c r="D201" s="73">
        <v>2</v>
      </c>
      <c r="E201" s="57" t="s">
        <v>18</v>
      </c>
      <c r="F201" s="57">
        <v>3150.73</v>
      </c>
      <c r="G201" s="58">
        <f>ROUND((D201*F201),2)</f>
        <v>6301.46</v>
      </c>
      <c r="H201" s="34"/>
    </row>
    <row r="202" spans="2:8" ht="63.6" customHeight="1" x14ac:dyDescent="0.25">
      <c r="B202" s="54" t="s">
        <v>352</v>
      </c>
      <c r="C202" s="55" t="s">
        <v>400</v>
      </c>
      <c r="D202" s="73">
        <v>2</v>
      </c>
      <c r="E202" s="57" t="s">
        <v>18</v>
      </c>
      <c r="F202" s="57">
        <v>1236.51</v>
      </c>
      <c r="G202" s="58">
        <f>ROUND((D202*F202),2)</f>
        <v>2473.02</v>
      </c>
      <c r="H202" s="34"/>
    </row>
    <row r="203" spans="2:8" ht="63.6" customHeight="1" x14ac:dyDescent="0.25">
      <c r="B203" s="54" t="s">
        <v>353</v>
      </c>
      <c r="C203" s="55" t="s">
        <v>401</v>
      </c>
      <c r="D203" s="73">
        <v>1</v>
      </c>
      <c r="E203" s="57" t="s">
        <v>18</v>
      </c>
      <c r="F203" s="57">
        <v>2921.02</v>
      </c>
      <c r="G203" s="58">
        <f>ROUND((D203*F203),2)</f>
        <v>2921.02</v>
      </c>
      <c r="H203" s="34"/>
    </row>
    <row r="204" spans="2:8" ht="63.6" customHeight="1" x14ac:dyDescent="0.25">
      <c r="B204" s="54" t="s">
        <v>354</v>
      </c>
      <c r="C204" s="55" t="s">
        <v>402</v>
      </c>
      <c r="D204" s="73">
        <v>1</v>
      </c>
      <c r="E204" s="57" t="s">
        <v>18</v>
      </c>
      <c r="F204" s="57">
        <v>18836.68</v>
      </c>
      <c r="G204" s="58">
        <f>ROUND((D204*F204),2)</f>
        <v>18836.68</v>
      </c>
      <c r="H204" s="34"/>
    </row>
    <row r="205" spans="2:8" ht="63.6" customHeight="1" x14ac:dyDescent="0.25">
      <c r="B205" s="54" t="s">
        <v>355</v>
      </c>
      <c r="C205" s="55" t="s">
        <v>403</v>
      </c>
      <c r="D205" s="73">
        <v>1</v>
      </c>
      <c r="E205" s="57" t="s">
        <v>18</v>
      </c>
      <c r="F205" s="57">
        <v>1058.55</v>
      </c>
      <c r="G205" s="58">
        <f>ROUND((D205*F205),2)</f>
        <v>1058.55</v>
      </c>
      <c r="H205" s="34"/>
    </row>
    <row r="206" spans="2:8" ht="63.6" customHeight="1" x14ac:dyDescent="0.25">
      <c r="B206" s="54" t="s">
        <v>356</v>
      </c>
      <c r="C206" s="55" t="s">
        <v>404</v>
      </c>
      <c r="D206" s="73">
        <v>1</v>
      </c>
      <c r="E206" s="57" t="s">
        <v>18</v>
      </c>
      <c r="F206" s="57">
        <v>2619.94</v>
      </c>
      <c r="G206" s="58">
        <f>ROUND((D206*F206),2)</f>
        <v>2619.94</v>
      </c>
      <c r="H206" s="34"/>
    </row>
    <row r="207" spans="2:8" ht="63.6" customHeight="1" x14ac:dyDescent="0.25">
      <c r="B207" s="54" t="s">
        <v>357</v>
      </c>
      <c r="C207" s="55" t="s">
        <v>405</v>
      </c>
      <c r="D207" s="73">
        <v>2</v>
      </c>
      <c r="E207" s="57" t="s">
        <v>18</v>
      </c>
      <c r="F207" s="57">
        <v>64.599999999999994</v>
      </c>
      <c r="G207" s="58">
        <f>ROUND((D207*F207),2)</f>
        <v>129.19999999999999</v>
      </c>
      <c r="H207" s="34"/>
    </row>
    <row r="208" spans="2:8" ht="63.6" customHeight="1" x14ac:dyDescent="0.25">
      <c r="B208" s="54" t="s">
        <v>358</v>
      </c>
      <c r="C208" s="68" t="s">
        <v>406</v>
      </c>
      <c r="D208" s="75">
        <v>24</v>
      </c>
      <c r="E208" s="69" t="s">
        <v>18</v>
      </c>
      <c r="F208" s="69">
        <v>343.02</v>
      </c>
      <c r="G208" s="70">
        <f>ROUND((D208*F208),2)</f>
        <v>8232.48</v>
      </c>
      <c r="H208" s="34"/>
    </row>
    <row r="209" spans="2:8" ht="63.6" customHeight="1" x14ac:dyDescent="0.25">
      <c r="B209" s="87"/>
      <c r="C209" s="88"/>
      <c r="D209" s="89"/>
      <c r="E209" s="90"/>
      <c r="F209" s="90"/>
      <c r="G209" s="91"/>
      <c r="H209" s="34"/>
    </row>
    <row r="210" spans="2:8" ht="63.6" customHeight="1" x14ac:dyDescent="0.25">
      <c r="B210" s="92">
        <v>9</v>
      </c>
      <c r="C210" s="51" t="s">
        <v>220</v>
      </c>
      <c r="D210" s="52"/>
      <c r="E210" s="52"/>
      <c r="F210" s="53"/>
      <c r="G210" s="93">
        <f>SUM(G211:G225)</f>
        <v>167938.44</v>
      </c>
      <c r="H210" s="34"/>
    </row>
    <row r="211" spans="2:8" ht="63.6" customHeight="1" x14ac:dyDescent="0.25">
      <c r="B211" s="54" t="s">
        <v>271</v>
      </c>
      <c r="C211" s="55" t="s">
        <v>43</v>
      </c>
      <c r="D211" s="73">
        <v>216</v>
      </c>
      <c r="E211" s="57" t="s">
        <v>10</v>
      </c>
      <c r="F211" s="57">
        <v>18.46</v>
      </c>
      <c r="G211" s="58">
        <f>ROUND((D211*F211),2)</f>
        <v>3987.36</v>
      </c>
      <c r="H211" s="34"/>
    </row>
    <row r="212" spans="2:8" ht="63.6" customHeight="1" x14ac:dyDescent="0.25">
      <c r="B212" s="54" t="s">
        <v>272</v>
      </c>
      <c r="C212" s="55" t="s">
        <v>70</v>
      </c>
      <c r="D212" s="73">
        <v>18</v>
      </c>
      <c r="E212" s="57" t="s">
        <v>10</v>
      </c>
      <c r="F212" s="57">
        <v>297.58999999999997</v>
      </c>
      <c r="G212" s="58">
        <f>ROUND((D212*F212),2)</f>
        <v>5356.62</v>
      </c>
      <c r="H212" s="34"/>
    </row>
    <row r="213" spans="2:8" ht="63.6" customHeight="1" x14ac:dyDescent="0.25">
      <c r="B213" s="54" t="s">
        <v>191</v>
      </c>
      <c r="C213" s="55" t="s">
        <v>13</v>
      </c>
      <c r="D213" s="73">
        <v>48</v>
      </c>
      <c r="E213" s="95" t="s">
        <v>10</v>
      </c>
      <c r="F213" s="95">
        <v>318.13</v>
      </c>
      <c r="G213" s="95">
        <f>ROUND((D213*F213),2)</f>
        <v>15270.24</v>
      </c>
      <c r="H213" s="34"/>
    </row>
    <row r="214" spans="2:8" ht="63.6" customHeight="1" x14ac:dyDescent="0.25">
      <c r="B214" s="54" t="s">
        <v>192</v>
      </c>
      <c r="C214" s="55" t="s">
        <v>72</v>
      </c>
      <c r="D214" s="73">
        <v>150</v>
      </c>
      <c r="E214" s="57" t="s">
        <v>12</v>
      </c>
      <c r="F214" s="57">
        <v>123.92</v>
      </c>
      <c r="G214" s="58">
        <f>ROUND((D214*F214),2)</f>
        <v>18588</v>
      </c>
      <c r="H214" s="34"/>
    </row>
    <row r="215" spans="2:8" ht="63.6" customHeight="1" x14ac:dyDescent="0.25">
      <c r="B215" s="54" t="s">
        <v>273</v>
      </c>
      <c r="C215" s="55" t="s">
        <v>44</v>
      </c>
      <c r="D215" s="73">
        <v>122.86</v>
      </c>
      <c r="E215" s="57" t="s">
        <v>10</v>
      </c>
      <c r="F215" s="57">
        <v>17.98</v>
      </c>
      <c r="G215" s="58">
        <f>ROUND((D215*F215),2)</f>
        <v>2209.02</v>
      </c>
      <c r="H215" s="34"/>
    </row>
    <row r="216" spans="2:8" ht="63.6" customHeight="1" x14ac:dyDescent="0.25">
      <c r="B216" s="54" t="s">
        <v>274</v>
      </c>
      <c r="C216" s="55" t="s">
        <v>45</v>
      </c>
      <c r="D216" s="73">
        <v>122.86</v>
      </c>
      <c r="E216" s="57" t="s">
        <v>10</v>
      </c>
      <c r="F216" s="57">
        <v>36.54</v>
      </c>
      <c r="G216" s="58">
        <f>ROUND((D216*F216),2)</f>
        <v>4489.3</v>
      </c>
      <c r="H216" s="34"/>
    </row>
    <row r="217" spans="2:8" ht="63.6" customHeight="1" x14ac:dyDescent="0.25">
      <c r="B217" s="54" t="s">
        <v>275</v>
      </c>
      <c r="C217" s="55" t="s">
        <v>180</v>
      </c>
      <c r="D217" s="73">
        <v>216</v>
      </c>
      <c r="E217" s="57" t="s">
        <v>10</v>
      </c>
      <c r="F217" s="57">
        <v>13.67</v>
      </c>
      <c r="G217" s="58">
        <f>ROUND((D217*F217),2)</f>
        <v>2952.72</v>
      </c>
      <c r="H217" s="34"/>
    </row>
    <row r="218" spans="2:8" ht="63.6" customHeight="1" x14ac:dyDescent="0.25">
      <c r="B218" s="54" t="s">
        <v>276</v>
      </c>
      <c r="C218" s="55" t="s">
        <v>181</v>
      </c>
      <c r="D218" s="73">
        <v>6438.27</v>
      </c>
      <c r="E218" s="57" t="s">
        <v>11</v>
      </c>
      <c r="F218" s="57">
        <v>1.49</v>
      </c>
      <c r="G218" s="58">
        <f>ROUND((D218*F218),2)</f>
        <v>9593.02</v>
      </c>
      <c r="H218" s="34"/>
    </row>
    <row r="219" spans="2:8" ht="63.6" customHeight="1" x14ac:dyDescent="0.25">
      <c r="B219" s="54" t="s">
        <v>277</v>
      </c>
      <c r="C219" s="55" t="s">
        <v>69</v>
      </c>
      <c r="D219" s="73">
        <v>360</v>
      </c>
      <c r="E219" s="57" t="s">
        <v>8</v>
      </c>
      <c r="F219" s="57">
        <v>84.91</v>
      </c>
      <c r="G219" s="58">
        <f>ROUND((D219*F219),2)</f>
        <v>30567.599999999999</v>
      </c>
      <c r="H219" s="34"/>
    </row>
    <row r="220" spans="2:8" ht="63.6" customHeight="1" x14ac:dyDescent="0.25">
      <c r="B220" s="54" t="s">
        <v>278</v>
      </c>
      <c r="C220" s="55" t="s">
        <v>146</v>
      </c>
      <c r="D220" s="73">
        <v>270</v>
      </c>
      <c r="E220" s="95" t="s">
        <v>10</v>
      </c>
      <c r="F220" s="95">
        <v>36.520000000000003</v>
      </c>
      <c r="G220" s="95">
        <f>ROUND((D220*F220),2)</f>
        <v>9860.4</v>
      </c>
      <c r="H220" s="34"/>
    </row>
    <row r="221" spans="2:8" ht="63.6" customHeight="1" x14ac:dyDescent="0.25">
      <c r="B221" s="54" t="s">
        <v>279</v>
      </c>
      <c r="C221" s="55" t="s">
        <v>78</v>
      </c>
      <c r="D221" s="73">
        <v>9</v>
      </c>
      <c r="E221" s="57" t="s">
        <v>6</v>
      </c>
      <c r="F221" s="57">
        <v>2793.05</v>
      </c>
      <c r="G221" s="58">
        <f>ROUND((D221*F221),2)</f>
        <v>25137.45</v>
      </c>
      <c r="H221" s="34"/>
    </row>
    <row r="222" spans="2:8" ht="63.6" customHeight="1" x14ac:dyDescent="0.25">
      <c r="B222" s="54" t="s">
        <v>280</v>
      </c>
      <c r="C222" s="55" t="s">
        <v>73</v>
      </c>
      <c r="D222" s="73">
        <v>5</v>
      </c>
      <c r="E222" s="57" t="s">
        <v>6</v>
      </c>
      <c r="F222" s="57">
        <v>6418.28</v>
      </c>
      <c r="G222" s="58">
        <f>ROUND((D222*F222),2)</f>
        <v>32091.4</v>
      </c>
      <c r="H222" s="34"/>
    </row>
    <row r="223" spans="2:8" ht="63.6" customHeight="1" x14ac:dyDescent="0.25">
      <c r="B223" s="54" t="s">
        <v>281</v>
      </c>
      <c r="C223" s="55" t="s">
        <v>76</v>
      </c>
      <c r="D223" s="73">
        <v>5</v>
      </c>
      <c r="E223" s="57" t="s">
        <v>6</v>
      </c>
      <c r="F223" s="57">
        <v>606.05999999999995</v>
      </c>
      <c r="G223" s="58">
        <f>ROUND((D223*F223),2)</f>
        <v>3030.3</v>
      </c>
      <c r="H223" s="34"/>
    </row>
    <row r="224" spans="2:8" ht="63.6" customHeight="1" x14ac:dyDescent="0.25">
      <c r="B224" s="54" t="s">
        <v>282</v>
      </c>
      <c r="C224" s="55" t="s">
        <v>75</v>
      </c>
      <c r="D224" s="73">
        <v>5</v>
      </c>
      <c r="E224" s="57" t="s">
        <v>6</v>
      </c>
      <c r="F224" s="57">
        <v>172.44</v>
      </c>
      <c r="G224" s="58">
        <f>ROUND((D224*F224),2)</f>
        <v>862.2</v>
      </c>
      <c r="H224" s="34"/>
    </row>
    <row r="225" spans="1:8" ht="63.6" customHeight="1" x14ac:dyDescent="0.25">
      <c r="B225" s="54" t="s">
        <v>283</v>
      </c>
      <c r="C225" s="55" t="s">
        <v>74</v>
      </c>
      <c r="D225" s="73">
        <v>3</v>
      </c>
      <c r="E225" s="57" t="s">
        <v>12</v>
      </c>
      <c r="F225" s="57">
        <v>1314.27</v>
      </c>
      <c r="G225" s="58">
        <f>ROUND((D225*F225),2)</f>
        <v>3942.81</v>
      </c>
      <c r="H225" s="34"/>
    </row>
    <row r="226" spans="1:8" ht="63.6" customHeight="1" x14ac:dyDescent="0.25">
      <c r="B226" s="124"/>
      <c r="C226" s="125"/>
      <c r="D226" s="126"/>
      <c r="E226" s="127"/>
      <c r="F226" s="127"/>
      <c r="G226" s="128"/>
      <c r="H226" s="34"/>
    </row>
    <row r="227" spans="1:8" ht="63.6" customHeight="1" x14ac:dyDescent="0.25">
      <c r="B227" s="92">
        <v>10</v>
      </c>
      <c r="C227" s="51" t="s">
        <v>236</v>
      </c>
      <c r="D227" s="52"/>
      <c r="E227" s="52"/>
      <c r="F227" s="53"/>
      <c r="G227" s="93">
        <f>SUM(G228:G232)</f>
        <v>132422.58000000002</v>
      </c>
      <c r="H227" s="34"/>
    </row>
    <row r="228" spans="1:8" ht="63.6" customHeight="1" x14ac:dyDescent="0.25">
      <c r="B228" s="81" t="s">
        <v>193</v>
      </c>
      <c r="C228" s="94" t="s">
        <v>152</v>
      </c>
      <c r="D228" s="73">
        <v>2580</v>
      </c>
      <c r="E228" s="95" t="s">
        <v>8</v>
      </c>
      <c r="F228" s="95">
        <v>17.7</v>
      </c>
      <c r="G228" s="95">
        <f>ROUND((D228*F228),2)</f>
        <v>45666</v>
      </c>
      <c r="H228" s="34"/>
    </row>
    <row r="229" spans="1:8" ht="63.6" customHeight="1" x14ac:dyDescent="0.25">
      <c r="B229" s="81" t="s">
        <v>194</v>
      </c>
      <c r="C229" s="94" t="s">
        <v>91</v>
      </c>
      <c r="D229" s="73">
        <v>7</v>
      </c>
      <c r="E229" s="95" t="s">
        <v>18</v>
      </c>
      <c r="F229" s="95">
        <v>280.88</v>
      </c>
      <c r="G229" s="95">
        <f>ROUND((D229*F229),2)</f>
        <v>1966.16</v>
      </c>
      <c r="H229" s="34"/>
    </row>
    <row r="230" spans="1:8" ht="63.6" customHeight="1" x14ac:dyDescent="0.25">
      <c r="B230" s="81" t="s">
        <v>195</v>
      </c>
      <c r="C230" s="94" t="s">
        <v>92</v>
      </c>
      <c r="D230" s="73">
        <v>16</v>
      </c>
      <c r="E230" s="95" t="s">
        <v>18</v>
      </c>
      <c r="F230" s="95">
        <v>144.09</v>
      </c>
      <c r="G230" s="95">
        <f>ROUND((D230*F230),2)</f>
        <v>2305.44</v>
      </c>
      <c r="H230" s="34"/>
    </row>
    <row r="231" spans="1:8" ht="63.6" customHeight="1" x14ac:dyDescent="0.25">
      <c r="B231" s="81" t="s">
        <v>196</v>
      </c>
      <c r="C231" s="94" t="s">
        <v>19</v>
      </c>
      <c r="D231" s="73">
        <v>138.6</v>
      </c>
      <c r="E231" s="95" t="s">
        <v>8</v>
      </c>
      <c r="F231" s="95">
        <v>236.87</v>
      </c>
      <c r="G231" s="95">
        <f>ROUND((D231*F231),2)</f>
        <v>32830.18</v>
      </c>
      <c r="H231" s="34"/>
    </row>
    <row r="232" spans="1:8" ht="63.6" customHeight="1" x14ac:dyDescent="0.25">
      <c r="B232" s="81" t="s">
        <v>221</v>
      </c>
      <c r="C232" s="94" t="s">
        <v>210</v>
      </c>
      <c r="D232" s="73">
        <v>40</v>
      </c>
      <c r="E232" s="95" t="s">
        <v>6</v>
      </c>
      <c r="F232" s="95">
        <v>1241.3699999999999</v>
      </c>
      <c r="G232" s="95">
        <f>ROUND((D232*F232),2)</f>
        <v>49654.8</v>
      </c>
      <c r="H232" s="34"/>
    </row>
    <row r="233" spans="1:8" ht="63.6" customHeight="1" x14ac:dyDescent="0.25">
      <c r="B233" s="96"/>
      <c r="C233" s="97"/>
      <c r="D233" s="96"/>
      <c r="E233" s="96"/>
      <c r="F233" s="96"/>
      <c r="G233" s="96"/>
      <c r="H233" s="34"/>
    </row>
    <row r="234" spans="1:8" ht="63.6" customHeight="1" x14ac:dyDescent="0.25">
      <c r="B234" s="98"/>
      <c r="C234" s="99"/>
      <c r="D234" s="12"/>
      <c r="E234" s="12" t="s">
        <v>212</v>
      </c>
      <c r="F234" s="134">
        <f>G227+G210+G129+G106+G95+G73+G45</f>
        <v>5160949.1099999994</v>
      </c>
      <c r="G234" s="135"/>
      <c r="H234" s="34"/>
    </row>
    <row r="235" spans="1:8" ht="42.6" customHeight="1" x14ac:dyDescent="0.25">
      <c r="B235" s="31"/>
      <c r="C235" s="35"/>
      <c r="D235" s="31"/>
      <c r="E235" s="31"/>
      <c r="F235" s="31"/>
      <c r="G235" s="31"/>
      <c r="H235" s="34"/>
    </row>
    <row r="236" spans="1:8" ht="36" customHeight="1" x14ac:dyDescent="0.25">
      <c r="H236" s="34"/>
    </row>
    <row r="237" spans="1:8" s="40" customFormat="1" ht="81.599999999999994" customHeight="1" x14ac:dyDescent="0.25">
      <c r="A237" s="39"/>
      <c r="B237" s="11"/>
      <c r="C237" s="136" t="str">
        <f>"TOTAL GERAL C/ BDI (SEM DES) - " &amp; B11</f>
        <v>TOTAL GERAL C/ BDI (SEM DES) - DATA BASE DAS TABELAS:  SIURB JUL 2023, CDHU192 NOV 2023, SINAPI FEV 2024, DER DEZ 2023, SICRO OUT 2023 E SABESP JAN 2024.</v>
      </c>
      <c r="D237" s="136"/>
      <c r="E237" s="136"/>
      <c r="F237" s="132">
        <f>G227+G210+G129+G106+G95+G73+G45+G35+G19+G14</f>
        <v>5948827.7400000002</v>
      </c>
      <c r="G237" s="133"/>
      <c r="H237" s="122"/>
    </row>
    <row r="238" spans="1:8" s="41" customFormat="1" ht="22.2" customHeight="1" x14ac:dyDescent="0.25">
      <c r="A238" s="29"/>
      <c r="B238" s="36"/>
      <c r="C238" s="37"/>
      <c r="D238" s="38"/>
      <c r="E238" s="38"/>
      <c r="F238" s="38"/>
      <c r="G238" s="38"/>
      <c r="H238" s="30"/>
    </row>
    <row r="239" spans="1:8" s="41" customFormat="1" ht="20.100000000000001" customHeight="1" x14ac:dyDescent="0.25">
      <c r="A239" s="29"/>
      <c r="B239" s="36"/>
      <c r="C239" s="37"/>
      <c r="D239" s="38"/>
      <c r="E239" s="38"/>
      <c r="F239" s="38"/>
      <c r="G239" s="38"/>
      <c r="H239" s="30"/>
    </row>
    <row r="240" spans="1:8" s="41" customFormat="1" ht="20.100000000000001" customHeight="1" x14ac:dyDescent="0.25">
      <c r="A240" s="29"/>
      <c r="B240" s="36"/>
      <c r="C240" s="37"/>
      <c r="D240" s="38"/>
      <c r="E240" s="38"/>
      <c r="F240" s="38"/>
      <c r="G240" s="38"/>
      <c r="H240" s="30"/>
    </row>
    <row r="241" spans="1:8" s="41" customFormat="1" ht="20.100000000000001" customHeight="1" x14ac:dyDescent="0.25">
      <c r="A241" s="29"/>
      <c r="B241" s="36"/>
      <c r="C241" s="37"/>
      <c r="D241" s="38"/>
      <c r="E241" s="38"/>
      <c r="F241" s="38"/>
      <c r="G241" s="38"/>
      <c r="H241" s="30"/>
    </row>
    <row r="242" spans="1:8" s="41" customFormat="1" ht="20.100000000000001" customHeight="1" x14ac:dyDescent="0.25">
      <c r="A242" s="29"/>
      <c r="B242" s="36"/>
      <c r="C242" s="37"/>
      <c r="D242" s="38"/>
      <c r="E242" s="38"/>
      <c r="F242" s="38"/>
      <c r="G242" s="38"/>
      <c r="H242" s="30"/>
    </row>
    <row r="243" spans="1:8" s="41" customFormat="1" ht="20.100000000000001" customHeight="1" x14ac:dyDescent="0.25">
      <c r="A243" s="29"/>
      <c r="B243" s="36"/>
      <c r="C243" s="37"/>
      <c r="D243" s="38"/>
      <c r="E243" s="38"/>
      <c r="F243" s="38"/>
      <c r="G243" s="38"/>
      <c r="H243" s="30"/>
    </row>
    <row r="244" spans="1:8" s="41" customFormat="1" ht="20.100000000000001" customHeight="1" x14ac:dyDescent="0.25">
      <c r="A244" s="29"/>
      <c r="B244" s="36"/>
      <c r="C244" s="37"/>
      <c r="D244" s="38"/>
      <c r="E244" s="38"/>
      <c r="F244" s="38"/>
      <c r="G244" s="38"/>
      <c r="H244" s="30"/>
    </row>
    <row r="245" spans="1:8" s="41" customFormat="1" ht="20.100000000000001" customHeight="1" x14ac:dyDescent="0.25">
      <c r="A245" s="29"/>
      <c r="B245" s="36"/>
      <c r="C245" s="37"/>
      <c r="D245" s="38"/>
      <c r="E245" s="38"/>
      <c r="F245" s="38"/>
      <c r="G245" s="38"/>
      <c r="H245" s="30"/>
    </row>
    <row r="246" spans="1:8" s="41" customFormat="1" ht="20.100000000000001" customHeight="1" x14ac:dyDescent="0.25">
      <c r="A246" s="29"/>
      <c r="B246" s="36"/>
      <c r="C246" s="37"/>
      <c r="D246" s="38"/>
      <c r="E246" s="38"/>
      <c r="F246" s="38"/>
      <c r="G246" s="38"/>
      <c r="H246" s="30"/>
    </row>
    <row r="247" spans="1:8" s="41" customFormat="1" ht="20.100000000000001" customHeight="1" x14ac:dyDescent="0.25">
      <c r="A247" s="29"/>
      <c r="B247" s="36"/>
      <c r="C247" s="37"/>
      <c r="D247" s="38"/>
      <c r="E247" s="38"/>
      <c r="F247" s="38"/>
      <c r="G247" s="38"/>
      <c r="H247" s="30"/>
    </row>
    <row r="248" spans="1:8" s="41" customFormat="1" ht="20.100000000000001" customHeight="1" x14ac:dyDescent="0.25">
      <c r="A248" s="29"/>
      <c r="B248" s="36"/>
      <c r="C248" s="37"/>
      <c r="D248" s="38"/>
      <c r="E248" s="38"/>
      <c r="F248" s="38"/>
      <c r="G248" s="38"/>
      <c r="H248" s="30"/>
    </row>
    <row r="249" spans="1:8" s="41" customFormat="1" ht="20.100000000000001" customHeight="1" x14ac:dyDescent="0.25">
      <c r="A249" s="29"/>
      <c r="B249" s="36"/>
      <c r="C249" s="37"/>
      <c r="D249" s="38"/>
      <c r="E249" s="38"/>
      <c r="F249" s="38"/>
      <c r="G249" s="38"/>
      <c r="H249" s="30"/>
    </row>
    <row r="250" spans="1:8" s="41" customFormat="1" ht="20.100000000000001" customHeight="1" x14ac:dyDescent="0.25">
      <c r="A250" s="29"/>
      <c r="B250" s="36"/>
      <c r="C250" s="37"/>
      <c r="D250" s="38"/>
      <c r="E250" s="38"/>
      <c r="F250" s="38"/>
      <c r="G250" s="38"/>
      <c r="H250" s="30"/>
    </row>
    <row r="251" spans="1:8" s="41" customFormat="1" ht="20.100000000000001" customHeight="1" x14ac:dyDescent="0.25">
      <c r="A251" s="29"/>
      <c r="B251" s="36"/>
      <c r="C251" s="37"/>
      <c r="D251" s="38"/>
      <c r="E251" s="38"/>
      <c r="F251" s="38"/>
      <c r="G251" s="38"/>
      <c r="H251" s="30"/>
    </row>
    <row r="252" spans="1:8" s="41" customFormat="1" ht="20.100000000000001" customHeight="1" x14ac:dyDescent="0.25">
      <c r="A252" s="29"/>
      <c r="B252" s="36"/>
      <c r="C252" s="37"/>
      <c r="D252" s="38"/>
      <c r="E252" s="38"/>
      <c r="F252" s="38"/>
      <c r="G252" s="38"/>
      <c r="H252" s="30"/>
    </row>
    <row r="253" spans="1:8" s="41" customFormat="1" ht="20.100000000000001" customHeight="1" x14ac:dyDescent="0.25">
      <c r="A253" s="29"/>
      <c r="B253" s="36"/>
      <c r="C253" s="37"/>
      <c r="D253" s="38"/>
      <c r="E253" s="38"/>
      <c r="F253" s="38"/>
      <c r="G253" s="38"/>
      <c r="H253" s="30"/>
    </row>
    <row r="254" spans="1:8" s="41" customFormat="1" ht="20.100000000000001" customHeight="1" x14ac:dyDescent="0.25">
      <c r="A254" s="29"/>
      <c r="B254" s="36"/>
      <c r="C254" s="37"/>
      <c r="D254" s="38"/>
      <c r="E254" s="38"/>
      <c r="F254" s="38"/>
      <c r="G254" s="38"/>
      <c r="H254" s="30"/>
    </row>
    <row r="255" spans="1:8" s="41" customFormat="1" ht="20.100000000000001" customHeight="1" x14ac:dyDescent="0.25">
      <c r="A255" s="29"/>
      <c r="B255" s="36"/>
      <c r="C255" s="37"/>
      <c r="D255" s="38"/>
      <c r="E255" s="38"/>
      <c r="F255" s="38"/>
      <c r="G255" s="38"/>
      <c r="H255" s="30"/>
    </row>
    <row r="256" spans="1:8" s="41" customFormat="1" ht="20.100000000000001" customHeight="1" x14ac:dyDescent="0.25">
      <c r="A256" s="29"/>
      <c r="B256" s="36"/>
      <c r="C256" s="37"/>
      <c r="D256" s="38"/>
      <c r="E256" s="38"/>
      <c r="F256" s="38"/>
      <c r="G256" s="38"/>
      <c r="H256" s="30"/>
    </row>
    <row r="257" spans="1:8" s="41" customFormat="1" ht="20.100000000000001" customHeight="1" x14ac:dyDescent="0.25">
      <c r="A257" s="29"/>
      <c r="B257" s="36"/>
      <c r="C257" s="37"/>
      <c r="D257" s="38"/>
      <c r="E257" s="38"/>
      <c r="F257" s="38"/>
      <c r="G257" s="38"/>
      <c r="H257" s="30"/>
    </row>
    <row r="258" spans="1:8" s="41" customFormat="1" ht="20.100000000000001" customHeight="1" x14ac:dyDescent="0.25">
      <c r="A258" s="29"/>
      <c r="B258" s="36"/>
      <c r="C258" s="37"/>
      <c r="D258" s="38"/>
      <c r="E258" s="38"/>
      <c r="F258" s="38"/>
      <c r="G258" s="38"/>
      <c r="H258" s="30"/>
    </row>
    <row r="259" spans="1:8" s="41" customFormat="1" ht="20.100000000000001" customHeight="1" x14ac:dyDescent="0.25">
      <c r="A259" s="29"/>
      <c r="B259" s="36"/>
      <c r="C259" s="37"/>
      <c r="D259" s="38"/>
      <c r="E259" s="38"/>
      <c r="F259" s="38"/>
      <c r="G259" s="38"/>
      <c r="H259" s="30"/>
    </row>
    <row r="260" spans="1:8" s="41" customFormat="1" ht="20.100000000000001" customHeight="1" x14ac:dyDescent="0.25">
      <c r="A260" s="29"/>
      <c r="B260" s="36"/>
      <c r="C260" s="37"/>
      <c r="D260" s="38"/>
      <c r="E260" s="38"/>
      <c r="F260" s="38"/>
      <c r="G260" s="38"/>
      <c r="H260" s="30"/>
    </row>
    <row r="261" spans="1:8" s="41" customFormat="1" ht="20.100000000000001" customHeight="1" x14ac:dyDescent="0.25">
      <c r="A261" s="29"/>
      <c r="B261" s="36"/>
      <c r="C261" s="37"/>
      <c r="D261" s="38"/>
      <c r="E261" s="38"/>
      <c r="F261" s="38"/>
      <c r="G261" s="38"/>
      <c r="H261" s="30"/>
    </row>
    <row r="262" spans="1:8" s="41" customFormat="1" ht="20.100000000000001" customHeight="1" x14ac:dyDescent="0.25">
      <c r="A262" s="29"/>
      <c r="B262" s="36"/>
      <c r="C262" s="37"/>
      <c r="D262" s="38"/>
      <c r="E262" s="38"/>
      <c r="F262" s="38"/>
      <c r="G262" s="38"/>
      <c r="H262" s="30"/>
    </row>
    <row r="263" spans="1:8" s="41" customFormat="1" ht="20.100000000000001" customHeight="1" x14ac:dyDescent="0.25">
      <c r="A263" s="29"/>
      <c r="B263" s="36"/>
      <c r="C263" s="37"/>
      <c r="D263" s="38"/>
      <c r="E263" s="38"/>
      <c r="F263" s="38"/>
      <c r="G263" s="38"/>
      <c r="H263" s="30"/>
    </row>
    <row r="264" spans="1:8" s="41" customFormat="1" ht="20.100000000000001" customHeight="1" x14ac:dyDescent="0.25">
      <c r="A264" s="29"/>
      <c r="B264" s="36"/>
      <c r="C264" s="37"/>
      <c r="D264" s="38"/>
      <c r="E264" s="38"/>
      <c r="F264" s="38"/>
      <c r="G264" s="38"/>
      <c r="H264" s="30"/>
    </row>
    <row r="265" spans="1:8" s="41" customFormat="1" ht="20.100000000000001" customHeight="1" x14ac:dyDescent="0.25">
      <c r="A265" s="29"/>
      <c r="B265" s="36"/>
      <c r="C265" s="37"/>
      <c r="D265" s="38"/>
      <c r="E265" s="38"/>
      <c r="F265" s="38"/>
      <c r="G265" s="38"/>
      <c r="H265" s="30"/>
    </row>
    <row r="266" spans="1:8" s="41" customFormat="1" ht="20.100000000000001" customHeight="1" x14ac:dyDescent="0.25">
      <c r="A266" s="29"/>
      <c r="B266" s="36"/>
      <c r="C266" s="37"/>
      <c r="D266" s="38"/>
      <c r="E266" s="38"/>
      <c r="F266" s="38"/>
      <c r="G266" s="38"/>
      <c r="H266" s="30"/>
    </row>
    <row r="267" spans="1:8" s="41" customFormat="1" ht="20.100000000000001" customHeight="1" x14ac:dyDescent="0.25">
      <c r="A267" s="29"/>
      <c r="B267" s="36"/>
      <c r="C267" s="37"/>
      <c r="D267" s="38"/>
      <c r="E267" s="38"/>
      <c r="F267" s="38"/>
      <c r="G267" s="38"/>
      <c r="H267" s="30"/>
    </row>
    <row r="268" spans="1:8" s="41" customFormat="1" ht="20.100000000000001" customHeight="1" x14ac:dyDescent="0.25">
      <c r="A268" s="29"/>
      <c r="B268" s="36"/>
      <c r="C268" s="37"/>
      <c r="D268" s="38"/>
      <c r="E268" s="38"/>
      <c r="F268" s="38"/>
      <c r="G268" s="38"/>
      <c r="H268" s="30"/>
    </row>
    <row r="269" spans="1:8" s="41" customFormat="1" ht="20.100000000000001" customHeight="1" x14ac:dyDescent="0.25">
      <c r="A269" s="29"/>
      <c r="B269" s="36"/>
      <c r="C269" s="37"/>
      <c r="D269" s="38"/>
      <c r="E269" s="38"/>
      <c r="F269" s="38"/>
      <c r="G269" s="38"/>
      <c r="H269" s="30"/>
    </row>
    <row r="270" spans="1:8" s="41" customFormat="1" ht="20.100000000000001" customHeight="1" x14ac:dyDescent="0.25">
      <c r="A270" s="29"/>
      <c r="B270" s="36"/>
      <c r="C270" s="37"/>
      <c r="D270" s="38"/>
      <c r="E270" s="38"/>
      <c r="F270" s="38"/>
      <c r="G270" s="38"/>
      <c r="H270" s="30"/>
    </row>
    <row r="271" spans="1:8" s="41" customFormat="1" ht="20.100000000000001" customHeight="1" x14ac:dyDescent="0.25">
      <c r="A271" s="29"/>
      <c r="B271" s="36"/>
      <c r="C271" s="37"/>
      <c r="D271" s="38"/>
      <c r="E271" s="38"/>
      <c r="F271" s="38"/>
      <c r="G271" s="38"/>
      <c r="H271" s="30"/>
    </row>
    <row r="272" spans="1:8" s="41" customFormat="1" ht="20.100000000000001" customHeight="1" x14ac:dyDescent="0.25">
      <c r="A272" s="29"/>
      <c r="B272" s="36"/>
      <c r="C272" s="37"/>
      <c r="D272" s="38"/>
      <c r="E272" s="38"/>
      <c r="F272" s="38"/>
      <c r="G272" s="38"/>
      <c r="H272" s="30"/>
    </row>
    <row r="273" spans="1:8" s="41" customFormat="1" ht="20.100000000000001" customHeight="1" x14ac:dyDescent="0.25">
      <c r="A273" s="29"/>
      <c r="B273" s="36"/>
      <c r="C273" s="37"/>
      <c r="D273" s="38"/>
      <c r="E273" s="38"/>
      <c r="F273" s="38"/>
      <c r="G273" s="38"/>
      <c r="H273" s="30"/>
    </row>
    <row r="274" spans="1:8" s="41" customFormat="1" ht="20.100000000000001" customHeight="1" x14ac:dyDescent="0.25">
      <c r="A274" s="29"/>
      <c r="B274" s="36"/>
      <c r="C274" s="37"/>
      <c r="D274" s="38"/>
      <c r="E274" s="38"/>
      <c r="F274" s="38"/>
      <c r="G274" s="38"/>
      <c r="H274" s="30"/>
    </row>
    <row r="275" spans="1:8" s="41" customFormat="1" ht="20.100000000000001" customHeight="1" x14ac:dyDescent="0.25">
      <c r="A275" s="29"/>
      <c r="B275" s="36"/>
      <c r="C275" s="37"/>
      <c r="D275" s="38"/>
      <c r="E275" s="38"/>
      <c r="F275" s="38"/>
      <c r="G275" s="38"/>
      <c r="H275" s="30"/>
    </row>
    <row r="276" spans="1:8" s="41" customFormat="1" ht="20.100000000000001" customHeight="1" x14ac:dyDescent="0.25">
      <c r="A276" s="29"/>
      <c r="B276" s="36"/>
      <c r="C276" s="37"/>
      <c r="D276" s="38"/>
      <c r="E276" s="38"/>
      <c r="F276" s="38"/>
      <c r="G276" s="38"/>
      <c r="H276" s="30"/>
    </row>
    <row r="277" spans="1:8" s="41" customFormat="1" ht="20.100000000000001" customHeight="1" x14ac:dyDescent="0.25">
      <c r="A277" s="29"/>
      <c r="B277" s="36"/>
      <c r="C277" s="37"/>
      <c r="D277" s="38"/>
      <c r="E277" s="38"/>
      <c r="F277" s="38"/>
      <c r="G277" s="38"/>
      <c r="H277" s="30"/>
    </row>
    <row r="278" spans="1:8" s="41" customFormat="1" ht="20.100000000000001" customHeight="1" x14ac:dyDescent="0.25">
      <c r="A278" s="29"/>
      <c r="B278" s="36"/>
      <c r="C278" s="37"/>
      <c r="D278" s="38"/>
      <c r="E278" s="38"/>
      <c r="F278" s="38"/>
      <c r="G278" s="38"/>
      <c r="H278" s="30"/>
    </row>
    <row r="279" spans="1:8" s="41" customFormat="1" ht="20.100000000000001" customHeight="1" x14ac:dyDescent="0.25">
      <c r="A279" s="29"/>
      <c r="B279" s="36"/>
      <c r="C279" s="37"/>
      <c r="D279" s="38"/>
      <c r="E279" s="38"/>
      <c r="F279" s="38"/>
      <c r="G279" s="38"/>
      <c r="H279" s="30"/>
    </row>
    <row r="280" spans="1:8" s="41" customFormat="1" ht="20.100000000000001" customHeight="1" x14ac:dyDescent="0.25">
      <c r="A280" s="29"/>
      <c r="B280" s="36"/>
      <c r="C280" s="37"/>
      <c r="D280" s="38"/>
      <c r="E280" s="38"/>
      <c r="F280" s="38"/>
      <c r="G280" s="38"/>
      <c r="H280" s="30"/>
    </row>
    <row r="281" spans="1:8" s="41" customFormat="1" ht="20.100000000000001" customHeight="1" x14ac:dyDescent="0.25">
      <c r="A281" s="29"/>
      <c r="B281" s="36"/>
      <c r="C281" s="37"/>
      <c r="D281" s="38"/>
      <c r="E281" s="38"/>
      <c r="F281" s="38"/>
      <c r="G281" s="38"/>
      <c r="H281" s="30"/>
    </row>
    <row r="282" spans="1:8" s="41" customFormat="1" ht="20.100000000000001" customHeight="1" x14ac:dyDescent="0.25">
      <c r="A282" s="29"/>
      <c r="B282" s="36"/>
      <c r="C282" s="37"/>
      <c r="D282" s="38"/>
      <c r="E282" s="38"/>
      <c r="F282" s="38"/>
      <c r="G282" s="38"/>
      <c r="H282" s="30"/>
    </row>
    <row r="283" spans="1:8" s="41" customFormat="1" ht="20.100000000000001" customHeight="1" x14ac:dyDescent="0.25">
      <c r="A283" s="29"/>
      <c r="B283" s="36"/>
      <c r="C283" s="37"/>
      <c r="D283" s="38"/>
      <c r="E283" s="38"/>
      <c r="F283" s="38"/>
      <c r="G283" s="38"/>
      <c r="H283" s="30"/>
    </row>
    <row r="284" spans="1:8" s="41" customFormat="1" ht="20.100000000000001" customHeight="1" x14ac:dyDescent="0.25">
      <c r="A284" s="29"/>
      <c r="B284" s="36"/>
      <c r="C284" s="37"/>
      <c r="D284" s="38"/>
      <c r="E284" s="38"/>
      <c r="F284" s="38"/>
      <c r="G284" s="38"/>
      <c r="H284" s="30"/>
    </row>
    <row r="285" spans="1:8" s="41" customFormat="1" ht="20.100000000000001" customHeight="1" x14ac:dyDescent="0.25">
      <c r="A285" s="29"/>
      <c r="B285" s="36"/>
      <c r="C285" s="37"/>
      <c r="D285" s="38"/>
      <c r="E285" s="38"/>
      <c r="F285" s="38"/>
      <c r="G285" s="38"/>
      <c r="H285" s="30"/>
    </row>
    <row r="286" spans="1:8" s="41" customFormat="1" ht="20.100000000000001" customHeight="1" x14ac:dyDescent="0.25">
      <c r="A286" s="29"/>
      <c r="B286" s="36"/>
      <c r="C286" s="37"/>
      <c r="D286" s="38"/>
      <c r="E286" s="38"/>
      <c r="F286" s="38"/>
      <c r="G286" s="38"/>
      <c r="H286" s="30"/>
    </row>
    <row r="287" spans="1:8" s="41" customFormat="1" ht="20.100000000000001" customHeight="1" x14ac:dyDescent="0.25">
      <c r="A287" s="29"/>
      <c r="B287" s="36"/>
      <c r="C287" s="37"/>
      <c r="D287" s="38"/>
      <c r="E287" s="38"/>
      <c r="F287" s="38"/>
      <c r="G287" s="38"/>
      <c r="H287" s="30"/>
    </row>
    <row r="288" spans="1:8" s="41" customFormat="1" ht="20.100000000000001" customHeight="1" x14ac:dyDescent="0.25">
      <c r="A288" s="29"/>
      <c r="B288" s="36"/>
      <c r="C288" s="37"/>
      <c r="D288" s="38"/>
      <c r="E288" s="38"/>
      <c r="F288" s="38"/>
      <c r="G288" s="38"/>
      <c r="H288" s="30"/>
    </row>
    <row r="289" spans="1:8" s="41" customFormat="1" ht="20.100000000000001" customHeight="1" x14ac:dyDescent="0.25">
      <c r="A289" s="29"/>
      <c r="B289" s="36"/>
      <c r="C289" s="37"/>
      <c r="D289" s="38"/>
      <c r="E289" s="38"/>
      <c r="F289" s="38"/>
      <c r="G289" s="38"/>
      <c r="H289" s="30"/>
    </row>
    <row r="290" spans="1:8" s="41" customFormat="1" ht="20.100000000000001" customHeight="1" x14ac:dyDescent="0.25">
      <c r="A290" s="29"/>
      <c r="B290" s="36"/>
      <c r="C290" s="37"/>
      <c r="D290" s="38"/>
      <c r="E290" s="38"/>
      <c r="F290" s="38"/>
      <c r="G290" s="38"/>
      <c r="H290" s="30"/>
    </row>
    <row r="291" spans="1:8" s="41" customFormat="1" ht="20.100000000000001" customHeight="1" x14ac:dyDescent="0.25">
      <c r="A291" s="29"/>
      <c r="B291" s="36"/>
      <c r="C291" s="37"/>
      <c r="D291" s="38"/>
      <c r="E291" s="38"/>
      <c r="F291" s="38"/>
      <c r="G291" s="38"/>
      <c r="H291" s="30"/>
    </row>
    <row r="292" spans="1:8" s="41" customFormat="1" ht="20.100000000000001" customHeight="1" x14ac:dyDescent="0.25">
      <c r="A292" s="29"/>
      <c r="B292" s="36"/>
      <c r="C292" s="37"/>
      <c r="D292" s="38"/>
      <c r="E292" s="38"/>
      <c r="F292" s="38"/>
      <c r="G292" s="38"/>
      <c r="H292" s="30"/>
    </row>
    <row r="293" spans="1:8" s="41" customFormat="1" ht="20.100000000000001" customHeight="1" x14ac:dyDescent="0.25">
      <c r="A293" s="29"/>
      <c r="B293" s="36"/>
      <c r="C293" s="37"/>
      <c r="D293" s="38"/>
      <c r="E293" s="38"/>
      <c r="F293" s="38"/>
      <c r="G293" s="38"/>
      <c r="H293" s="30"/>
    </row>
    <row r="294" spans="1:8" s="41" customFormat="1" ht="20.100000000000001" customHeight="1" x14ac:dyDescent="0.25">
      <c r="A294" s="29"/>
      <c r="B294" s="36"/>
      <c r="C294" s="37"/>
      <c r="D294" s="38"/>
      <c r="E294" s="38"/>
      <c r="F294" s="38"/>
      <c r="G294" s="38"/>
      <c r="H294" s="30"/>
    </row>
    <row r="295" spans="1:8" s="41" customFormat="1" ht="20.100000000000001" customHeight="1" x14ac:dyDescent="0.25">
      <c r="A295" s="29"/>
      <c r="B295" s="36"/>
      <c r="C295" s="37"/>
      <c r="D295" s="38"/>
      <c r="E295" s="38"/>
      <c r="F295" s="38"/>
      <c r="G295" s="38"/>
      <c r="H295" s="30"/>
    </row>
    <row r="296" spans="1:8" s="41" customFormat="1" ht="20.100000000000001" customHeight="1" x14ac:dyDescent="0.25">
      <c r="A296" s="29"/>
      <c r="B296" s="36"/>
      <c r="C296" s="37"/>
      <c r="D296" s="38"/>
      <c r="E296" s="38"/>
      <c r="F296" s="38"/>
      <c r="G296" s="38"/>
      <c r="H296" s="30"/>
    </row>
    <row r="297" spans="1:8" s="41" customFormat="1" ht="20.100000000000001" customHeight="1" x14ac:dyDescent="0.25">
      <c r="A297" s="29"/>
      <c r="B297" s="36"/>
      <c r="C297" s="37"/>
      <c r="D297" s="38"/>
      <c r="E297" s="38"/>
      <c r="F297" s="38"/>
      <c r="G297" s="38"/>
      <c r="H297" s="30"/>
    </row>
    <row r="298" spans="1:8" s="41" customFormat="1" ht="20.100000000000001" customHeight="1" x14ac:dyDescent="0.25">
      <c r="A298" s="29"/>
      <c r="B298" s="36"/>
      <c r="C298" s="37"/>
      <c r="D298" s="38"/>
      <c r="E298" s="38"/>
      <c r="F298" s="38"/>
      <c r="G298" s="38"/>
      <c r="H298" s="30"/>
    </row>
    <row r="299" spans="1:8" s="41" customFormat="1" ht="20.100000000000001" customHeight="1" x14ac:dyDescent="0.25">
      <c r="A299" s="29"/>
      <c r="B299" s="36"/>
      <c r="C299" s="37"/>
      <c r="D299" s="38"/>
      <c r="E299" s="38"/>
      <c r="F299" s="38"/>
      <c r="G299" s="38"/>
      <c r="H299" s="30"/>
    </row>
    <row r="300" spans="1:8" s="41" customFormat="1" ht="20.100000000000001" customHeight="1" x14ac:dyDescent="0.25">
      <c r="A300" s="29"/>
      <c r="B300" s="36"/>
      <c r="C300" s="37"/>
      <c r="D300" s="38"/>
      <c r="E300" s="38"/>
      <c r="F300" s="38"/>
      <c r="G300" s="38"/>
      <c r="H300" s="30"/>
    </row>
    <row r="301" spans="1:8" s="41" customFormat="1" ht="20.100000000000001" customHeight="1" x14ac:dyDescent="0.25">
      <c r="A301" s="29"/>
      <c r="B301" s="36"/>
      <c r="C301" s="37"/>
      <c r="D301" s="38"/>
      <c r="E301" s="38"/>
      <c r="F301" s="38"/>
      <c r="G301" s="38"/>
      <c r="H301" s="30"/>
    </row>
    <row r="302" spans="1:8" s="41" customFormat="1" ht="20.100000000000001" customHeight="1" x14ac:dyDescent="0.25">
      <c r="A302" s="29"/>
      <c r="B302" s="36"/>
      <c r="C302" s="37"/>
      <c r="D302" s="38"/>
      <c r="E302" s="38"/>
      <c r="F302" s="38"/>
      <c r="G302" s="38"/>
      <c r="H302" s="30"/>
    </row>
    <row r="303" spans="1:8" s="41" customFormat="1" ht="20.100000000000001" customHeight="1" x14ac:dyDescent="0.25">
      <c r="A303" s="29"/>
      <c r="B303" s="36"/>
      <c r="C303" s="37"/>
      <c r="D303" s="38"/>
      <c r="E303" s="38"/>
      <c r="F303" s="38"/>
      <c r="G303" s="38"/>
      <c r="H303" s="30"/>
    </row>
    <row r="304" spans="1:8" s="41" customFormat="1" ht="20.100000000000001" customHeight="1" x14ac:dyDescent="0.25">
      <c r="A304" s="29"/>
      <c r="B304" s="36"/>
      <c r="C304" s="37"/>
      <c r="D304" s="38"/>
      <c r="E304" s="38"/>
      <c r="F304" s="38"/>
      <c r="G304" s="38"/>
      <c r="H304" s="30"/>
    </row>
    <row r="305" spans="1:8" s="41" customFormat="1" ht="20.100000000000001" customHeight="1" x14ac:dyDescent="0.25">
      <c r="A305" s="29"/>
      <c r="B305" s="36"/>
      <c r="C305" s="37"/>
      <c r="D305" s="38"/>
      <c r="E305" s="38"/>
      <c r="F305" s="38"/>
      <c r="G305" s="38"/>
      <c r="H305" s="30"/>
    </row>
    <row r="306" spans="1:8" s="41" customFormat="1" ht="20.100000000000001" customHeight="1" x14ac:dyDescent="0.25">
      <c r="A306" s="29"/>
      <c r="B306" s="36"/>
      <c r="C306" s="37"/>
      <c r="D306" s="38"/>
      <c r="E306" s="38"/>
      <c r="F306" s="38"/>
      <c r="G306" s="38"/>
      <c r="H306" s="30"/>
    </row>
    <row r="307" spans="1:8" s="41" customFormat="1" ht="20.100000000000001" customHeight="1" x14ac:dyDescent="0.25">
      <c r="A307" s="29"/>
      <c r="B307" s="36"/>
      <c r="C307" s="37"/>
      <c r="D307" s="38"/>
      <c r="E307" s="38"/>
      <c r="F307" s="38"/>
      <c r="G307" s="38"/>
      <c r="H307" s="30"/>
    </row>
    <row r="308" spans="1:8" s="41" customFormat="1" ht="20.100000000000001" customHeight="1" x14ac:dyDescent="0.25">
      <c r="A308" s="29"/>
      <c r="B308" s="36"/>
      <c r="C308" s="37"/>
      <c r="D308" s="38"/>
      <c r="E308" s="38"/>
      <c r="F308" s="38"/>
      <c r="G308" s="38"/>
      <c r="H308" s="30"/>
    </row>
    <row r="309" spans="1:8" s="41" customFormat="1" ht="20.100000000000001" customHeight="1" x14ac:dyDescent="0.25">
      <c r="A309" s="29"/>
      <c r="B309" s="36"/>
      <c r="C309" s="37"/>
      <c r="D309" s="38"/>
      <c r="E309" s="38"/>
      <c r="F309" s="38"/>
      <c r="G309" s="38"/>
      <c r="H309" s="30"/>
    </row>
    <row r="310" spans="1:8" s="41" customFormat="1" ht="20.100000000000001" customHeight="1" x14ac:dyDescent="0.25">
      <c r="A310" s="29"/>
      <c r="B310" s="36"/>
      <c r="C310" s="37"/>
      <c r="D310" s="38"/>
      <c r="E310" s="38"/>
      <c r="F310" s="38"/>
      <c r="G310" s="38"/>
      <c r="H310" s="30"/>
    </row>
    <row r="311" spans="1:8" s="41" customFormat="1" ht="20.100000000000001" customHeight="1" x14ac:dyDescent="0.25">
      <c r="A311" s="29"/>
      <c r="B311" s="36"/>
      <c r="C311" s="37"/>
      <c r="D311" s="38"/>
      <c r="E311" s="38"/>
      <c r="F311" s="38"/>
      <c r="G311" s="38"/>
      <c r="H311" s="30"/>
    </row>
    <row r="312" spans="1:8" s="41" customFormat="1" ht="20.100000000000001" customHeight="1" x14ac:dyDescent="0.25">
      <c r="A312" s="29"/>
      <c r="B312" s="36"/>
      <c r="C312" s="37"/>
      <c r="D312" s="38"/>
      <c r="E312" s="38"/>
      <c r="F312" s="38"/>
      <c r="G312" s="38"/>
      <c r="H312" s="30"/>
    </row>
    <row r="313" spans="1:8" s="41" customFormat="1" ht="20.100000000000001" customHeight="1" x14ac:dyDescent="0.25">
      <c r="A313" s="29"/>
      <c r="B313" s="36"/>
      <c r="C313" s="37"/>
      <c r="D313" s="38"/>
      <c r="E313" s="38"/>
      <c r="F313" s="38"/>
      <c r="G313" s="38"/>
      <c r="H313" s="30"/>
    </row>
    <row r="314" spans="1:8" s="41" customFormat="1" ht="20.100000000000001" customHeight="1" x14ac:dyDescent="0.25">
      <c r="A314" s="29"/>
      <c r="B314" s="36"/>
      <c r="C314" s="37"/>
      <c r="D314" s="38"/>
      <c r="E314" s="38"/>
      <c r="F314" s="38"/>
      <c r="G314" s="38"/>
      <c r="H314" s="30"/>
    </row>
    <row r="315" spans="1:8" s="41" customFormat="1" ht="20.100000000000001" customHeight="1" x14ac:dyDescent="0.25">
      <c r="A315" s="29"/>
      <c r="B315" s="36"/>
      <c r="C315" s="37"/>
      <c r="D315" s="38"/>
      <c r="E315" s="38"/>
      <c r="F315" s="38"/>
      <c r="G315" s="38"/>
      <c r="H315" s="30"/>
    </row>
    <row r="316" spans="1:8" s="41" customFormat="1" ht="20.100000000000001" customHeight="1" x14ac:dyDescent="0.25">
      <c r="A316" s="29"/>
      <c r="B316" s="36"/>
      <c r="C316" s="37"/>
      <c r="D316" s="38"/>
      <c r="E316" s="38"/>
      <c r="F316" s="38"/>
      <c r="G316" s="38"/>
      <c r="H316" s="30"/>
    </row>
    <row r="317" spans="1:8" s="41" customFormat="1" ht="20.100000000000001" customHeight="1" x14ac:dyDescent="0.25">
      <c r="A317" s="29"/>
      <c r="B317" s="36"/>
      <c r="C317" s="37"/>
      <c r="D317" s="38"/>
      <c r="E317" s="38"/>
      <c r="F317" s="38"/>
      <c r="G317" s="38"/>
      <c r="H317" s="30"/>
    </row>
    <row r="318" spans="1:8" s="41" customFormat="1" ht="20.100000000000001" customHeight="1" x14ac:dyDescent="0.25">
      <c r="A318" s="29"/>
      <c r="B318" s="36"/>
      <c r="C318" s="37"/>
      <c r="D318" s="38"/>
      <c r="E318" s="38"/>
      <c r="F318" s="38"/>
      <c r="G318" s="38"/>
      <c r="H318" s="30"/>
    </row>
    <row r="319" spans="1:8" s="41" customFormat="1" ht="20.100000000000001" customHeight="1" x14ac:dyDescent="0.25">
      <c r="A319" s="29"/>
      <c r="B319" s="36"/>
      <c r="C319" s="37"/>
      <c r="D319" s="38"/>
      <c r="E319" s="38"/>
      <c r="F319" s="38"/>
      <c r="G319" s="38"/>
      <c r="H319" s="30"/>
    </row>
    <row r="320" spans="1:8" s="41" customFormat="1" ht="20.100000000000001" customHeight="1" x14ac:dyDescent="0.25">
      <c r="A320" s="29"/>
      <c r="B320" s="36"/>
      <c r="C320" s="37"/>
      <c r="D320" s="38"/>
      <c r="E320" s="38"/>
      <c r="F320" s="38"/>
      <c r="G320" s="38"/>
      <c r="H320" s="30"/>
    </row>
    <row r="321" spans="1:8" s="41" customFormat="1" ht="20.100000000000001" customHeight="1" x14ac:dyDescent="0.25">
      <c r="A321" s="29"/>
      <c r="B321" s="36"/>
      <c r="C321" s="37"/>
      <c r="D321" s="38"/>
      <c r="E321" s="38"/>
      <c r="F321" s="38"/>
      <c r="G321" s="38"/>
      <c r="H321" s="30"/>
    </row>
    <row r="322" spans="1:8" s="41" customFormat="1" ht="20.100000000000001" customHeight="1" x14ac:dyDescent="0.25">
      <c r="A322" s="29"/>
      <c r="B322" s="36"/>
      <c r="C322" s="37"/>
      <c r="D322" s="38"/>
      <c r="E322" s="38"/>
      <c r="F322" s="38"/>
      <c r="G322" s="38"/>
      <c r="H322" s="30"/>
    </row>
    <row r="323" spans="1:8" s="41" customFormat="1" ht="20.100000000000001" customHeight="1" x14ac:dyDescent="0.25">
      <c r="A323" s="29"/>
      <c r="B323" s="36"/>
      <c r="C323" s="37"/>
      <c r="D323" s="38"/>
      <c r="E323" s="38"/>
      <c r="F323" s="38"/>
      <c r="G323" s="38"/>
      <c r="H323" s="30"/>
    </row>
    <row r="324" spans="1:8" s="41" customFormat="1" ht="20.100000000000001" customHeight="1" x14ac:dyDescent="0.25">
      <c r="A324" s="29"/>
      <c r="B324" s="36"/>
      <c r="C324" s="37"/>
      <c r="D324" s="38"/>
      <c r="E324" s="38"/>
      <c r="F324" s="38"/>
      <c r="G324" s="38"/>
      <c r="H324" s="30"/>
    </row>
    <row r="325" spans="1:8" s="41" customFormat="1" ht="20.100000000000001" customHeight="1" x14ac:dyDescent="0.25">
      <c r="A325" s="29"/>
      <c r="B325" s="36"/>
      <c r="C325" s="37"/>
      <c r="D325" s="38"/>
      <c r="E325" s="38"/>
      <c r="F325" s="38"/>
      <c r="G325" s="38"/>
      <c r="H325" s="30"/>
    </row>
    <row r="326" spans="1:8" s="41" customFormat="1" ht="20.100000000000001" customHeight="1" x14ac:dyDescent="0.25">
      <c r="A326" s="29"/>
      <c r="B326" s="36"/>
      <c r="C326" s="37"/>
      <c r="D326" s="38"/>
      <c r="E326" s="38"/>
      <c r="F326" s="38"/>
      <c r="G326" s="38"/>
      <c r="H326" s="30"/>
    </row>
    <row r="327" spans="1:8" s="41" customFormat="1" ht="20.100000000000001" customHeight="1" x14ac:dyDescent="0.25">
      <c r="A327" s="29"/>
      <c r="B327" s="36"/>
      <c r="C327" s="37"/>
      <c r="D327" s="38"/>
      <c r="E327" s="38"/>
      <c r="F327" s="38"/>
      <c r="G327" s="38"/>
      <c r="H327" s="30"/>
    </row>
    <row r="328" spans="1:8" s="41" customFormat="1" ht="20.100000000000001" customHeight="1" x14ac:dyDescent="0.25">
      <c r="A328" s="29"/>
      <c r="B328" s="36"/>
      <c r="C328" s="37"/>
      <c r="D328" s="38"/>
      <c r="E328" s="38"/>
      <c r="F328" s="38"/>
      <c r="G328" s="38"/>
      <c r="H328" s="30"/>
    </row>
    <row r="329" spans="1:8" s="41" customFormat="1" ht="20.100000000000001" customHeight="1" x14ac:dyDescent="0.25">
      <c r="A329" s="29"/>
      <c r="B329" s="36"/>
      <c r="C329" s="37"/>
      <c r="D329" s="38"/>
      <c r="E329" s="38"/>
      <c r="F329" s="38"/>
      <c r="G329" s="38"/>
      <c r="H329" s="30"/>
    </row>
    <row r="330" spans="1:8" s="41" customFormat="1" ht="20.100000000000001" customHeight="1" x14ac:dyDescent="0.25">
      <c r="A330" s="29"/>
      <c r="B330" s="36"/>
      <c r="C330" s="37"/>
      <c r="D330" s="38"/>
      <c r="E330" s="38"/>
      <c r="F330" s="38"/>
      <c r="G330" s="38"/>
      <c r="H330" s="30"/>
    </row>
    <row r="331" spans="1:8" s="41" customFormat="1" ht="20.100000000000001" customHeight="1" x14ac:dyDescent="0.25">
      <c r="A331" s="29"/>
      <c r="B331" s="36"/>
      <c r="C331" s="37"/>
      <c r="D331" s="38"/>
      <c r="E331" s="38"/>
      <c r="F331" s="38"/>
      <c r="G331" s="38"/>
      <c r="H331" s="30"/>
    </row>
    <row r="332" spans="1:8" s="41" customFormat="1" ht="20.100000000000001" customHeight="1" x14ac:dyDescent="0.25">
      <c r="A332" s="29"/>
      <c r="B332" s="36"/>
      <c r="C332" s="37"/>
      <c r="D332" s="38"/>
      <c r="E332" s="38"/>
      <c r="F332" s="38"/>
      <c r="G332" s="38"/>
      <c r="H332" s="30"/>
    </row>
    <row r="333" spans="1:8" s="41" customFormat="1" ht="20.100000000000001" customHeight="1" x14ac:dyDescent="0.25">
      <c r="A333" s="29"/>
      <c r="B333" s="36"/>
      <c r="C333" s="37"/>
      <c r="D333" s="38"/>
      <c r="E333" s="38"/>
      <c r="F333" s="38"/>
      <c r="G333" s="38"/>
      <c r="H333" s="30"/>
    </row>
    <row r="334" spans="1:8" s="41" customFormat="1" ht="20.100000000000001" customHeight="1" x14ac:dyDescent="0.25">
      <c r="A334" s="29"/>
      <c r="B334" s="36"/>
      <c r="C334" s="37"/>
      <c r="D334" s="38"/>
      <c r="E334" s="38"/>
      <c r="F334" s="38"/>
      <c r="G334" s="38"/>
      <c r="H334" s="30"/>
    </row>
    <row r="335" spans="1:8" s="41" customFormat="1" ht="20.100000000000001" customHeight="1" x14ac:dyDescent="0.25">
      <c r="A335" s="29"/>
      <c r="B335" s="36"/>
      <c r="C335" s="37"/>
      <c r="D335" s="38"/>
      <c r="E335" s="38"/>
      <c r="F335" s="38"/>
      <c r="G335" s="38"/>
      <c r="H335" s="30"/>
    </row>
    <row r="336" spans="1:8" s="41" customFormat="1" ht="20.100000000000001" customHeight="1" x14ac:dyDescent="0.25">
      <c r="A336" s="29"/>
      <c r="B336" s="36"/>
      <c r="C336" s="37"/>
      <c r="D336" s="38"/>
      <c r="E336" s="38"/>
      <c r="F336" s="38"/>
      <c r="G336" s="38"/>
      <c r="H336" s="30"/>
    </row>
    <row r="337" spans="1:8" s="41" customFormat="1" ht="20.100000000000001" customHeight="1" x14ac:dyDescent="0.25">
      <c r="A337" s="29"/>
      <c r="B337" s="36"/>
      <c r="C337" s="37"/>
      <c r="D337" s="38"/>
      <c r="E337" s="38"/>
      <c r="F337" s="38"/>
      <c r="G337" s="38"/>
      <c r="H337" s="30"/>
    </row>
    <row r="338" spans="1:8" s="41" customFormat="1" ht="20.100000000000001" customHeight="1" x14ac:dyDescent="0.25">
      <c r="A338" s="29"/>
      <c r="B338" s="36"/>
      <c r="C338" s="37"/>
      <c r="D338" s="38"/>
      <c r="E338" s="38"/>
      <c r="F338" s="38"/>
      <c r="G338" s="38"/>
      <c r="H338" s="30"/>
    </row>
    <row r="339" spans="1:8" s="41" customFormat="1" ht="20.100000000000001" customHeight="1" x14ac:dyDescent="0.25">
      <c r="A339" s="29"/>
      <c r="B339" s="36"/>
      <c r="C339" s="37"/>
      <c r="D339" s="38"/>
      <c r="E339" s="38"/>
      <c r="F339" s="38"/>
      <c r="G339" s="38"/>
      <c r="H339" s="30"/>
    </row>
    <row r="340" spans="1:8" s="41" customFormat="1" ht="20.100000000000001" customHeight="1" x14ac:dyDescent="0.25">
      <c r="A340" s="29"/>
      <c r="B340" s="36"/>
      <c r="C340" s="37"/>
      <c r="D340" s="38"/>
      <c r="E340" s="38"/>
      <c r="F340" s="38"/>
      <c r="G340" s="38"/>
      <c r="H340" s="30"/>
    </row>
    <row r="341" spans="1:8" s="41" customFormat="1" ht="20.100000000000001" customHeight="1" x14ac:dyDescent="0.25">
      <c r="A341" s="29"/>
      <c r="B341" s="36"/>
      <c r="C341" s="37"/>
      <c r="D341" s="38"/>
      <c r="E341" s="38"/>
      <c r="F341" s="38"/>
      <c r="G341" s="38"/>
      <c r="H341" s="30"/>
    </row>
    <row r="342" spans="1:8" s="41" customFormat="1" ht="20.100000000000001" customHeight="1" x14ac:dyDescent="0.25">
      <c r="A342" s="29"/>
      <c r="B342" s="36"/>
      <c r="C342" s="37"/>
      <c r="D342" s="38"/>
      <c r="E342" s="38"/>
      <c r="F342" s="38"/>
      <c r="G342" s="38"/>
      <c r="H342" s="30"/>
    </row>
    <row r="343" spans="1:8" s="41" customFormat="1" ht="20.100000000000001" customHeight="1" x14ac:dyDescent="0.25">
      <c r="A343" s="29"/>
      <c r="B343" s="36"/>
      <c r="C343" s="37"/>
      <c r="D343" s="38"/>
      <c r="E343" s="38"/>
      <c r="F343" s="38"/>
      <c r="G343" s="38"/>
      <c r="H343" s="30"/>
    </row>
    <row r="344" spans="1:8" s="41" customFormat="1" ht="20.100000000000001" customHeight="1" x14ac:dyDescent="0.25">
      <c r="A344" s="29"/>
      <c r="B344" s="36"/>
      <c r="C344" s="37"/>
      <c r="D344" s="38"/>
      <c r="E344" s="38"/>
      <c r="F344" s="38"/>
      <c r="G344" s="38"/>
      <c r="H344" s="30"/>
    </row>
    <row r="345" spans="1:8" s="41" customFormat="1" ht="20.100000000000001" customHeight="1" x14ac:dyDescent="0.25">
      <c r="A345" s="29"/>
      <c r="B345" s="36"/>
      <c r="C345" s="37"/>
      <c r="D345" s="38"/>
      <c r="E345" s="38"/>
      <c r="F345" s="38"/>
      <c r="G345" s="38"/>
      <c r="H345" s="30"/>
    </row>
    <row r="346" spans="1:8" s="41" customFormat="1" ht="20.100000000000001" customHeight="1" x14ac:dyDescent="0.25">
      <c r="A346" s="29"/>
      <c r="B346" s="36"/>
      <c r="C346" s="37"/>
      <c r="D346" s="38"/>
      <c r="E346" s="38"/>
      <c r="F346" s="38"/>
      <c r="G346" s="38"/>
      <c r="H346" s="30"/>
    </row>
    <row r="347" spans="1:8" s="41" customFormat="1" ht="20.100000000000001" customHeight="1" x14ac:dyDescent="0.25">
      <c r="A347" s="29"/>
      <c r="B347" s="36"/>
      <c r="C347" s="37"/>
      <c r="D347" s="38"/>
      <c r="E347" s="38"/>
      <c r="F347" s="38"/>
      <c r="G347" s="38"/>
      <c r="H347" s="30"/>
    </row>
    <row r="348" spans="1:8" s="41" customFormat="1" ht="20.100000000000001" customHeight="1" x14ac:dyDescent="0.25">
      <c r="A348" s="29"/>
      <c r="B348" s="36"/>
      <c r="C348" s="37"/>
      <c r="D348" s="38"/>
      <c r="E348" s="38"/>
      <c r="F348" s="38"/>
      <c r="G348" s="38"/>
      <c r="H348" s="30"/>
    </row>
    <row r="349" spans="1:8" s="41" customFormat="1" ht="20.100000000000001" customHeight="1" x14ac:dyDescent="0.25">
      <c r="A349" s="29"/>
      <c r="B349" s="36"/>
      <c r="C349" s="37"/>
      <c r="D349" s="38"/>
      <c r="E349" s="38"/>
      <c r="F349" s="38"/>
      <c r="G349" s="38"/>
      <c r="H349" s="30"/>
    </row>
    <row r="350" spans="1:8" s="41" customFormat="1" ht="20.100000000000001" customHeight="1" x14ac:dyDescent="0.25">
      <c r="A350" s="29"/>
      <c r="B350" s="36"/>
      <c r="C350" s="37"/>
      <c r="D350" s="38"/>
      <c r="E350" s="38"/>
      <c r="F350" s="38"/>
      <c r="G350" s="38"/>
      <c r="H350" s="30"/>
    </row>
    <row r="351" spans="1:8" s="41" customFormat="1" ht="20.100000000000001" customHeight="1" x14ac:dyDescent="0.25">
      <c r="A351" s="29"/>
      <c r="B351" s="36"/>
      <c r="C351" s="37"/>
      <c r="D351" s="38"/>
      <c r="E351" s="38"/>
      <c r="F351" s="38"/>
      <c r="G351" s="38"/>
      <c r="H351" s="30"/>
    </row>
    <row r="352" spans="1:8" s="41" customFormat="1" ht="20.100000000000001" customHeight="1" x14ac:dyDescent="0.25">
      <c r="A352" s="29"/>
      <c r="B352" s="36"/>
      <c r="C352" s="37"/>
      <c r="D352" s="38"/>
      <c r="E352" s="38"/>
      <c r="F352" s="38"/>
      <c r="G352" s="38"/>
      <c r="H352" s="30"/>
    </row>
    <row r="353" spans="1:8" s="41" customFormat="1" ht="20.100000000000001" customHeight="1" x14ac:dyDescent="0.25">
      <c r="A353" s="29"/>
      <c r="B353" s="36"/>
      <c r="C353" s="37"/>
      <c r="D353" s="38"/>
      <c r="E353" s="38"/>
      <c r="F353" s="38"/>
      <c r="G353" s="38"/>
      <c r="H353" s="30"/>
    </row>
    <row r="354" spans="1:8" s="41" customFormat="1" ht="20.100000000000001" customHeight="1" x14ac:dyDescent="0.25">
      <c r="A354" s="29"/>
      <c r="B354" s="36"/>
      <c r="C354" s="37"/>
      <c r="D354" s="38"/>
      <c r="E354" s="38"/>
      <c r="F354" s="38"/>
      <c r="G354" s="38"/>
      <c r="H354" s="30"/>
    </row>
    <row r="355" spans="1:8" s="41" customFormat="1" ht="20.100000000000001" customHeight="1" x14ac:dyDescent="0.25">
      <c r="A355" s="29"/>
      <c r="B355" s="36"/>
      <c r="C355" s="37"/>
      <c r="D355" s="38"/>
      <c r="E355" s="38"/>
      <c r="F355" s="38"/>
      <c r="G355" s="38"/>
      <c r="H355" s="30"/>
    </row>
    <row r="356" spans="1:8" s="41" customFormat="1" ht="20.100000000000001" customHeight="1" x14ac:dyDescent="0.25">
      <c r="A356" s="29"/>
      <c r="B356" s="36"/>
      <c r="C356" s="37"/>
      <c r="D356" s="38"/>
      <c r="E356" s="38"/>
      <c r="F356" s="38"/>
      <c r="G356" s="38"/>
      <c r="H356" s="30"/>
    </row>
    <row r="357" spans="1:8" s="41" customFormat="1" ht="20.100000000000001" customHeight="1" x14ac:dyDescent="0.25">
      <c r="A357" s="29"/>
      <c r="B357" s="36"/>
      <c r="C357" s="37"/>
      <c r="D357" s="38"/>
      <c r="E357" s="38"/>
      <c r="F357" s="38"/>
      <c r="G357" s="38"/>
      <c r="H357" s="30"/>
    </row>
    <row r="358" spans="1:8" s="41" customFormat="1" ht="20.100000000000001" customHeight="1" x14ac:dyDescent="0.25">
      <c r="A358" s="29"/>
      <c r="B358" s="36"/>
      <c r="C358" s="37"/>
      <c r="D358" s="38"/>
      <c r="E358" s="38"/>
      <c r="F358" s="38"/>
      <c r="G358" s="38"/>
      <c r="H358" s="30"/>
    </row>
    <row r="359" spans="1:8" s="41" customFormat="1" ht="20.100000000000001" customHeight="1" x14ac:dyDescent="0.25">
      <c r="A359" s="29"/>
      <c r="B359" s="36"/>
      <c r="C359" s="37"/>
      <c r="D359" s="38"/>
      <c r="E359" s="38"/>
      <c r="F359" s="38"/>
      <c r="G359" s="38"/>
      <c r="H359" s="30"/>
    </row>
    <row r="360" spans="1:8" s="41" customFormat="1" ht="20.100000000000001" customHeight="1" x14ac:dyDescent="0.25">
      <c r="A360" s="29"/>
      <c r="B360" s="36"/>
      <c r="C360" s="37"/>
      <c r="D360" s="38"/>
      <c r="E360" s="38"/>
      <c r="F360" s="38"/>
      <c r="G360" s="38"/>
      <c r="H360" s="30"/>
    </row>
    <row r="361" spans="1:8" s="41" customFormat="1" ht="20.100000000000001" customHeight="1" x14ac:dyDescent="0.25">
      <c r="A361" s="29"/>
      <c r="B361" s="36"/>
      <c r="C361" s="37"/>
      <c r="D361" s="38"/>
      <c r="E361" s="38"/>
      <c r="F361" s="38"/>
      <c r="G361" s="38"/>
      <c r="H361" s="30"/>
    </row>
    <row r="362" spans="1:8" s="41" customFormat="1" ht="20.100000000000001" customHeight="1" x14ac:dyDescent="0.25">
      <c r="A362" s="29"/>
      <c r="B362" s="36"/>
      <c r="C362" s="37"/>
      <c r="D362" s="38"/>
      <c r="E362" s="38"/>
      <c r="F362" s="38"/>
      <c r="G362" s="38"/>
      <c r="H362" s="30"/>
    </row>
    <row r="363" spans="1:8" s="41" customFormat="1" ht="20.100000000000001" customHeight="1" x14ac:dyDescent="0.25">
      <c r="A363" s="29"/>
      <c r="B363" s="36"/>
      <c r="C363" s="37"/>
      <c r="D363" s="38"/>
      <c r="E363" s="38"/>
      <c r="F363" s="38"/>
      <c r="G363" s="38"/>
      <c r="H363" s="30"/>
    </row>
    <row r="364" spans="1:8" s="41" customFormat="1" ht="20.100000000000001" customHeight="1" x14ac:dyDescent="0.25">
      <c r="A364" s="29"/>
      <c r="B364" s="36"/>
      <c r="C364" s="37"/>
      <c r="D364" s="38"/>
      <c r="E364" s="38"/>
      <c r="F364" s="38"/>
      <c r="G364" s="38"/>
      <c r="H364" s="30"/>
    </row>
    <row r="365" spans="1:8" s="41" customFormat="1" ht="20.100000000000001" customHeight="1" x14ac:dyDescent="0.25">
      <c r="A365" s="29"/>
      <c r="B365" s="36"/>
      <c r="C365" s="37"/>
      <c r="D365" s="38"/>
      <c r="E365" s="38"/>
      <c r="F365" s="38"/>
      <c r="G365" s="38"/>
      <c r="H365" s="30"/>
    </row>
    <row r="366" spans="1:8" s="41" customFormat="1" ht="20.100000000000001" customHeight="1" x14ac:dyDescent="0.25">
      <c r="A366" s="29"/>
      <c r="B366" s="36"/>
      <c r="C366" s="37"/>
      <c r="D366" s="38"/>
      <c r="E366" s="38"/>
      <c r="F366" s="38"/>
      <c r="G366" s="38"/>
      <c r="H366" s="30"/>
    </row>
    <row r="367" spans="1:8" s="41" customFormat="1" ht="20.100000000000001" customHeight="1" x14ac:dyDescent="0.25">
      <c r="A367" s="29"/>
      <c r="B367" s="36"/>
      <c r="C367" s="37"/>
      <c r="D367" s="38"/>
      <c r="E367" s="38"/>
      <c r="F367" s="38"/>
      <c r="G367" s="38"/>
      <c r="H367" s="30"/>
    </row>
    <row r="368" spans="1:8" s="41" customFormat="1" ht="20.100000000000001" customHeight="1" x14ac:dyDescent="0.25">
      <c r="A368" s="29"/>
      <c r="B368" s="36"/>
      <c r="C368" s="37"/>
      <c r="D368" s="38"/>
      <c r="E368" s="38"/>
      <c r="F368" s="38"/>
      <c r="G368" s="38"/>
      <c r="H368" s="30"/>
    </row>
    <row r="369" spans="1:8" s="41" customFormat="1" ht="20.100000000000001" customHeight="1" x14ac:dyDescent="0.25">
      <c r="A369" s="29"/>
      <c r="B369" s="36"/>
      <c r="C369" s="37"/>
      <c r="D369" s="38"/>
      <c r="E369" s="38"/>
      <c r="F369" s="38"/>
      <c r="G369" s="38"/>
      <c r="H369" s="30"/>
    </row>
    <row r="370" spans="1:8" s="41" customFormat="1" ht="20.100000000000001" customHeight="1" x14ac:dyDescent="0.25">
      <c r="A370" s="29"/>
      <c r="B370" s="36"/>
      <c r="C370" s="37"/>
      <c r="D370" s="38"/>
      <c r="E370" s="38"/>
      <c r="F370" s="38"/>
      <c r="G370" s="38"/>
      <c r="H370" s="30"/>
    </row>
    <row r="371" spans="1:8" s="41" customFormat="1" ht="20.100000000000001" customHeight="1" x14ac:dyDescent="0.25">
      <c r="A371" s="29"/>
      <c r="B371" s="36"/>
      <c r="C371" s="37"/>
      <c r="D371" s="38"/>
      <c r="E371" s="38"/>
      <c r="F371" s="38"/>
      <c r="G371" s="38"/>
      <c r="H371" s="30"/>
    </row>
    <row r="372" spans="1:8" s="41" customFormat="1" ht="20.100000000000001" customHeight="1" x14ac:dyDescent="0.25">
      <c r="A372" s="29"/>
      <c r="B372" s="36"/>
      <c r="C372" s="37"/>
      <c r="D372" s="38"/>
      <c r="E372" s="38"/>
      <c r="F372" s="38"/>
      <c r="G372" s="38"/>
      <c r="H372" s="30"/>
    </row>
    <row r="373" spans="1:8" s="41" customFormat="1" ht="20.100000000000001" customHeight="1" x14ac:dyDescent="0.25">
      <c r="A373" s="29"/>
      <c r="B373" s="36"/>
      <c r="C373" s="37"/>
      <c r="D373" s="38"/>
      <c r="E373" s="38"/>
      <c r="F373" s="38"/>
      <c r="G373" s="38"/>
      <c r="H373" s="30"/>
    </row>
    <row r="374" spans="1:8" s="41" customFormat="1" ht="20.100000000000001" customHeight="1" x14ac:dyDescent="0.25">
      <c r="A374" s="29"/>
      <c r="B374" s="36"/>
      <c r="C374" s="37"/>
      <c r="D374" s="38"/>
      <c r="E374" s="38"/>
      <c r="F374" s="38"/>
      <c r="G374" s="38"/>
      <c r="H374" s="30"/>
    </row>
    <row r="375" spans="1:8" s="41" customFormat="1" ht="20.100000000000001" customHeight="1" x14ac:dyDescent="0.25">
      <c r="A375" s="29"/>
      <c r="B375" s="36"/>
      <c r="C375" s="37"/>
      <c r="D375" s="38"/>
      <c r="E375" s="38"/>
      <c r="F375" s="38"/>
      <c r="G375" s="38"/>
      <c r="H375" s="30"/>
    </row>
    <row r="376" spans="1:8" s="41" customFormat="1" ht="20.100000000000001" customHeight="1" x14ac:dyDescent="0.25">
      <c r="A376" s="29"/>
      <c r="B376" s="36"/>
      <c r="C376" s="37"/>
      <c r="D376" s="38"/>
      <c r="E376" s="38"/>
      <c r="F376" s="38"/>
      <c r="G376" s="38"/>
      <c r="H376" s="30"/>
    </row>
    <row r="377" spans="1:8" s="41" customFormat="1" ht="20.100000000000001" customHeight="1" x14ac:dyDescent="0.25">
      <c r="A377" s="29"/>
      <c r="B377" s="36"/>
      <c r="C377" s="37"/>
      <c r="D377" s="38"/>
      <c r="E377" s="38"/>
      <c r="F377" s="38"/>
      <c r="G377" s="38"/>
      <c r="H377" s="30"/>
    </row>
    <row r="378" spans="1:8" s="41" customFormat="1" ht="20.100000000000001" customHeight="1" x14ac:dyDescent="0.25">
      <c r="A378" s="29"/>
      <c r="B378" s="36"/>
      <c r="C378" s="37"/>
      <c r="D378" s="38"/>
      <c r="E378" s="38"/>
      <c r="F378" s="38"/>
      <c r="G378" s="38"/>
      <c r="H378" s="30"/>
    </row>
    <row r="379" spans="1:8" s="41" customFormat="1" ht="20.100000000000001" customHeight="1" x14ac:dyDescent="0.25">
      <c r="A379" s="29"/>
      <c r="B379" s="36"/>
      <c r="C379" s="37"/>
      <c r="D379" s="38"/>
      <c r="E379" s="38"/>
      <c r="F379" s="38"/>
      <c r="G379" s="38"/>
      <c r="H379" s="30"/>
    </row>
    <row r="380" spans="1:8" s="41" customFormat="1" ht="20.100000000000001" customHeight="1" x14ac:dyDescent="0.25">
      <c r="A380" s="29"/>
      <c r="B380" s="36"/>
      <c r="C380" s="37"/>
      <c r="D380" s="38"/>
      <c r="E380" s="38"/>
      <c r="F380" s="38"/>
      <c r="G380" s="38"/>
      <c r="H380" s="30"/>
    </row>
    <row r="381" spans="1:8" s="41" customFormat="1" ht="20.100000000000001" customHeight="1" x14ac:dyDescent="0.25">
      <c r="A381" s="29"/>
      <c r="B381" s="36"/>
      <c r="C381" s="37"/>
      <c r="D381" s="38"/>
      <c r="E381" s="38"/>
      <c r="F381" s="38"/>
      <c r="G381" s="38"/>
      <c r="H381" s="30"/>
    </row>
    <row r="382" spans="1:8" s="41" customFormat="1" ht="20.100000000000001" customHeight="1" x14ac:dyDescent="0.25">
      <c r="A382" s="29"/>
      <c r="B382" s="36"/>
      <c r="C382" s="37"/>
      <c r="D382" s="38"/>
      <c r="E382" s="38"/>
      <c r="F382" s="38"/>
      <c r="G382" s="38"/>
      <c r="H382" s="30"/>
    </row>
    <row r="383" spans="1:8" s="41" customFormat="1" ht="20.100000000000001" customHeight="1" x14ac:dyDescent="0.25">
      <c r="A383" s="29"/>
      <c r="B383" s="36"/>
      <c r="C383" s="37"/>
      <c r="D383" s="38"/>
      <c r="E383" s="38"/>
      <c r="F383" s="38"/>
      <c r="G383" s="38"/>
      <c r="H383" s="30"/>
    </row>
    <row r="384" spans="1:8" s="41" customFormat="1" ht="20.100000000000001" customHeight="1" x14ac:dyDescent="0.25">
      <c r="A384" s="29"/>
      <c r="B384" s="36"/>
      <c r="C384" s="37"/>
      <c r="D384" s="38"/>
      <c r="E384" s="38"/>
      <c r="F384" s="38"/>
      <c r="G384" s="38"/>
      <c r="H384" s="30"/>
    </row>
    <row r="385" spans="1:8" s="41" customFormat="1" ht="20.100000000000001" customHeight="1" x14ac:dyDescent="0.25">
      <c r="A385" s="29"/>
      <c r="B385" s="36"/>
      <c r="C385" s="37"/>
      <c r="D385" s="38"/>
      <c r="E385" s="38"/>
      <c r="F385" s="38"/>
      <c r="G385" s="38"/>
      <c r="H385" s="30"/>
    </row>
    <row r="386" spans="1:8" s="41" customFormat="1" ht="20.100000000000001" customHeight="1" x14ac:dyDescent="0.25">
      <c r="A386" s="29"/>
      <c r="B386" s="36"/>
      <c r="C386" s="37"/>
      <c r="D386" s="38"/>
      <c r="E386" s="38"/>
      <c r="F386" s="38"/>
      <c r="G386" s="38"/>
      <c r="H386" s="30"/>
    </row>
    <row r="387" spans="1:8" s="41" customFormat="1" ht="20.100000000000001" customHeight="1" x14ac:dyDescent="0.25">
      <c r="A387" s="29"/>
      <c r="B387" s="36"/>
      <c r="C387" s="37"/>
      <c r="D387" s="38"/>
      <c r="E387" s="38"/>
      <c r="F387" s="38"/>
      <c r="G387" s="38"/>
      <c r="H387" s="30"/>
    </row>
    <row r="388" spans="1:8" s="41" customFormat="1" ht="20.100000000000001" customHeight="1" x14ac:dyDescent="0.25">
      <c r="A388" s="29"/>
      <c r="B388" s="36"/>
      <c r="C388" s="37"/>
      <c r="D388" s="38"/>
      <c r="E388" s="38"/>
      <c r="F388" s="38"/>
      <c r="G388" s="38"/>
      <c r="H388" s="30"/>
    </row>
    <row r="389" spans="1:8" s="41" customFormat="1" ht="20.100000000000001" customHeight="1" x14ac:dyDescent="0.25">
      <c r="A389" s="29"/>
      <c r="B389" s="36"/>
      <c r="C389" s="37"/>
      <c r="D389" s="38"/>
      <c r="E389" s="38"/>
      <c r="F389" s="38"/>
      <c r="G389" s="38"/>
      <c r="H389" s="30"/>
    </row>
    <row r="390" spans="1:8" s="41" customFormat="1" ht="20.100000000000001" customHeight="1" x14ac:dyDescent="0.25">
      <c r="A390" s="29"/>
      <c r="B390" s="36"/>
      <c r="C390" s="37"/>
      <c r="D390" s="38"/>
      <c r="E390" s="38"/>
      <c r="F390" s="38"/>
      <c r="G390" s="38"/>
      <c r="H390" s="30"/>
    </row>
    <row r="391" spans="1:8" s="41" customFormat="1" ht="20.100000000000001" customHeight="1" x14ac:dyDescent="0.25">
      <c r="A391" s="29"/>
      <c r="B391" s="36"/>
      <c r="C391" s="37"/>
      <c r="D391" s="38"/>
      <c r="E391" s="38"/>
      <c r="F391" s="38"/>
      <c r="G391" s="38"/>
      <c r="H391" s="30"/>
    </row>
    <row r="392" spans="1:8" s="41" customFormat="1" ht="20.100000000000001" customHeight="1" x14ac:dyDescent="0.25">
      <c r="A392" s="29"/>
      <c r="B392" s="36"/>
      <c r="C392" s="37"/>
      <c r="D392" s="38"/>
      <c r="E392" s="38"/>
      <c r="F392" s="38"/>
      <c r="G392" s="38"/>
      <c r="H392" s="30"/>
    </row>
    <row r="393" spans="1:8" s="41" customFormat="1" ht="20.100000000000001" customHeight="1" x14ac:dyDescent="0.25">
      <c r="A393" s="29"/>
      <c r="B393" s="36"/>
      <c r="C393" s="37"/>
      <c r="D393" s="38"/>
      <c r="E393" s="38"/>
      <c r="F393" s="38"/>
      <c r="G393" s="38"/>
      <c r="H393" s="30"/>
    </row>
    <row r="394" spans="1:8" s="41" customFormat="1" ht="20.100000000000001" customHeight="1" x14ac:dyDescent="0.25">
      <c r="A394" s="29"/>
      <c r="B394" s="36"/>
      <c r="C394" s="37"/>
      <c r="D394" s="38"/>
      <c r="E394" s="38"/>
      <c r="F394" s="38"/>
      <c r="G394" s="38"/>
      <c r="H394" s="30"/>
    </row>
    <row r="395" spans="1:8" s="41" customFormat="1" ht="20.100000000000001" customHeight="1" x14ac:dyDescent="0.25">
      <c r="A395" s="29"/>
      <c r="B395" s="36"/>
      <c r="C395" s="37"/>
      <c r="D395" s="38"/>
      <c r="E395" s="38"/>
      <c r="F395" s="38"/>
      <c r="G395" s="38"/>
      <c r="H395" s="30"/>
    </row>
    <row r="396" spans="1:8" s="41" customFormat="1" ht="20.100000000000001" customHeight="1" x14ac:dyDescent="0.25">
      <c r="A396" s="29"/>
      <c r="B396" s="36"/>
      <c r="C396" s="37"/>
      <c r="D396" s="38"/>
      <c r="E396" s="38"/>
      <c r="F396" s="38"/>
      <c r="G396" s="38"/>
      <c r="H396" s="30"/>
    </row>
    <row r="397" spans="1:8" s="41" customFormat="1" ht="20.100000000000001" customHeight="1" x14ac:dyDescent="0.25">
      <c r="A397" s="29"/>
      <c r="B397" s="36"/>
      <c r="C397" s="37"/>
      <c r="D397" s="38"/>
      <c r="E397" s="38"/>
      <c r="F397" s="38"/>
      <c r="G397" s="38"/>
      <c r="H397" s="30"/>
    </row>
    <row r="398" spans="1:8" s="41" customFormat="1" ht="20.100000000000001" customHeight="1" x14ac:dyDescent="0.25">
      <c r="A398" s="29"/>
      <c r="B398" s="36"/>
      <c r="C398" s="37"/>
      <c r="D398" s="38"/>
      <c r="E398" s="38"/>
      <c r="F398" s="38"/>
      <c r="G398" s="38"/>
      <c r="H398" s="30"/>
    </row>
    <row r="399" spans="1:8" s="41" customFormat="1" ht="20.100000000000001" customHeight="1" x14ac:dyDescent="0.25">
      <c r="A399" s="29"/>
      <c r="B399" s="36"/>
      <c r="C399" s="37"/>
      <c r="D399" s="38"/>
      <c r="E399" s="38"/>
      <c r="F399" s="38"/>
      <c r="G399" s="38"/>
      <c r="H399" s="30"/>
    </row>
    <row r="400" spans="1:8" s="41" customFormat="1" ht="20.100000000000001" customHeight="1" x14ac:dyDescent="0.25">
      <c r="A400" s="29"/>
      <c r="B400" s="36"/>
      <c r="C400" s="37"/>
      <c r="D400" s="38"/>
      <c r="E400" s="38"/>
      <c r="F400" s="38"/>
      <c r="G400" s="38"/>
      <c r="H400" s="30"/>
    </row>
    <row r="401" spans="1:8" s="41" customFormat="1" ht="20.100000000000001" customHeight="1" x14ac:dyDescent="0.25">
      <c r="A401" s="29"/>
      <c r="B401" s="36"/>
      <c r="C401" s="37"/>
      <c r="D401" s="38"/>
      <c r="E401" s="38"/>
      <c r="F401" s="38"/>
      <c r="G401" s="38"/>
      <c r="H401" s="30"/>
    </row>
    <row r="402" spans="1:8" s="41" customFormat="1" ht="20.100000000000001" customHeight="1" x14ac:dyDescent="0.25">
      <c r="A402" s="29"/>
      <c r="B402" s="36"/>
      <c r="C402" s="37"/>
      <c r="D402" s="38"/>
      <c r="E402" s="38"/>
      <c r="F402" s="38"/>
      <c r="G402" s="38"/>
      <c r="H402" s="30"/>
    </row>
    <row r="403" spans="1:8" s="41" customFormat="1" ht="20.100000000000001" customHeight="1" x14ac:dyDescent="0.25">
      <c r="A403" s="29"/>
      <c r="B403" s="36"/>
      <c r="C403" s="37"/>
      <c r="D403" s="38"/>
      <c r="E403" s="38"/>
      <c r="F403" s="38"/>
      <c r="G403" s="38"/>
      <c r="H403" s="30"/>
    </row>
    <row r="404" spans="1:8" s="41" customFormat="1" ht="20.100000000000001" customHeight="1" x14ac:dyDescent="0.25">
      <c r="A404" s="29"/>
      <c r="B404" s="36"/>
      <c r="C404" s="37"/>
      <c r="D404" s="38"/>
      <c r="E404" s="38"/>
      <c r="F404" s="38"/>
      <c r="G404" s="38"/>
      <c r="H404" s="30"/>
    </row>
    <row r="405" spans="1:8" s="41" customFormat="1" ht="20.100000000000001" customHeight="1" x14ac:dyDescent="0.25">
      <c r="A405" s="29"/>
      <c r="B405" s="36"/>
      <c r="C405" s="37"/>
      <c r="D405" s="38"/>
      <c r="E405" s="38"/>
      <c r="F405" s="38"/>
      <c r="G405" s="38"/>
      <c r="H405" s="30"/>
    </row>
    <row r="406" spans="1:8" s="41" customFormat="1" ht="20.100000000000001" customHeight="1" x14ac:dyDescent="0.25">
      <c r="A406" s="29"/>
      <c r="B406" s="36"/>
      <c r="C406" s="37"/>
      <c r="D406" s="38"/>
      <c r="E406" s="38"/>
      <c r="F406" s="38"/>
      <c r="G406" s="38"/>
      <c r="H406" s="30"/>
    </row>
    <row r="407" spans="1:8" s="41" customFormat="1" ht="20.100000000000001" customHeight="1" x14ac:dyDescent="0.25">
      <c r="A407" s="29"/>
      <c r="B407" s="36"/>
      <c r="C407" s="37"/>
      <c r="D407" s="38"/>
      <c r="E407" s="38"/>
      <c r="F407" s="38"/>
      <c r="G407" s="38"/>
      <c r="H407" s="30"/>
    </row>
    <row r="408" spans="1:8" s="41" customFormat="1" ht="20.100000000000001" customHeight="1" x14ac:dyDescent="0.25">
      <c r="A408" s="29"/>
      <c r="B408" s="36"/>
      <c r="C408" s="37"/>
      <c r="D408" s="38"/>
      <c r="E408" s="38"/>
      <c r="F408" s="38"/>
      <c r="G408" s="38"/>
      <c r="H408" s="30"/>
    </row>
    <row r="409" spans="1:8" s="41" customFormat="1" ht="20.100000000000001" customHeight="1" x14ac:dyDescent="0.25">
      <c r="A409" s="29"/>
      <c r="B409" s="36"/>
      <c r="C409" s="37"/>
      <c r="D409" s="38"/>
      <c r="E409" s="38"/>
      <c r="F409" s="38"/>
      <c r="G409" s="38"/>
      <c r="H409" s="30"/>
    </row>
    <row r="410" spans="1:8" s="41" customFormat="1" ht="20.100000000000001" customHeight="1" x14ac:dyDescent="0.25">
      <c r="A410" s="29"/>
      <c r="B410" s="36"/>
      <c r="C410" s="37"/>
      <c r="D410" s="38"/>
      <c r="E410" s="38"/>
      <c r="F410" s="38"/>
      <c r="G410" s="38"/>
      <c r="H410" s="30"/>
    </row>
    <row r="411" spans="1:8" s="41" customFormat="1" ht="20.100000000000001" customHeight="1" x14ac:dyDescent="0.25">
      <c r="A411" s="29"/>
      <c r="B411" s="36"/>
      <c r="C411" s="37"/>
      <c r="D411" s="38"/>
      <c r="E411" s="38"/>
      <c r="F411" s="38"/>
      <c r="G411" s="38"/>
      <c r="H411" s="30"/>
    </row>
    <row r="412" spans="1:8" s="41" customFormat="1" ht="20.100000000000001" customHeight="1" x14ac:dyDescent="0.25">
      <c r="A412" s="29"/>
      <c r="B412" s="36"/>
      <c r="C412" s="37"/>
      <c r="D412" s="38"/>
      <c r="E412" s="38"/>
      <c r="F412" s="38"/>
      <c r="G412" s="38"/>
      <c r="H412" s="30"/>
    </row>
    <row r="413" spans="1:8" s="41" customFormat="1" ht="20.100000000000001" customHeight="1" x14ac:dyDescent="0.25">
      <c r="A413" s="29"/>
      <c r="B413" s="36"/>
      <c r="C413" s="37"/>
      <c r="D413" s="38"/>
      <c r="E413" s="38"/>
      <c r="F413" s="38"/>
      <c r="G413" s="38"/>
      <c r="H413" s="30"/>
    </row>
    <row r="414" spans="1:8" s="41" customFormat="1" ht="20.100000000000001" customHeight="1" x14ac:dyDescent="0.25">
      <c r="A414" s="29"/>
      <c r="B414" s="36"/>
      <c r="C414" s="37"/>
      <c r="D414" s="38"/>
      <c r="E414" s="38"/>
      <c r="F414" s="38"/>
      <c r="G414" s="38"/>
      <c r="H414" s="30"/>
    </row>
    <row r="415" spans="1:8" s="41" customFormat="1" ht="20.100000000000001" customHeight="1" x14ac:dyDescent="0.25">
      <c r="A415" s="29"/>
      <c r="B415" s="36"/>
      <c r="C415" s="37"/>
      <c r="D415" s="38"/>
      <c r="E415" s="38"/>
      <c r="F415" s="38"/>
      <c r="G415" s="38"/>
      <c r="H415" s="30"/>
    </row>
    <row r="416" spans="1:8" s="41" customFormat="1" ht="20.100000000000001" customHeight="1" x14ac:dyDescent="0.25">
      <c r="A416" s="29"/>
      <c r="B416" s="36"/>
      <c r="C416" s="37"/>
      <c r="D416" s="38"/>
      <c r="E416" s="38"/>
      <c r="F416" s="38"/>
      <c r="G416" s="38"/>
      <c r="H416" s="30"/>
    </row>
    <row r="417" spans="1:8" s="41" customFormat="1" ht="20.100000000000001" customHeight="1" x14ac:dyDescent="0.25">
      <c r="A417" s="29"/>
      <c r="B417" s="36"/>
      <c r="C417" s="37"/>
      <c r="D417" s="38"/>
      <c r="E417" s="38"/>
      <c r="F417" s="38"/>
      <c r="G417" s="38"/>
      <c r="H417" s="30"/>
    </row>
    <row r="418" spans="1:8" s="41" customFormat="1" ht="20.100000000000001" customHeight="1" x14ac:dyDescent="0.25">
      <c r="A418" s="29"/>
      <c r="B418" s="36"/>
      <c r="C418" s="37"/>
      <c r="D418" s="38"/>
      <c r="E418" s="38"/>
      <c r="F418" s="38"/>
      <c r="G418" s="38"/>
      <c r="H418" s="30"/>
    </row>
    <row r="419" spans="1:8" s="41" customFormat="1" ht="20.100000000000001" customHeight="1" x14ac:dyDescent="0.25">
      <c r="A419" s="29"/>
      <c r="B419" s="36"/>
      <c r="C419" s="37"/>
      <c r="D419" s="38"/>
      <c r="E419" s="38"/>
      <c r="F419" s="38"/>
      <c r="G419" s="38"/>
      <c r="H419" s="30"/>
    </row>
    <row r="420" spans="1:8" s="41" customFormat="1" ht="20.100000000000001" customHeight="1" x14ac:dyDescent="0.25">
      <c r="A420" s="29"/>
      <c r="B420" s="36"/>
      <c r="C420" s="37"/>
      <c r="D420" s="38"/>
      <c r="E420" s="38"/>
      <c r="F420" s="38"/>
      <c r="G420" s="38"/>
      <c r="H420" s="30"/>
    </row>
    <row r="421" spans="1:8" s="41" customFormat="1" ht="20.100000000000001" customHeight="1" x14ac:dyDescent="0.25">
      <c r="A421" s="29"/>
      <c r="B421" s="36"/>
      <c r="C421" s="37"/>
      <c r="D421" s="38"/>
      <c r="E421" s="38"/>
      <c r="F421" s="38"/>
      <c r="G421" s="38"/>
      <c r="H421" s="30"/>
    </row>
    <row r="422" spans="1:8" s="41" customFormat="1" ht="20.100000000000001" customHeight="1" x14ac:dyDescent="0.25">
      <c r="A422" s="29"/>
      <c r="B422" s="36"/>
      <c r="C422" s="37"/>
      <c r="D422" s="38"/>
      <c r="E422" s="38"/>
      <c r="F422" s="38"/>
      <c r="G422" s="38"/>
      <c r="H422" s="30"/>
    </row>
    <row r="423" spans="1:8" s="41" customFormat="1" ht="20.100000000000001" customHeight="1" x14ac:dyDescent="0.25">
      <c r="A423" s="29"/>
      <c r="B423" s="36"/>
      <c r="C423" s="37"/>
      <c r="D423" s="38"/>
      <c r="E423" s="38"/>
      <c r="F423" s="38"/>
      <c r="G423" s="38"/>
      <c r="H423" s="30"/>
    </row>
    <row r="424" spans="1:8" s="41" customFormat="1" ht="20.100000000000001" customHeight="1" x14ac:dyDescent="0.25">
      <c r="A424" s="29"/>
      <c r="B424" s="36"/>
      <c r="C424" s="37"/>
      <c r="D424" s="38"/>
      <c r="E424" s="38"/>
      <c r="F424" s="38"/>
      <c r="G424" s="38"/>
      <c r="H424" s="30"/>
    </row>
    <row r="425" spans="1:8" s="41" customFormat="1" ht="20.100000000000001" customHeight="1" x14ac:dyDescent="0.25">
      <c r="A425" s="29"/>
      <c r="B425" s="36"/>
      <c r="C425" s="37"/>
      <c r="D425" s="38"/>
      <c r="E425" s="38"/>
      <c r="F425" s="38"/>
      <c r="G425" s="38"/>
      <c r="H425" s="30"/>
    </row>
    <row r="426" spans="1:8" s="41" customFormat="1" ht="20.100000000000001" customHeight="1" x14ac:dyDescent="0.25">
      <c r="A426" s="29"/>
      <c r="B426" s="36"/>
      <c r="C426" s="37"/>
      <c r="D426" s="38"/>
      <c r="E426" s="38"/>
      <c r="F426" s="38"/>
      <c r="G426" s="38"/>
      <c r="H426" s="30"/>
    </row>
    <row r="427" spans="1:8" s="41" customFormat="1" ht="20.100000000000001" customHeight="1" x14ac:dyDescent="0.25">
      <c r="A427" s="29"/>
      <c r="B427" s="36"/>
      <c r="C427" s="37"/>
      <c r="D427" s="38"/>
      <c r="E427" s="38"/>
      <c r="F427" s="38"/>
      <c r="G427" s="38"/>
      <c r="H427" s="30"/>
    </row>
    <row r="428" spans="1:8" s="41" customFormat="1" ht="20.100000000000001" customHeight="1" x14ac:dyDescent="0.25">
      <c r="A428" s="29"/>
      <c r="B428" s="36"/>
      <c r="C428" s="37"/>
      <c r="D428" s="38"/>
      <c r="E428" s="38"/>
      <c r="F428" s="38"/>
      <c r="G428" s="38"/>
      <c r="H428" s="30"/>
    </row>
    <row r="429" spans="1:8" s="41" customFormat="1" ht="20.100000000000001" customHeight="1" x14ac:dyDescent="0.25">
      <c r="A429" s="29"/>
      <c r="B429" s="36"/>
      <c r="C429" s="37"/>
      <c r="D429" s="38"/>
      <c r="E429" s="38"/>
      <c r="F429" s="38"/>
      <c r="G429" s="38"/>
      <c r="H429" s="30"/>
    </row>
    <row r="430" spans="1:8" s="41" customFormat="1" ht="20.100000000000001" customHeight="1" x14ac:dyDescent="0.25">
      <c r="A430" s="29"/>
      <c r="B430" s="36"/>
      <c r="C430" s="37"/>
      <c r="D430" s="38"/>
      <c r="E430" s="38"/>
      <c r="F430" s="38"/>
      <c r="G430" s="38"/>
      <c r="H430" s="30"/>
    </row>
    <row r="431" spans="1:8" s="41" customFormat="1" ht="20.100000000000001" customHeight="1" x14ac:dyDescent="0.25">
      <c r="A431" s="29"/>
      <c r="B431" s="36"/>
      <c r="C431" s="37"/>
      <c r="D431" s="38"/>
      <c r="E431" s="38"/>
      <c r="F431" s="38"/>
      <c r="G431" s="38"/>
      <c r="H431" s="30"/>
    </row>
    <row r="432" spans="1:8" s="41" customFormat="1" ht="20.100000000000001" customHeight="1" x14ac:dyDescent="0.25">
      <c r="A432" s="29"/>
      <c r="B432" s="36"/>
      <c r="C432" s="37"/>
      <c r="D432" s="38"/>
      <c r="E432" s="38"/>
      <c r="F432" s="38"/>
      <c r="G432" s="38"/>
      <c r="H432" s="30"/>
    </row>
    <row r="433" spans="1:8" s="41" customFormat="1" ht="20.100000000000001" customHeight="1" x14ac:dyDescent="0.25">
      <c r="A433" s="29"/>
      <c r="B433" s="36"/>
      <c r="C433" s="37"/>
      <c r="D433" s="38"/>
      <c r="E433" s="38"/>
      <c r="F433" s="38"/>
      <c r="G433" s="38"/>
      <c r="H433" s="30"/>
    </row>
    <row r="434" spans="1:8" s="41" customFormat="1" ht="20.100000000000001" customHeight="1" x14ac:dyDescent="0.25">
      <c r="A434" s="29"/>
      <c r="B434" s="36"/>
      <c r="C434" s="37"/>
      <c r="D434" s="38"/>
      <c r="E434" s="38"/>
      <c r="F434" s="38"/>
      <c r="G434" s="38"/>
      <c r="H434" s="30"/>
    </row>
    <row r="435" spans="1:8" s="41" customFormat="1" ht="20.100000000000001" customHeight="1" x14ac:dyDescent="0.25">
      <c r="A435" s="29"/>
      <c r="B435" s="36"/>
      <c r="C435" s="37"/>
      <c r="D435" s="38"/>
      <c r="E435" s="38"/>
      <c r="F435" s="38"/>
      <c r="G435" s="38"/>
      <c r="H435" s="30"/>
    </row>
    <row r="436" spans="1:8" s="41" customFormat="1" ht="20.100000000000001" customHeight="1" x14ac:dyDescent="0.25">
      <c r="A436" s="29"/>
      <c r="B436" s="36"/>
      <c r="C436" s="37"/>
      <c r="D436" s="38"/>
      <c r="E436" s="38"/>
      <c r="F436" s="38"/>
      <c r="G436" s="38"/>
      <c r="H436" s="30"/>
    </row>
    <row r="437" spans="1:8" s="41" customFormat="1" ht="20.100000000000001" customHeight="1" x14ac:dyDescent="0.25">
      <c r="A437" s="29"/>
      <c r="B437" s="36"/>
      <c r="C437" s="37"/>
      <c r="D437" s="38"/>
      <c r="E437" s="38"/>
      <c r="F437" s="38"/>
      <c r="G437" s="38"/>
      <c r="H437" s="30"/>
    </row>
    <row r="438" spans="1:8" s="41" customFormat="1" ht="20.100000000000001" customHeight="1" x14ac:dyDescent="0.25">
      <c r="A438" s="29"/>
      <c r="B438" s="36"/>
      <c r="C438" s="37"/>
      <c r="D438" s="38"/>
      <c r="E438" s="38"/>
      <c r="F438" s="38"/>
      <c r="G438" s="38"/>
      <c r="H438" s="30"/>
    </row>
    <row r="439" spans="1:8" s="41" customFormat="1" ht="20.100000000000001" customHeight="1" x14ac:dyDescent="0.25">
      <c r="A439" s="29"/>
      <c r="B439" s="36"/>
      <c r="C439" s="37"/>
      <c r="D439" s="38"/>
      <c r="E439" s="38"/>
      <c r="F439" s="38"/>
      <c r="G439" s="38"/>
      <c r="H439" s="30"/>
    </row>
    <row r="440" spans="1:8" s="41" customFormat="1" ht="20.100000000000001" customHeight="1" x14ac:dyDescent="0.25">
      <c r="A440" s="29"/>
      <c r="B440" s="36"/>
      <c r="C440" s="37"/>
      <c r="D440" s="38"/>
      <c r="E440" s="38"/>
      <c r="F440" s="38"/>
      <c r="G440" s="38"/>
      <c r="H440" s="30"/>
    </row>
    <row r="441" spans="1:8" s="41" customFormat="1" ht="20.100000000000001" customHeight="1" x14ac:dyDescent="0.25">
      <c r="A441" s="29"/>
      <c r="B441" s="36"/>
      <c r="C441" s="37"/>
      <c r="D441" s="38"/>
      <c r="E441" s="38"/>
      <c r="F441" s="38"/>
      <c r="G441" s="38"/>
      <c r="H441" s="30"/>
    </row>
    <row r="442" spans="1:8" s="41" customFormat="1" ht="20.100000000000001" customHeight="1" x14ac:dyDescent="0.25">
      <c r="A442" s="29"/>
      <c r="B442" s="36"/>
      <c r="C442" s="37"/>
      <c r="D442" s="38"/>
      <c r="E442" s="38"/>
      <c r="F442" s="38"/>
      <c r="G442" s="38"/>
      <c r="H442" s="30"/>
    </row>
    <row r="443" spans="1:8" s="41" customFormat="1" ht="20.100000000000001" customHeight="1" x14ac:dyDescent="0.25">
      <c r="A443" s="29"/>
      <c r="B443" s="36"/>
      <c r="C443" s="37"/>
      <c r="D443" s="38"/>
      <c r="E443" s="38"/>
      <c r="F443" s="38"/>
      <c r="G443" s="38"/>
      <c r="H443" s="30"/>
    </row>
    <row r="444" spans="1:8" s="41" customFormat="1" ht="20.100000000000001" customHeight="1" x14ac:dyDescent="0.25">
      <c r="A444" s="29"/>
      <c r="B444" s="36"/>
      <c r="C444" s="37"/>
      <c r="D444" s="38"/>
      <c r="E444" s="38"/>
      <c r="F444" s="38"/>
      <c r="G444" s="38"/>
      <c r="H444" s="30"/>
    </row>
    <row r="445" spans="1:8" s="41" customFormat="1" ht="20.100000000000001" customHeight="1" x14ac:dyDescent="0.25">
      <c r="A445" s="29"/>
      <c r="B445" s="36"/>
      <c r="C445" s="37"/>
      <c r="D445" s="38"/>
      <c r="E445" s="38"/>
      <c r="F445" s="38"/>
      <c r="G445" s="38"/>
      <c r="H445" s="30"/>
    </row>
    <row r="446" spans="1:8" s="41" customFormat="1" ht="20.100000000000001" customHeight="1" x14ac:dyDescent="0.25">
      <c r="A446" s="29"/>
      <c r="B446" s="36"/>
      <c r="C446" s="37"/>
      <c r="D446" s="38"/>
      <c r="E446" s="38"/>
      <c r="F446" s="38"/>
      <c r="G446" s="38"/>
      <c r="H446" s="30"/>
    </row>
    <row r="447" spans="1:8" s="41" customFormat="1" ht="20.100000000000001" customHeight="1" x14ac:dyDescent="0.25">
      <c r="A447" s="29"/>
      <c r="B447" s="36"/>
      <c r="C447" s="37"/>
      <c r="D447" s="38"/>
      <c r="E447" s="38"/>
      <c r="F447" s="38"/>
      <c r="G447" s="38"/>
      <c r="H447" s="30"/>
    </row>
    <row r="448" spans="1:8" s="41" customFormat="1" ht="20.100000000000001" customHeight="1" x14ac:dyDescent="0.25">
      <c r="A448" s="29"/>
      <c r="B448" s="36"/>
      <c r="C448" s="37"/>
      <c r="D448" s="38"/>
      <c r="E448" s="38"/>
      <c r="F448" s="38"/>
      <c r="G448" s="38"/>
      <c r="H448" s="30"/>
    </row>
    <row r="449" spans="1:8" s="41" customFormat="1" ht="20.100000000000001" customHeight="1" x14ac:dyDescent="0.25">
      <c r="A449" s="29"/>
      <c r="B449" s="36"/>
      <c r="C449" s="37"/>
      <c r="D449" s="38"/>
      <c r="E449" s="38"/>
      <c r="F449" s="38"/>
      <c r="G449" s="38"/>
      <c r="H449" s="30"/>
    </row>
    <row r="450" spans="1:8" s="41" customFormat="1" ht="20.100000000000001" customHeight="1" x14ac:dyDescent="0.25">
      <c r="A450" s="29"/>
      <c r="B450" s="36"/>
      <c r="C450" s="37"/>
      <c r="D450" s="38"/>
      <c r="E450" s="38"/>
      <c r="F450" s="38"/>
      <c r="G450" s="38"/>
      <c r="H450" s="30"/>
    </row>
    <row r="451" spans="1:8" s="41" customFormat="1" ht="20.100000000000001" customHeight="1" x14ac:dyDescent="0.25">
      <c r="A451" s="29"/>
      <c r="B451" s="36"/>
      <c r="C451" s="37"/>
      <c r="D451" s="38"/>
      <c r="E451" s="38"/>
      <c r="F451" s="38"/>
      <c r="G451" s="38"/>
      <c r="H451" s="30"/>
    </row>
    <row r="452" spans="1:8" s="41" customFormat="1" ht="20.100000000000001" customHeight="1" x14ac:dyDescent="0.25">
      <c r="A452" s="29"/>
      <c r="B452" s="36"/>
      <c r="C452" s="37"/>
      <c r="D452" s="38"/>
      <c r="E452" s="38"/>
      <c r="F452" s="38"/>
      <c r="G452" s="38"/>
      <c r="H452" s="30"/>
    </row>
    <row r="453" spans="1:8" s="41" customFormat="1" ht="20.100000000000001" customHeight="1" x14ac:dyDescent="0.25">
      <c r="A453" s="29"/>
      <c r="B453" s="36"/>
      <c r="C453" s="37"/>
      <c r="D453" s="38"/>
      <c r="E453" s="38"/>
      <c r="F453" s="38"/>
      <c r="G453" s="38"/>
      <c r="H453" s="30"/>
    </row>
    <row r="454" spans="1:8" s="41" customFormat="1" ht="20.100000000000001" customHeight="1" x14ac:dyDescent="0.25">
      <c r="A454" s="29"/>
      <c r="B454" s="36"/>
      <c r="C454" s="37"/>
      <c r="D454" s="38"/>
      <c r="E454" s="38"/>
      <c r="F454" s="38"/>
      <c r="G454" s="38"/>
      <c r="H454" s="30"/>
    </row>
    <row r="455" spans="1:8" s="41" customFormat="1" ht="20.100000000000001" customHeight="1" x14ac:dyDescent="0.25">
      <c r="A455" s="29"/>
      <c r="B455" s="36"/>
      <c r="C455" s="37"/>
      <c r="D455" s="38"/>
      <c r="E455" s="38"/>
      <c r="F455" s="38"/>
      <c r="G455" s="38"/>
      <c r="H455" s="30"/>
    </row>
    <row r="456" spans="1:8" s="41" customFormat="1" ht="20.100000000000001" customHeight="1" x14ac:dyDescent="0.25">
      <c r="A456" s="29"/>
      <c r="B456" s="36"/>
      <c r="C456" s="37"/>
      <c r="D456" s="38"/>
      <c r="E456" s="38"/>
      <c r="F456" s="38"/>
      <c r="G456" s="38"/>
      <c r="H456" s="30"/>
    </row>
    <row r="457" spans="1:8" s="41" customFormat="1" ht="20.100000000000001" customHeight="1" x14ac:dyDescent="0.25">
      <c r="A457" s="29"/>
      <c r="B457" s="36"/>
      <c r="C457" s="37"/>
      <c r="D457" s="38"/>
      <c r="E457" s="38"/>
      <c r="F457" s="38"/>
      <c r="G457" s="38"/>
      <c r="H457" s="30"/>
    </row>
    <row r="458" spans="1:8" s="41" customFormat="1" ht="20.100000000000001" customHeight="1" x14ac:dyDescent="0.25">
      <c r="A458" s="29"/>
      <c r="B458" s="36"/>
      <c r="C458" s="37"/>
      <c r="D458" s="38"/>
      <c r="E458" s="38"/>
      <c r="F458" s="38"/>
      <c r="G458" s="38"/>
      <c r="H458" s="30"/>
    </row>
    <row r="459" spans="1:8" s="41" customFormat="1" ht="20.100000000000001" customHeight="1" x14ac:dyDescent="0.25">
      <c r="A459" s="29"/>
      <c r="B459" s="36"/>
      <c r="C459" s="37"/>
      <c r="D459" s="38"/>
      <c r="E459" s="38"/>
      <c r="F459" s="38"/>
      <c r="G459" s="38"/>
      <c r="H459" s="30"/>
    </row>
    <row r="460" spans="1:8" s="41" customFormat="1" ht="20.100000000000001" customHeight="1" x14ac:dyDescent="0.25">
      <c r="A460" s="29"/>
      <c r="B460" s="36"/>
      <c r="C460" s="37"/>
      <c r="D460" s="38"/>
      <c r="E460" s="38"/>
      <c r="F460" s="38"/>
      <c r="G460" s="38"/>
      <c r="H460" s="30"/>
    </row>
    <row r="461" spans="1:8" s="41" customFormat="1" ht="20.100000000000001" customHeight="1" x14ac:dyDescent="0.25">
      <c r="A461" s="29"/>
      <c r="B461" s="36"/>
      <c r="C461" s="37"/>
      <c r="D461" s="38"/>
      <c r="E461" s="38"/>
      <c r="F461" s="38"/>
      <c r="G461" s="38"/>
      <c r="H461" s="30"/>
    </row>
    <row r="462" spans="1:8" s="41" customFormat="1" ht="20.100000000000001" customHeight="1" x14ac:dyDescent="0.25">
      <c r="A462" s="29"/>
      <c r="B462" s="36"/>
      <c r="C462" s="37"/>
      <c r="D462" s="38"/>
      <c r="E462" s="38"/>
      <c r="F462" s="38"/>
      <c r="G462" s="38"/>
      <c r="H462" s="30"/>
    </row>
    <row r="463" spans="1:8" s="41" customFormat="1" ht="20.100000000000001" customHeight="1" x14ac:dyDescent="0.25">
      <c r="A463" s="29"/>
      <c r="B463" s="36"/>
      <c r="C463" s="37"/>
      <c r="D463" s="38"/>
      <c r="E463" s="38"/>
      <c r="F463" s="38"/>
      <c r="G463" s="38"/>
      <c r="H463" s="30"/>
    </row>
    <row r="464" spans="1:8" s="41" customFormat="1" ht="20.100000000000001" customHeight="1" x14ac:dyDescent="0.25">
      <c r="A464" s="29"/>
      <c r="B464" s="36"/>
      <c r="C464" s="37"/>
      <c r="D464" s="38"/>
      <c r="E464" s="38"/>
      <c r="F464" s="38"/>
      <c r="G464" s="38"/>
      <c r="H464" s="30"/>
    </row>
    <row r="465" spans="1:8" s="41" customFormat="1" ht="20.100000000000001" customHeight="1" x14ac:dyDescent="0.25">
      <c r="A465" s="29"/>
      <c r="B465" s="36"/>
      <c r="C465" s="37"/>
      <c r="D465" s="38"/>
      <c r="E465" s="38"/>
      <c r="F465" s="38"/>
      <c r="G465" s="38"/>
      <c r="H465" s="30"/>
    </row>
    <row r="466" spans="1:8" s="41" customFormat="1" ht="20.100000000000001" customHeight="1" x14ac:dyDescent="0.25">
      <c r="A466" s="29"/>
      <c r="B466" s="36"/>
      <c r="C466" s="37"/>
      <c r="D466" s="38"/>
      <c r="E466" s="38"/>
      <c r="F466" s="38"/>
      <c r="G466" s="38"/>
      <c r="H466" s="30"/>
    </row>
    <row r="467" spans="1:8" s="41" customFormat="1" ht="20.100000000000001" customHeight="1" x14ac:dyDescent="0.25">
      <c r="A467" s="29"/>
      <c r="B467" s="36"/>
      <c r="C467" s="37"/>
      <c r="D467" s="38"/>
      <c r="E467" s="38"/>
      <c r="F467" s="38"/>
      <c r="G467" s="38"/>
      <c r="H467" s="30"/>
    </row>
    <row r="468" spans="1:8" s="41" customFormat="1" ht="20.100000000000001" customHeight="1" x14ac:dyDescent="0.25">
      <c r="A468" s="29"/>
      <c r="B468" s="36"/>
      <c r="C468" s="37"/>
      <c r="D468" s="38"/>
      <c r="E468" s="38"/>
      <c r="F468" s="38"/>
      <c r="G468" s="38"/>
      <c r="H468" s="30"/>
    </row>
    <row r="469" spans="1:8" s="41" customFormat="1" ht="20.100000000000001" customHeight="1" x14ac:dyDescent="0.25">
      <c r="A469" s="29"/>
      <c r="B469" s="36"/>
      <c r="C469" s="37"/>
      <c r="D469" s="38"/>
      <c r="E469" s="38"/>
      <c r="F469" s="38"/>
      <c r="G469" s="38"/>
      <c r="H469" s="30"/>
    </row>
    <row r="470" spans="1:8" s="41" customFormat="1" ht="20.100000000000001" customHeight="1" x14ac:dyDescent="0.25">
      <c r="A470" s="29"/>
      <c r="B470" s="36"/>
      <c r="C470" s="37"/>
      <c r="D470" s="38"/>
      <c r="E470" s="38"/>
      <c r="F470" s="38"/>
      <c r="G470" s="38"/>
      <c r="H470" s="30"/>
    </row>
    <row r="471" spans="1:8" s="41" customFormat="1" ht="20.100000000000001" customHeight="1" x14ac:dyDescent="0.25">
      <c r="A471" s="29"/>
      <c r="B471" s="36"/>
      <c r="C471" s="37"/>
      <c r="D471" s="38"/>
      <c r="E471" s="38"/>
      <c r="F471" s="38"/>
      <c r="G471" s="38"/>
      <c r="H471" s="30"/>
    </row>
    <row r="472" spans="1:8" s="41" customFormat="1" ht="20.100000000000001" customHeight="1" x14ac:dyDescent="0.25">
      <c r="A472" s="29"/>
      <c r="B472" s="36"/>
      <c r="C472" s="37"/>
      <c r="D472" s="38"/>
      <c r="E472" s="38"/>
      <c r="F472" s="38"/>
      <c r="G472" s="38"/>
      <c r="H472" s="30"/>
    </row>
    <row r="473" spans="1:8" s="41" customFormat="1" ht="20.100000000000001" customHeight="1" x14ac:dyDescent="0.25">
      <c r="A473" s="29"/>
      <c r="B473" s="36"/>
      <c r="C473" s="37"/>
      <c r="D473" s="38"/>
      <c r="E473" s="38"/>
      <c r="F473" s="38"/>
      <c r="G473" s="38"/>
      <c r="H473" s="30"/>
    </row>
    <row r="474" spans="1:8" s="41" customFormat="1" ht="20.100000000000001" customHeight="1" x14ac:dyDescent="0.25">
      <c r="A474" s="29"/>
      <c r="B474" s="36"/>
      <c r="C474" s="37"/>
      <c r="D474" s="38"/>
      <c r="E474" s="38"/>
      <c r="F474" s="38"/>
      <c r="G474" s="38"/>
      <c r="H474" s="30"/>
    </row>
    <row r="475" spans="1:8" s="41" customFormat="1" ht="20.100000000000001" customHeight="1" x14ac:dyDescent="0.25">
      <c r="A475" s="29"/>
      <c r="B475" s="36"/>
      <c r="C475" s="37"/>
      <c r="D475" s="38"/>
      <c r="E475" s="38"/>
      <c r="F475" s="38"/>
      <c r="G475" s="38"/>
      <c r="H475" s="30"/>
    </row>
    <row r="476" spans="1:8" s="41" customFormat="1" ht="20.100000000000001" customHeight="1" x14ac:dyDescent="0.25">
      <c r="A476" s="29"/>
      <c r="B476" s="36"/>
      <c r="C476" s="37"/>
      <c r="D476" s="38"/>
      <c r="E476" s="38"/>
      <c r="F476" s="38"/>
      <c r="G476" s="38"/>
      <c r="H476" s="30"/>
    </row>
    <row r="477" spans="1:8" s="41" customFormat="1" ht="20.100000000000001" customHeight="1" x14ac:dyDescent="0.25">
      <c r="A477" s="29"/>
      <c r="B477" s="36"/>
      <c r="C477" s="37"/>
      <c r="D477" s="38"/>
      <c r="E477" s="38"/>
      <c r="F477" s="38"/>
      <c r="G477" s="38"/>
      <c r="H477" s="30"/>
    </row>
    <row r="478" spans="1:8" s="41" customFormat="1" ht="20.100000000000001" customHeight="1" x14ac:dyDescent="0.25">
      <c r="A478" s="29"/>
      <c r="B478" s="36"/>
      <c r="C478" s="37"/>
      <c r="D478" s="38"/>
      <c r="E478" s="38"/>
      <c r="F478" s="38"/>
      <c r="G478" s="38"/>
      <c r="H478" s="30"/>
    </row>
    <row r="479" spans="1:8" s="41" customFormat="1" ht="20.100000000000001" customHeight="1" x14ac:dyDescent="0.25">
      <c r="A479" s="29"/>
      <c r="B479" s="36"/>
      <c r="C479" s="37"/>
      <c r="D479" s="38"/>
      <c r="E479" s="38"/>
      <c r="F479" s="38"/>
      <c r="G479" s="38"/>
      <c r="H479" s="30"/>
    </row>
    <row r="480" spans="1:8" s="41" customFormat="1" ht="20.100000000000001" customHeight="1" x14ac:dyDescent="0.25">
      <c r="A480" s="29"/>
      <c r="B480" s="36"/>
      <c r="C480" s="37"/>
      <c r="D480" s="38"/>
      <c r="E480" s="38"/>
      <c r="F480" s="38"/>
      <c r="G480" s="38"/>
      <c r="H480" s="30"/>
    </row>
    <row r="481" spans="1:8" s="41" customFormat="1" ht="20.100000000000001" customHeight="1" x14ac:dyDescent="0.25">
      <c r="A481" s="29"/>
      <c r="B481" s="36"/>
      <c r="C481" s="37"/>
      <c r="D481" s="38"/>
      <c r="E481" s="38"/>
      <c r="F481" s="38"/>
      <c r="G481" s="38"/>
      <c r="H481" s="30"/>
    </row>
    <row r="482" spans="1:8" s="41" customFormat="1" ht="20.100000000000001" customHeight="1" x14ac:dyDescent="0.25">
      <c r="A482" s="29"/>
      <c r="B482" s="36"/>
      <c r="C482" s="37"/>
      <c r="D482" s="38"/>
      <c r="E482" s="38"/>
      <c r="F482" s="38"/>
      <c r="G482" s="38"/>
      <c r="H482" s="30"/>
    </row>
    <row r="483" spans="1:8" s="41" customFormat="1" ht="20.100000000000001" customHeight="1" x14ac:dyDescent="0.25">
      <c r="A483" s="29"/>
      <c r="B483" s="36"/>
      <c r="C483" s="37"/>
      <c r="D483" s="38"/>
      <c r="E483" s="38"/>
      <c r="F483" s="38"/>
      <c r="G483" s="38"/>
      <c r="H483" s="30"/>
    </row>
    <row r="484" spans="1:8" s="41" customFormat="1" ht="20.100000000000001" customHeight="1" x14ac:dyDescent="0.25">
      <c r="A484" s="29"/>
      <c r="B484" s="36"/>
      <c r="C484" s="37"/>
      <c r="D484" s="38"/>
      <c r="E484" s="38"/>
      <c r="F484" s="38"/>
      <c r="G484" s="38"/>
      <c r="H484" s="30"/>
    </row>
    <row r="485" spans="1:8" s="41" customFormat="1" ht="20.100000000000001" customHeight="1" x14ac:dyDescent="0.25">
      <c r="A485" s="29"/>
      <c r="B485" s="36"/>
      <c r="C485" s="37"/>
      <c r="D485" s="38"/>
      <c r="E485" s="38"/>
      <c r="F485" s="38"/>
      <c r="G485" s="38"/>
      <c r="H485" s="30"/>
    </row>
    <row r="486" spans="1:8" s="41" customFormat="1" ht="20.100000000000001" customHeight="1" x14ac:dyDescent="0.25">
      <c r="A486" s="29"/>
      <c r="B486" s="36"/>
      <c r="C486" s="37"/>
      <c r="D486" s="38"/>
      <c r="E486" s="38"/>
      <c r="F486" s="38"/>
      <c r="G486" s="38"/>
      <c r="H486" s="30"/>
    </row>
    <row r="487" spans="1:8" s="41" customFormat="1" ht="20.100000000000001" customHeight="1" x14ac:dyDescent="0.25">
      <c r="A487" s="29"/>
      <c r="B487" s="36"/>
      <c r="C487" s="37"/>
      <c r="D487" s="38"/>
      <c r="E487" s="38"/>
      <c r="F487" s="38"/>
      <c r="G487" s="38"/>
      <c r="H487" s="30"/>
    </row>
    <row r="488" spans="1:8" s="41" customFormat="1" ht="20.100000000000001" customHeight="1" x14ac:dyDescent="0.25">
      <c r="A488" s="29"/>
      <c r="B488" s="36"/>
      <c r="C488" s="37"/>
      <c r="D488" s="38"/>
      <c r="E488" s="38"/>
      <c r="F488" s="38"/>
      <c r="G488" s="38"/>
      <c r="H488" s="30"/>
    </row>
    <row r="489" spans="1:8" s="41" customFormat="1" ht="20.100000000000001" customHeight="1" x14ac:dyDescent="0.25">
      <c r="A489" s="29"/>
      <c r="B489" s="36"/>
      <c r="C489" s="37"/>
      <c r="D489" s="38"/>
      <c r="E489" s="38"/>
      <c r="F489" s="38"/>
      <c r="G489" s="38"/>
      <c r="H489" s="30"/>
    </row>
    <row r="490" spans="1:8" s="41" customFormat="1" ht="20.100000000000001" customHeight="1" x14ac:dyDescent="0.25">
      <c r="A490" s="29"/>
      <c r="B490" s="36"/>
      <c r="C490" s="37"/>
      <c r="D490" s="38"/>
      <c r="E490" s="38"/>
      <c r="F490" s="38"/>
      <c r="G490" s="38"/>
      <c r="H490" s="30"/>
    </row>
    <row r="491" spans="1:8" s="41" customFormat="1" ht="20.100000000000001" customHeight="1" x14ac:dyDescent="0.25">
      <c r="A491" s="29"/>
      <c r="B491" s="36"/>
      <c r="C491" s="37"/>
      <c r="D491" s="38"/>
      <c r="E491" s="38"/>
      <c r="F491" s="38"/>
      <c r="G491" s="38"/>
      <c r="H491" s="30"/>
    </row>
    <row r="492" spans="1:8" s="41" customFormat="1" ht="20.100000000000001" customHeight="1" x14ac:dyDescent="0.25">
      <c r="A492" s="29"/>
      <c r="B492" s="36"/>
      <c r="C492" s="37"/>
      <c r="D492" s="38"/>
      <c r="E492" s="38"/>
      <c r="F492" s="38"/>
      <c r="G492" s="38"/>
      <c r="H492" s="30"/>
    </row>
    <row r="493" spans="1:8" s="41" customFormat="1" ht="20.100000000000001" customHeight="1" x14ac:dyDescent="0.25">
      <c r="A493" s="29"/>
      <c r="B493" s="36"/>
      <c r="C493" s="37"/>
      <c r="D493" s="38"/>
      <c r="E493" s="38"/>
      <c r="F493" s="38"/>
      <c r="G493" s="38"/>
      <c r="H493" s="30"/>
    </row>
    <row r="494" spans="1:8" s="41" customFormat="1" ht="20.100000000000001" customHeight="1" x14ac:dyDescent="0.25">
      <c r="A494" s="29"/>
      <c r="B494" s="36"/>
      <c r="C494" s="37"/>
      <c r="D494" s="38"/>
      <c r="E494" s="38"/>
      <c r="F494" s="38"/>
      <c r="G494" s="38"/>
      <c r="H494" s="30"/>
    </row>
    <row r="495" spans="1:8" s="41" customFormat="1" ht="20.100000000000001" customHeight="1" x14ac:dyDescent="0.25">
      <c r="A495" s="29"/>
      <c r="B495" s="36"/>
      <c r="C495" s="37"/>
      <c r="D495" s="38"/>
      <c r="E495" s="38"/>
      <c r="F495" s="38"/>
      <c r="G495" s="38"/>
      <c r="H495" s="30"/>
    </row>
    <row r="496" spans="1:8" s="41" customFormat="1" ht="20.100000000000001" customHeight="1" x14ac:dyDescent="0.25">
      <c r="A496" s="29"/>
      <c r="B496" s="36"/>
      <c r="C496" s="37"/>
      <c r="D496" s="38"/>
      <c r="E496" s="38"/>
      <c r="F496" s="38"/>
      <c r="G496" s="38"/>
      <c r="H496" s="30"/>
    </row>
    <row r="497" spans="1:8" s="41" customFormat="1" ht="20.100000000000001" customHeight="1" x14ac:dyDescent="0.25">
      <c r="A497" s="29"/>
      <c r="B497" s="36"/>
      <c r="C497" s="37"/>
      <c r="D497" s="38"/>
      <c r="E497" s="38"/>
      <c r="F497" s="38"/>
      <c r="G497" s="38"/>
      <c r="H497" s="30"/>
    </row>
    <row r="498" spans="1:8" s="41" customFormat="1" ht="20.100000000000001" customHeight="1" x14ac:dyDescent="0.25">
      <c r="A498" s="29"/>
      <c r="B498" s="36"/>
      <c r="C498" s="37"/>
      <c r="D498" s="38"/>
      <c r="E498" s="38"/>
      <c r="F498" s="38"/>
      <c r="G498" s="38"/>
      <c r="H498" s="30"/>
    </row>
    <row r="499" spans="1:8" s="41" customFormat="1" ht="20.100000000000001" customHeight="1" x14ac:dyDescent="0.25">
      <c r="A499" s="29"/>
      <c r="B499" s="36"/>
      <c r="C499" s="37"/>
      <c r="D499" s="38"/>
      <c r="E499" s="38"/>
      <c r="F499" s="38"/>
      <c r="G499" s="38"/>
      <c r="H499" s="30"/>
    </row>
    <row r="500" spans="1:8" s="41" customFormat="1" ht="20.100000000000001" customHeight="1" x14ac:dyDescent="0.25">
      <c r="A500" s="29"/>
      <c r="B500" s="36"/>
      <c r="C500" s="37"/>
      <c r="D500" s="38"/>
      <c r="E500" s="38"/>
      <c r="F500" s="38"/>
      <c r="G500" s="38"/>
      <c r="H500" s="30"/>
    </row>
    <row r="501" spans="1:8" s="41" customFormat="1" ht="20.100000000000001" customHeight="1" x14ac:dyDescent="0.25">
      <c r="A501" s="29"/>
      <c r="B501" s="36"/>
      <c r="C501" s="37"/>
      <c r="D501" s="38"/>
      <c r="E501" s="38"/>
      <c r="F501" s="38"/>
      <c r="G501" s="38"/>
      <c r="H501" s="30"/>
    </row>
    <row r="502" spans="1:8" s="41" customFormat="1" ht="20.100000000000001" customHeight="1" x14ac:dyDescent="0.25">
      <c r="A502" s="29"/>
      <c r="B502" s="36"/>
      <c r="C502" s="37"/>
      <c r="D502" s="38"/>
      <c r="E502" s="38"/>
      <c r="F502" s="38"/>
      <c r="G502" s="38"/>
      <c r="H502" s="30"/>
    </row>
    <row r="503" spans="1:8" s="41" customFormat="1" ht="20.100000000000001" customHeight="1" x14ac:dyDescent="0.25">
      <c r="A503" s="29"/>
      <c r="B503" s="36"/>
      <c r="C503" s="37"/>
      <c r="D503" s="38"/>
      <c r="E503" s="38"/>
      <c r="F503" s="38"/>
      <c r="G503" s="38"/>
      <c r="H503" s="30"/>
    </row>
    <row r="504" spans="1:8" s="41" customFormat="1" ht="20.100000000000001" customHeight="1" x14ac:dyDescent="0.25">
      <c r="A504" s="29"/>
      <c r="B504" s="36"/>
      <c r="C504" s="37"/>
      <c r="D504" s="38"/>
      <c r="E504" s="38"/>
      <c r="F504" s="38"/>
      <c r="G504" s="38"/>
      <c r="H504" s="30"/>
    </row>
    <row r="505" spans="1:8" s="41" customFormat="1" ht="20.100000000000001" customHeight="1" x14ac:dyDescent="0.25">
      <c r="A505" s="29"/>
      <c r="B505" s="36"/>
      <c r="C505" s="37"/>
      <c r="D505" s="38"/>
      <c r="E505" s="38"/>
      <c r="F505" s="38"/>
      <c r="G505" s="38"/>
      <c r="H505" s="30"/>
    </row>
    <row r="506" spans="1:8" s="41" customFormat="1" ht="20.100000000000001" customHeight="1" x14ac:dyDescent="0.25">
      <c r="A506" s="29"/>
      <c r="B506" s="36"/>
      <c r="C506" s="37"/>
      <c r="D506" s="38"/>
      <c r="E506" s="38"/>
      <c r="F506" s="38"/>
      <c r="G506" s="38"/>
      <c r="H506" s="30"/>
    </row>
    <row r="507" spans="1:8" s="41" customFormat="1" ht="20.100000000000001" customHeight="1" x14ac:dyDescent="0.25">
      <c r="A507" s="29"/>
      <c r="B507" s="36"/>
      <c r="C507" s="37"/>
      <c r="D507" s="38"/>
      <c r="E507" s="38"/>
      <c r="F507" s="38"/>
      <c r="G507" s="38"/>
      <c r="H507" s="30"/>
    </row>
    <row r="508" spans="1:8" s="41" customFormat="1" ht="20.100000000000001" customHeight="1" x14ac:dyDescent="0.25">
      <c r="A508" s="29"/>
      <c r="B508" s="36"/>
      <c r="C508" s="37"/>
      <c r="D508" s="38"/>
      <c r="E508" s="38"/>
      <c r="F508" s="38"/>
      <c r="G508" s="38"/>
      <c r="H508" s="30"/>
    </row>
    <row r="509" spans="1:8" s="41" customFormat="1" ht="20.100000000000001" customHeight="1" x14ac:dyDescent="0.25">
      <c r="A509" s="29"/>
      <c r="B509" s="36"/>
      <c r="C509" s="37"/>
      <c r="D509" s="38"/>
      <c r="E509" s="38"/>
      <c r="F509" s="38"/>
      <c r="G509" s="38"/>
      <c r="H509" s="30"/>
    </row>
    <row r="510" spans="1:8" s="41" customFormat="1" ht="20.100000000000001" customHeight="1" x14ac:dyDescent="0.25">
      <c r="A510" s="29"/>
      <c r="B510" s="36"/>
      <c r="C510" s="37"/>
      <c r="D510" s="38"/>
      <c r="E510" s="38"/>
      <c r="F510" s="38"/>
      <c r="G510" s="38"/>
      <c r="H510" s="30"/>
    </row>
    <row r="511" spans="1:8" s="41" customFormat="1" ht="20.100000000000001" customHeight="1" x14ac:dyDescent="0.25">
      <c r="A511" s="29"/>
      <c r="B511" s="36"/>
      <c r="C511" s="37"/>
      <c r="D511" s="38"/>
      <c r="E511" s="38"/>
      <c r="F511" s="38"/>
      <c r="G511" s="38"/>
      <c r="H511" s="30"/>
    </row>
    <row r="512" spans="1:8" s="41" customFormat="1" ht="20.100000000000001" customHeight="1" x14ac:dyDescent="0.25">
      <c r="A512" s="29"/>
      <c r="B512" s="36"/>
      <c r="C512" s="37"/>
      <c r="D512" s="38"/>
      <c r="E512" s="38"/>
      <c r="F512" s="38"/>
      <c r="G512" s="38"/>
      <c r="H512" s="30"/>
    </row>
    <row r="513" spans="1:8" s="41" customFormat="1" ht="20.100000000000001" customHeight="1" x14ac:dyDescent="0.25">
      <c r="A513" s="29"/>
      <c r="B513" s="36"/>
      <c r="C513" s="37"/>
      <c r="D513" s="38"/>
      <c r="E513" s="38"/>
      <c r="F513" s="38"/>
      <c r="G513" s="38"/>
      <c r="H513" s="30"/>
    </row>
    <row r="514" spans="1:8" s="41" customFormat="1" ht="20.100000000000001" customHeight="1" x14ac:dyDescent="0.25">
      <c r="A514" s="29"/>
      <c r="B514" s="36"/>
      <c r="C514" s="37"/>
      <c r="D514" s="38"/>
      <c r="E514" s="38"/>
      <c r="F514" s="38"/>
      <c r="G514" s="38"/>
      <c r="H514" s="30"/>
    </row>
    <row r="515" spans="1:8" s="41" customFormat="1" ht="20.100000000000001" customHeight="1" x14ac:dyDescent="0.25">
      <c r="A515" s="29"/>
      <c r="B515" s="36"/>
      <c r="C515" s="37"/>
      <c r="D515" s="38"/>
      <c r="E515" s="38"/>
      <c r="F515" s="38"/>
      <c r="G515" s="38"/>
      <c r="H515" s="30"/>
    </row>
    <row r="516" spans="1:8" s="41" customFormat="1" ht="20.100000000000001" customHeight="1" x14ac:dyDescent="0.25">
      <c r="A516" s="29"/>
      <c r="B516" s="36"/>
      <c r="C516" s="37"/>
      <c r="D516" s="38"/>
      <c r="E516" s="38"/>
      <c r="F516" s="38"/>
      <c r="G516" s="38"/>
      <c r="H516" s="30"/>
    </row>
    <row r="517" spans="1:8" s="41" customFormat="1" ht="20.100000000000001" customHeight="1" x14ac:dyDescent="0.25">
      <c r="A517" s="29"/>
      <c r="B517" s="36"/>
      <c r="C517" s="37"/>
      <c r="D517" s="38"/>
      <c r="E517" s="38"/>
      <c r="F517" s="38"/>
      <c r="G517" s="38"/>
      <c r="H517" s="30"/>
    </row>
    <row r="518" spans="1:8" s="41" customFormat="1" ht="20.100000000000001" customHeight="1" x14ac:dyDescent="0.25">
      <c r="A518" s="29"/>
      <c r="B518" s="36"/>
      <c r="C518" s="37"/>
      <c r="D518" s="38"/>
      <c r="E518" s="38"/>
      <c r="F518" s="38"/>
      <c r="G518" s="38"/>
      <c r="H518" s="30"/>
    </row>
    <row r="519" spans="1:8" s="41" customFormat="1" ht="20.100000000000001" customHeight="1" x14ac:dyDescent="0.25">
      <c r="A519" s="29"/>
      <c r="B519" s="36"/>
      <c r="C519" s="37"/>
      <c r="D519" s="38"/>
      <c r="E519" s="38"/>
      <c r="F519" s="38"/>
      <c r="G519" s="38"/>
      <c r="H519" s="30"/>
    </row>
    <row r="520" spans="1:8" s="41" customFormat="1" ht="20.100000000000001" customHeight="1" x14ac:dyDescent="0.25">
      <c r="A520" s="29"/>
      <c r="B520" s="36"/>
      <c r="C520" s="37"/>
      <c r="D520" s="38"/>
      <c r="E520" s="38"/>
      <c r="F520" s="38"/>
      <c r="G520" s="38"/>
      <c r="H520" s="30"/>
    </row>
    <row r="521" spans="1:8" s="41" customFormat="1" ht="20.100000000000001" customHeight="1" x14ac:dyDescent="0.25">
      <c r="A521" s="29"/>
      <c r="B521" s="36"/>
      <c r="C521" s="37"/>
      <c r="D521" s="38"/>
      <c r="E521" s="38"/>
      <c r="F521" s="38"/>
      <c r="G521" s="38"/>
      <c r="H521" s="30"/>
    </row>
    <row r="522" spans="1:8" s="41" customFormat="1" ht="20.100000000000001" customHeight="1" x14ac:dyDescent="0.25">
      <c r="A522" s="29"/>
      <c r="B522" s="36"/>
      <c r="C522" s="37"/>
      <c r="D522" s="38"/>
      <c r="E522" s="38"/>
      <c r="F522" s="38"/>
      <c r="G522" s="38"/>
      <c r="H522" s="30"/>
    </row>
    <row r="523" spans="1:8" s="41" customFormat="1" ht="20.100000000000001" customHeight="1" x14ac:dyDescent="0.25">
      <c r="A523" s="29"/>
      <c r="B523" s="36"/>
      <c r="C523" s="37"/>
      <c r="D523" s="38"/>
      <c r="E523" s="38"/>
      <c r="F523" s="38"/>
      <c r="G523" s="38"/>
      <c r="H523" s="30"/>
    </row>
    <row r="524" spans="1:8" s="41" customFormat="1" ht="20.100000000000001" customHeight="1" x14ac:dyDescent="0.25">
      <c r="A524" s="29"/>
      <c r="B524" s="36"/>
      <c r="C524" s="37"/>
      <c r="D524" s="38"/>
      <c r="E524" s="38"/>
      <c r="F524" s="38"/>
      <c r="G524" s="38"/>
      <c r="H524" s="30"/>
    </row>
    <row r="525" spans="1:8" s="41" customFormat="1" ht="20.100000000000001" customHeight="1" x14ac:dyDescent="0.25">
      <c r="A525" s="29"/>
      <c r="B525" s="36"/>
      <c r="C525" s="37"/>
      <c r="D525" s="38"/>
      <c r="E525" s="38"/>
      <c r="F525" s="38"/>
      <c r="G525" s="38"/>
      <c r="H525" s="30"/>
    </row>
    <row r="526" spans="1:8" s="41" customFormat="1" ht="20.100000000000001" customHeight="1" x14ac:dyDescent="0.25">
      <c r="A526" s="29"/>
      <c r="B526" s="36"/>
      <c r="C526" s="37"/>
      <c r="D526" s="38"/>
      <c r="E526" s="38"/>
      <c r="F526" s="38"/>
      <c r="G526" s="38"/>
      <c r="H526" s="30"/>
    </row>
    <row r="527" spans="1:8" s="41" customFormat="1" ht="20.100000000000001" customHeight="1" x14ac:dyDescent="0.25">
      <c r="A527" s="29"/>
      <c r="B527" s="36"/>
      <c r="C527" s="37"/>
      <c r="D527" s="38"/>
      <c r="E527" s="38"/>
      <c r="F527" s="38"/>
      <c r="G527" s="38"/>
      <c r="H527" s="30"/>
    </row>
    <row r="528" spans="1:8" s="41" customFormat="1" ht="20.100000000000001" customHeight="1" x14ac:dyDescent="0.25">
      <c r="A528" s="29"/>
      <c r="B528" s="36"/>
      <c r="C528" s="37"/>
      <c r="D528" s="38"/>
      <c r="E528" s="38"/>
      <c r="F528" s="38"/>
      <c r="G528" s="38"/>
      <c r="H528" s="30"/>
    </row>
    <row r="529" spans="1:8" s="41" customFormat="1" ht="20.100000000000001" customHeight="1" x14ac:dyDescent="0.25">
      <c r="A529" s="29"/>
      <c r="B529" s="36"/>
      <c r="C529" s="37"/>
      <c r="D529" s="38"/>
      <c r="E529" s="38"/>
      <c r="F529" s="38"/>
      <c r="G529" s="38"/>
      <c r="H529" s="30"/>
    </row>
    <row r="530" spans="1:8" s="41" customFormat="1" ht="20.100000000000001" customHeight="1" x14ac:dyDescent="0.25">
      <c r="A530" s="29"/>
      <c r="B530" s="36"/>
      <c r="C530" s="37"/>
      <c r="D530" s="38"/>
      <c r="E530" s="38"/>
      <c r="F530" s="38"/>
      <c r="G530" s="38"/>
      <c r="H530" s="30"/>
    </row>
    <row r="531" spans="1:8" s="41" customFormat="1" ht="20.100000000000001" customHeight="1" x14ac:dyDescent="0.25">
      <c r="A531" s="29"/>
      <c r="B531" s="36"/>
      <c r="C531" s="37"/>
      <c r="D531" s="38"/>
      <c r="E531" s="38"/>
      <c r="F531" s="38"/>
      <c r="G531" s="38"/>
      <c r="H531" s="30"/>
    </row>
    <row r="532" spans="1:8" s="41" customFormat="1" ht="20.100000000000001" customHeight="1" x14ac:dyDescent="0.25">
      <c r="A532" s="29"/>
      <c r="B532" s="36"/>
      <c r="C532" s="37"/>
      <c r="D532" s="38"/>
      <c r="E532" s="38"/>
      <c r="F532" s="38"/>
      <c r="G532" s="38"/>
      <c r="H532" s="30"/>
    </row>
    <row r="533" spans="1:8" s="41" customFormat="1" ht="20.100000000000001" customHeight="1" x14ac:dyDescent="0.25">
      <c r="A533" s="29"/>
      <c r="B533" s="36"/>
      <c r="C533" s="37"/>
      <c r="D533" s="38"/>
      <c r="E533" s="38"/>
      <c r="F533" s="38"/>
      <c r="G533" s="38"/>
      <c r="H533" s="30"/>
    </row>
    <row r="534" spans="1:8" s="41" customFormat="1" ht="20.100000000000001" customHeight="1" x14ac:dyDescent="0.25">
      <c r="A534" s="29"/>
      <c r="B534" s="36"/>
      <c r="C534" s="37"/>
      <c r="D534" s="38"/>
      <c r="E534" s="38"/>
      <c r="F534" s="38"/>
      <c r="G534" s="38"/>
      <c r="H534" s="30"/>
    </row>
    <row r="535" spans="1:8" s="41" customFormat="1" ht="20.100000000000001" customHeight="1" x14ac:dyDescent="0.25">
      <c r="A535" s="29"/>
      <c r="B535" s="36"/>
      <c r="C535" s="37"/>
      <c r="D535" s="38"/>
      <c r="E535" s="38"/>
      <c r="F535" s="38"/>
      <c r="G535" s="38"/>
      <c r="H535" s="30"/>
    </row>
    <row r="536" spans="1:8" s="41" customFormat="1" ht="20.100000000000001" customHeight="1" x14ac:dyDescent="0.25">
      <c r="A536" s="29"/>
      <c r="B536" s="36"/>
      <c r="C536" s="37"/>
      <c r="D536" s="38"/>
      <c r="E536" s="38"/>
      <c r="F536" s="38"/>
      <c r="G536" s="38"/>
      <c r="H536" s="30"/>
    </row>
    <row r="537" spans="1:8" s="41" customFormat="1" ht="20.100000000000001" customHeight="1" x14ac:dyDescent="0.25">
      <c r="A537" s="29"/>
      <c r="B537" s="36"/>
      <c r="C537" s="37"/>
      <c r="D537" s="38"/>
      <c r="E537" s="38"/>
      <c r="F537" s="38"/>
      <c r="G537" s="38"/>
      <c r="H537" s="30"/>
    </row>
    <row r="538" spans="1:8" s="41" customFormat="1" ht="20.100000000000001" customHeight="1" x14ac:dyDescent="0.25">
      <c r="A538" s="29"/>
      <c r="B538" s="36"/>
      <c r="C538" s="37"/>
      <c r="D538" s="38"/>
      <c r="E538" s="38"/>
      <c r="F538" s="38"/>
      <c r="G538" s="38"/>
      <c r="H538" s="30"/>
    </row>
    <row r="539" spans="1:8" s="41" customFormat="1" ht="20.100000000000001" customHeight="1" x14ac:dyDescent="0.25">
      <c r="A539" s="29"/>
      <c r="B539" s="36"/>
      <c r="C539" s="37"/>
      <c r="D539" s="38"/>
      <c r="E539" s="38"/>
      <c r="F539" s="38"/>
      <c r="G539" s="38"/>
      <c r="H539" s="30"/>
    </row>
    <row r="540" spans="1:8" s="41" customFormat="1" ht="20.100000000000001" customHeight="1" x14ac:dyDescent="0.25">
      <c r="A540" s="29"/>
      <c r="B540" s="36"/>
      <c r="C540" s="37"/>
      <c r="D540" s="38"/>
      <c r="E540" s="38"/>
      <c r="F540" s="38"/>
      <c r="G540" s="38"/>
      <c r="H540" s="30"/>
    </row>
    <row r="541" spans="1:8" s="41" customFormat="1" ht="20.100000000000001" customHeight="1" x14ac:dyDescent="0.25">
      <c r="A541" s="29"/>
      <c r="B541" s="36"/>
      <c r="C541" s="37"/>
      <c r="D541" s="38"/>
      <c r="E541" s="38"/>
      <c r="F541" s="38"/>
      <c r="G541" s="38"/>
      <c r="H541" s="30"/>
    </row>
    <row r="542" spans="1:8" s="41" customFormat="1" ht="20.100000000000001" customHeight="1" x14ac:dyDescent="0.25">
      <c r="A542" s="29"/>
      <c r="B542" s="36"/>
      <c r="C542" s="37"/>
      <c r="D542" s="38"/>
      <c r="E542" s="38"/>
      <c r="F542" s="38"/>
      <c r="G542" s="38"/>
      <c r="H542" s="30"/>
    </row>
    <row r="543" spans="1:8" s="41" customFormat="1" ht="20.100000000000001" customHeight="1" x14ac:dyDescent="0.25">
      <c r="A543" s="29"/>
      <c r="B543" s="36"/>
      <c r="C543" s="37"/>
      <c r="D543" s="38"/>
      <c r="E543" s="38"/>
      <c r="F543" s="38"/>
      <c r="G543" s="38"/>
      <c r="H543" s="30"/>
    </row>
    <row r="544" spans="1:8" s="41" customFormat="1" ht="20.100000000000001" customHeight="1" x14ac:dyDescent="0.25">
      <c r="A544" s="29"/>
      <c r="B544" s="36"/>
      <c r="C544" s="37"/>
      <c r="D544" s="38"/>
      <c r="E544" s="38"/>
      <c r="F544" s="38"/>
      <c r="G544" s="38"/>
      <c r="H544" s="30"/>
    </row>
    <row r="545" spans="1:8" s="41" customFormat="1" ht="20.100000000000001" customHeight="1" x14ac:dyDescent="0.25">
      <c r="A545" s="29"/>
      <c r="B545" s="36"/>
      <c r="C545" s="37"/>
      <c r="D545" s="38"/>
      <c r="E545" s="38"/>
      <c r="F545" s="38"/>
      <c r="G545" s="38"/>
      <c r="H545" s="30"/>
    </row>
    <row r="546" spans="1:8" s="41" customFormat="1" ht="20.100000000000001" customHeight="1" x14ac:dyDescent="0.25">
      <c r="A546" s="29"/>
      <c r="B546" s="36"/>
      <c r="C546" s="37"/>
      <c r="D546" s="38"/>
      <c r="E546" s="38"/>
      <c r="F546" s="38"/>
      <c r="G546" s="38"/>
      <c r="H546" s="30"/>
    </row>
    <row r="547" spans="1:8" s="41" customFormat="1" ht="20.100000000000001" customHeight="1" x14ac:dyDescent="0.25">
      <c r="A547" s="29"/>
      <c r="B547" s="36"/>
      <c r="C547" s="37"/>
      <c r="D547" s="38"/>
      <c r="E547" s="38"/>
      <c r="F547" s="38"/>
      <c r="G547" s="38"/>
      <c r="H547" s="30"/>
    </row>
    <row r="548" spans="1:8" s="41" customFormat="1" ht="20.100000000000001" customHeight="1" x14ac:dyDescent="0.25">
      <c r="A548" s="29"/>
      <c r="B548" s="36"/>
      <c r="C548" s="37"/>
      <c r="D548" s="38"/>
      <c r="E548" s="38"/>
      <c r="F548" s="38"/>
      <c r="G548" s="38"/>
      <c r="H548" s="30"/>
    </row>
    <row r="549" spans="1:8" s="41" customFormat="1" ht="20.100000000000001" customHeight="1" x14ac:dyDescent="0.25">
      <c r="A549" s="29"/>
      <c r="B549" s="36"/>
      <c r="C549" s="37"/>
      <c r="D549" s="38"/>
      <c r="E549" s="38"/>
      <c r="F549" s="38"/>
      <c r="G549" s="38"/>
      <c r="H549" s="30"/>
    </row>
    <row r="550" spans="1:8" s="41" customFormat="1" ht="20.100000000000001" customHeight="1" x14ac:dyDescent="0.25">
      <c r="A550" s="29"/>
      <c r="B550" s="36"/>
      <c r="C550" s="37"/>
      <c r="D550" s="38"/>
      <c r="E550" s="38"/>
      <c r="F550" s="38"/>
      <c r="G550" s="38"/>
      <c r="H550" s="30"/>
    </row>
    <row r="551" spans="1:8" s="41" customFormat="1" ht="20.100000000000001" customHeight="1" x14ac:dyDescent="0.25">
      <c r="A551" s="29"/>
      <c r="B551" s="36"/>
      <c r="C551" s="37"/>
      <c r="D551" s="38"/>
      <c r="E551" s="38"/>
      <c r="F551" s="38"/>
      <c r="G551" s="38"/>
      <c r="H551" s="30"/>
    </row>
    <row r="552" spans="1:8" s="41" customFormat="1" ht="20.100000000000001" customHeight="1" x14ac:dyDescent="0.25">
      <c r="A552" s="29"/>
      <c r="B552" s="36"/>
      <c r="C552" s="37"/>
      <c r="D552" s="38"/>
      <c r="E552" s="38"/>
      <c r="F552" s="38"/>
      <c r="G552" s="38"/>
      <c r="H552" s="30"/>
    </row>
    <row r="553" spans="1:8" s="41" customFormat="1" ht="20.100000000000001" customHeight="1" x14ac:dyDescent="0.25">
      <c r="A553" s="29"/>
      <c r="B553" s="36"/>
      <c r="C553" s="37"/>
      <c r="D553" s="38"/>
      <c r="E553" s="38"/>
      <c r="F553" s="38"/>
      <c r="G553" s="38"/>
      <c r="H553" s="30"/>
    </row>
    <row r="554" spans="1:8" s="41" customFormat="1" ht="20.100000000000001" customHeight="1" x14ac:dyDescent="0.25">
      <c r="A554" s="29"/>
      <c r="B554" s="36"/>
      <c r="C554" s="37"/>
      <c r="D554" s="38"/>
      <c r="E554" s="38"/>
      <c r="F554" s="38"/>
      <c r="G554" s="38"/>
      <c r="H554" s="30"/>
    </row>
    <row r="555" spans="1:8" s="41" customFormat="1" ht="20.100000000000001" customHeight="1" x14ac:dyDescent="0.25">
      <c r="A555" s="29"/>
      <c r="B555" s="36"/>
      <c r="C555" s="37"/>
      <c r="D555" s="38"/>
      <c r="E555" s="38"/>
      <c r="F555" s="38"/>
      <c r="G555" s="38"/>
      <c r="H555" s="30"/>
    </row>
    <row r="556" spans="1:8" s="41" customFormat="1" ht="20.100000000000001" customHeight="1" x14ac:dyDescent="0.25">
      <c r="A556" s="29"/>
      <c r="B556" s="36"/>
      <c r="C556" s="37"/>
      <c r="D556" s="38"/>
      <c r="E556" s="38"/>
      <c r="F556" s="38"/>
      <c r="G556" s="38"/>
      <c r="H556" s="30"/>
    </row>
    <row r="557" spans="1:8" s="41" customFormat="1" ht="20.100000000000001" customHeight="1" x14ac:dyDescent="0.25">
      <c r="A557" s="29"/>
      <c r="B557" s="36"/>
      <c r="C557" s="37"/>
      <c r="D557" s="38"/>
      <c r="E557" s="38"/>
      <c r="F557" s="38"/>
      <c r="G557" s="38"/>
      <c r="H557" s="30"/>
    </row>
    <row r="558" spans="1:8" s="41" customFormat="1" ht="20.100000000000001" customHeight="1" x14ac:dyDescent="0.25">
      <c r="A558" s="29"/>
      <c r="B558" s="36"/>
      <c r="C558" s="37"/>
      <c r="D558" s="38"/>
      <c r="E558" s="38"/>
      <c r="F558" s="38"/>
      <c r="G558" s="38"/>
      <c r="H558" s="30"/>
    </row>
    <row r="559" spans="1:8" s="41" customFormat="1" ht="20.100000000000001" customHeight="1" x14ac:dyDescent="0.25">
      <c r="A559" s="29"/>
      <c r="B559" s="36"/>
      <c r="C559" s="37"/>
      <c r="D559" s="38"/>
      <c r="E559" s="38"/>
      <c r="F559" s="38"/>
      <c r="G559" s="38"/>
      <c r="H559" s="30"/>
    </row>
    <row r="560" spans="1:8" s="41" customFormat="1" ht="20.100000000000001" customHeight="1" x14ac:dyDescent="0.25">
      <c r="A560" s="29"/>
      <c r="B560" s="36"/>
      <c r="C560" s="37"/>
      <c r="D560" s="38"/>
      <c r="E560" s="38"/>
      <c r="F560" s="38"/>
      <c r="G560" s="38"/>
      <c r="H560" s="30"/>
    </row>
    <row r="561" spans="1:8" s="41" customFormat="1" ht="20.100000000000001" customHeight="1" x14ac:dyDescent="0.25">
      <c r="A561" s="29"/>
      <c r="B561" s="36"/>
      <c r="C561" s="37"/>
      <c r="D561" s="38"/>
      <c r="E561" s="38"/>
      <c r="F561" s="38"/>
      <c r="G561" s="38"/>
      <c r="H561" s="30"/>
    </row>
    <row r="562" spans="1:8" s="41" customFormat="1" ht="20.100000000000001" customHeight="1" x14ac:dyDescent="0.25">
      <c r="A562" s="29"/>
      <c r="B562" s="36"/>
      <c r="C562" s="37"/>
      <c r="D562" s="38"/>
      <c r="E562" s="38"/>
      <c r="F562" s="38"/>
      <c r="G562" s="38"/>
      <c r="H562" s="30"/>
    </row>
    <row r="563" spans="1:8" s="41" customFormat="1" ht="20.100000000000001" customHeight="1" x14ac:dyDescent="0.25">
      <c r="A563" s="29"/>
      <c r="B563" s="36"/>
      <c r="C563" s="37"/>
      <c r="D563" s="38"/>
      <c r="E563" s="38"/>
      <c r="F563" s="38"/>
      <c r="G563" s="38"/>
      <c r="H563" s="30"/>
    </row>
    <row r="564" spans="1:8" s="41" customFormat="1" ht="20.100000000000001" customHeight="1" x14ac:dyDescent="0.25">
      <c r="A564" s="29"/>
      <c r="B564" s="36"/>
      <c r="C564" s="37"/>
      <c r="D564" s="38"/>
      <c r="E564" s="38"/>
      <c r="F564" s="38"/>
      <c r="G564" s="38"/>
      <c r="H564" s="30"/>
    </row>
    <row r="565" spans="1:8" s="41" customFormat="1" ht="20.100000000000001" customHeight="1" x14ac:dyDescent="0.25">
      <c r="A565" s="29"/>
      <c r="B565" s="36"/>
      <c r="C565" s="37"/>
      <c r="D565" s="38"/>
      <c r="E565" s="38"/>
      <c r="F565" s="38"/>
      <c r="G565" s="38"/>
      <c r="H565" s="30"/>
    </row>
    <row r="566" spans="1:8" s="41" customFormat="1" ht="20.100000000000001" customHeight="1" x14ac:dyDescent="0.25">
      <c r="A566" s="29"/>
      <c r="B566" s="36"/>
      <c r="C566" s="37"/>
      <c r="D566" s="38"/>
      <c r="E566" s="38"/>
      <c r="F566" s="38"/>
      <c r="G566" s="38"/>
      <c r="H566" s="30"/>
    </row>
    <row r="567" spans="1:8" s="41" customFormat="1" ht="20.100000000000001" customHeight="1" x14ac:dyDescent="0.25">
      <c r="A567" s="29"/>
      <c r="B567" s="36"/>
      <c r="C567" s="37"/>
      <c r="D567" s="38"/>
      <c r="E567" s="38"/>
      <c r="F567" s="38"/>
      <c r="G567" s="38"/>
      <c r="H567" s="30"/>
    </row>
    <row r="568" spans="1:8" s="41" customFormat="1" ht="20.100000000000001" customHeight="1" x14ac:dyDescent="0.25">
      <c r="A568" s="29"/>
      <c r="B568" s="36"/>
      <c r="C568" s="37"/>
      <c r="D568" s="38"/>
      <c r="E568" s="38"/>
      <c r="F568" s="38"/>
      <c r="G568" s="38"/>
      <c r="H568" s="30"/>
    </row>
    <row r="569" spans="1:8" s="41" customFormat="1" ht="20.100000000000001" customHeight="1" x14ac:dyDescent="0.25">
      <c r="A569" s="29"/>
      <c r="B569" s="36"/>
      <c r="C569" s="37"/>
      <c r="D569" s="38"/>
      <c r="E569" s="38"/>
      <c r="F569" s="38"/>
      <c r="G569" s="38"/>
      <c r="H569" s="30"/>
    </row>
    <row r="570" spans="1:8" s="41" customFormat="1" ht="20.100000000000001" customHeight="1" x14ac:dyDescent="0.25">
      <c r="A570" s="29"/>
      <c r="B570" s="36"/>
      <c r="C570" s="37"/>
      <c r="D570" s="38"/>
      <c r="E570" s="38"/>
      <c r="F570" s="38"/>
      <c r="G570" s="38"/>
      <c r="H570" s="30"/>
    </row>
    <row r="571" spans="1:8" s="41" customFormat="1" ht="20.100000000000001" customHeight="1" x14ac:dyDescent="0.25">
      <c r="A571" s="29"/>
      <c r="B571" s="36"/>
      <c r="C571" s="37"/>
      <c r="D571" s="38"/>
      <c r="E571" s="38"/>
      <c r="F571" s="38"/>
      <c r="G571" s="38"/>
      <c r="H571" s="30"/>
    </row>
    <row r="572" spans="1:8" s="41" customFormat="1" ht="20.100000000000001" customHeight="1" x14ac:dyDescent="0.25">
      <c r="A572" s="29"/>
      <c r="B572" s="36"/>
      <c r="C572" s="37"/>
      <c r="D572" s="38"/>
      <c r="E572" s="38"/>
      <c r="F572" s="38"/>
      <c r="G572" s="38"/>
      <c r="H572" s="30"/>
    </row>
    <row r="573" spans="1:8" s="41" customFormat="1" ht="20.100000000000001" customHeight="1" x14ac:dyDescent="0.25">
      <c r="A573" s="29"/>
      <c r="B573" s="36"/>
      <c r="C573" s="37"/>
      <c r="D573" s="38"/>
      <c r="E573" s="38"/>
      <c r="F573" s="38"/>
      <c r="G573" s="38"/>
      <c r="H573" s="30"/>
    </row>
    <row r="574" spans="1:8" s="41" customFormat="1" ht="20.100000000000001" customHeight="1" x14ac:dyDescent="0.25">
      <c r="A574" s="29"/>
      <c r="B574" s="36"/>
      <c r="C574" s="37"/>
      <c r="D574" s="38"/>
      <c r="E574" s="38"/>
      <c r="F574" s="38"/>
      <c r="G574" s="38"/>
      <c r="H574" s="30"/>
    </row>
    <row r="575" spans="1:8" s="41" customFormat="1" ht="20.100000000000001" customHeight="1" x14ac:dyDescent="0.25">
      <c r="A575" s="29"/>
      <c r="B575" s="36"/>
      <c r="C575" s="37"/>
      <c r="D575" s="38"/>
      <c r="E575" s="38"/>
      <c r="F575" s="38"/>
      <c r="G575" s="38"/>
      <c r="H575" s="30"/>
    </row>
    <row r="576" spans="1:8" s="41" customFormat="1" ht="20.100000000000001" customHeight="1" x14ac:dyDescent="0.25">
      <c r="A576" s="29"/>
      <c r="B576" s="36"/>
      <c r="C576" s="37"/>
      <c r="D576" s="38"/>
      <c r="E576" s="38"/>
      <c r="F576" s="38"/>
      <c r="G576" s="38"/>
      <c r="H576" s="30"/>
    </row>
    <row r="577" spans="1:8" s="41" customFormat="1" ht="20.100000000000001" customHeight="1" x14ac:dyDescent="0.25">
      <c r="A577" s="29"/>
      <c r="B577" s="36"/>
      <c r="C577" s="37"/>
      <c r="D577" s="38"/>
      <c r="E577" s="38"/>
      <c r="F577" s="38"/>
      <c r="G577" s="38"/>
      <c r="H577" s="30"/>
    </row>
    <row r="578" spans="1:8" s="41" customFormat="1" ht="20.100000000000001" customHeight="1" x14ac:dyDescent="0.25">
      <c r="A578" s="29"/>
      <c r="B578" s="36"/>
      <c r="C578" s="37"/>
      <c r="D578" s="38"/>
      <c r="E578" s="38"/>
      <c r="F578" s="38"/>
      <c r="G578" s="38"/>
      <c r="H578" s="30"/>
    </row>
    <row r="579" spans="1:8" s="41" customFormat="1" ht="20.100000000000001" customHeight="1" x14ac:dyDescent="0.25">
      <c r="A579" s="29"/>
      <c r="B579" s="36"/>
      <c r="C579" s="37"/>
      <c r="D579" s="38"/>
      <c r="E579" s="38"/>
      <c r="F579" s="38"/>
      <c r="G579" s="38"/>
      <c r="H579" s="30"/>
    </row>
    <row r="580" spans="1:8" s="41" customFormat="1" ht="20.100000000000001" customHeight="1" x14ac:dyDescent="0.25">
      <c r="A580" s="29"/>
      <c r="B580" s="36"/>
      <c r="C580" s="37"/>
      <c r="D580" s="38"/>
      <c r="E580" s="38"/>
      <c r="F580" s="38"/>
      <c r="G580" s="38"/>
      <c r="H580" s="30"/>
    </row>
    <row r="581" spans="1:8" s="41" customFormat="1" ht="20.100000000000001" customHeight="1" x14ac:dyDescent="0.25">
      <c r="A581" s="29"/>
      <c r="B581" s="36"/>
      <c r="C581" s="37"/>
      <c r="D581" s="38"/>
      <c r="E581" s="38"/>
      <c r="F581" s="38"/>
      <c r="G581" s="38"/>
      <c r="H581" s="30"/>
    </row>
    <row r="582" spans="1:8" s="41" customFormat="1" ht="20.100000000000001" customHeight="1" x14ac:dyDescent="0.25">
      <c r="A582" s="29"/>
      <c r="B582" s="36"/>
      <c r="C582" s="37"/>
      <c r="D582" s="38"/>
      <c r="E582" s="38"/>
      <c r="F582" s="38"/>
      <c r="G582" s="38"/>
      <c r="H582" s="30"/>
    </row>
    <row r="583" spans="1:8" s="41" customFormat="1" ht="20.100000000000001" customHeight="1" x14ac:dyDescent="0.25">
      <c r="A583" s="29"/>
      <c r="B583" s="36"/>
      <c r="C583" s="37"/>
      <c r="D583" s="38"/>
      <c r="E583" s="38"/>
      <c r="F583" s="38"/>
      <c r="G583" s="38"/>
      <c r="H583" s="30"/>
    </row>
    <row r="584" spans="1:8" s="41" customFormat="1" ht="20.100000000000001" customHeight="1" x14ac:dyDescent="0.25">
      <c r="A584" s="29"/>
      <c r="B584" s="36"/>
      <c r="C584" s="37"/>
      <c r="D584" s="38"/>
      <c r="E584" s="38"/>
      <c r="F584" s="38"/>
      <c r="G584" s="38"/>
      <c r="H584" s="30"/>
    </row>
    <row r="585" spans="1:8" s="41" customFormat="1" ht="20.100000000000001" customHeight="1" x14ac:dyDescent="0.25">
      <c r="A585" s="29"/>
      <c r="B585" s="36"/>
      <c r="C585" s="37"/>
      <c r="D585" s="38"/>
      <c r="E585" s="38"/>
      <c r="F585" s="38"/>
      <c r="G585" s="38"/>
      <c r="H585" s="30"/>
    </row>
    <row r="586" spans="1:8" s="41" customFormat="1" ht="20.100000000000001" customHeight="1" x14ac:dyDescent="0.25">
      <c r="A586" s="29"/>
      <c r="B586" s="36"/>
      <c r="C586" s="37"/>
      <c r="D586" s="38"/>
      <c r="E586" s="38"/>
      <c r="F586" s="38"/>
      <c r="G586" s="38"/>
      <c r="H586" s="30"/>
    </row>
    <row r="587" spans="1:8" s="41" customFormat="1" ht="20.100000000000001" customHeight="1" x14ac:dyDescent="0.25">
      <c r="A587" s="29"/>
      <c r="B587" s="36"/>
      <c r="C587" s="37"/>
      <c r="D587" s="38"/>
      <c r="E587" s="38"/>
      <c r="F587" s="38"/>
      <c r="G587" s="38"/>
      <c r="H587" s="30"/>
    </row>
    <row r="588" spans="1:8" s="41" customFormat="1" ht="20.100000000000001" customHeight="1" x14ac:dyDescent="0.25">
      <c r="A588" s="29"/>
      <c r="B588" s="36"/>
      <c r="C588" s="37"/>
      <c r="D588" s="38"/>
      <c r="E588" s="38"/>
      <c r="F588" s="38"/>
      <c r="G588" s="38"/>
      <c r="H588" s="30"/>
    </row>
    <row r="589" spans="1:8" s="41" customFormat="1" ht="20.100000000000001" customHeight="1" x14ac:dyDescent="0.25">
      <c r="A589" s="29"/>
      <c r="B589" s="36"/>
      <c r="C589" s="37"/>
      <c r="D589" s="38"/>
      <c r="E589" s="38"/>
      <c r="F589" s="38"/>
      <c r="G589" s="38"/>
      <c r="H589" s="30"/>
    </row>
    <row r="590" spans="1:8" s="41" customFormat="1" ht="20.100000000000001" customHeight="1" x14ac:dyDescent="0.25">
      <c r="A590" s="29"/>
      <c r="B590" s="36"/>
      <c r="C590" s="37"/>
      <c r="D590" s="38"/>
      <c r="E590" s="38"/>
      <c r="F590" s="38"/>
      <c r="G590" s="38"/>
      <c r="H590" s="30"/>
    </row>
    <row r="591" spans="1:8" s="41" customFormat="1" ht="20.100000000000001" customHeight="1" x14ac:dyDescent="0.25">
      <c r="A591" s="29"/>
      <c r="B591" s="36"/>
      <c r="C591" s="37"/>
      <c r="D591" s="38"/>
      <c r="E591" s="38"/>
      <c r="F591" s="38"/>
      <c r="G591" s="38"/>
      <c r="H591" s="30"/>
    </row>
    <row r="592" spans="1:8" s="41" customFormat="1" ht="20.100000000000001" customHeight="1" x14ac:dyDescent="0.25">
      <c r="A592" s="29"/>
      <c r="B592" s="36"/>
      <c r="C592" s="37"/>
      <c r="D592" s="38"/>
      <c r="E592" s="38"/>
      <c r="F592" s="38"/>
      <c r="G592" s="38"/>
      <c r="H592" s="30"/>
    </row>
    <row r="593" spans="1:8" s="41" customFormat="1" ht="20.100000000000001" customHeight="1" x14ac:dyDescent="0.25">
      <c r="A593" s="29"/>
      <c r="B593" s="36"/>
      <c r="C593" s="37"/>
      <c r="D593" s="38"/>
      <c r="E593" s="38"/>
      <c r="F593" s="38"/>
      <c r="G593" s="38"/>
      <c r="H593" s="30"/>
    </row>
    <row r="594" spans="1:8" s="41" customFormat="1" ht="20.100000000000001" customHeight="1" x14ac:dyDescent="0.25">
      <c r="A594" s="29"/>
      <c r="B594" s="36"/>
      <c r="C594" s="37"/>
      <c r="D594" s="38"/>
      <c r="E594" s="38"/>
      <c r="F594" s="38"/>
      <c r="G594" s="38"/>
      <c r="H594" s="30"/>
    </row>
    <row r="595" spans="1:8" s="41" customFormat="1" ht="20.100000000000001" customHeight="1" x14ac:dyDescent="0.25">
      <c r="A595" s="29"/>
      <c r="B595" s="36"/>
      <c r="C595" s="37"/>
      <c r="D595" s="38"/>
      <c r="E595" s="38"/>
      <c r="F595" s="38"/>
      <c r="G595" s="38"/>
      <c r="H595" s="30"/>
    </row>
    <row r="596" spans="1:8" s="41" customFormat="1" ht="20.100000000000001" customHeight="1" x14ac:dyDescent="0.25">
      <c r="A596" s="29"/>
      <c r="B596" s="36"/>
      <c r="C596" s="37"/>
      <c r="D596" s="38"/>
      <c r="E596" s="38"/>
      <c r="F596" s="38"/>
      <c r="G596" s="38"/>
      <c r="H596" s="30"/>
    </row>
    <row r="597" spans="1:8" s="41" customFormat="1" ht="20.100000000000001" customHeight="1" x14ac:dyDescent="0.25">
      <c r="A597" s="29"/>
      <c r="B597" s="36"/>
      <c r="C597" s="37"/>
      <c r="D597" s="38"/>
      <c r="E597" s="38"/>
      <c r="F597" s="38"/>
      <c r="G597" s="38"/>
      <c r="H597" s="30"/>
    </row>
    <row r="598" spans="1:8" s="41" customFormat="1" ht="20.100000000000001" customHeight="1" x14ac:dyDescent="0.25">
      <c r="A598" s="29"/>
      <c r="B598" s="36"/>
      <c r="C598" s="37"/>
      <c r="D598" s="38"/>
      <c r="E598" s="38"/>
      <c r="F598" s="38"/>
      <c r="G598" s="38"/>
      <c r="H598" s="30"/>
    </row>
    <row r="599" spans="1:8" s="41" customFormat="1" ht="20.100000000000001" customHeight="1" x14ac:dyDescent="0.25">
      <c r="A599" s="29"/>
      <c r="B599" s="36"/>
      <c r="C599" s="37"/>
      <c r="D599" s="38"/>
      <c r="E599" s="38"/>
      <c r="F599" s="38"/>
      <c r="G599" s="38"/>
      <c r="H599" s="30"/>
    </row>
    <row r="600" spans="1:8" s="41" customFormat="1" ht="20.100000000000001" customHeight="1" x14ac:dyDescent="0.25">
      <c r="A600" s="29"/>
      <c r="B600" s="36"/>
      <c r="C600" s="37"/>
      <c r="D600" s="38"/>
      <c r="E600" s="38"/>
      <c r="F600" s="38"/>
      <c r="G600" s="38"/>
      <c r="H600" s="30"/>
    </row>
    <row r="601" spans="1:8" s="41" customFormat="1" ht="20.100000000000001" customHeight="1" x14ac:dyDescent="0.25">
      <c r="A601" s="29"/>
      <c r="B601" s="36"/>
      <c r="C601" s="37"/>
      <c r="D601" s="38"/>
      <c r="E601" s="38"/>
      <c r="F601" s="38"/>
      <c r="G601" s="38"/>
      <c r="H601" s="30"/>
    </row>
    <row r="602" spans="1:8" s="41" customFormat="1" ht="20.100000000000001" customHeight="1" x14ac:dyDescent="0.25">
      <c r="A602" s="29"/>
      <c r="B602" s="36"/>
      <c r="C602" s="37"/>
      <c r="D602" s="38"/>
      <c r="E602" s="38"/>
      <c r="F602" s="38"/>
      <c r="G602" s="38"/>
      <c r="H602" s="30"/>
    </row>
    <row r="603" spans="1:8" s="41" customFormat="1" ht="20.100000000000001" customHeight="1" x14ac:dyDescent="0.25">
      <c r="A603" s="29"/>
      <c r="B603" s="36"/>
      <c r="C603" s="37"/>
      <c r="D603" s="38"/>
      <c r="E603" s="38"/>
      <c r="F603" s="38"/>
      <c r="G603" s="38"/>
      <c r="H603" s="30"/>
    </row>
    <row r="604" spans="1:8" s="41" customFormat="1" ht="20.100000000000001" customHeight="1" x14ac:dyDescent="0.25">
      <c r="A604" s="29"/>
      <c r="B604" s="36"/>
      <c r="C604" s="37"/>
      <c r="D604" s="38"/>
      <c r="E604" s="38"/>
      <c r="F604" s="38"/>
      <c r="G604" s="38"/>
      <c r="H604" s="30"/>
    </row>
    <row r="605" spans="1:8" s="41" customFormat="1" ht="20.100000000000001" customHeight="1" x14ac:dyDescent="0.25">
      <c r="A605" s="29"/>
      <c r="B605" s="36"/>
      <c r="C605" s="37"/>
      <c r="D605" s="38"/>
      <c r="E605" s="38"/>
      <c r="F605" s="38"/>
      <c r="G605" s="38"/>
      <c r="H605" s="30"/>
    </row>
  </sheetData>
  <autoFilter ref="B13:G235" xr:uid="{00000000-0009-0000-0000-000001000000}"/>
  <mergeCells count="3">
    <mergeCell ref="C237:E237"/>
    <mergeCell ref="F234:G234"/>
    <mergeCell ref="F237:G237"/>
  </mergeCells>
  <phoneticPr fontId="22" type="noConversion"/>
  <printOptions horizontalCentered="1"/>
  <pageMargins left="0.7" right="0.7" top="0.75" bottom="0.75" header="0.3" footer="0.3"/>
  <pageSetup paperSize="9" scale="22" fitToHeight="0" orientation="portrait" horizontalDpi="300" verticalDpi="300" r:id="rId1"/>
  <headerFooter>
    <oddFooter>&amp;C&amp;26Página &amp;36&amp;P de &amp;N</oddFooter>
  </headerFooter>
  <rowBreaks count="4" manualBreakCount="4">
    <brk id="55" min="1" max="10" man="1"/>
    <brk id="100" min="1" max="10" man="1"/>
    <brk id="155" min="1" max="10" man="1"/>
    <brk id="213" min="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SINTÉTICO READ</vt:lpstr>
      <vt:lpstr>PQPU READ</vt:lpstr>
      <vt:lpstr>'PQPU READ'!Area_de_impressao</vt:lpstr>
      <vt:lpstr>'SINTÉTICO READ'!Area_de_impressao</vt:lpstr>
      <vt:lpstr>'PQPU READ'!Titulos_de_impressao</vt:lpstr>
      <vt:lpstr>'SINTÉTICO READ'!Titulos_de_impressao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Souza</dc:creator>
  <cp:lastModifiedBy>Antonio Junior</cp:lastModifiedBy>
  <cp:lastPrinted>2024-04-30T15:56:13Z</cp:lastPrinted>
  <dcterms:created xsi:type="dcterms:W3CDTF">2022-01-10T13:25:11Z</dcterms:created>
  <dcterms:modified xsi:type="dcterms:W3CDTF">2024-05-03T00:25:53Z</dcterms:modified>
</cp:coreProperties>
</file>