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_rels/sheet1.xml.rels" ContentType="application/vnd.openxmlformats-package.relationship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media/image1.png" ContentType="image/png"/>
  <Override PartName="/xl/drawings/drawing1.xml" ContentType="application/vnd.openxmlformats-officedocument.drawing+xml"/>
  <Override PartName="/xl/drawings/_rels/drawing1.xml.rels" ContentType="application/vnd.openxmlformats-package.relationship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CRONOGRAMA" sheetId="1" state="visible" r:id="rId3"/>
    <sheet name="Plan1" sheetId="2" state="visible" r:id="rId4"/>
  </sheets>
  <calcPr iterateCount="100" refMode="A1" iterate="false" iterateDelta="0.0001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<sst xmlns="http://schemas.openxmlformats.org/spreadsheetml/2006/main" count="73" uniqueCount="66">
  <si>
    <t xml:space="preserve">        SECRETARIA DE OBRAS</t>
  </si>
  <si>
    <t xml:space="preserve">           E INFRAESTRUTURA</t>
  </si>
  <si>
    <t xml:space="preserve">CRONOGRAMA DE DESEMBOLSO</t>
  </si>
  <si>
    <t xml:space="preserve">Objeto:</t>
  </si>
  <si>
    <t xml:space="preserve">Reforma das Instalações Eletricas do Mercado do Produtor e Secretaria Municipal da Agricultura</t>
  </si>
  <si>
    <t xml:space="preserve">local:</t>
  </si>
  <si>
    <t xml:space="preserve">Av. Pref. Carlos Ferreira Lopes, 550 - Vila Mogilar</t>
  </si>
  <si>
    <t xml:space="preserve">dias</t>
  </si>
  <si>
    <t xml:space="preserve">DATA:</t>
  </si>
  <si>
    <t xml:space="preserve">BDI:</t>
  </si>
  <si>
    <t xml:space="preserve">Valor da Obra:</t>
  </si>
  <si>
    <t xml:space="preserve">L.S.</t>
  </si>
  <si>
    <r>
      <rPr>
        <b val="true"/>
        <sz val="16"/>
        <rFont val="Century Gothic"/>
        <family val="2"/>
        <charset val="1"/>
      </rPr>
      <t xml:space="preserve">1</t>
    </r>
    <r>
      <rPr>
        <b val="true"/>
        <sz val="12"/>
        <rFont val="Century Gothic"/>
        <family val="2"/>
        <charset val="1"/>
      </rPr>
      <t xml:space="preserve">º Mês</t>
    </r>
  </si>
  <si>
    <r>
      <rPr>
        <b val="true"/>
        <sz val="16"/>
        <rFont val="Century Gothic"/>
        <family val="2"/>
        <charset val="1"/>
      </rPr>
      <t xml:space="preserve">2</t>
    </r>
    <r>
      <rPr>
        <b val="true"/>
        <sz val="12"/>
        <rFont val="Century Gothic"/>
        <family val="2"/>
        <charset val="1"/>
      </rPr>
      <t xml:space="preserve">º Mês</t>
    </r>
  </si>
  <si>
    <r>
      <rPr>
        <b val="true"/>
        <sz val="16"/>
        <rFont val="Century Gothic"/>
        <family val="2"/>
        <charset val="1"/>
      </rPr>
      <t xml:space="preserve">3</t>
    </r>
    <r>
      <rPr>
        <b val="true"/>
        <sz val="12"/>
        <rFont val="Century Gothic"/>
        <family val="2"/>
        <charset val="1"/>
      </rPr>
      <t xml:space="preserve">º Mês</t>
    </r>
  </si>
  <si>
    <t xml:space="preserve">4º Mês</t>
  </si>
  <si>
    <t xml:space="preserve">5º Mês</t>
  </si>
  <si>
    <t xml:space="preserve">6º Mês</t>
  </si>
  <si>
    <t xml:space="preserve">CRONOGRAMA FÍSICO FINANCEIRO</t>
  </si>
  <si>
    <t xml:space="preserve">CRONOGRAMA </t>
  </si>
  <si>
    <t xml:space="preserve">MÊS 1</t>
  </si>
  <si>
    <t xml:space="preserve">MÊS 2</t>
  </si>
  <si>
    <t xml:space="preserve">MÊS 3</t>
  </si>
  <si>
    <t xml:space="preserve">MÊS 4</t>
  </si>
  <si>
    <t xml:space="preserve">MÊS 5</t>
  </si>
  <si>
    <t xml:space="preserve">MÊS 6</t>
  </si>
  <si>
    <t xml:space="preserve">VALOR TOTAL</t>
  </si>
  <si>
    <t xml:space="preserve">1. + 2.a + 2.b + 2.c</t>
  </si>
  <si>
    <t xml:space="preserve">PLACA DA OBRA / QUADRO DE ENTRADA - PONTO DE ENTREGA</t>
  </si>
  <si>
    <t xml:space="preserve">3.a +3.b</t>
  </si>
  <si>
    <t xml:space="preserve">QUADRO DE ENTRADA ATÉ QUADRO DE MEDIDORES E BOMBA INCENDIO</t>
  </si>
  <si>
    <t xml:space="preserve">3.c + 3.d + 4.a</t>
  </si>
  <si>
    <t xml:space="preserve">MEDIDORES BLOCO "A" ATÉ CONSUMIDORES-LOJAS/BOX-INFRA PORTARIA</t>
  </si>
  <si>
    <t xml:space="preserve">4.b</t>
  </si>
  <si>
    <t xml:space="preserve">MEDIDORES BLOCO "B" ATÉ CONSUMIDORES - LOJAS/BOX</t>
  </si>
  <si>
    <t xml:space="preserve">4.a.1 + 4.a.1.1 + 4.a.1.2 + 4.a.1.3 + 4.a.1.4 + 6.</t>
  </si>
  <si>
    <t xml:space="preserve">QUADRO DE DISTRIBUIÇÃO GERAL DA ADMINISTRAÇÃO / EVENTUAIS</t>
  </si>
  <si>
    <t xml:space="preserve">5.</t>
  </si>
  <si>
    <t xml:space="preserve">TRANSFORMADOR PARA CIRCUITOS TRIFÁSICOS 220/380 V</t>
  </si>
  <si>
    <t xml:space="preserve">TOTAL MENSAL</t>
  </si>
  <si>
    <t xml:space="preserve">VALOR FINAL</t>
  </si>
  <si>
    <t xml:space="preserve">PERCENTUAL GERAL</t>
  </si>
  <si>
    <t xml:space="preserve">TOTAL ACUMULADO</t>
  </si>
  <si>
    <t xml:space="preserve">1 - PLACA DE OBRA</t>
  </si>
  <si>
    <t xml:space="preserve">2.a) TRECHO DO POSTE DA EDP (PONTO DE ENTREGA) ATÉ RAMAL DE ENTRADA GERAL</t>
  </si>
  <si>
    <t xml:space="preserve">2.b) CONSTRUÇÃO DO RAMAL DE ENTRADA - PARTE 1</t>
  </si>
  <si>
    <t xml:space="preserve">2.c) INSTALAÇÃO DE EQUIPAMENTOS E ACESSÓRIOS DO RAMAL DE ENTRADA- PARTE 2</t>
  </si>
  <si>
    <t xml:space="preserve">3.a) TRECHO ATÉ QUADRO DA BOMBA DE INCÊNDIO</t>
  </si>
  <si>
    <t xml:space="preserve">3.b) TRECHO DO RAMAL DE ENTRADA ATÉ QUADRO DE MEDIDORES</t>
  </si>
  <si>
    <t xml:space="preserve">3.c) EXECUÇÃO DO PISO, ALVENARIA E ALAMBRADO - QUADRO COLETIVO DE MEDIDORES</t>
  </si>
  <si>
    <t xml:space="preserve">3.d) INSTALAÇÃO DE EQUIPAMENTOS E ACESSÓRIOS DOS QUADROS "A" E "B" DE MEDIDORES</t>
  </si>
  <si>
    <t xml:space="preserve">4.a) CONJ. MEDIDORES PLATAFORMA "A" ATÉ CONSUMIDORES - LOJAS / BOX + INFRA PORTARIA</t>
  </si>
  <si>
    <t xml:space="preserve">4.a.1) QUADRO GERAL DE DISTRIBUIÇÃO DA ADMINISTRAÇÃO</t>
  </si>
  <si>
    <t xml:space="preserve">4.a.1.1) SAI DO QUADRO DA ADMINISTRAÇÃO ATÉ QUADRO DE DISTRIBUIÇÃO DA PORTARIA/GUARITA</t>
  </si>
  <si>
    <t xml:space="preserve">4.a.1.2) QUADRO GERAL DA ADMINISTRAÇÃO - ILUMINAÇÃO EXTERNA</t>
  </si>
  <si>
    <t xml:space="preserve">4.a.1.3) QUADRO GERAL ADMINISTRAÇÃO - ILUMINAÇÃO PLATAFORMA</t>
  </si>
  <si>
    <t xml:space="preserve">4.a.1.4) QUADRO GERAL ADMINISTRAÇÃO - SECRETARIA - S.M.A.A.</t>
  </si>
  <si>
    <t xml:space="preserve">4.b) RAMAL PRINCIPAL - CONJUNTO DE MEDIDORES "B" ATÉ CONSUMIDORES</t>
  </si>
  <si>
    <t xml:space="preserve">5) TRANSFORMADORES PARA CIRCUITOS TRIFÁSICOS 220/380 V</t>
  </si>
  <si>
    <t xml:space="preserve">6) EVENTUAIS</t>
  </si>
  <si>
    <t xml:space="preserve">TOTAL GERAL</t>
  </si>
  <si>
    <t xml:space="preserve">____________________________________</t>
  </si>
  <si>
    <t xml:space="preserve">Antonio de Mello Muniz</t>
  </si>
  <si>
    <t xml:space="preserve">Engº Eletricista e Segurança do Trabalho</t>
  </si>
  <si>
    <t xml:space="preserve">Crea 0600728411</t>
  </si>
  <si>
    <t xml:space="preserve">ART 2620241273289</t>
  </si>
</sst>
</file>

<file path=xl/styles.xml><?xml version="1.0" encoding="utf-8"?>
<styleSheet xmlns="http://schemas.openxmlformats.org/spreadsheetml/2006/main">
  <numFmts count="7">
    <numFmt numFmtId="164" formatCode="General"/>
    <numFmt numFmtId="165" formatCode="_-* #,##0.00_-;\-* #,##0.00_-;_-* \-??_-;_-@_-"/>
    <numFmt numFmtId="166" formatCode="mmm/yy"/>
    <numFmt numFmtId="167" formatCode="0.00%"/>
    <numFmt numFmtId="168" formatCode="&quot;R$ &quot;#,##0.00"/>
    <numFmt numFmtId="169" formatCode="0.00000%"/>
    <numFmt numFmtId="170" formatCode="_(&quot;R$ &quot;* #,##0.00_);_(&quot;R$ &quot;* \(#,##0.00\);_(&quot;R$ &quot;* \-??_);_(@_)"/>
  </numFmts>
  <fonts count="32">
    <font>
      <sz val="10"/>
      <name val="Arial"/>
      <family val="0"/>
      <charset val="1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sz val="11"/>
      <color theme="1"/>
      <name val="Calibri"/>
      <family val="2"/>
      <charset val="1"/>
    </font>
    <font>
      <sz val="10"/>
      <color rgb="FF000000"/>
      <name val="Arial"/>
      <family val="2"/>
      <charset val="1"/>
    </font>
    <font>
      <b val="true"/>
      <sz val="16"/>
      <color rgb="FF000000"/>
      <name val="Arial"/>
      <family val="0"/>
      <charset val="1"/>
    </font>
    <font>
      <b val="true"/>
      <shadow val="true"/>
      <sz val="10"/>
      <name val="Arial"/>
      <family val="2"/>
      <charset val="1"/>
    </font>
    <font>
      <sz val="12"/>
      <name val="Swis721 Blk BT"/>
      <family val="2"/>
      <charset val="1"/>
    </font>
    <font>
      <b val="true"/>
      <sz val="12"/>
      <name val="Arial"/>
      <family val="2"/>
      <charset val="1"/>
    </font>
    <font>
      <b val="true"/>
      <sz val="18"/>
      <color theme="1"/>
      <name val="Calibri"/>
      <family val="2"/>
      <charset val="1"/>
    </font>
    <font>
      <sz val="11"/>
      <name val="Tahoma"/>
      <family val="2"/>
      <charset val="1"/>
    </font>
    <font>
      <sz val="11"/>
      <name val="Arial"/>
      <family val="2"/>
      <charset val="1"/>
    </font>
    <font>
      <sz val="10"/>
      <name val="Century Gothic"/>
      <family val="2"/>
      <charset val="1"/>
    </font>
    <font>
      <sz val="10"/>
      <color rgb="FFFFFFFF"/>
      <name val="Century Gothic"/>
      <family val="2"/>
      <charset val="1"/>
    </font>
    <font>
      <b val="true"/>
      <sz val="10"/>
      <color theme="1"/>
      <name val="Arial"/>
      <family val="2"/>
      <charset val="1"/>
    </font>
    <font>
      <sz val="10"/>
      <color theme="1"/>
      <name val="Arial"/>
      <family val="2"/>
      <charset val="1"/>
    </font>
    <font>
      <b val="true"/>
      <sz val="10"/>
      <name val="Century Gothic"/>
      <family val="2"/>
      <charset val="1"/>
    </font>
    <font>
      <b val="true"/>
      <sz val="16"/>
      <name val="Century Gothic"/>
      <family val="2"/>
      <charset val="1"/>
    </font>
    <font>
      <b val="true"/>
      <sz val="12"/>
      <name val="Century Gothic"/>
      <family val="2"/>
      <charset val="1"/>
    </font>
    <font>
      <sz val="9"/>
      <name val="Century Gothic"/>
      <family val="2"/>
      <charset val="1"/>
    </font>
    <font>
      <b val="true"/>
      <sz val="16"/>
      <name val="Arial"/>
      <family val="2"/>
      <charset val="1"/>
    </font>
    <font>
      <sz val="14"/>
      <name val="Arial"/>
      <family val="2"/>
      <charset val="1"/>
    </font>
    <font>
      <sz val="14"/>
      <color theme="1"/>
      <name val="Calibri"/>
      <family val="2"/>
      <charset val="1"/>
    </font>
    <font>
      <b val="true"/>
      <sz val="11"/>
      <color theme="0"/>
      <name val="Arial"/>
      <family val="2"/>
      <charset val="1"/>
    </font>
    <font>
      <sz val="11"/>
      <color theme="1"/>
      <name val="Arial"/>
      <family val="2"/>
      <charset val="1"/>
    </font>
    <font>
      <sz val="10"/>
      <name val="Arial"/>
      <family val="2"/>
      <charset val="1"/>
    </font>
    <font>
      <b val="true"/>
      <sz val="11"/>
      <color rgb="FF0070C0"/>
      <name val="Arial"/>
      <family val="2"/>
      <charset val="1"/>
    </font>
    <font>
      <sz val="9"/>
      <name val="Arial"/>
      <family val="2"/>
      <charset val="1"/>
    </font>
    <font>
      <b val="true"/>
      <sz val="10"/>
      <color rgb="FF0070C0"/>
      <name val="Arial"/>
      <family val="2"/>
      <charset val="1"/>
    </font>
    <font>
      <b val="true"/>
      <sz val="10"/>
      <name val="Arial"/>
      <family val="2"/>
      <charset val="1"/>
    </font>
    <font>
      <b val="true"/>
      <u val="single"/>
      <sz val="10"/>
      <color rgb="FF0070C0"/>
      <name val="Arial"/>
      <family val="2"/>
      <charset val="1"/>
    </font>
  </fonts>
  <fills count="5">
    <fill>
      <patternFill patternType="none"/>
    </fill>
    <fill>
      <patternFill patternType="gray125"/>
    </fill>
    <fill>
      <patternFill patternType="solid">
        <fgColor rgb="FFFFFFFF"/>
        <bgColor rgb="FFFFFFCC"/>
      </patternFill>
    </fill>
    <fill>
      <patternFill patternType="solid">
        <fgColor rgb="FF99CC00"/>
        <bgColor rgb="FFFFCC00"/>
      </patternFill>
    </fill>
    <fill>
      <patternFill patternType="solid">
        <fgColor rgb="FF002060"/>
        <bgColor rgb="FF000080"/>
      </patternFill>
    </fill>
  </fills>
  <borders count="12">
    <border diagonalUp="false" diagonalDown="false">
      <left/>
      <right/>
      <top/>
      <bottom/>
      <diagonal/>
    </border>
    <border diagonalUp="false" diagonalDown="false">
      <left style="medium"/>
      <right/>
      <top style="medium"/>
      <bottom style="medium"/>
      <diagonal/>
    </border>
    <border diagonalUp="false" diagonalDown="false">
      <left/>
      <right style="medium"/>
      <top style="medium"/>
      <bottom style="medium"/>
      <diagonal/>
    </border>
    <border diagonalUp="false" diagonalDown="false">
      <left style="medium"/>
      <right style="medium"/>
      <top style="medium"/>
      <bottom/>
      <diagonal/>
    </border>
    <border diagonalUp="false" diagonalDown="false">
      <left style="medium"/>
      <right style="medium"/>
      <top/>
      <bottom/>
      <diagonal/>
    </border>
    <border diagonalUp="false" diagonalDown="false">
      <left style="medium"/>
      <right style="medium"/>
      <top/>
      <bottom style="medium"/>
      <diagonal/>
    </border>
    <border diagonalUp="false" diagonalDown="false">
      <left/>
      <right/>
      <top/>
      <bottom style="thin"/>
      <diagonal/>
    </border>
    <border diagonalUp="false" diagonalDown="false">
      <left style="thin"/>
      <right style="thin"/>
      <top style="thin"/>
      <bottom style="thin"/>
      <diagonal/>
    </border>
    <border diagonalUp="false" diagonalDown="false">
      <left style="medium"/>
      <right/>
      <top/>
      <bottom/>
      <diagonal/>
    </border>
    <border diagonalUp="false" diagonalDown="false">
      <left/>
      <right style="thin"/>
      <top/>
      <bottom/>
      <diagonal/>
    </border>
    <border diagonalUp="false" diagonalDown="false">
      <left style="thin"/>
      <right style="thin"/>
      <top/>
      <bottom/>
      <diagonal/>
    </border>
    <border diagonalUp="false" diagonalDown="false">
      <left style="thin"/>
      <right/>
      <top/>
      <bottom/>
      <diagonal/>
    </border>
  </borders>
  <cellStyleXfs count="23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4" fontId="4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4" fontId="5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165" fontId="0" fillId="0" borderId="0" applyFont="true" applyBorder="false" applyAlignment="true" applyProtection="false">
      <alignment horizontal="general" vertical="bottom" textRotation="0" wrapText="false" indent="0" shrinkToFit="false"/>
    </xf>
  </cellStyleXfs>
  <cellXfs count="82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0" fillId="0" borderId="0" xfId="0" applyFont="fals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6" fillId="0" borderId="0" xfId="0" applyFont="true" applyBorder="false" applyAlignment="true" applyProtection="true">
      <alignment horizontal="left" vertical="bottom" textRotation="0" wrapText="false" indent="0" shrinkToFit="false"/>
      <protection locked="true" hidden="false"/>
    </xf>
    <xf numFmtId="164" fontId="7" fillId="2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7" fillId="2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8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8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4" fontId="10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9" fillId="0" borderId="0" xfId="0" applyFont="true" applyBorder="true" applyAlignment="true" applyProtection="true">
      <alignment horizontal="right" vertical="center" textRotation="0" wrapText="true" indent="0" shrinkToFit="false"/>
      <protection locked="true" hidden="false"/>
    </xf>
    <xf numFmtId="164" fontId="11" fillId="0" borderId="0" xfId="0" applyFont="true" applyBorder="false" applyAlignment="true" applyProtection="true">
      <alignment horizontal="general" vertical="center" textRotation="0" wrapText="true" indent="0" shrinkToFit="false"/>
      <protection locked="true" hidden="false"/>
    </xf>
    <xf numFmtId="164" fontId="12" fillId="0" borderId="0" xfId="0" applyFont="true" applyBorder="false" applyAlignment="true" applyProtection="true">
      <alignment horizontal="general" vertical="bottom" textRotation="0" wrapText="true" indent="0" shrinkToFit="false"/>
      <protection locked="true" hidden="false"/>
    </xf>
    <xf numFmtId="164" fontId="13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4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general" vertical="center" textRotation="0" wrapText="false" indent="0" shrinkToFit="false"/>
      <protection locked="true" hidden="false"/>
    </xf>
    <xf numFmtId="164" fontId="15" fillId="0" borderId="0" xfId="0" applyFont="true" applyBorder="false" applyAlignment="true" applyProtection="true">
      <alignment horizontal="right" vertical="bottom" textRotation="0" wrapText="false" indent="0" shrinkToFit="false"/>
      <protection locked="true" hidden="false"/>
    </xf>
    <xf numFmtId="166" fontId="1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4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7" fontId="16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4" fontId="13" fillId="0" borderId="1" xfId="0" applyFont="true" applyBorder="true" applyAlignment="true" applyProtection="true">
      <alignment horizontal="right" vertical="center" textRotation="0" wrapText="false" indent="0" shrinkToFit="false"/>
      <protection locked="true" hidden="false"/>
    </xf>
    <xf numFmtId="168" fontId="17" fillId="0" borderId="2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0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8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9" fillId="2" borderId="3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9" fillId="0" borderId="4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9" fontId="19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9" fillId="0" borderId="5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3" fillId="0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3" fillId="2" borderId="6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3" fillId="3" borderId="7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70" fontId="20" fillId="0" borderId="7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1" fillId="0" borderId="8" xfId="2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2" fillId="0" borderId="0" xfId="2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3" fillId="0" borderId="0" xfId="0" applyFont="true" applyBorder="false" applyAlignment="true" applyProtection="true">
      <alignment horizontal="left" vertical="center" textRotation="0" wrapText="false" indent="0" shrinkToFit="false"/>
      <protection locked="true" hidden="false"/>
    </xf>
    <xf numFmtId="164" fontId="24" fillId="4" borderId="8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24" fillId="4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4" fillId="4" borderId="4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5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5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7" fillId="2" borderId="10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12" fillId="2" borderId="11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12" fillId="2" borderId="10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12" fillId="0" borderId="10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8" fontId="12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general" vertical="center" textRotation="0" wrapText="false" indent="0" shrinkToFit="false"/>
      <protection locked="true" hidden="false"/>
    </xf>
    <xf numFmtId="164" fontId="0" fillId="0" borderId="0" xfId="0" applyFont="false" applyBorder="true" applyAlignment="true" applyProtection="true">
      <alignment horizontal="general" vertical="bottom" textRotation="0" wrapText="false" indent="0" shrinkToFit="false"/>
      <protection locked="true" hidden="false"/>
    </xf>
    <xf numFmtId="167" fontId="27" fillId="2" borderId="11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2" borderId="11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2" borderId="10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0" borderId="10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0" borderId="11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8" fontId="27" fillId="2" borderId="11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4" fontId="28" fillId="0" borderId="9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7" fontId="27" fillId="2" borderId="10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true">
      <alignment horizontal="left" vertical="center" textRotation="0" wrapText="false" indent="0" shrinkToFit="false"/>
      <protection locked="true" hidden="false"/>
    </xf>
    <xf numFmtId="168" fontId="27" fillId="0" borderId="10" xfId="21" applyFont="true" applyBorder="true" applyAlignment="true" applyProtection="true">
      <alignment horizontal="center" vertical="center" textRotation="0" wrapText="true" indent="0" shrinkToFit="false"/>
      <protection locked="false" hidden="false"/>
    </xf>
    <xf numFmtId="167" fontId="27" fillId="0" borderId="10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8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6" fillId="0" borderId="9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6" fillId="0" borderId="0" xfId="0" applyFont="true" applyBorder="true" applyAlignment="true" applyProtection="true">
      <alignment horizontal="general" vertical="center" textRotation="0" wrapText="true" indent="0" shrinkToFit="false"/>
      <protection locked="true" hidden="false"/>
    </xf>
    <xf numFmtId="164" fontId="26" fillId="0" borderId="0" xfId="0" applyFont="true" applyBorder="true" applyAlignment="true" applyProtection="true">
      <alignment horizontal="left" vertical="center" textRotation="0" wrapText="true" indent="0" shrinkToFit="false"/>
      <protection locked="true" hidden="false"/>
    </xf>
    <xf numFmtId="164" fontId="12" fillId="0" borderId="8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7" fontId="12" fillId="2" borderId="0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0" borderId="0" xfId="21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12" fillId="0" borderId="0" xfId="0" applyFont="true" applyBorder="true" applyAlignment="true" applyProtection="true">
      <alignment horizontal="center" vertical="center" textRotation="0" wrapText="false" indent="0" shrinkToFit="false"/>
      <protection locked="true" hidden="false"/>
    </xf>
    <xf numFmtId="164" fontId="24" fillId="4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4" fillId="4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8" fontId="24" fillId="4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9" fontId="24" fillId="4" borderId="10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7" fontId="24" fillId="4" borderId="11" xfId="0" applyFont="true" applyBorder="true" applyAlignment="true" applyProtection="true">
      <alignment horizontal="center" vertical="center" textRotation="0" wrapText="true" indent="0" shrinkToFit="false"/>
      <protection locked="true" hidden="false"/>
    </xf>
    <xf numFmtId="164" fontId="29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30" fillId="0" borderId="0" xfId="0" applyFont="true" applyBorder="true" applyAlignment="true" applyProtection="true">
      <alignment horizontal="center" vertical="bottom" textRotation="0" wrapText="false" indent="0" shrinkToFit="false"/>
      <protection locked="true" hidden="false"/>
    </xf>
    <xf numFmtId="168" fontId="30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4" fontId="31" fillId="0" borderId="0" xfId="0" applyFont="true" applyBorder="false" applyAlignment="true" applyProtection="true">
      <alignment horizontal="general" vertical="bottom" textRotation="0" wrapText="false" indent="0" shrinkToFit="false"/>
      <protection locked="true" hidden="false"/>
    </xf>
    <xf numFmtId="168" fontId="30" fillId="0" borderId="0" xfId="0" applyFont="true" applyBorder="false" applyAlignment="true" applyProtection="true">
      <alignment horizontal="center" vertical="bottom" textRotation="0" wrapText="false" indent="0" shrinkToFit="false"/>
      <protection locked="true" hidden="false"/>
    </xf>
    <xf numFmtId="164" fontId="30" fillId="0" borderId="0" xfId="0" applyFont="true" applyBorder="true" applyAlignment="true" applyProtection="true">
      <alignment horizontal="right" vertical="bottom" textRotation="0" wrapText="false" indent="0" shrinkToFit="false"/>
      <protection locked="true" hidden="false"/>
    </xf>
    <xf numFmtId="164" fontId="26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  <xf numFmtId="164" fontId="12" fillId="0" borderId="0" xfId="0" applyFont="true" applyBorder="false" applyAlignment="true" applyProtection="true">
      <alignment horizontal="center" vertical="center" textRotation="0" wrapText="false" indent="0" shrinkToFit="false"/>
      <protection locked="true" hidden="false"/>
    </xf>
  </cellXfs>
  <cellStyles count="9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Normal 2" xfId="20"/>
    <cellStyle name="Normal_Plan1" xfId="21"/>
    <cellStyle name="Vírgula 2" xfId="22"/>
  </cellStyles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0C0C0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2060"/>
      <rgbColor rgb="FF339966"/>
      <rgbColor rgb="FF003300"/>
      <rgbColor rgb="FF333300"/>
      <rgbColor rgb="FF993300"/>
      <rgbColor rgb="FF993366"/>
      <rgbColor rgb="FF333399"/>
      <rgbColor rgb="FF333333"/>
    </indexedColors>
  </color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Relationship Id="rId5" Type="http://schemas.openxmlformats.org/officeDocument/2006/relationships/sharedStrings" Target="sharedStrings.xml"/>
</Relationships>
</file>

<file path=xl/drawings/_rels/drawing1.xml.rels><?xml version="1.0" encoding="UTF-8"?>
<Relationships xmlns="http://schemas.openxmlformats.org/package/2006/relationships"><Relationship Id="rId1" Type="http://schemas.openxmlformats.org/officeDocument/2006/relationships/image" Target="../media/image1.png"/>
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>
  <xdr:twoCellAnchor editAs="oneCell">
    <xdr:from>
      <xdr:col>14</xdr:col>
      <xdr:colOff>245520</xdr:colOff>
      <xdr:row>0</xdr:row>
      <xdr:rowOff>0</xdr:rowOff>
    </xdr:from>
    <xdr:to>
      <xdr:col>28</xdr:col>
      <xdr:colOff>132120</xdr:colOff>
      <xdr:row>6</xdr:row>
      <xdr:rowOff>19080</xdr:rowOff>
    </xdr:to>
    <xdr:pic>
      <xdr:nvPicPr>
        <xdr:cNvPr id="0" name="Imagem 3" descr=""/>
        <xdr:cNvPicPr/>
      </xdr:nvPicPr>
      <xdr:blipFill>
        <a:blip r:embed="rId1"/>
        <a:srcRect l="44682" t="0" r="9878" b="0"/>
        <a:stretch/>
      </xdr:blipFill>
      <xdr:spPr>
        <a:xfrm>
          <a:off x="5820840" y="0"/>
          <a:ext cx="5238360" cy="1167120"/>
        </a:xfrm>
        <a:prstGeom prst="rect">
          <a:avLst/>
        </a:prstGeom>
        <a:noFill/>
        <a:ln w="0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xmlns:r="http://schemas.openxmlformats.org/officeDocument/2006/relationships" name="Tema do Office">
  <a:themeElements>
    <a:clrScheme name="Escritório">
      <a:dk1>
        <a:srgbClr val="000000"/>
      </a:dk1>
      <a:lt1>
        <a:srgbClr val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 panose="020F0302020204030204" pitchFamily="0" charset="1"/>
        <a:ea typeface=""/>
        <a:cs typeface=""/>
      </a:majorFont>
      <a:minorFont>
        <a:latin typeface="Calibri" panose="020F050202020403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tint val="50000"/>
              </a:schemeClr>
            </a:gs>
            <a:gs pos="35000">
              <a:schemeClr val="phClr">
                <a:tint val="37000"/>
              </a:schemeClr>
            </a:gs>
            <a:gs pos="100000">
              <a:schemeClr val="phClr">
                <a:tint val="15000"/>
              </a:schemeClr>
            </a:gs>
          </a:gsLst>
          <a:lin ang="16200000" scaled="1"/>
          <a:tileRect l="0" t="0" r="0" b="0"/>
        </a:gradFill>
        <a:gradFill>
          <a:gsLst>
            <a:gs pos="0">
              <a:schemeClr val="phClr">
                <a:shade val="51000"/>
              </a:schemeClr>
            </a:gs>
            <a:gs pos="80000">
              <a:schemeClr val="phClr">
                <a:shade val="93000"/>
              </a:schemeClr>
            </a:gs>
            <a:gs pos="100000">
              <a:schemeClr val="phClr">
                <a:shade val="94000"/>
              </a:schemeClr>
            </a:gs>
          </a:gsLst>
          <a:lin ang="16200000" scaled="0"/>
          <a:tileRect l="0" t="0" r="0" b="0"/>
        </a:gradFill>
      </a:fillStyleLst>
      <a:lnStyleLst>
        <a:ln w="9525" cap="flat" cmpd="sng" algn="ctr">
          <a:prstDash val="solid"/>
        </a:ln>
        <a:ln w="25400" cap="flat" cmpd="sng" algn="ctr">
          <a:prstDash val="solid"/>
        </a:ln>
        <a:ln w="38100" cap="flat" cmpd="sng" algn="ctr"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gradFill>
          <a:gsLst>
            <a:gs pos="0">
              <a:schemeClr val="phClr">
                <a:tint val="40000"/>
              </a:schemeClr>
            </a:gs>
            <a:gs pos="40000">
              <a:schemeClr val="phClr">
                <a:tint val="45000"/>
                <a:shade val="99000"/>
              </a:schemeClr>
            </a:gs>
            <a:gs pos="100000">
              <a:schemeClr val="phClr">
                <a:shade val="20000"/>
              </a:schemeClr>
            </a:gs>
          </a:gsLst>
          <a:path path="circle">
            <a:fillToRect l="50000" t="-80000" r="50000" b="180000"/>
          </a:path>
          <a:tileRect l="0" t="0" r="0" b="0"/>
        </a:gradFill>
        <a:gradFill>
          <a:gsLst>
            <a:gs pos="0">
              <a:schemeClr val="phClr">
                <a:tint val="80000"/>
              </a:schemeClr>
            </a:gs>
            <a:gs pos="100000">
              <a:schemeClr val="phClr">
                <a:shade val="30000"/>
              </a:schemeClr>
            </a:gs>
          </a:gsLst>
          <a:path path="circle">
            <a:fillToRect l="50000" t="50000" r="50000" b="50000"/>
          </a:path>
          <a:tileRect l="0" t="0" r="0" b="0"/>
        </a:gradFill>
      </a:bgFillStyleLst>
    </a:fmtScheme>
  </a:themeElements>
</a:theme>
</file>

<file path=xl/worksheets/_rels/sheet1.xml.rels><?xml version="1.0" encoding="UTF-8"?>
<Relationships xmlns="http://schemas.openxmlformats.org/package/2006/relationships"><Relationship Id="rId1" Type="http://schemas.openxmlformats.org/officeDocument/2006/relationships/drawing" Target="../drawings/drawing1.xm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3:AJ1048576"/>
  <sheetViews>
    <sheetView showFormulas="false" showGridLines="true" showRowColHeaders="true" showZeros="true" rightToLeft="false" tabSelected="true" showOutlineSymbols="true" defaultGridColor="true" view="normal" topLeftCell="A4" colorId="64" zoomScale="85" zoomScaleNormal="85" zoomScalePageLayoutView="100" workbookViewId="0">
      <selection pane="topLeft" activeCell="AI13" activeCellId="0" sqref="AI13"/>
    </sheetView>
  </sheetViews>
  <sheetFormatPr defaultColWidth="8.6796875" defaultRowHeight="12.75" zeroHeight="false" outlineLevelRow="0" outlineLevelCol="0"/>
  <cols>
    <col collapsed="false" customWidth="true" hidden="false" outlineLevel="0" max="3" min="1" style="1" width="5.42"/>
    <col collapsed="false" customWidth="true" hidden="false" outlineLevel="0" max="14" min="4" style="1" width="5.71"/>
    <col collapsed="false" customWidth="true" hidden="false" outlineLevel="0" max="32" min="15" style="1" width="5.42"/>
    <col collapsed="false" customWidth="true" hidden="false" outlineLevel="0" max="36" min="33" style="1" width="4.57"/>
  </cols>
  <sheetData>
    <row r="3" customFormat="false" ht="19.7" hidden="false" customHeight="false" outlineLevel="0" collapsed="false">
      <c r="G3" s="2" t="s">
        <v>0</v>
      </c>
    </row>
    <row r="4" customFormat="false" ht="19.7" hidden="false" customHeight="false" outlineLevel="0" collapsed="false">
      <c r="G4" s="2" t="s">
        <v>1</v>
      </c>
    </row>
    <row r="7" customFormat="false" ht="18" hidden="false" customHeight="true" outlineLevel="0" collapsed="false">
      <c r="M7" s="3"/>
      <c r="N7" s="3"/>
      <c r="O7" s="4"/>
      <c r="P7" s="4"/>
      <c r="Q7" s="4"/>
      <c r="R7" s="4"/>
      <c r="S7" s="4"/>
      <c r="T7" s="4"/>
      <c r="U7" s="4"/>
    </row>
    <row r="8" customFormat="false" ht="15" hidden="false" customHeight="false" outlineLevel="0" collapsed="false">
      <c r="A8" s="5"/>
      <c r="N8" s="6" t="s">
        <v>2</v>
      </c>
      <c r="O8" s="6"/>
      <c r="P8" s="6"/>
      <c r="Q8" s="6"/>
      <c r="R8" s="6"/>
      <c r="S8" s="6"/>
      <c r="T8" s="6"/>
      <c r="U8" s="6"/>
      <c r="V8" s="6"/>
    </row>
    <row r="9" customFormat="false" ht="15" hidden="false" customHeight="false" outlineLevel="0" collapsed="false">
      <c r="A9" s="5"/>
    </row>
    <row r="10" customFormat="false" ht="22.05" hidden="false" customHeight="false" outlineLevel="0" collapsed="false">
      <c r="A10" s="7" t="s">
        <v>3</v>
      </c>
      <c r="B10" s="7"/>
      <c r="C10" s="8" t="s">
        <v>4</v>
      </c>
      <c r="D10" s="9"/>
      <c r="E10" s="9"/>
      <c r="F10" s="9"/>
      <c r="G10" s="9"/>
      <c r="H10" s="9"/>
    </row>
    <row r="11" customFormat="false" ht="23.25" hidden="false" customHeight="true" outlineLevel="0" collapsed="false">
      <c r="A11" s="10" t="s">
        <v>5</v>
      </c>
      <c r="B11" s="10"/>
      <c r="C11" s="8" t="s">
        <v>6</v>
      </c>
      <c r="D11" s="11"/>
      <c r="E11" s="11"/>
      <c r="F11" s="11"/>
      <c r="G11" s="11"/>
      <c r="H11" s="11"/>
      <c r="I11" s="12"/>
      <c r="J11" s="12"/>
      <c r="K11" s="12"/>
      <c r="L11" s="12"/>
      <c r="M11" s="12"/>
      <c r="N11" s="12"/>
      <c r="O11" s="12"/>
      <c r="P11" s="12"/>
      <c r="Q11" s="12"/>
      <c r="R11" s="12"/>
      <c r="S11" s="12"/>
      <c r="T11" s="12"/>
      <c r="U11" s="12"/>
      <c r="V11" s="12"/>
      <c r="W11" s="12"/>
      <c r="X11" s="12"/>
      <c r="Y11" s="12"/>
      <c r="Z11" s="12"/>
      <c r="AA11" s="12"/>
      <c r="AB11" s="12"/>
      <c r="AC11" s="12"/>
      <c r="AD11" s="12"/>
      <c r="AE11" s="12"/>
      <c r="AF11" s="12"/>
      <c r="AG11" s="12"/>
      <c r="AH11" s="12"/>
      <c r="AI11" s="12"/>
      <c r="AJ11" s="12"/>
    </row>
    <row r="12" customFormat="false" ht="12.75" hidden="false" customHeight="false" outlineLevel="0" collapsed="false">
      <c r="I12" s="13"/>
      <c r="J12" s="13"/>
      <c r="K12" s="13"/>
      <c r="L12" s="13"/>
      <c r="M12" s="13"/>
      <c r="N12" s="13"/>
      <c r="O12" s="13"/>
      <c r="P12" s="14" t="n">
        <v>90</v>
      </c>
      <c r="Q12" s="14"/>
      <c r="R12" s="14"/>
      <c r="S12" s="15" t="s">
        <v>7</v>
      </c>
      <c r="T12" s="15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H12" s="16" t="s">
        <v>8</v>
      </c>
      <c r="AI12" s="17" t="n">
        <v>45783</v>
      </c>
      <c r="AJ12" s="17"/>
    </row>
    <row r="13" customFormat="false" ht="12.75" hidden="false" customHeight="false" outlineLevel="0" collapsed="false">
      <c r="I13" s="13"/>
      <c r="J13" s="13"/>
      <c r="K13" s="13"/>
      <c r="L13" s="13"/>
      <c r="M13" s="13"/>
      <c r="N13" s="13"/>
      <c r="O13" s="13"/>
      <c r="P13" s="18"/>
      <c r="Q13" s="18"/>
      <c r="R13" s="18"/>
      <c r="S13" s="15"/>
      <c r="T13" s="15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H13" s="16" t="s">
        <v>9</v>
      </c>
      <c r="AI13" s="19" t="n">
        <v>0.2011</v>
      </c>
      <c r="AJ13" s="19"/>
    </row>
    <row r="14" customFormat="false" ht="12.75" hidden="false" customHeight="false" outlineLevel="0" collapsed="false">
      <c r="A14" s="20" t="s">
        <v>10</v>
      </c>
      <c r="B14" s="20"/>
      <c r="C14" s="20"/>
      <c r="D14" s="20"/>
      <c r="E14" s="20"/>
      <c r="F14" s="20"/>
      <c r="G14" s="21" t="n">
        <v>1225874.43</v>
      </c>
      <c r="H14" s="21"/>
      <c r="I14" s="21"/>
      <c r="J14" s="21"/>
      <c r="K14" s="21"/>
      <c r="L14" s="21"/>
      <c r="M14" s="13"/>
      <c r="N14" s="13"/>
      <c r="O14" s="13"/>
      <c r="P14" s="14" t="n">
        <v>210</v>
      </c>
      <c r="Q14" s="14"/>
      <c r="R14" s="14"/>
      <c r="S14" s="15" t="s">
        <v>7</v>
      </c>
      <c r="T14" s="15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H14" s="16" t="s">
        <v>11</v>
      </c>
      <c r="AI14" s="19" t="n">
        <v>1.567</v>
      </c>
      <c r="AJ14" s="19"/>
    </row>
    <row r="15" customFormat="false" ht="12.75" hidden="false" customHeight="false" outlineLevel="0" collapsed="false">
      <c r="A15" s="13"/>
      <c r="B15" s="13"/>
      <c r="C15" s="13"/>
      <c r="D15" s="13"/>
      <c r="E15" s="13"/>
      <c r="F15" s="13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</row>
    <row r="16" customFormat="false" ht="18.65" hidden="false" customHeight="false" outlineLevel="0" collapsed="false">
      <c r="A16" s="22" t="s">
        <v>12</v>
      </c>
      <c r="B16" s="22"/>
      <c r="C16" s="22"/>
      <c r="D16" s="22"/>
      <c r="E16" s="22"/>
      <c r="F16" s="22"/>
      <c r="G16" s="22" t="s">
        <v>13</v>
      </c>
      <c r="H16" s="22"/>
      <c r="I16" s="22"/>
      <c r="J16" s="22"/>
      <c r="K16" s="22"/>
      <c r="L16" s="22"/>
      <c r="M16" s="23" t="s">
        <v>14</v>
      </c>
      <c r="N16" s="23"/>
      <c r="O16" s="23"/>
      <c r="P16" s="23"/>
      <c r="Q16" s="23"/>
      <c r="R16" s="23"/>
      <c r="S16" s="24" t="s">
        <v>15</v>
      </c>
      <c r="T16" s="24"/>
      <c r="U16" s="24"/>
      <c r="V16" s="24"/>
      <c r="W16" s="24"/>
      <c r="X16" s="24"/>
      <c r="Y16" s="24" t="s">
        <v>16</v>
      </c>
      <c r="Z16" s="24"/>
      <c r="AA16" s="24"/>
      <c r="AB16" s="24"/>
      <c r="AC16" s="24"/>
      <c r="AD16" s="24"/>
      <c r="AE16" s="24" t="s">
        <v>17</v>
      </c>
      <c r="AF16" s="24"/>
      <c r="AG16" s="24"/>
      <c r="AH16" s="24"/>
      <c r="AI16" s="24"/>
      <c r="AJ16" s="24"/>
    </row>
    <row r="17" customFormat="false" ht="15" hidden="false" customHeight="false" outlineLevel="0" collapsed="false">
      <c r="A17" s="25" t="n">
        <v>0.0883196</v>
      </c>
      <c r="B17" s="25"/>
      <c r="C17" s="25"/>
      <c r="D17" s="25"/>
      <c r="E17" s="25"/>
      <c r="F17" s="25"/>
      <c r="G17" s="25" t="n">
        <v>0.2930468</v>
      </c>
      <c r="H17" s="25"/>
      <c r="I17" s="25"/>
      <c r="J17" s="25"/>
      <c r="K17" s="25"/>
      <c r="L17" s="25"/>
      <c r="M17" s="25" t="n">
        <v>0.215091</v>
      </c>
      <c r="N17" s="25"/>
      <c r="O17" s="25"/>
      <c r="P17" s="25"/>
      <c r="Q17" s="25"/>
      <c r="R17" s="25"/>
      <c r="S17" s="25" t="n">
        <v>0.1819441</v>
      </c>
      <c r="T17" s="25"/>
      <c r="U17" s="25"/>
      <c r="V17" s="25"/>
      <c r="W17" s="25"/>
      <c r="X17" s="25"/>
      <c r="Y17" s="25" t="n">
        <v>0.1726693</v>
      </c>
      <c r="Z17" s="25"/>
      <c r="AA17" s="25"/>
      <c r="AB17" s="25"/>
      <c r="AC17" s="25"/>
      <c r="AD17" s="25"/>
      <c r="AE17" s="25" t="n">
        <v>0.0489291</v>
      </c>
      <c r="AF17" s="25"/>
      <c r="AG17" s="25"/>
      <c r="AH17" s="25"/>
      <c r="AI17" s="25"/>
      <c r="AJ17" s="25"/>
    </row>
    <row r="18" customFormat="false" ht="15" hidden="false" customHeight="false" outlineLevel="0" collapsed="false">
      <c r="A18" s="26" t="n">
        <v>0.0883196</v>
      </c>
      <c r="B18" s="26"/>
      <c r="C18" s="26"/>
      <c r="D18" s="26"/>
      <c r="E18" s="26"/>
      <c r="F18" s="26"/>
      <c r="G18" s="26" t="n">
        <f aca="false">A18+G17</f>
        <v>0.3813664</v>
      </c>
      <c r="H18" s="26"/>
      <c r="I18" s="26"/>
      <c r="J18" s="26"/>
      <c r="K18" s="26"/>
      <c r="L18" s="26"/>
      <c r="M18" s="26" t="n">
        <f aca="false">G18+M17</f>
        <v>0.5964574</v>
      </c>
      <c r="N18" s="26"/>
      <c r="O18" s="26"/>
      <c r="P18" s="26"/>
      <c r="Q18" s="26"/>
      <c r="R18" s="26"/>
      <c r="S18" s="26" t="n">
        <f aca="false">M18+S17</f>
        <v>0.7784015</v>
      </c>
      <c r="T18" s="26"/>
      <c r="U18" s="26"/>
      <c r="V18" s="26"/>
      <c r="W18" s="26"/>
      <c r="X18" s="26"/>
      <c r="Y18" s="26" t="n">
        <f aca="false">S18+Y17</f>
        <v>0.9510708</v>
      </c>
      <c r="Z18" s="26"/>
      <c r="AA18" s="26"/>
      <c r="AB18" s="26"/>
      <c r="AC18" s="26"/>
      <c r="AD18" s="26"/>
      <c r="AE18" s="27" t="n">
        <f aca="false">Y18+AE17</f>
        <v>0.9999999</v>
      </c>
      <c r="AF18" s="27"/>
      <c r="AG18" s="27"/>
      <c r="AH18" s="27"/>
      <c r="AI18" s="27"/>
      <c r="AJ18" s="27"/>
    </row>
    <row r="19" customFormat="false" ht="12.75" hidden="false" customHeight="false" outlineLevel="0" collapsed="false">
      <c r="A19" s="28"/>
      <c r="B19" s="28"/>
      <c r="C19" s="28"/>
      <c r="D19" s="28"/>
      <c r="E19" s="28"/>
      <c r="F19" s="28"/>
      <c r="G19" s="28"/>
      <c r="H19" s="28"/>
      <c r="I19" s="28"/>
      <c r="J19" s="28"/>
      <c r="K19" s="28"/>
      <c r="L19" s="28"/>
      <c r="M19" s="29"/>
      <c r="N19" s="29"/>
      <c r="O19" s="29"/>
      <c r="P19" s="29"/>
      <c r="Q19" s="29"/>
      <c r="R19" s="29"/>
      <c r="S19" s="29"/>
      <c r="T19" s="29"/>
      <c r="U19" s="29"/>
      <c r="V19" s="29"/>
      <c r="W19" s="29"/>
      <c r="X19" s="29"/>
      <c r="Y19" s="29"/>
      <c r="Z19" s="29"/>
      <c r="AA19" s="29"/>
      <c r="AB19" s="29"/>
      <c r="AC19" s="29"/>
      <c r="AD19" s="29"/>
      <c r="AE19" s="29"/>
      <c r="AF19" s="29"/>
      <c r="AG19" s="29"/>
      <c r="AH19" s="29"/>
      <c r="AI19" s="29"/>
      <c r="AJ19" s="29"/>
    </row>
    <row r="20" customFormat="false" ht="12.75" hidden="false" customHeight="false" outlineLevel="0" collapsed="false">
      <c r="A20" s="30"/>
      <c r="B20" s="30"/>
      <c r="C20" s="30"/>
      <c r="D20" s="30"/>
      <c r="E20" s="30"/>
      <c r="F20" s="30"/>
      <c r="G20" s="30"/>
      <c r="H20" s="30"/>
      <c r="I20" s="30"/>
      <c r="J20" s="30"/>
      <c r="K20" s="30"/>
      <c r="L20" s="30"/>
      <c r="M20" s="30"/>
      <c r="N20" s="30"/>
      <c r="O20" s="30"/>
      <c r="P20" s="30"/>
      <c r="Q20" s="30"/>
      <c r="R20" s="30"/>
      <c r="S20" s="30"/>
      <c r="T20" s="30"/>
      <c r="U20" s="30"/>
      <c r="V20" s="30"/>
      <c r="W20" s="30"/>
      <c r="X20" s="30"/>
      <c r="Y20" s="30"/>
      <c r="Z20" s="30"/>
      <c r="AA20" s="30"/>
      <c r="AB20" s="30"/>
      <c r="AC20" s="30"/>
      <c r="AD20" s="30"/>
      <c r="AE20" s="30"/>
      <c r="AF20" s="30"/>
      <c r="AG20" s="30"/>
      <c r="AH20" s="30"/>
      <c r="AI20" s="30"/>
      <c r="AJ20" s="30"/>
    </row>
    <row r="21" customFormat="false" ht="12.75" hidden="false" customHeight="false" outlineLevel="0" collapsed="false">
      <c r="A21" s="31" t="n">
        <f aca="false">O28</f>
        <v>115967.55</v>
      </c>
      <c r="B21" s="31"/>
      <c r="C21" s="31"/>
      <c r="D21" s="31"/>
      <c r="E21" s="31"/>
      <c r="F21" s="31"/>
      <c r="G21" s="31" t="n">
        <f aca="false">R30</f>
        <v>379409.64</v>
      </c>
      <c r="H21" s="31"/>
      <c r="I21" s="31"/>
      <c r="J21" s="31"/>
      <c r="K21" s="31"/>
      <c r="L21" s="31"/>
      <c r="M21" s="31" t="n">
        <f aca="false">U32</f>
        <v>257272.97</v>
      </c>
      <c r="N21" s="31"/>
      <c r="O21" s="31"/>
      <c r="P21" s="31"/>
      <c r="Q21" s="31"/>
      <c r="R21" s="31"/>
      <c r="S21" s="31" t="n">
        <f aca="false">X34</f>
        <v>212541.74</v>
      </c>
      <c r="T21" s="31"/>
      <c r="U21" s="31"/>
      <c r="V21" s="31"/>
      <c r="W21" s="31"/>
      <c r="X21" s="31"/>
      <c r="Y21" s="31" t="n">
        <f aca="false">AA36</f>
        <v>198729.51</v>
      </c>
      <c r="Z21" s="31"/>
      <c r="AA21" s="31"/>
      <c r="AB21" s="31"/>
      <c r="AC21" s="31"/>
      <c r="AD21" s="31"/>
      <c r="AE21" s="31" t="n">
        <f aca="false">AD38</f>
        <v>61953.02</v>
      </c>
      <c r="AF21" s="31"/>
      <c r="AG21" s="31"/>
      <c r="AH21" s="31"/>
      <c r="AI21" s="31"/>
      <c r="AJ21" s="31"/>
    </row>
    <row r="22" customFormat="false" ht="12.75" hidden="false" customHeight="false" outlineLevel="0" collapsed="false">
      <c r="A22" s="31" t="n">
        <f aca="false">A21</f>
        <v>115967.55</v>
      </c>
      <c r="B22" s="31"/>
      <c r="C22" s="31"/>
      <c r="D22" s="31"/>
      <c r="E22" s="31"/>
      <c r="F22" s="31"/>
      <c r="G22" s="31" t="n">
        <f aca="false">A22+G21</f>
        <v>495377.19</v>
      </c>
      <c r="H22" s="31"/>
      <c r="I22" s="31"/>
      <c r="J22" s="31"/>
      <c r="K22" s="31"/>
      <c r="L22" s="31"/>
      <c r="M22" s="31" t="n">
        <f aca="false">G22+M21</f>
        <v>752650.16</v>
      </c>
      <c r="N22" s="31"/>
      <c r="O22" s="31"/>
      <c r="P22" s="31"/>
      <c r="Q22" s="31"/>
      <c r="R22" s="31"/>
      <c r="S22" s="31" t="n">
        <f aca="false">M22+S21</f>
        <v>965191.9</v>
      </c>
      <c r="T22" s="31"/>
      <c r="U22" s="31"/>
      <c r="V22" s="31"/>
      <c r="W22" s="31"/>
      <c r="X22" s="31"/>
      <c r="Y22" s="31" t="n">
        <f aca="false">S22+Y21</f>
        <v>1163921.41</v>
      </c>
      <c r="Z22" s="31"/>
      <c r="AA22" s="31"/>
      <c r="AB22" s="31"/>
      <c r="AC22" s="31"/>
      <c r="AD22" s="31"/>
      <c r="AE22" s="31" t="n">
        <f aca="false">Y22+AE21</f>
        <v>1225874.43</v>
      </c>
      <c r="AF22" s="31"/>
      <c r="AG22" s="31"/>
      <c r="AH22" s="31"/>
      <c r="AI22" s="31"/>
      <c r="AJ22" s="31"/>
    </row>
    <row r="23" customFormat="false" ht="12.75" hidden="false" customHeight="false" outlineLevel="0" collapsed="false">
      <c r="A23" s="13"/>
      <c r="B23" s="13"/>
      <c r="C23" s="13"/>
      <c r="D23" s="13"/>
      <c r="E23" s="13"/>
      <c r="F23" s="13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</row>
    <row r="24" customFormat="false" ht="19.7" hidden="false" customHeight="false" outlineLevel="0" collapsed="false">
      <c r="A24" s="32" t="s">
        <v>18</v>
      </c>
      <c r="B24" s="32"/>
      <c r="C24" s="32"/>
      <c r="D24" s="32"/>
      <c r="E24" s="32"/>
      <c r="F24" s="32"/>
      <c r="G24" s="32"/>
      <c r="H24" s="32"/>
      <c r="I24" s="32"/>
      <c r="J24" s="32"/>
      <c r="K24" s="32"/>
      <c r="L24" s="32"/>
      <c r="M24" s="32"/>
      <c r="N24" s="32"/>
      <c r="O24" s="32"/>
      <c r="P24" s="32"/>
      <c r="Q24" s="32"/>
      <c r="R24" s="32"/>
      <c r="S24" s="32"/>
      <c r="T24" s="32"/>
      <c r="U24" s="32"/>
      <c r="V24" s="32"/>
      <c r="W24" s="32"/>
      <c r="X24" s="32"/>
      <c r="Y24" s="32"/>
      <c r="Z24" s="32"/>
      <c r="AA24" s="32"/>
      <c r="AB24" s="32"/>
      <c r="AC24" s="32"/>
      <c r="AD24" s="32"/>
      <c r="AE24" s="32"/>
      <c r="AF24" s="32"/>
      <c r="AG24" s="32"/>
      <c r="AH24" s="32"/>
      <c r="AI24" s="32"/>
      <c r="AJ24" s="32"/>
    </row>
    <row r="25" customFormat="false" ht="15" hidden="false" customHeight="true" outlineLevel="0" collapsed="false">
      <c r="A25" s="33"/>
      <c r="B25" s="33"/>
      <c r="C25" s="34"/>
      <c r="D25" s="34"/>
      <c r="E25" s="34"/>
      <c r="F25" s="34"/>
      <c r="G25" s="34"/>
      <c r="H25" s="34"/>
      <c r="I25" s="34"/>
    </row>
    <row r="26" customFormat="false" ht="27" hidden="false" customHeight="true" outlineLevel="0" collapsed="false">
      <c r="A26" s="35" t="s">
        <v>19</v>
      </c>
      <c r="B26" s="35"/>
      <c r="C26" s="35"/>
      <c r="D26" s="35"/>
      <c r="E26" s="35"/>
      <c r="F26" s="35"/>
      <c r="G26" s="35"/>
      <c r="H26" s="35"/>
      <c r="I26" s="35"/>
      <c r="J26" s="35"/>
      <c r="K26" s="35"/>
      <c r="L26" s="35"/>
      <c r="M26" s="35"/>
      <c r="N26" s="35"/>
      <c r="O26" s="36" t="s">
        <v>20</v>
      </c>
      <c r="P26" s="36"/>
      <c r="Q26" s="36"/>
      <c r="R26" s="36" t="s">
        <v>21</v>
      </c>
      <c r="S26" s="36"/>
      <c r="T26" s="36"/>
      <c r="U26" s="37" t="s">
        <v>22</v>
      </c>
      <c r="V26" s="37"/>
      <c r="W26" s="37"/>
      <c r="X26" s="37" t="s">
        <v>23</v>
      </c>
      <c r="Y26" s="37"/>
      <c r="Z26" s="37"/>
      <c r="AA26" s="37" t="s">
        <v>24</v>
      </c>
      <c r="AB26" s="37"/>
      <c r="AC26" s="37"/>
      <c r="AD26" s="37" t="s">
        <v>25</v>
      </c>
      <c r="AE26" s="37"/>
      <c r="AF26" s="37"/>
      <c r="AG26" s="36" t="s">
        <v>26</v>
      </c>
      <c r="AH26" s="36"/>
      <c r="AI26" s="36"/>
      <c r="AJ26" s="36"/>
    </row>
    <row r="27" customFormat="false" ht="13.8" hidden="false" customHeight="false" outlineLevel="0" collapsed="false">
      <c r="A27" s="38"/>
      <c r="D27" s="39"/>
    </row>
    <row r="28" customFormat="false" ht="12.75" hidden="false" customHeight="true" outlineLevel="0" collapsed="false">
      <c r="A28" s="40" t="s">
        <v>27</v>
      </c>
      <c r="B28" s="40"/>
      <c r="C28" s="40"/>
      <c r="D28" s="41" t="s">
        <v>28</v>
      </c>
      <c r="E28" s="41"/>
      <c r="F28" s="41"/>
      <c r="G28" s="41"/>
      <c r="H28" s="41"/>
      <c r="I28" s="41"/>
      <c r="J28" s="41"/>
      <c r="K28" s="41"/>
      <c r="L28" s="41"/>
      <c r="M28" s="41"/>
      <c r="N28" s="41"/>
      <c r="O28" s="42" t="n">
        <f aca="false">S47+S49+S51+S53</f>
        <v>115967.55</v>
      </c>
      <c r="P28" s="42"/>
      <c r="Q28" s="42"/>
      <c r="R28" s="43" t="n">
        <v>0</v>
      </c>
      <c r="S28" s="43"/>
      <c r="T28" s="43"/>
      <c r="U28" s="44" t="n">
        <v>0</v>
      </c>
      <c r="V28" s="44"/>
      <c r="W28" s="44"/>
      <c r="X28" s="45" t="n">
        <v>0</v>
      </c>
      <c r="Y28" s="45"/>
      <c r="Z28" s="45"/>
      <c r="AA28" s="45" t="n">
        <v>0</v>
      </c>
      <c r="AB28" s="45"/>
      <c r="AC28" s="45"/>
      <c r="AD28" s="45" t="n">
        <v>0</v>
      </c>
      <c r="AE28" s="45"/>
      <c r="AF28" s="45"/>
      <c r="AG28" s="46" t="n">
        <f aca="false">SUM(O28:AD28)</f>
        <v>115967.55</v>
      </c>
      <c r="AH28" s="46"/>
      <c r="AI28" s="46"/>
      <c r="AJ28" s="46"/>
    </row>
    <row r="29" customFormat="false" ht="12.75" hidden="false" customHeight="true" outlineLevel="0" collapsed="false">
      <c r="A29" s="40"/>
      <c r="B29" s="40"/>
      <c r="C29" s="40"/>
      <c r="D29" s="47"/>
      <c r="E29" s="48"/>
      <c r="F29" s="48"/>
      <c r="G29" s="48"/>
      <c r="H29" s="48"/>
      <c r="I29" s="48"/>
      <c r="J29" s="48"/>
      <c r="K29" s="48"/>
      <c r="L29" s="48"/>
      <c r="M29" s="48"/>
      <c r="N29" s="48"/>
      <c r="O29" s="49" t="n">
        <v>1</v>
      </c>
      <c r="P29" s="49"/>
      <c r="Q29" s="49"/>
      <c r="R29" s="50" t="n">
        <v>0</v>
      </c>
      <c r="S29" s="50"/>
      <c r="T29" s="50"/>
      <c r="U29" s="51" t="n">
        <v>0</v>
      </c>
      <c r="V29" s="51"/>
      <c r="W29" s="51"/>
      <c r="X29" s="52" t="n">
        <v>0</v>
      </c>
      <c r="Y29" s="52"/>
      <c r="Z29" s="52"/>
      <c r="AA29" s="52" t="n">
        <v>0</v>
      </c>
      <c r="AB29" s="52"/>
      <c r="AC29" s="52"/>
      <c r="AD29" s="52" t="n">
        <v>0</v>
      </c>
      <c r="AE29" s="52"/>
      <c r="AF29" s="52"/>
      <c r="AG29" s="53" t="n">
        <f aca="false">AG28/$G$14</f>
        <v>0.0945998604441076</v>
      </c>
      <c r="AH29" s="53"/>
      <c r="AI29" s="53"/>
      <c r="AJ29" s="53"/>
    </row>
    <row r="30" customFormat="false" ht="12.75" hidden="false" customHeight="true" outlineLevel="0" collapsed="false">
      <c r="A30" s="40" t="s">
        <v>29</v>
      </c>
      <c r="B30" s="40"/>
      <c r="C30" s="40"/>
      <c r="D30" s="41" t="s">
        <v>30</v>
      </c>
      <c r="E30" s="41"/>
      <c r="F30" s="41"/>
      <c r="G30" s="41"/>
      <c r="H30" s="41"/>
      <c r="I30" s="41"/>
      <c r="J30" s="41"/>
      <c r="K30" s="41"/>
      <c r="L30" s="41"/>
      <c r="M30" s="41"/>
      <c r="N30" s="41"/>
      <c r="O30" s="43" t="n">
        <v>0</v>
      </c>
      <c r="P30" s="43"/>
      <c r="Q30" s="43"/>
      <c r="R30" s="54" t="n">
        <f aca="false">S55+S57</f>
        <v>379409.64</v>
      </c>
      <c r="S30" s="54"/>
      <c r="T30" s="54"/>
      <c r="U30" s="44" t="n">
        <v>0</v>
      </c>
      <c r="V30" s="44"/>
      <c r="W30" s="44"/>
      <c r="X30" s="45" t="n">
        <v>0</v>
      </c>
      <c r="Y30" s="45"/>
      <c r="Z30" s="45"/>
      <c r="AA30" s="45" t="n">
        <v>0</v>
      </c>
      <c r="AB30" s="45"/>
      <c r="AC30" s="45"/>
      <c r="AD30" s="45" t="n">
        <v>0</v>
      </c>
      <c r="AE30" s="45"/>
      <c r="AF30" s="45"/>
      <c r="AG30" s="46" t="n">
        <f aca="false">SUM(O30:AD30)</f>
        <v>379409.64</v>
      </c>
      <c r="AH30" s="46"/>
      <c r="AI30" s="46"/>
      <c r="AJ30" s="46"/>
    </row>
    <row r="31" customFormat="false" ht="12.75" hidden="false" customHeight="true" outlineLevel="0" collapsed="false">
      <c r="A31" s="40"/>
      <c r="B31" s="40"/>
      <c r="C31" s="40"/>
      <c r="D31" s="47"/>
      <c r="E31" s="48"/>
      <c r="F31" s="48"/>
      <c r="G31" s="48"/>
      <c r="H31" s="48"/>
      <c r="I31" s="48"/>
      <c r="J31" s="48"/>
      <c r="K31" s="48"/>
      <c r="L31" s="48"/>
      <c r="M31" s="48"/>
      <c r="N31" s="48"/>
      <c r="O31" s="50" t="n">
        <v>0</v>
      </c>
      <c r="P31" s="50"/>
      <c r="Q31" s="50"/>
      <c r="R31" s="49" t="n">
        <v>1</v>
      </c>
      <c r="S31" s="49"/>
      <c r="T31" s="49"/>
      <c r="U31" s="51" t="n">
        <v>0</v>
      </c>
      <c r="V31" s="51"/>
      <c r="W31" s="51"/>
      <c r="X31" s="52" t="n">
        <v>0</v>
      </c>
      <c r="Y31" s="52"/>
      <c r="Z31" s="52"/>
      <c r="AA31" s="52" t="n">
        <v>0</v>
      </c>
      <c r="AB31" s="52"/>
      <c r="AC31" s="52"/>
      <c r="AD31" s="52" t="n">
        <v>0</v>
      </c>
      <c r="AE31" s="52"/>
      <c r="AF31" s="52"/>
      <c r="AG31" s="53" t="n">
        <f aca="false">AG30/$G$14</f>
        <v>0.309501226809992</v>
      </c>
      <c r="AH31" s="53"/>
      <c r="AI31" s="53"/>
      <c r="AJ31" s="53"/>
    </row>
    <row r="32" customFormat="false" ht="12.75" hidden="false" customHeight="true" outlineLevel="0" collapsed="false">
      <c r="A32" s="40" t="s">
        <v>31</v>
      </c>
      <c r="B32" s="40"/>
      <c r="C32" s="40"/>
      <c r="D32" s="55" t="s">
        <v>32</v>
      </c>
      <c r="E32" s="55"/>
      <c r="F32" s="55"/>
      <c r="G32" s="55"/>
      <c r="H32" s="55"/>
      <c r="I32" s="55"/>
      <c r="J32" s="55"/>
      <c r="K32" s="55"/>
      <c r="L32" s="55"/>
      <c r="M32" s="55"/>
      <c r="N32" s="55"/>
      <c r="O32" s="43" t="n">
        <v>0</v>
      </c>
      <c r="P32" s="43"/>
      <c r="Q32" s="43"/>
      <c r="R32" s="43" t="n">
        <v>0</v>
      </c>
      <c r="S32" s="43"/>
      <c r="T32" s="43"/>
      <c r="U32" s="42" t="n">
        <f aca="false">S59+S61+S63</f>
        <v>257272.97</v>
      </c>
      <c r="V32" s="42"/>
      <c r="W32" s="42"/>
      <c r="X32" s="45" t="n">
        <v>0</v>
      </c>
      <c r="Y32" s="45"/>
      <c r="Z32" s="45"/>
      <c r="AA32" s="45" t="n">
        <v>0</v>
      </c>
      <c r="AB32" s="45"/>
      <c r="AC32" s="45"/>
      <c r="AD32" s="45" t="n">
        <v>0</v>
      </c>
      <c r="AE32" s="45"/>
      <c r="AF32" s="45"/>
      <c r="AG32" s="46" t="n">
        <f aca="false">SUM(O32:AD32)</f>
        <v>257272.97</v>
      </c>
      <c r="AH32" s="46"/>
      <c r="AI32" s="46"/>
      <c r="AJ32" s="46"/>
    </row>
    <row r="33" customFormat="false" ht="12.75" hidden="false" customHeight="true" outlineLevel="0" collapsed="false">
      <c r="A33" s="40"/>
      <c r="B33" s="40"/>
      <c r="C33" s="40"/>
      <c r="D33" s="47"/>
      <c r="E33" s="48"/>
      <c r="F33" s="48"/>
      <c r="G33" s="48"/>
      <c r="H33" s="48"/>
      <c r="I33" s="48"/>
      <c r="J33" s="48"/>
      <c r="K33" s="48"/>
      <c r="L33" s="48"/>
      <c r="M33" s="48"/>
      <c r="N33" s="48"/>
      <c r="O33" s="50" t="n">
        <v>0</v>
      </c>
      <c r="P33" s="50"/>
      <c r="Q33" s="50"/>
      <c r="R33" s="50" t="n">
        <v>0</v>
      </c>
      <c r="S33" s="50"/>
      <c r="T33" s="50"/>
      <c r="U33" s="56" t="n">
        <v>1</v>
      </c>
      <c r="V33" s="56"/>
      <c r="W33" s="56"/>
      <c r="X33" s="52" t="n">
        <v>0</v>
      </c>
      <c r="Y33" s="52"/>
      <c r="Z33" s="52"/>
      <c r="AA33" s="52" t="n">
        <v>0</v>
      </c>
      <c r="AB33" s="52"/>
      <c r="AC33" s="52"/>
      <c r="AD33" s="52" t="n">
        <v>0</v>
      </c>
      <c r="AE33" s="52"/>
      <c r="AF33" s="52"/>
      <c r="AG33" s="53" t="n">
        <f aca="false">AG32/$G$14</f>
        <v>0.209868942286365</v>
      </c>
      <c r="AH33" s="53"/>
      <c r="AI33" s="53"/>
      <c r="AJ33" s="53"/>
    </row>
    <row r="34" customFormat="false" ht="12.75" hidden="false" customHeight="true" outlineLevel="0" collapsed="false">
      <c r="A34" s="40" t="s">
        <v>33</v>
      </c>
      <c r="B34" s="40"/>
      <c r="C34" s="40"/>
      <c r="D34" s="57" t="s">
        <v>34</v>
      </c>
      <c r="E34" s="57"/>
      <c r="F34" s="57"/>
      <c r="G34" s="57"/>
      <c r="H34" s="57"/>
      <c r="I34" s="57"/>
      <c r="J34" s="57"/>
      <c r="K34" s="57"/>
      <c r="L34" s="57"/>
      <c r="M34" s="48"/>
      <c r="N34" s="48"/>
      <c r="O34" s="43" t="n">
        <v>0</v>
      </c>
      <c r="P34" s="43"/>
      <c r="Q34" s="43"/>
      <c r="R34" s="43" t="n">
        <v>0</v>
      </c>
      <c r="S34" s="43"/>
      <c r="T34" s="43"/>
      <c r="U34" s="44" t="n">
        <v>0</v>
      </c>
      <c r="V34" s="44"/>
      <c r="W34" s="44"/>
      <c r="X34" s="58" t="n">
        <f aca="false">S75</f>
        <v>212541.74</v>
      </c>
      <c r="Y34" s="58"/>
      <c r="Z34" s="58"/>
      <c r="AA34" s="45" t="n">
        <v>0</v>
      </c>
      <c r="AB34" s="45"/>
      <c r="AC34" s="45"/>
      <c r="AD34" s="45" t="n">
        <v>0</v>
      </c>
      <c r="AE34" s="45"/>
      <c r="AF34" s="45"/>
      <c r="AG34" s="46" t="n">
        <f aca="false">SUM(O34:AD34)</f>
        <v>212541.74</v>
      </c>
      <c r="AH34" s="46"/>
      <c r="AI34" s="46"/>
      <c r="AJ34" s="46"/>
    </row>
    <row r="35" customFormat="false" ht="12.75" hidden="false" customHeight="true" outlineLevel="0" collapsed="false">
      <c r="A35" s="40"/>
      <c r="B35" s="40"/>
      <c r="C35" s="40"/>
      <c r="D35" s="47"/>
      <c r="E35" s="48"/>
      <c r="F35" s="48"/>
      <c r="G35" s="48"/>
      <c r="H35" s="48"/>
      <c r="I35" s="48"/>
      <c r="J35" s="48"/>
      <c r="K35" s="48"/>
      <c r="L35" s="48"/>
      <c r="M35" s="48"/>
      <c r="N35" s="48"/>
      <c r="O35" s="50" t="n">
        <v>0</v>
      </c>
      <c r="P35" s="50"/>
      <c r="Q35" s="50"/>
      <c r="R35" s="50" t="n">
        <v>0</v>
      </c>
      <c r="S35" s="50"/>
      <c r="T35" s="50"/>
      <c r="U35" s="51" t="n">
        <v>0</v>
      </c>
      <c r="V35" s="51"/>
      <c r="W35" s="51"/>
      <c r="X35" s="59" t="n">
        <v>1</v>
      </c>
      <c r="Y35" s="59"/>
      <c r="Z35" s="59"/>
      <c r="AA35" s="52" t="n">
        <v>0</v>
      </c>
      <c r="AB35" s="52"/>
      <c r="AC35" s="52"/>
      <c r="AD35" s="52" t="n">
        <v>0</v>
      </c>
      <c r="AE35" s="52"/>
      <c r="AF35" s="52"/>
      <c r="AG35" s="53" t="n">
        <f aca="false">AG34/$G$14</f>
        <v>0.173379699256799</v>
      </c>
      <c r="AH35" s="53"/>
      <c r="AI35" s="53"/>
      <c r="AJ35" s="53"/>
    </row>
    <row r="36" customFormat="false" ht="12.75" hidden="false" customHeight="true" outlineLevel="0" collapsed="false">
      <c r="A36" s="60" t="s">
        <v>35</v>
      </c>
      <c r="B36" s="60"/>
      <c r="C36" s="60"/>
      <c r="D36" s="61" t="s">
        <v>36</v>
      </c>
      <c r="E36" s="61"/>
      <c r="F36" s="61"/>
      <c r="G36" s="61"/>
      <c r="H36" s="61"/>
      <c r="I36" s="61"/>
      <c r="J36" s="61"/>
      <c r="K36" s="61"/>
      <c r="L36" s="61"/>
      <c r="M36" s="61"/>
      <c r="N36" s="61"/>
      <c r="O36" s="43" t="n">
        <v>0</v>
      </c>
      <c r="P36" s="43"/>
      <c r="Q36" s="43"/>
      <c r="R36" s="43" t="n">
        <v>0</v>
      </c>
      <c r="S36" s="43"/>
      <c r="T36" s="43"/>
      <c r="U36" s="44" t="n">
        <v>0</v>
      </c>
      <c r="V36" s="44"/>
      <c r="W36" s="44"/>
      <c r="X36" s="45" t="n">
        <v>0</v>
      </c>
      <c r="Y36" s="45"/>
      <c r="Z36" s="45"/>
      <c r="AA36" s="58" t="n">
        <f aca="false">S65+S67+S69+S71+S73+S79</f>
        <v>198729.51</v>
      </c>
      <c r="AB36" s="58"/>
      <c r="AC36" s="58"/>
      <c r="AD36" s="45" t="n">
        <v>0</v>
      </c>
      <c r="AE36" s="45"/>
      <c r="AF36" s="45"/>
      <c r="AG36" s="46" t="n">
        <f aca="false">SUM(O36:AD36)</f>
        <v>198729.51</v>
      </c>
      <c r="AH36" s="46"/>
      <c r="AI36" s="46"/>
      <c r="AJ36" s="46"/>
    </row>
    <row r="37" customFormat="false" ht="32.25" hidden="false" customHeight="true" outlineLevel="0" collapsed="false">
      <c r="A37" s="60"/>
      <c r="B37" s="60"/>
      <c r="C37" s="60"/>
      <c r="D37" s="61"/>
      <c r="E37" s="61"/>
      <c r="F37" s="61"/>
      <c r="G37" s="61"/>
      <c r="H37" s="61"/>
      <c r="I37" s="61"/>
      <c r="J37" s="61"/>
      <c r="K37" s="61"/>
      <c r="L37" s="61"/>
      <c r="M37" s="61"/>
      <c r="N37" s="61"/>
      <c r="O37" s="50" t="n">
        <v>0</v>
      </c>
      <c r="P37" s="50"/>
      <c r="Q37" s="50"/>
      <c r="R37" s="50" t="n">
        <v>0</v>
      </c>
      <c r="S37" s="50"/>
      <c r="T37" s="50"/>
      <c r="U37" s="51" t="n">
        <v>0</v>
      </c>
      <c r="V37" s="51"/>
      <c r="W37" s="51"/>
      <c r="X37" s="52" t="n">
        <v>0</v>
      </c>
      <c r="Y37" s="52"/>
      <c r="Z37" s="52"/>
      <c r="AA37" s="59" t="n">
        <v>1</v>
      </c>
      <c r="AB37" s="59"/>
      <c r="AC37" s="59"/>
      <c r="AD37" s="52" t="n">
        <v>0</v>
      </c>
      <c r="AE37" s="52"/>
      <c r="AF37" s="52"/>
      <c r="AG37" s="53" t="n">
        <f aca="false">AG36/$G$14</f>
        <v>0.162112452251737</v>
      </c>
      <c r="AH37" s="53"/>
      <c r="AI37" s="53"/>
      <c r="AJ37" s="53"/>
    </row>
    <row r="38" customFormat="false" ht="12.75" hidden="false" customHeight="true" outlineLevel="0" collapsed="false">
      <c r="A38" s="40" t="s">
        <v>37</v>
      </c>
      <c r="B38" s="40"/>
      <c r="C38" s="40"/>
      <c r="D38" s="57" t="s">
        <v>38</v>
      </c>
      <c r="E38" s="57"/>
      <c r="F38" s="57"/>
      <c r="G38" s="57"/>
      <c r="H38" s="57"/>
      <c r="I38" s="57"/>
      <c r="J38" s="57"/>
      <c r="K38" s="57"/>
      <c r="L38" s="57"/>
      <c r="M38" s="62"/>
      <c r="N38" s="62"/>
      <c r="O38" s="43" t="n">
        <v>0</v>
      </c>
      <c r="P38" s="43"/>
      <c r="Q38" s="43"/>
      <c r="R38" s="43" t="n">
        <v>0</v>
      </c>
      <c r="S38" s="43"/>
      <c r="T38" s="43"/>
      <c r="U38" s="44" t="n">
        <v>0</v>
      </c>
      <c r="V38" s="44"/>
      <c r="W38" s="44"/>
      <c r="X38" s="45" t="n">
        <v>0</v>
      </c>
      <c r="Y38" s="45"/>
      <c r="Z38" s="45"/>
      <c r="AA38" s="45" t="n">
        <v>0</v>
      </c>
      <c r="AB38" s="45"/>
      <c r="AC38" s="45"/>
      <c r="AD38" s="58" t="n">
        <f aca="false">S77</f>
        <v>61953.02</v>
      </c>
      <c r="AE38" s="58"/>
      <c r="AF38" s="58"/>
      <c r="AG38" s="46" t="n">
        <f aca="false">SUM(O38:AD38)</f>
        <v>61953.02</v>
      </c>
      <c r="AH38" s="46"/>
      <c r="AI38" s="46"/>
      <c r="AJ38" s="46"/>
    </row>
    <row r="39" customFormat="false" ht="12.75" hidden="false" customHeight="true" outlineLevel="0" collapsed="false">
      <c r="A39" s="40"/>
      <c r="B39" s="40"/>
      <c r="C39" s="40"/>
      <c r="D39" s="63"/>
      <c r="E39" s="63"/>
      <c r="F39" s="63"/>
      <c r="G39" s="63"/>
      <c r="H39" s="63"/>
      <c r="I39" s="63"/>
      <c r="J39" s="63"/>
      <c r="K39" s="63"/>
      <c r="L39" s="63"/>
      <c r="M39" s="62"/>
      <c r="N39" s="62"/>
      <c r="O39" s="50" t="n">
        <v>0</v>
      </c>
      <c r="P39" s="50"/>
      <c r="Q39" s="50"/>
      <c r="R39" s="50" t="n">
        <v>0</v>
      </c>
      <c r="S39" s="50"/>
      <c r="T39" s="50"/>
      <c r="U39" s="51" t="n">
        <v>0</v>
      </c>
      <c r="V39" s="51"/>
      <c r="W39" s="51"/>
      <c r="X39" s="52" t="n">
        <v>0</v>
      </c>
      <c r="Y39" s="52"/>
      <c r="Z39" s="52"/>
      <c r="AA39" s="52" t="n">
        <v>0</v>
      </c>
      <c r="AB39" s="52"/>
      <c r="AC39" s="52"/>
      <c r="AD39" s="59" t="n">
        <v>1</v>
      </c>
      <c r="AE39" s="59"/>
      <c r="AF39" s="59"/>
      <c r="AG39" s="53" t="n">
        <f aca="false">AG38/$G$14</f>
        <v>0.0505378189509997</v>
      </c>
      <c r="AH39" s="53"/>
      <c r="AI39" s="53"/>
      <c r="AJ39" s="53"/>
    </row>
    <row r="40" customFormat="false" ht="12.75" hidden="false" customHeight="true" outlineLevel="0" collapsed="false">
      <c r="A40" s="64"/>
      <c r="B40" s="65"/>
      <c r="C40" s="65"/>
      <c r="D40" s="63"/>
      <c r="E40" s="63"/>
      <c r="F40" s="63"/>
      <c r="G40" s="63"/>
      <c r="H40" s="63"/>
      <c r="I40" s="63"/>
      <c r="J40" s="63"/>
      <c r="K40" s="63"/>
      <c r="L40" s="63"/>
      <c r="M40" s="62"/>
      <c r="N40" s="62"/>
      <c r="O40" s="66"/>
      <c r="P40" s="66"/>
      <c r="Q40" s="66"/>
      <c r="R40" s="66"/>
      <c r="S40" s="66"/>
      <c r="T40" s="66"/>
      <c r="U40" s="66"/>
      <c r="V40" s="66"/>
      <c r="W40" s="66"/>
      <c r="X40" s="67"/>
      <c r="Y40" s="67"/>
      <c r="Z40" s="67"/>
      <c r="AA40" s="67"/>
      <c r="AB40" s="67"/>
      <c r="AC40" s="67"/>
      <c r="AD40" s="67"/>
      <c r="AE40" s="67"/>
      <c r="AF40" s="67"/>
      <c r="AG40" s="53"/>
      <c r="AH40" s="68"/>
      <c r="AI40" s="68"/>
      <c r="AJ40" s="68"/>
    </row>
    <row r="41" customFormat="false" ht="12.75" hidden="false" customHeight="true" outlineLevel="0" collapsed="false">
      <c r="A41" s="36" t="s">
        <v>39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6"/>
      <c r="N41" s="36"/>
      <c r="O41" s="37" t="s">
        <v>20</v>
      </c>
      <c r="P41" s="37"/>
      <c r="Q41" s="37"/>
      <c r="R41" s="36" t="s">
        <v>21</v>
      </c>
      <c r="S41" s="36"/>
      <c r="T41" s="36"/>
      <c r="U41" s="37" t="s">
        <v>22</v>
      </c>
      <c r="V41" s="37"/>
      <c r="W41" s="37"/>
      <c r="X41" s="36" t="s">
        <v>23</v>
      </c>
      <c r="Y41" s="36"/>
      <c r="Z41" s="36"/>
      <c r="AA41" s="36" t="s">
        <v>24</v>
      </c>
      <c r="AB41" s="36"/>
      <c r="AC41" s="36"/>
      <c r="AD41" s="36" t="s">
        <v>25</v>
      </c>
      <c r="AE41" s="36"/>
      <c r="AF41" s="36"/>
      <c r="AG41" s="69" t="s">
        <v>40</v>
      </c>
      <c r="AH41" s="69"/>
      <c r="AI41" s="69"/>
      <c r="AJ41" s="69"/>
    </row>
    <row r="42" customFormat="false" ht="12.75" hidden="false" customHeight="true" outlineLevel="0" collapsed="false">
      <c r="A42" s="36"/>
      <c r="B42" s="36"/>
      <c r="C42" s="36"/>
      <c r="D42" s="36"/>
      <c r="E42" s="36"/>
      <c r="F42" s="36"/>
      <c r="G42" s="36"/>
      <c r="H42" s="36"/>
      <c r="I42" s="36"/>
      <c r="J42" s="36"/>
      <c r="K42" s="36"/>
      <c r="L42" s="36"/>
      <c r="M42" s="36"/>
      <c r="N42" s="36"/>
      <c r="O42" s="70" t="n">
        <f aca="false">O28+O30+O32+O34+O36+O38</f>
        <v>115967.55</v>
      </c>
      <c r="P42" s="70"/>
      <c r="Q42" s="70"/>
      <c r="R42" s="70" t="n">
        <f aca="false">R28+R30+R32+R34+R36+R38</f>
        <v>379409.64</v>
      </c>
      <c r="S42" s="70"/>
      <c r="T42" s="70"/>
      <c r="U42" s="70" t="n">
        <f aca="false">U28+U30+U32+U34+U36+U38</f>
        <v>257272.97</v>
      </c>
      <c r="V42" s="70"/>
      <c r="W42" s="70"/>
      <c r="X42" s="70" t="n">
        <f aca="false">X28+X30+X32+X34+X36+X38</f>
        <v>212541.74</v>
      </c>
      <c r="Y42" s="70"/>
      <c r="Z42" s="70"/>
      <c r="AA42" s="70" t="n">
        <f aca="false">AA28+AA30+AA32+AA34+AA36+AA38</f>
        <v>198729.51</v>
      </c>
      <c r="AB42" s="70"/>
      <c r="AC42" s="70"/>
      <c r="AD42" s="70" t="n">
        <f aca="false">AD28+AD30+AD32+AD34+AD36+AD38</f>
        <v>61953.02</v>
      </c>
      <c r="AE42" s="70"/>
      <c r="AF42" s="70"/>
      <c r="AG42" s="71" t="n">
        <f aca="false">AG28+AG30+AG32+AG34+AG36+AG38</f>
        <v>1225874.43</v>
      </c>
      <c r="AH42" s="71"/>
      <c r="AI42" s="71"/>
      <c r="AJ42" s="71"/>
    </row>
    <row r="43" customFormat="false" ht="15" hidden="false" customHeight="true" outlineLevel="0" collapsed="false">
      <c r="A43" s="36" t="s">
        <v>41</v>
      </c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72" t="n">
        <f aca="false">O42/$G$14</f>
        <v>0.0945998604441076</v>
      </c>
      <c r="P43" s="72"/>
      <c r="Q43" s="72"/>
      <c r="R43" s="72" t="n">
        <f aca="false">R42/$G$14</f>
        <v>0.309501226809992</v>
      </c>
      <c r="S43" s="72"/>
      <c r="T43" s="72"/>
      <c r="U43" s="72" t="n">
        <f aca="false">U42/$G$14</f>
        <v>0.209868942286365</v>
      </c>
      <c r="V43" s="72"/>
      <c r="W43" s="72"/>
      <c r="X43" s="72" t="n">
        <f aca="false">X42/$G$14</f>
        <v>0.173379699256799</v>
      </c>
      <c r="Y43" s="72"/>
      <c r="Z43" s="72"/>
      <c r="AA43" s="72" t="n">
        <f aca="false">AA42/$G$14</f>
        <v>0.162112452251737</v>
      </c>
      <c r="AB43" s="72"/>
      <c r="AC43" s="72"/>
      <c r="AD43" s="72" t="n">
        <f aca="false">AD42/$G$14</f>
        <v>0.0505378189509997</v>
      </c>
      <c r="AE43" s="72"/>
      <c r="AF43" s="72"/>
      <c r="AG43" s="73" t="n">
        <f aca="false">AG29+AG31+AG33+AG35+AG37+AG39</f>
        <v>1</v>
      </c>
      <c r="AH43" s="73"/>
      <c r="AI43" s="73"/>
      <c r="AJ43" s="73"/>
    </row>
    <row r="44" customFormat="false" ht="15" hidden="false" customHeight="true" outlineLevel="0" collapsed="false">
      <c r="A44" s="36" t="s">
        <v>42</v>
      </c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70" t="n">
        <f aca="false">O42</f>
        <v>115967.55</v>
      </c>
      <c r="P44" s="70"/>
      <c r="Q44" s="70"/>
      <c r="R44" s="71" t="n">
        <f aca="false">O44+R42</f>
        <v>495377.19</v>
      </c>
      <c r="S44" s="71"/>
      <c r="T44" s="71"/>
      <c r="U44" s="71" t="n">
        <f aca="false">R44+U42</f>
        <v>752650.16</v>
      </c>
      <c r="V44" s="71"/>
      <c r="W44" s="71"/>
      <c r="X44" s="71" t="n">
        <f aca="false">U44+X42</f>
        <v>965191.9</v>
      </c>
      <c r="Y44" s="71"/>
      <c r="Z44" s="71"/>
      <c r="AA44" s="71" t="n">
        <f aca="false">X44+AA42</f>
        <v>1163921.41</v>
      </c>
      <c r="AB44" s="71"/>
      <c r="AC44" s="71"/>
      <c r="AD44" s="71" t="n">
        <f aca="false">AA44+AD42</f>
        <v>1225874.43</v>
      </c>
      <c r="AE44" s="71"/>
      <c r="AF44" s="71"/>
      <c r="AG44" s="71"/>
      <c r="AH44" s="71"/>
      <c r="AI44" s="71"/>
      <c r="AJ44" s="71"/>
    </row>
    <row r="47" customFormat="false" ht="12.75" hidden="false" customHeight="false" outlineLevel="0" collapsed="false">
      <c r="A47" s="74" t="s">
        <v>43</v>
      </c>
      <c r="S47" s="75" t="n">
        <v>3274.79</v>
      </c>
      <c r="T47" s="75"/>
      <c r="U47" s="75"/>
    </row>
    <row r="48" customFormat="false" ht="12.75" hidden="false" customHeight="false" outlineLevel="0" collapsed="false">
      <c r="S48" s="76"/>
      <c r="T48" s="76"/>
      <c r="U48" s="76"/>
    </row>
    <row r="49" customFormat="false" ht="12.75" hidden="false" customHeight="false" outlineLevel="0" collapsed="false">
      <c r="A49" s="77" t="s">
        <v>44</v>
      </c>
      <c r="S49" s="75" t="n">
        <v>34038.37</v>
      </c>
      <c r="T49" s="75"/>
      <c r="U49" s="75"/>
    </row>
    <row r="50" customFormat="false" ht="12.75" hidden="false" customHeight="false" outlineLevel="0" collapsed="false">
      <c r="S50" s="76"/>
      <c r="T50" s="76"/>
      <c r="U50" s="76"/>
    </row>
    <row r="51" customFormat="false" ht="12.75" hidden="false" customHeight="false" outlineLevel="0" collapsed="false">
      <c r="A51" s="77" t="s">
        <v>45</v>
      </c>
      <c r="S51" s="75" t="n">
        <v>28223.68</v>
      </c>
      <c r="T51" s="75"/>
      <c r="U51" s="75"/>
    </row>
    <row r="52" customFormat="false" ht="12.75" hidden="false" customHeight="false" outlineLevel="0" collapsed="false">
      <c r="S52" s="76"/>
      <c r="T52" s="76"/>
      <c r="U52" s="76"/>
    </row>
    <row r="53" customFormat="false" ht="12.75" hidden="false" customHeight="false" outlineLevel="0" collapsed="false">
      <c r="A53" s="77" t="s">
        <v>46</v>
      </c>
      <c r="S53" s="75" t="n">
        <v>50430.71</v>
      </c>
      <c r="T53" s="75"/>
      <c r="U53" s="75"/>
    </row>
    <row r="54" customFormat="false" ht="12.75" hidden="false" customHeight="false" outlineLevel="0" collapsed="false">
      <c r="S54" s="76"/>
      <c r="T54" s="76"/>
      <c r="U54" s="76"/>
    </row>
    <row r="55" customFormat="false" ht="12.75" hidden="false" customHeight="false" outlineLevel="0" collapsed="false">
      <c r="A55" s="77" t="s">
        <v>47</v>
      </c>
      <c r="S55" s="75" t="n">
        <v>77268.43</v>
      </c>
      <c r="T55" s="75"/>
      <c r="U55" s="75"/>
    </row>
    <row r="56" customFormat="false" ht="12.75" hidden="false" customHeight="false" outlineLevel="0" collapsed="false">
      <c r="S56" s="76"/>
      <c r="T56" s="76"/>
      <c r="U56" s="76"/>
    </row>
    <row r="57" customFormat="false" ht="12.75" hidden="false" customHeight="false" outlineLevel="0" collapsed="false">
      <c r="A57" s="77" t="s">
        <v>48</v>
      </c>
      <c r="S57" s="75" t="n">
        <v>302141.21</v>
      </c>
      <c r="T57" s="75"/>
      <c r="U57" s="75"/>
    </row>
    <row r="58" customFormat="false" ht="12.75" hidden="false" customHeight="false" outlineLevel="0" collapsed="false">
      <c r="S58" s="76"/>
      <c r="T58" s="76"/>
      <c r="U58" s="76"/>
    </row>
    <row r="59" customFormat="false" ht="12.75" hidden="false" customHeight="false" outlineLevel="0" collapsed="false">
      <c r="A59" s="77" t="s">
        <v>49</v>
      </c>
      <c r="S59" s="75" t="n">
        <v>41595.18</v>
      </c>
      <c r="T59" s="75"/>
      <c r="U59" s="75"/>
    </row>
    <row r="60" customFormat="false" ht="12.75" hidden="false" customHeight="false" outlineLevel="0" collapsed="false">
      <c r="S60" s="76"/>
      <c r="T60" s="76"/>
      <c r="U60" s="76"/>
    </row>
    <row r="61" customFormat="false" ht="12.75" hidden="false" customHeight="false" outlineLevel="0" collapsed="false">
      <c r="A61" s="77" t="s">
        <v>50</v>
      </c>
      <c r="S61" s="75" t="n">
        <v>63818.46</v>
      </c>
      <c r="T61" s="75"/>
      <c r="U61" s="75"/>
    </row>
    <row r="62" customFormat="false" ht="12.75" hidden="false" customHeight="false" outlineLevel="0" collapsed="false">
      <c r="S62" s="76"/>
      <c r="T62" s="76"/>
      <c r="U62" s="76"/>
    </row>
    <row r="63" customFormat="false" ht="12.75" hidden="false" customHeight="false" outlineLevel="0" collapsed="false">
      <c r="A63" s="77" t="s">
        <v>51</v>
      </c>
      <c r="S63" s="75" t="n">
        <v>151859.33</v>
      </c>
      <c r="T63" s="75"/>
      <c r="U63" s="75"/>
    </row>
    <row r="64" customFormat="false" ht="12.75" hidden="false" customHeight="false" outlineLevel="0" collapsed="false">
      <c r="S64" s="76"/>
      <c r="T64" s="76"/>
      <c r="U64" s="76"/>
    </row>
    <row r="65" customFormat="false" ht="12.75" hidden="false" customHeight="false" outlineLevel="0" collapsed="false">
      <c r="A65" s="77" t="s">
        <v>52</v>
      </c>
      <c r="S65" s="75" t="n">
        <v>11503.8</v>
      </c>
      <c r="T65" s="75"/>
      <c r="U65" s="75"/>
    </row>
    <row r="66" customFormat="false" ht="12.75" hidden="false" customHeight="false" outlineLevel="0" collapsed="false">
      <c r="S66" s="76"/>
      <c r="T66" s="76"/>
      <c r="U66" s="76"/>
    </row>
    <row r="67" customFormat="false" ht="12.75" hidden="false" customHeight="false" outlineLevel="0" collapsed="false">
      <c r="A67" s="77" t="s">
        <v>53</v>
      </c>
      <c r="S67" s="75" t="n">
        <v>23576.75</v>
      </c>
      <c r="T67" s="75"/>
      <c r="U67" s="75"/>
    </row>
    <row r="68" customFormat="false" ht="12.75" hidden="false" customHeight="false" outlineLevel="0" collapsed="false">
      <c r="S68" s="76"/>
      <c r="T68" s="76"/>
      <c r="U68" s="76"/>
    </row>
    <row r="69" customFormat="false" ht="12.75" hidden="false" customHeight="false" outlineLevel="0" collapsed="false">
      <c r="A69" s="77" t="s">
        <v>54</v>
      </c>
      <c r="S69" s="75" t="n">
        <v>88656.65</v>
      </c>
      <c r="T69" s="75"/>
      <c r="U69" s="75"/>
    </row>
    <row r="70" customFormat="false" ht="12.75" hidden="false" customHeight="false" outlineLevel="0" collapsed="false">
      <c r="S70" s="76"/>
      <c r="T70" s="76"/>
      <c r="U70" s="76"/>
    </row>
    <row r="71" customFormat="false" ht="12.75" hidden="false" customHeight="false" outlineLevel="0" collapsed="false">
      <c r="A71" s="77" t="s">
        <v>55</v>
      </c>
      <c r="S71" s="75" t="n">
        <v>7444.57</v>
      </c>
      <c r="T71" s="75"/>
      <c r="U71" s="75"/>
    </row>
    <row r="72" customFormat="false" ht="12.75" hidden="false" customHeight="false" outlineLevel="0" collapsed="false">
      <c r="S72" s="76"/>
      <c r="T72" s="76"/>
      <c r="U72" s="76"/>
    </row>
    <row r="73" customFormat="false" ht="12.75" hidden="false" customHeight="false" outlineLevel="0" collapsed="false">
      <c r="A73" s="77" t="s">
        <v>56</v>
      </c>
      <c r="S73" s="75" t="n">
        <v>9172.77</v>
      </c>
      <c r="T73" s="75"/>
      <c r="U73" s="75"/>
    </row>
    <row r="74" customFormat="false" ht="12.75" hidden="false" customHeight="false" outlineLevel="0" collapsed="false">
      <c r="S74" s="76"/>
      <c r="T74" s="76"/>
      <c r="U74" s="76"/>
    </row>
    <row r="75" customFormat="false" ht="12.75" hidden="false" customHeight="false" outlineLevel="0" collapsed="false">
      <c r="A75" s="77" t="s">
        <v>57</v>
      </c>
      <c r="S75" s="75" t="n">
        <v>212541.74</v>
      </c>
      <c r="T75" s="75"/>
      <c r="U75" s="75"/>
    </row>
    <row r="76" customFormat="false" ht="12.75" hidden="false" customHeight="false" outlineLevel="0" collapsed="false">
      <c r="A76" s="77"/>
      <c r="S76" s="78"/>
      <c r="T76" s="78"/>
      <c r="U76" s="78"/>
    </row>
    <row r="77" customFormat="false" ht="12.75" hidden="false" customHeight="false" outlineLevel="0" collapsed="false">
      <c r="A77" s="77" t="s">
        <v>58</v>
      </c>
      <c r="S77" s="75" t="n">
        <v>61953.02</v>
      </c>
      <c r="T77" s="75"/>
      <c r="U77" s="75"/>
    </row>
    <row r="78" customFormat="false" ht="12.75" hidden="false" customHeight="false" outlineLevel="0" collapsed="false">
      <c r="S78" s="76"/>
      <c r="T78" s="76"/>
      <c r="U78" s="76"/>
    </row>
    <row r="79" customFormat="false" ht="12.75" hidden="false" customHeight="false" outlineLevel="0" collapsed="false">
      <c r="A79" s="77" t="s">
        <v>59</v>
      </c>
      <c r="S79" s="75" t="n">
        <v>58374.97</v>
      </c>
      <c r="T79" s="75"/>
      <c r="U79" s="75"/>
    </row>
    <row r="80" customFormat="false" ht="12.75" hidden="false" customHeight="false" outlineLevel="0" collapsed="false">
      <c r="S80" s="76"/>
      <c r="T80" s="76"/>
      <c r="U80" s="76"/>
    </row>
    <row r="81" customFormat="false" ht="12.75" hidden="false" customHeight="false" outlineLevel="0" collapsed="false">
      <c r="S81" s="75"/>
      <c r="T81" s="75"/>
      <c r="U81" s="75"/>
    </row>
    <row r="82" customFormat="false" ht="12.75" hidden="false" customHeight="false" outlineLevel="0" collapsed="false">
      <c r="A82" s="79" t="s">
        <v>60</v>
      </c>
      <c r="B82" s="79"/>
      <c r="C82" s="79"/>
      <c r="D82" s="79"/>
      <c r="E82" s="79"/>
      <c r="F82" s="79"/>
      <c r="G82" s="79"/>
      <c r="H82" s="79"/>
      <c r="I82" s="79"/>
      <c r="J82" s="79"/>
      <c r="K82" s="79"/>
      <c r="L82" s="79"/>
      <c r="M82" s="79"/>
      <c r="N82" s="79"/>
      <c r="O82" s="79"/>
      <c r="P82" s="79"/>
      <c r="Q82" s="79"/>
      <c r="S82" s="75" t="n">
        <f aca="false">SUM(S47:U79)</f>
        <v>1225874.43</v>
      </c>
      <c r="T82" s="75"/>
      <c r="U82" s="75"/>
    </row>
    <row r="87" customFormat="false" ht="12.75" hidden="false" customHeight="false" outlineLevel="0" collapsed="false">
      <c r="M87" s="80" t="s">
        <v>61</v>
      </c>
    </row>
    <row r="88" customFormat="false" ht="13.8" hidden="false" customHeight="false" outlineLevel="0" collapsed="false">
      <c r="M88" s="81" t="s">
        <v>62</v>
      </c>
    </row>
    <row r="89" customFormat="false" ht="13.8" hidden="false" customHeight="false" outlineLevel="0" collapsed="false">
      <c r="M89" s="81" t="s">
        <v>63</v>
      </c>
    </row>
    <row r="90" customFormat="false" ht="13.8" hidden="false" customHeight="false" outlineLevel="0" collapsed="false">
      <c r="M90" s="81" t="s">
        <v>64</v>
      </c>
    </row>
    <row r="91" customFormat="false" ht="13.8" hidden="false" customHeight="false" outlineLevel="0" collapsed="false">
      <c r="M91" s="81" t="s">
        <v>65</v>
      </c>
    </row>
    <row r="1048576" customFormat="false" ht="12.8" hidden="false" customHeight="false" outlineLevel="0" collapsed="false"/>
  </sheetData>
  <mergeCells count="197">
    <mergeCell ref="O7:U7"/>
    <mergeCell ref="N8:V8"/>
    <mergeCell ref="A10:B10"/>
    <mergeCell ref="A11:B11"/>
    <mergeCell ref="P12:R12"/>
    <mergeCell ref="AI12:AJ12"/>
    <mergeCell ref="AI13:AJ13"/>
    <mergeCell ref="A14:F14"/>
    <mergeCell ref="G14:L14"/>
    <mergeCell ref="P14:R14"/>
    <mergeCell ref="AI14:AJ14"/>
    <mergeCell ref="A16:F16"/>
    <mergeCell ref="G16:L16"/>
    <mergeCell ref="M16:R16"/>
    <mergeCell ref="S16:X16"/>
    <mergeCell ref="Y16:AD16"/>
    <mergeCell ref="AE16:AJ16"/>
    <mergeCell ref="A17:F17"/>
    <mergeCell ref="G17:L17"/>
    <mergeCell ref="M17:R17"/>
    <mergeCell ref="S17:X17"/>
    <mergeCell ref="Y17:AD17"/>
    <mergeCell ref="AE17:AJ17"/>
    <mergeCell ref="A18:F18"/>
    <mergeCell ref="G18:L18"/>
    <mergeCell ref="M18:R18"/>
    <mergeCell ref="S18:X18"/>
    <mergeCell ref="Y18:AD18"/>
    <mergeCell ref="AE18:AJ18"/>
    <mergeCell ref="A21:F21"/>
    <mergeCell ref="G21:L21"/>
    <mergeCell ref="M21:R21"/>
    <mergeCell ref="S21:X21"/>
    <mergeCell ref="Y21:AD21"/>
    <mergeCell ref="AE21:AJ21"/>
    <mergeCell ref="A22:F22"/>
    <mergeCell ref="G22:L22"/>
    <mergeCell ref="M22:R22"/>
    <mergeCell ref="S22:X22"/>
    <mergeCell ref="Y22:AD22"/>
    <mergeCell ref="AE22:AJ22"/>
    <mergeCell ref="A24:AJ24"/>
    <mergeCell ref="A26:N26"/>
    <mergeCell ref="O26:Q26"/>
    <mergeCell ref="R26:T26"/>
    <mergeCell ref="U26:W26"/>
    <mergeCell ref="X26:Z26"/>
    <mergeCell ref="AA26:AC26"/>
    <mergeCell ref="AD26:AF26"/>
    <mergeCell ref="AG26:AJ26"/>
    <mergeCell ref="A28:C29"/>
    <mergeCell ref="D28:N28"/>
    <mergeCell ref="O28:Q28"/>
    <mergeCell ref="R28:T28"/>
    <mergeCell ref="U28:W28"/>
    <mergeCell ref="X28:Z28"/>
    <mergeCell ref="AA28:AC28"/>
    <mergeCell ref="AD28:AF28"/>
    <mergeCell ref="AG28:AJ28"/>
    <mergeCell ref="O29:Q29"/>
    <mergeCell ref="R29:T29"/>
    <mergeCell ref="U29:W29"/>
    <mergeCell ref="X29:Z29"/>
    <mergeCell ref="AA29:AC29"/>
    <mergeCell ref="AD29:AF29"/>
    <mergeCell ref="AG29:AJ29"/>
    <mergeCell ref="A30:C31"/>
    <mergeCell ref="D30:N30"/>
    <mergeCell ref="O30:Q30"/>
    <mergeCell ref="R30:T30"/>
    <mergeCell ref="U30:W30"/>
    <mergeCell ref="X30:Z30"/>
    <mergeCell ref="AA30:AC30"/>
    <mergeCell ref="AD30:AF30"/>
    <mergeCell ref="AG30:AJ30"/>
    <mergeCell ref="O31:Q31"/>
    <mergeCell ref="R31:T31"/>
    <mergeCell ref="U31:W31"/>
    <mergeCell ref="X31:Z31"/>
    <mergeCell ref="AA31:AC31"/>
    <mergeCell ref="AD31:AF31"/>
    <mergeCell ref="AG31:AJ31"/>
    <mergeCell ref="A32:C33"/>
    <mergeCell ref="D32:N32"/>
    <mergeCell ref="O32:Q32"/>
    <mergeCell ref="R32:T32"/>
    <mergeCell ref="U32:W32"/>
    <mergeCell ref="X32:Z32"/>
    <mergeCell ref="AA32:AC32"/>
    <mergeCell ref="AD32:AF32"/>
    <mergeCell ref="AG32:AJ32"/>
    <mergeCell ref="O33:Q33"/>
    <mergeCell ref="R33:T33"/>
    <mergeCell ref="U33:W33"/>
    <mergeCell ref="X33:Z33"/>
    <mergeCell ref="AA33:AC33"/>
    <mergeCell ref="AD33:AF33"/>
    <mergeCell ref="AG33:AJ33"/>
    <mergeCell ref="A34:C35"/>
    <mergeCell ref="D34:L34"/>
    <mergeCell ref="O34:Q34"/>
    <mergeCell ref="R34:T34"/>
    <mergeCell ref="U34:W34"/>
    <mergeCell ref="X34:Z34"/>
    <mergeCell ref="AA34:AC34"/>
    <mergeCell ref="AD34:AF34"/>
    <mergeCell ref="AG34:AJ34"/>
    <mergeCell ref="O35:Q35"/>
    <mergeCell ref="R35:T35"/>
    <mergeCell ref="U35:W35"/>
    <mergeCell ref="X35:Z35"/>
    <mergeCell ref="AA35:AC35"/>
    <mergeCell ref="AD35:AF35"/>
    <mergeCell ref="AG35:AJ35"/>
    <mergeCell ref="A36:C37"/>
    <mergeCell ref="D36:N37"/>
    <mergeCell ref="O36:Q36"/>
    <mergeCell ref="R36:T36"/>
    <mergeCell ref="U36:W36"/>
    <mergeCell ref="X36:Z36"/>
    <mergeCell ref="AA36:AC36"/>
    <mergeCell ref="AD36:AF36"/>
    <mergeCell ref="AG36:AJ36"/>
    <mergeCell ref="O37:Q37"/>
    <mergeCell ref="R37:T37"/>
    <mergeCell ref="U37:W37"/>
    <mergeCell ref="X37:Z37"/>
    <mergeCell ref="AA37:AC37"/>
    <mergeCell ref="AD37:AF37"/>
    <mergeCell ref="AG37:AJ37"/>
    <mergeCell ref="A38:C39"/>
    <mergeCell ref="D38:L38"/>
    <mergeCell ref="O38:Q38"/>
    <mergeCell ref="R38:T38"/>
    <mergeCell ref="U38:W38"/>
    <mergeCell ref="X38:Z38"/>
    <mergeCell ref="AA38:AC38"/>
    <mergeCell ref="AD38:AF38"/>
    <mergeCell ref="AG38:AJ38"/>
    <mergeCell ref="O39:Q39"/>
    <mergeCell ref="R39:T39"/>
    <mergeCell ref="U39:W39"/>
    <mergeCell ref="X39:Z39"/>
    <mergeCell ref="AA39:AC39"/>
    <mergeCell ref="AD39:AF39"/>
    <mergeCell ref="AG39:AJ39"/>
    <mergeCell ref="A41:N42"/>
    <mergeCell ref="O41:Q41"/>
    <mergeCell ref="R41:T41"/>
    <mergeCell ref="U41:W41"/>
    <mergeCell ref="X41:Z41"/>
    <mergeCell ref="AA41:AC41"/>
    <mergeCell ref="AD41:AF41"/>
    <mergeCell ref="AG41:AJ41"/>
    <mergeCell ref="O42:Q42"/>
    <mergeCell ref="R42:T42"/>
    <mergeCell ref="U42:W42"/>
    <mergeCell ref="X42:Z42"/>
    <mergeCell ref="AA42:AC42"/>
    <mergeCell ref="AD42:AF42"/>
    <mergeCell ref="AG42:AJ42"/>
    <mergeCell ref="A43:N43"/>
    <mergeCell ref="O43:Q43"/>
    <mergeCell ref="R43:T43"/>
    <mergeCell ref="U43:W43"/>
    <mergeCell ref="X43:Z43"/>
    <mergeCell ref="AA43:AC43"/>
    <mergeCell ref="AD43:AF43"/>
    <mergeCell ref="AG43:AJ43"/>
    <mergeCell ref="A44:N44"/>
    <mergeCell ref="O44:Q44"/>
    <mergeCell ref="R44:T44"/>
    <mergeCell ref="U44:W44"/>
    <mergeCell ref="X44:Z44"/>
    <mergeCell ref="AA44:AC44"/>
    <mergeCell ref="AD44:AF44"/>
    <mergeCell ref="AG44:AJ44"/>
    <mergeCell ref="S47:U47"/>
    <mergeCell ref="S49:U49"/>
    <mergeCell ref="S51:U51"/>
    <mergeCell ref="S53:U53"/>
    <mergeCell ref="S55:U55"/>
    <mergeCell ref="S57:U57"/>
    <mergeCell ref="S59:U59"/>
    <mergeCell ref="S61:U61"/>
    <mergeCell ref="S63:U63"/>
    <mergeCell ref="S65:U65"/>
    <mergeCell ref="S67:U67"/>
    <mergeCell ref="S69:U69"/>
    <mergeCell ref="S71:U71"/>
    <mergeCell ref="S73:U73"/>
    <mergeCell ref="S75:U75"/>
    <mergeCell ref="S77:U77"/>
    <mergeCell ref="S79:U79"/>
    <mergeCell ref="S81:U81"/>
    <mergeCell ref="A82:Q82"/>
    <mergeCell ref="S82:U82"/>
  </mergeCells>
  <printOptions headings="false" gridLines="false" gridLinesSet="true" horizontalCentered="false" verticalCentered="false"/>
  <pageMargins left="0.196527777777778" right="0.196527777777778" top="0.984027777777778" bottom="0.984027777777778" header="0.511811023622047" footer="0.511811023622047"/>
  <pageSetup paperSize="1" scale="70" fitToWidth="1" fitToHeight="1" pageOrder="downThenOver" orientation="landscape" blackAndWhite="false" draft="false" cellComments="none" horizontalDpi="300" verticalDpi="300" copies="1"/>
  <headerFooter differentFirst="false" differentOddEven="false">
    <oddHeader/>
    <oddFooter/>
  </headerFooter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100" workbookViewId="0">
      <selection pane="topLeft" activeCell="A1" activeCellId="0" sqref="A1"/>
    </sheetView>
  </sheetViews>
  <sheetFormatPr defaultColWidth="8.6796875" defaultRowHeight="12.75" zeroHeight="false" outlineLevelRow="0" outlineLevelCol="0"/>
  <sheetData/>
  <printOptions headings="false" gridLines="false" gridLinesSet="true" horizontalCentered="false" verticalCentered="false"/>
  <pageMargins left="0.511805555555556" right="0.511805555555556" top="0.7875" bottom="0.7875" header="0.511811023622047" footer="0.511811023622047"/>
  <pageSetup paperSize="9" scale="100" fitToWidth="1" fitToHeight="1" pageOrder="downThenOver" orientation="portrait" blackAndWhite="false" draft="false" cellComments="none" horizontalDpi="300" verticalDpi="300" copies="1"/>
  <headerFooter differentFirst="false" differentOddEven="false">
    <oddHeader/>
    <odd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181</TotalTime>
  <Application>LibreOffice/24.8.6.2$Windows_X86_64 LibreOffice_project/6d98ba145e9a8a39fc57bcc76981d1fb1316c60c</Application>
  <AppVersion>15.0000</AppVersion>
  <Company>Telefonica S.A.</Compan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2011-06-10T19:48:36Z</dcterms:created>
  <dc:creator>toninho</dc:creator>
  <dc:description/>
  <dc:language>pt-BR</dc:language>
  <cp:lastModifiedBy/>
  <cp:lastPrinted>2025-03-20T11:35:15Z</cp:lastPrinted>
  <dcterms:modified xsi:type="dcterms:W3CDTF">2025-05-06T15:59:16Z</dcterms:modified>
  <cp:revision>15</cp:revision>
  <dc:subject/>
  <dc:title/>
</cp:coreProperties>
</file>

<file path=docProps/custom.xml><?xml version="1.0" encoding="utf-8"?>
<Properties xmlns="http://schemas.openxmlformats.org/officeDocument/2006/custom-properties" xmlns:vt="http://schemas.openxmlformats.org/officeDocument/2006/docPropsVTypes"/>
</file>