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U:\Primeira Infancia\SMS\00 ELEMENTOS TÉCNICOS\00 DOCUMENTOS SMS - PROJETOS - LICITAÇÃO\SEM NOME\"/>
    </mc:Choice>
  </mc:AlternateContent>
  <xr:revisionPtr revIDLastSave="0" documentId="8_{9B13B034-E008-4A54-BE9D-1266644AB8AB}" xr6:coauthVersionLast="47" xr6:coauthVersionMax="47" xr10:uidLastSave="{00000000-0000-0000-0000-000000000000}"/>
  <bookViews>
    <workbookView xWindow="-60" yWindow="-60" windowWidth="24120" windowHeight="13020" xr2:uid="{2F3C7F53-F70E-4842-9614-90A20D286230}"/>
  </bookViews>
  <sheets>
    <sheet name="CRONOGRAMA" sheetId="1" r:id="rId1"/>
  </sheets>
  <definedNames>
    <definedName name="_R">"{#N/A;#N/A;FALSE;""ORC-ACKE""|#N/A;#N/A;FALSE;""RESUMO""}"</definedName>
    <definedName name="A">"{#N/A;#N/A;FALSE;""RESUMO-BB1""|#N/A;#N/A;FALSE;""MOD-A01-R - BB1""|#N/A;#N/A;FALSE;""URB-BB1""}"</definedName>
    <definedName name="AGAS">"{#N/A;#N/A;FALSE;""ORC-ACKE""|#N/A;#N/A;FALSE;""RESUMO""}"</definedName>
    <definedName name="_xlnm.Print_Area" localSheetId="0">CRONOGRAMA!$A$1:$G$59</definedName>
    <definedName name="as">"{#N/A;#N/A;FALSE;""BETER -1""|#N/A;#N/A;FALSE;""BETER -2""|#N/A;#N/A;FALSE;""BETER -3""|#N/A;#N/A;FALSE;""BETER -urb""|#N/A;#N/A;FALSE;""BETER -RESUMO""}"</definedName>
    <definedName name="ASDF">"{#N/A;#N/A;FALSE;""RESUMO-BB1""|#N/A;#N/A;FALSE;""MOD-A01-R - BB1""|#N/A;#N/A;FALSE;""URB-BB1""}"</definedName>
    <definedName name="ASDFG">"{#N/A;#N/A;FALSE;""RESUMO-BB1""|#N/A;#N/A;FALSE;""MOD-A01-R - BB1""|#N/A;#N/A;FALSE;""URB-BB1""}"</definedName>
    <definedName name="B">"{#N/A;#N/A;FALSE;""ORC-ACKE""|#N/A;#N/A;FALSE;""RESUMO""}"</definedName>
    <definedName name="D">"{#N/A;#N/A;FALSE;""RESUMO-BB1""|#N/A;#N/A;FALSE;""MOD-A01-R - BB1""|#N/A;#N/A;FALSE;""URB-BB1""}"</definedName>
    <definedName name="daf">"{#N/A;#N/A;FALSE;""RESUMO-BB1""|#N/A;#N/A;FALSE;""MOD-A01-R - BB1""|#N/A;#N/A;FALSE;""URB-BB1""}"</definedName>
    <definedName name="DDDD">"{#N/A;#N/A;FALSE;""BETER -1""|#N/A;#N/A;FALSE;""BETER -2""|#N/A;#N/A;FALSE;""BETER -3""|#N/A;#N/A;FALSE;""BETER -urb""|#N/A;#N/A;FALSE;""BETER -RESUMO""}"</definedName>
    <definedName name="DESNIVEL">"{#N/A;#N/A;FALSE;""RESUMO-BB1""|#N/A;#N/A;FALSE;""MOD-A01-R - BB1""|#N/A;#N/A;FALSE;""URB-BB1""}"</definedName>
    <definedName name="DSSD">"{#N/A;#N/A;FALSE;""ORC-ACKE""|#N/A;#N/A;FALSE;""RESUMO""}"</definedName>
    <definedName name="ef">"{#N/A;#N/A;FALSE;""BETER -1""|#N/A;#N/A;FALSE;""BETER -2""|#N/A;#N/A;FALSE;""BETER -3""|#N/A;#N/A;FALSE;""BETER -urb""|#N/A;#N/A;FALSE;""BETER -RESUMO""}"</definedName>
    <definedName name="EMPRESAS">"OFFSET(#REF!;1;0):OFFSET(#REF!;-1;0)"</definedName>
    <definedName name="ERA">"{#N/A;#N/A;FALSE;""ORC-ACKE""|#N/A;#N/A;FALSE;""RESUMO""}"</definedName>
    <definedName name="FASDF">"{#N/A;#N/A;FALSE;""ORC-ACKE""|#N/A;#N/A;FALSE;""RESUMO""}"</definedName>
    <definedName name="g">"{#N/A;#N/A;FALSE;""RESUMO-BB1""|#N/A;#N/A;FALSE;""MOD-A01-R - BB1""|#N/A;#N/A;FALSE;""URB-BB1""}"</definedName>
    <definedName name="GASE">"{#N/A;#N/A;FALSE;""RESUMO-BB1""|#N/A;#N/A;FALSE;""MOD-A01-R - BB1""|#N/A;#N/A;FALSE;""URB-BB1""}"</definedName>
    <definedName name="gf">"{#N/A;#N/A;FALSE;""ORC-ACKE""|#N/A;#N/A;FALSE;""RESUMO""}"</definedName>
    <definedName name="grf">"{#N/A;#N/A;FALSE;""ORC-ACKE""|#N/A;#N/A;FALSE;""RESUMO""}"</definedName>
    <definedName name="hid">"{#N/A;#N/A;FALSE;""BETER -1""|#N/A;#N/A;FALSE;""BETER -2""|#N/A;#N/A;FALSE;""BETER -3""|#N/A;#N/A;FALSE;""BETER -urb""|#N/A;#N/A;FALSE;""BETER -RESUMO""}"</definedName>
    <definedName name="HIDRÁULICA">"{#N/A;#N/A;FALSE;""RESUMO-BB1""|#N/A;#N/A;FALSE;""MOD-A01-R - BB1""|#N/A;#N/A;FALSE;""URB-BB1""}"</definedName>
    <definedName name="HRA">"{#N/A;#N/A;FALSE;""ORC-ACKE""|#N/A;#N/A;FALSE;""RESUMO""}"</definedName>
    <definedName name="INDICES">"OFFSET(#REF!;1;0):OFFSET(#REF!;-1;0)"</definedName>
    <definedName name="j">"{#N/A;#N/A;FALSE;""ORC-ACKE""|#N/A;#N/A;FALSE;""RESUMO""}"</definedName>
    <definedName name="jg">"{#N/A;#N/A;FALSE;""RESUMO-BB1""|#N/A;#N/A;FALSE;""MOD-A01-R - BB1""|#N/A;#N/A;FALSE;""URB-BB1""}"</definedName>
    <definedName name="k">"{#N/A;#N/A;FALSE;""ORC-ACKE""|#N/A;#N/A;FALSE;""RESUMO""}"</definedName>
    <definedName name="loja">"{#N/A;#N/A;FALSE;""BETER -1""|#N/A;#N/A;FALSE;""BETER -2""|#N/A;#N/A;FALSE;""BETER -3""|#N/A;#N/A;FALSE;""BETER -urb""|#N/A;#N/A;FALSE;""BETER -RESUMO""}"</definedName>
    <definedName name="nb">"{#N/A;#N/A;FALSE;""RESUMO-BB1""|#N/A;#N/A;FALSE;""MOD-A01-R - BB1""|#N/A;#N/A;FALSE;""URB-BB1""}"</definedName>
    <definedName name="NCOMPOSICOES">8</definedName>
    <definedName name="NCOTACOES">1</definedName>
    <definedName name="NEMPRESAS">3</definedName>
    <definedName name="NINDICES">0</definedName>
    <definedName name="QERTT">"{#N/A;#N/A;FALSE;""ORC-ACKE""|#N/A;#N/A;FALSE;""RESUMO""}"</definedName>
    <definedName name="QWEFR">"{#N/A;#N/A;FALSE;""RESUMO-BB1""|#N/A;#N/A;FALSE;""MOD-A01-R - BB1""|#N/A;#N/A;FALSE;""URB-BB1""}"</definedName>
    <definedName name="rt">"{#N/A;#N/A;FALSE;""ORC-ACKE""|#N/A;#N/A;FALSE;""RESUMO""}"</definedName>
    <definedName name="S">"{#N/A;#N/A;FALSE;""ORC-ACKE""|#N/A;#N/A;FALSE;""RESUMO""}"</definedName>
    <definedName name="SDS">"{#N/A;#N/A;FALSE;""RESUMO-BB1""|#N/A;#N/A;FALSE;""MOD-A01-R - BB1""|#N/A;#N/A;FALSE;""URB-BB1""}"</definedName>
    <definedName name="we">"{#N/A;#N/A;FALSE;""RESUMO-BB1""|#N/A;#N/A;FALSE;""MOD-A01-R - BB1""|#N/A;#N/A;FALSE;""URB-BB1""}"</definedName>
    <definedName name="wrm.ORÇAMENTO">"{#N/A;#N/A;FALSE;""ORC-ACKE""|#N/A;#N/A;FALSE;""RESUMO""}"</definedName>
    <definedName name="wrn.BB1.">"{#N/A;#N/A;FALSE;""RESUMO-BB1""|#N/A;#N/A;FALSE;""MOD-A01-R - BB1""|#N/A;#N/A;FALSE;""URB-BB1""}"</definedName>
    <definedName name="wrn.BETER.">"{#N/A;#N/A;FALSE;""BETER -1""|#N/A;#N/A;FALSE;""BETER -2""|#N/A;#N/A;FALSE;""BETER -3""|#N/A;#N/A;FALSE;""BETER -urb""|#N/A;#N/A;FALSE;""BETER -RESUMO""}"</definedName>
    <definedName name="wrn.ORÇAMENTO.">"{#N/A;#N/A;FALSE;""ORC-ACKE""|#N/A;#N/A;FALSE;""RESUMO""}"</definedName>
    <definedName name="YT">"{#N/A;#N/A;FALSE;""RESUMO-BB1""|#N/A;#N/A;FALSE;""MOD-A01-R - BB1""|#N/A;#N/A;FALSE;""URB-BB1""}"</definedName>
    <definedName name="ZERF">"{#N/A;#N/A;FALSE;""BETER -1""|#N/A;#N/A;FALSE;""BETER -2""|#N/A;#N/A;FALSE;""BETER -3""|#N/A;#N/A;FALSE;""BETER -urb""|#N/A;#N/A;FALSE;""BETER -RESUMO""}"</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1" l="1"/>
  <c r="Q14" i="1" s="1"/>
  <c r="J15" i="1"/>
  <c r="Q15" i="1" s="1"/>
  <c r="J19" i="1"/>
  <c r="Q19" i="1" s="1"/>
  <c r="J20" i="1"/>
  <c r="Q20" i="1" s="1"/>
  <c r="J21" i="1"/>
  <c r="Q21" i="1" s="1"/>
  <c r="J26" i="1"/>
  <c r="Q26" i="1" s="1"/>
  <c r="J27" i="1"/>
  <c r="R27" i="1" s="1"/>
  <c r="J28" i="1"/>
  <c r="U28" i="1" s="1"/>
  <c r="J29" i="1"/>
  <c r="S29" i="1" s="1"/>
  <c r="J30" i="1"/>
  <c r="V30" i="1" s="1"/>
  <c r="J34" i="1"/>
  <c r="R34" i="1" s="1"/>
  <c r="J35" i="1"/>
  <c r="R35" i="1" s="1"/>
  <c r="J36" i="1"/>
  <c r="T36" i="1" s="1"/>
  <c r="J37" i="1"/>
  <c r="S37" i="1" s="1"/>
  <c r="J38" i="1"/>
  <c r="U38" i="1" s="1"/>
  <c r="J42" i="1"/>
  <c r="J43" i="1"/>
  <c r="R43" i="1" s="1"/>
  <c r="J44" i="1"/>
  <c r="S44" i="1" s="1"/>
  <c r="J45" i="1"/>
  <c r="S45" i="1" s="1"/>
  <c r="J46" i="1"/>
  <c r="U46" i="1" s="1"/>
  <c r="J50" i="1"/>
  <c r="J51" i="1"/>
  <c r="R51" i="1" s="1"/>
  <c r="J52" i="1"/>
  <c r="S52" i="1" s="1"/>
  <c r="J53" i="1"/>
  <c r="S53" i="1" s="1"/>
  <c r="J54" i="1"/>
  <c r="U54" i="1" s="1"/>
  <c r="J58" i="1"/>
  <c r="Q58" i="1" s="1"/>
  <c r="J59" i="1"/>
  <c r="R59" i="1" s="1"/>
  <c r="J60" i="1"/>
  <c r="S60" i="1" s="1"/>
  <c r="J61" i="1"/>
  <c r="S61" i="1" s="1"/>
  <c r="J62" i="1"/>
  <c r="U62" i="1" s="1"/>
  <c r="J66" i="1"/>
  <c r="Q66" i="1" s="1"/>
  <c r="J67" i="1"/>
  <c r="J68" i="1"/>
  <c r="T68" i="1" s="1"/>
  <c r="J69" i="1"/>
  <c r="U69" i="1" s="1"/>
  <c r="J70" i="1"/>
  <c r="S70" i="1" s="1"/>
  <c r="J74" i="1"/>
  <c r="Q74" i="1" s="1"/>
  <c r="J75" i="1"/>
  <c r="S75" i="1" s="1"/>
  <c r="J76" i="1"/>
  <c r="S76" i="1" s="1"/>
  <c r="J77" i="1"/>
  <c r="U77" i="1" s="1"/>
  <c r="J78" i="1"/>
  <c r="U78" i="1" s="1"/>
  <c r="U53" i="1" l="1"/>
  <c r="R74" i="1"/>
  <c r="T44" i="1"/>
  <c r="S30" i="1"/>
  <c r="S69" i="1"/>
  <c r="S77" i="1"/>
  <c r="T60" i="1"/>
  <c r="S59" i="1"/>
  <c r="S51" i="1"/>
  <c r="Q34" i="1"/>
  <c r="S38" i="1"/>
  <c r="S78" i="1"/>
  <c r="U70" i="1"/>
  <c r="S46" i="1"/>
  <c r="U61" i="1"/>
  <c r="J22" i="1"/>
  <c r="T52" i="1"/>
  <c r="U45" i="1"/>
  <c r="S28" i="1"/>
  <c r="S15" i="1"/>
  <c r="S54" i="1"/>
  <c r="S43" i="1"/>
  <c r="S35" i="1"/>
  <c r="J71" i="1"/>
  <c r="S68" i="1"/>
  <c r="J55" i="1"/>
  <c r="J16" i="1"/>
  <c r="R67" i="1"/>
  <c r="J47" i="1"/>
  <c r="J63" i="1"/>
  <c r="R75" i="1"/>
  <c r="S67" i="1"/>
  <c r="S62" i="1"/>
  <c r="S36" i="1"/>
  <c r="J31" i="1"/>
  <c r="T28" i="1"/>
  <c r="U76" i="1"/>
  <c r="R66" i="1"/>
  <c r="U37" i="1"/>
  <c r="S27" i="1"/>
  <c r="R15" i="1"/>
  <c r="J79" i="1"/>
  <c r="T76" i="1"/>
  <c r="U68" i="1"/>
  <c r="R58" i="1"/>
  <c r="R50" i="1"/>
  <c r="R42" i="1"/>
  <c r="V29" i="1"/>
  <c r="U60" i="1"/>
  <c r="Q50" i="1"/>
  <c r="Q42" i="1"/>
  <c r="U36" i="1"/>
  <c r="R26" i="1"/>
  <c r="J39" i="1"/>
  <c r="Q81" i="1" l="1"/>
  <c r="J81" i="1"/>
  <c r="J83" i="1" s="1"/>
  <c r="R81" i="1"/>
  <c r="U81" i="1"/>
  <c r="T81" i="1"/>
  <c r="V15" i="1"/>
  <c r="V81" i="1" s="1"/>
  <c r="S81" i="1"/>
  <c r="V83" i="1" l="1"/>
  <c r="Q82" i="1" s="1"/>
  <c r="T82" i="1" l="1"/>
  <c r="R82" i="1"/>
  <c r="V82" i="1"/>
  <c r="U82" i="1"/>
  <c r="S82" i="1"/>
</calcChain>
</file>

<file path=xl/sharedStrings.xml><?xml version="1.0" encoding="utf-8"?>
<sst xmlns="http://schemas.openxmlformats.org/spreadsheetml/2006/main" count="218" uniqueCount="55">
  <si>
    <t>OBRA:</t>
  </si>
  <si>
    <t xml:space="preserve">CONTRATAÇÃO DE EMPRESA ESPECIALIZADA CAPACITADA PARA A ELABORAÇÃO DE PROJETOS BÁSICOS E EXECUTIVOS, ABRANGENDO A ELABORAÇÃO DE PEÇAS TÉCNICAS E GRÁFICAS, LEVANTAMENTOS, SONDAGENS, ORÇAMENTOS E ESTUDOS DIVERSOS, E APROVAÇÃO DOS PROJETOS NO ÓRGÃO COMPETENTE DA VIGILÂNCIA SANITÁRIA, DE PREVENÇÃO E COMBATE A INCÊNDIO E LICENCIAMENTO AMBIENTAL, COM A FINALIDADE DE ASSEGURAR AS OBRAS DE: (A)-IMPLANTAÇÃO DA NOVA SEDE DA SECRETARIA MUNICIPAL DE SAÚDE E DO PRÓ-CRIANÇA, (B)-IMPLANTAÇÃO DA UNIDADE BÁSICA DE SAÚDE DA FAMÍLIA (UBSF) JARDIM MARGARIDA, (C)-REFORMA E AMPLIAÇÃO PARA IMPLANTAÇÃO DA UNIDADE BÁSICA DE SAÚDE DA FAMÍLIA (UBSF)  VILA NATAL E VILA NOVA UNIÃO, (D) IMPLANTAÇÃO DA UNIDADE BÁSICA DE SAÚDE DA FAMÍLIA (UBSF) JARDIM DOS AMARAIS, (E) IMPLANTAÇÃO DA UNIDADE DE SAÚDE DA FAMÍLIA (USF) CHÁCARA SANTO ÂNGELO, (F) CENTRO DE DISTRIBUIÇÃO LOGÍSTICO DA SMS, (G) PROGRAMA CURE – AMBULÂNCIAS, NO MUNICÍPIO DE MOGI DAS CRUZES. </t>
  </si>
  <si>
    <t>LOCAL:</t>
  </si>
  <si>
    <t>MOGI DAS CRUZES - SP</t>
  </si>
  <si>
    <t>DATA:</t>
  </si>
  <si>
    <t>CRONOGRAMA FÍSICO-FINANCEIRO</t>
  </si>
  <si>
    <t>ITEM</t>
  </si>
  <si>
    <t>DESCRIÇÃO DOS SERVIÇOS</t>
  </si>
  <si>
    <t>UN</t>
  </si>
  <si>
    <t>QUANTIDADE</t>
  </si>
  <si>
    <t>PREÇO UNITÁRIO</t>
  </si>
  <si>
    <t>PREÇO TOTAL</t>
  </si>
  <si>
    <t>.</t>
  </si>
  <si>
    <t xml:space="preserve">SERVIÇOS TOPOGRÁFICOS E ESTUDOS INICIAIS </t>
  </si>
  <si>
    <t>M1</t>
  </si>
  <si>
    <t>M2</t>
  </si>
  <si>
    <t>M3</t>
  </si>
  <si>
    <t>M4</t>
  </si>
  <si>
    <t>M5</t>
  </si>
  <si>
    <t>M6</t>
  </si>
  <si>
    <t>LEVANTAMENTO PLANIALTIMÉTRICO CADASTRAL</t>
  </si>
  <si>
    <t>RELATÓRIO AMBIENTAL PARA OBTENÇÃO DA LICENÇA AMBIENTAL PRÉVIA (LAP) E LICENÇA AMBIENTAL DE INSTALAÇÃO (LAI)</t>
  </si>
  <si>
    <t>GL</t>
  </si>
  <si>
    <t>TOTAL DO ITEM 1.0</t>
  </si>
  <si>
    <t>SONDAGEM</t>
  </si>
  <si>
    <t>PERFURAÇÃO E EXECUÇÃO DE ENSAIO PENETROMÉTRICO OU DE LAVAGEM POR TEMPO</t>
  </si>
  <si>
    <t>M</t>
  </si>
  <si>
    <t>MOBILIZAÇÃO E INSTALAÇÃO DE 1  EQUIPAMENTO PARA EXECUÇÃO DE SONDAGEM A PERCUSSÃO</t>
  </si>
  <si>
    <t>DESLOCAMENTO DE EQUIPAMENTO ENTRE FUROS EM TERRENO PLANO, CONSIDERANDO A DISTÂNCIA ATÉ 100M, PARA SONDAGEM A PERCUSSÃO</t>
  </si>
  <si>
    <t>TOTAL DO ITEM 2.0</t>
  </si>
  <si>
    <t>PROJETOS E SERVIÇOS TÉCNICOS</t>
  </si>
  <si>
    <t>NOVA SEDE DA SECRETARIA MUNICIPAL DE SAÚDE E PRÓ-CRIANÇA</t>
  </si>
  <si>
    <t>ESTUDO PRELIMINAR</t>
  </si>
  <si>
    <t xml:space="preserve">PROJETO BÁSICO </t>
  </si>
  <si>
    <t xml:space="preserve">PROJETO EXECUTIVO  </t>
  </si>
  <si>
    <t>VIGILÂNCIA SANITÁRIA</t>
  </si>
  <si>
    <t>DESENVOLVIMENTO DE PROJETO TÉCNICO DE PREVENÇÃO E COMBATE A INCÊNDIO E APROVAÇÃO JUNTO AO CORPO DE BOMBEIROS PARA EDIFICAÇÕES DE 2001 M2 À 5000 M2</t>
  </si>
  <si>
    <t>TOTAL DO SUB ITEM 3.1</t>
  </si>
  <si>
    <t>UBSF JARDIM MARGARIDA</t>
  </si>
  <si>
    <t>DESENVOLVIMENTO DE PROJETO TÉCNICO DE PREVENÇÃO E COMBATE A INCÊNDIO E APROVAÇÃO JUNTO AO CORPO DE BOMBEIROS PARA EDIFICAÇÕES ATÉ 2000 M2</t>
  </si>
  <si>
    <t>TOTAL DO SUB ITEM 3.2</t>
  </si>
  <si>
    <t>UBSF JARDIM DOS AMARAIS</t>
  </si>
  <si>
    <t>TOTAL DO SUB ITEM 3.3</t>
  </si>
  <si>
    <t>USF CHACARA SANTO ÂNGELO</t>
  </si>
  <si>
    <t>TOTAL DO SUB ITEM 3.4</t>
  </si>
  <si>
    <t>UBSF MULTI VILA NATAL</t>
  </si>
  <si>
    <t>TOTAL DO SUB ITEM 3.5</t>
  </si>
  <si>
    <t>CENTRO DE DISTRIBUIÇÃO LOGÍSTICO DA SAÚDE</t>
  </si>
  <si>
    <t>TOTAL DO SUB ITEM 3.6</t>
  </si>
  <si>
    <t>PROGRAMA CURE – AMBULÂNCIAS</t>
  </si>
  <si>
    <t>TOTAL DO SUB ITEM 3.7</t>
  </si>
  <si>
    <t>TOTAL DO  ITEM 3.0</t>
  </si>
  <si>
    <t>TOTAL GERAL C/ BDI 25% (SEM DES) SIURB JANEIRO-2026</t>
  </si>
  <si>
    <t>Engª LEILA ALCANTARA GALVÃO</t>
  </si>
  <si>
    <t>Secretaria Adjunta de Obras e Infraestrutura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</si>
</sst>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 &quot;#,##0.00&quot; &quot;;&quot;-&quot;#,##0.00&quot; &quot;;&quot; -&quot;00&quot; &quot;;&quot; &quot;@&quot; &quot;"/>
    <numFmt numFmtId="165" formatCode="&quot; R$ &quot;#,##0.00&quot; &quot;;&quot;-R$ &quot;#,##0.00&quot; &quot;;&quot; R$ -&quot;00&quot; &quot;;&quot; &quot;@&quot; &quot;"/>
    <numFmt numFmtId="166" formatCode="&quot; $&quot;#,##0.00&quot; &quot;;&quot; $(&quot;#,##0.00&quot;)&quot;;&quot; $-&quot;00&quot; &quot;;&quot; &quot;@&quot; &quot;"/>
    <numFmt numFmtId="167" formatCode="&quot; R$&quot;#,##0.00&quot; &quot;;&quot; R$(&quot;#,##0.00&quot;)&quot;;&quot; R$-&quot;00&quot; &quot;;&quot; &quot;@&quot; &quot;"/>
    <numFmt numFmtId="168" formatCode="&quot; &quot;#,##0.00&quot; &quot;;&quot; (&quot;#,##0.00&quot;)&quot;;&quot; -&quot;00&quot; &quot;;&quot; &quot;@&quot; &quot;"/>
    <numFmt numFmtId="169" formatCode="&quot;R$&quot;\ #,##0.00"/>
  </numFmts>
  <fonts count="55">
    <font>
      <sz val="11"/>
      <color rgb="FF000000"/>
      <name val="Calibri"/>
      <family val="2"/>
    </font>
    <font>
      <sz val="11"/>
      <color rgb="FF000000"/>
      <name val="Calibri"/>
      <family val="2"/>
    </font>
    <font>
      <sz val="11"/>
      <color rgb="FFFFFFFF"/>
      <name val="Calibri"/>
      <family val="2"/>
    </font>
    <font>
      <b/>
      <sz val="11"/>
      <color rgb="FF000000"/>
      <name val="Calibri"/>
      <family val="2"/>
    </font>
    <font>
      <b/>
      <sz val="11"/>
      <color rgb="FFFFFFFF"/>
      <name val="Calibri"/>
      <family val="2"/>
    </font>
    <font>
      <sz val="11"/>
      <color rgb="FFCC0000"/>
      <name val="Calibri"/>
      <family val="2"/>
    </font>
    <font>
      <sz val="11"/>
      <color rgb="FF008000"/>
      <name val="Calibri"/>
      <family val="2"/>
    </font>
    <font>
      <b/>
      <sz val="11"/>
      <color rgb="FFFF9900"/>
      <name val="Calibri"/>
      <family val="2"/>
    </font>
    <font>
      <sz val="11"/>
      <color rgb="FFFF9900"/>
      <name val="Calibri"/>
      <family val="2"/>
    </font>
    <font>
      <sz val="10"/>
      <color rgb="FF000000"/>
      <name val="Liberation Sans"/>
    </font>
    <font>
      <sz val="11"/>
      <color rgb="FF333399"/>
      <name val="Calibri"/>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800080"/>
      <name val="Calibri"/>
      <family val="2"/>
    </font>
    <font>
      <sz val="11"/>
      <color rgb="FF000000"/>
      <name val="Arial1"/>
    </font>
    <font>
      <sz val="11"/>
      <color rgb="FF993300"/>
      <name val="Calibri"/>
      <family val="2"/>
    </font>
    <font>
      <sz val="11"/>
      <color rgb="FF996600"/>
      <name val="Calibri"/>
      <family val="2"/>
    </font>
    <font>
      <sz val="11"/>
      <color rgb="FF333333"/>
      <name val="Calibri"/>
      <family val="2"/>
    </font>
    <font>
      <b/>
      <i/>
      <u/>
      <sz val="11"/>
      <color rgb="FF000000"/>
      <name val="Calibri"/>
      <family val="2"/>
    </font>
    <font>
      <b/>
      <sz val="11"/>
      <color rgb="FF333333"/>
      <name val="Calibri"/>
      <family val="2"/>
    </font>
    <font>
      <b/>
      <sz val="15"/>
      <color rgb="FF003366"/>
      <name val="Calibri"/>
      <family val="2"/>
    </font>
    <font>
      <b/>
      <sz val="18"/>
      <color rgb="FF003366"/>
      <name val="Cambria"/>
      <family val="1"/>
    </font>
    <font>
      <b/>
      <sz val="13"/>
      <color rgb="FF003366"/>
      <name val="Calibri"/>
      <family val="2"/>
    </font>
    <font>
      <b/>
      <sz val="11"/>
      <color rgb="FF003366"/>
      <name val="Calibri"/>
      <family val="2"/>
    </font>
    <font>
      <sz val="11"/>
      <color rgb="FFFF0000"/>
      <name val="Calibri"/>
      <family val="2"/>
    </font>
    <font>
      <sz val="9"/>
      <color rgb="FF000000"/>
      <name val="Arial2"/>
    </font>
    <font>
      <b/>
      <sz val="11"/>
      <name val="Arial"/>
      <family val="2"/>
    </font>
    <font>
      <sz val="8"/>
      <name val="Calibri"/>
      <family val="2"/>
    </font>
    <font>
      <b/>
      <sz val="10"/>
      <name val="Arial"/>
      <family val="2"/>
    </font>
    <font>
      <sz val="10"/>
      <name val="Arial"/>
      <family val="2"/>
    </font>
    <font>
      <b/>
      <sz val="16"/>
      <name val="Arial"/>
      <family val="2"/>
    </font>
    <font>
      <b/>
      <sz val="12"/>
      <name val="Arial"/>
      <family val="2"/>
    </font>
    <font>
      <sz val="10"/>
      <color theme="1"/>
      <name val="Calibri"/>
      <family val="2"/>
      <scheme val="minor"/>
    </font>
    <font>
      <sz val="12"/>
      <name val="Arial"/>
      <family val="2"/>
    </font>
    <font>
      <sz val="12"/>
      <color rgb="FF000000"/>
      <name val="Arial"/>
      <family val="2"/>
    </font>
    <font>
      <sz val="11"/>
      <name val="Calibri"/>
      <family val="2"/>
      <scheme val="minor"/>
    </font>
    <font>
      <sz val="12"/>
      <color theme="1"/>
      <name val="Arial"/>
      <family val="2"/>
    </font>
    <font>
      <b/>
      <sz val="12"/>
      <color rgb="FF000000"/>
      <name val="Arial"/>
      <family val="2"/>
    </font>
    <font>
      <sz val="14"/>
      <color theme="1"/>
      <name val="Calibri"/>
      <family val="2"/>
      <scheme val="minor"/>
    </font>
    <font>
      <sz val="12"/>
      <color theme="1"/>
      <name val="Calibri"/>
      <family val="2"/>
      <scheme val="minor"/>
    </font>
    <font>
      <sz val="12"/>
      <color theme="1"/>
      <name val="Arial1"/>
    </font>
    <font>
      <sz val="10"/>
      <name val="Calibri"/>
      <family val="2"/>
      <scheme val="minor"/>
    </font>
    <font>
      <sz val="12"/>
      <color theme="1"/>
      <name val="Arial2"/>
    </font>
    <font>
      <sz val="12"/>
      <name val="Calibri"/>
      <family val="2"/>
      <scheme val="minor"/>
    </font>
    <font>
      <b/>
      <sz val="10"/>
      <color theme="0"/>
      <name val="Arial"/>
      <family val="2"/>
    </font>
    <font>
      <b/>
      <sz val="10"/>
      <color theme="1"/>
      <name val="Calibri"/>
      <family val="2"/>
      <scheme val="minor"/>
    </font>
    <font>
      <b/>
      <sz val="10"/>
      <color theme="1"/>
      <name val="Arial"/>
      <family val="2"/>
    </font>
    <font>
      <sz val="10"/>
      <color theme="1"/>
      <name val="Times New Roman"/>
      <family val="1"/>
    </font>
    <font>
      <sz val="10"/>
      <color theme="1"/>
      <name val="Arial"/>
      <family val="2"/>
    </font>
    <font>
      <b/>
      <sz val="16"/>
      <color rgb="FF000000"/>
      <name val="Arial"/>
      <family val="2"/>
    </font>
    <font>
      <b/>
      <sz val="14"/>
      <name val="Arial"/>
      <family val="2"/>
    </font>
  </fonts>
  <fills count="38">
    <fill>
      <patternFill patternType="none"/>
    </fill>
    <fill>
      <patternFill patternType="gray125"/>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0C0C0"/>
        <bgColor rgb="FFC0C0C0"/>
      </patternFill>
    </fill>
    <fill>
      <patternFill patternType="solid">
        <fgColor rgb="FF969696"/>
        <bgColor rgb="FF969696"/>
      </patternFill>
    </fill>
    <fill>
      <patternFill patternType="solid">
        <fgColor rgb="FFCC0000"/>
        <bgColor rgb="FFCC0000"/>
      </patternFill>
    </fill>
    <fill>
      <patternFill patternType="solid">
        <fgColor rgb="FFFFFF99"/>
        <bgColor rgb="FFFFFF99"/>
      </patternFill>
    </fill>
    <fill>
      <patternFill patternType="solid">
        <fgColor rgb="FFFFFFCC"/>
        <bgColor rgb="FFFFFFCC"/>
      </patternFill>
    </fill>
    <fill>
      <patternFill patternType="solid">
        <fgColor theme="4" tint="0.39997558519241921"/>
        <bgColor rgb="FF003300"/>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79998168889431442"/>
        <bgColor rgb="FFC0C0C0"/>
      </patternFill>
    </fill>
    <fill>
      <patternFill patternType="solid">
        <fgColor theme="0"/>
        <bgColor indexed="64"/>
      </patternFill>
    </fill>
    <fill>
      <patternFill patternType="solid">
        <fgColor theme="4" tint="0.59999389629810485"/>
        <bgColor indexed="64"/>
      </patternFill>
    </fill>
    <fill>
      <patternFill patternType="solid">
        <fgColor rgb="FFFFCCCC"/>
        <bgColor indexed="64"/>
      </patternFill>
    </fill>
    <fill>
      <patternFill patternType="solid">
        <fgColor theme="0" tint="-0.14999847407452621"/>
        <bgColor indexed="64"/>
      </patternFill>
    </fill>
    <fill>
      <patternFill patternType="solid">
        <fgColor theme="0" tint="-0.34998626667073579"/>
        <bgColor indexed="64"/>
      </patternFill>
    </fill>
  </fills>
  <borders count="40">
    <border>
      <left/>
      <right/>
      <top/>
      <bottom/>
      <diagonal/>
    </border>
    <border>
      <left style="thin">
        <color rgb="FF808080"/>
      </left>
      <right style="thin">
        <color rgb="FF808080"/>
      </right>
      <top style="thin">
        <color rgb="FF808080"/>
      </top>
      <bottom style="thin">
        <color rgb="FF808080"/>
      </bottom>
      <diagonal/>
    </border>
    <border>
      <left style="double">
        <color rgb="FF000000"/>
      </left>
      <right style="double">
        <color rgb="FF000000"/>
      </right>
      <top style="double">
        <color rgb="FF000000"/>
      </top>
      <bottom style="double">
        <color rgb="FF000000"/>
      </bottom>
      <diagonal/>
    </border>
    <border>
      <left/>
      <right/>
      <top/>
      <bottom style="double">
        <color rgb="FF0000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bottom style="medium">
        <color rgb="FF333399"/>
      </bottom>
      <diagonal/>
    </border>
    <border>
      <left/>
      <right/>
      <top/>
      <bottom style="medium">
        <color rgb="FFC0C0C0"/>
      </bottom>
      <diagonal/>
    </border>
    <border>
      <left/>
      <right/>
      <top/>
      <bottom style="thin">
        <color rgb="FF0066CC"/>
      </bottom>
      <diagonal/>
    </border>
    <border>
      <left/>
      <right/>
      <top style="thin">
        <color rgb="FF333399"/>
      </top>
      <bottom style="double">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134">
    <xf numFmtId="0" fontId="0" fillId="0" borderId="0"/>
    <xf numFmtId="0" fontId="2" fillId="2" borderId="0" applyNumberFormat="0" applyBorder="0" applyProtection="0"/>
    <xf numFmtId="0" fontId="2" fillId="3" borderId="0" applyNumberFormat="0" applyBorder="0" applyProtection="0"/>
    <xf numFmtId="0" fontId="2" fillId="4" borderId="0" applyNumberFormat="0" applyBorder="0" applyProtection="0"/>
    <xf numFmtId="0" fontId="2" fillId="5" borderId="0" applyNumberFormat="0" applyBorder="0" applyProtection="0"/>
    <xf numFmtId="0" fontId="2" fillId="6" borderId="0" applyNumberFormat="0" applyBorder="0" applyProtection="0"/>
    <xf numFmtId="0" fontId="2" fillId="7" borderId="0" applyNumberFormat="0" applyBorder="0" applyProtection="0"/>
    <xf numFmtId="0" fontId="1" fillId="8" borderId="0" applyNumberFormat="0" applyFont="0" applyBorder="0" applyProtection="0"/>
    <xf numFmtId="0" fontId="1" fillId="9" borderId="0" applyNumberFormat="0" applyFont="0" applyBorder="0" applyProtection="0"/>
    <xf numFmtId="0" fontId="1" fillId="10" borderId="0" applyNumberFormat="0" applyFont="0" applyBorder="0" applyProtection="0"/>
    <xf numFmtId="0" fontId="1" fillId="11" borderId="0" applyNumberFormat="0" applyFont="0" applyBorder="0" applyProtection="0"/>
    <xf numFmtId="0" fontId="1" fillId="12" borderId="0" applyNumberFormat="0" applyFont="0" applyBorder="0" applyProtection="0"/>
    <xf numFmtId="0" fontId="1" fillId="13" borderId="0" applyNumberFormat="0" applyFont="0" applyBorder="0" applyProtection="0"/>
    <xf numFmtId="0" fontId="1" fillId="14" borderId="0" applyNumberFormat="0" applyFont="0" applyBorder="0" applyProtection="0"/>
    <xf numFmtId="0" fontId="1" fillId="15" borderId="0" applyNumberFormat="0" applyFont="0" applyBorder="0" applyProtection="0"/>
    <xf numFmtId="0" fontId="1" fillId="16" borderId="0" applyNumberFormat="0" applyFont="0" applyBorder="0" applyProtection="0"/>
    <xf numFmtId="0" fontId="1" fillId="11" borderId="0" applyNumberFormat="0" applyFont="0" applyBorder="0" applyProtection="0"/>
    <xf numFmtId="0" fontId="1" fillId="14" borderId="0" applyNumberFormat="0" applyFont="0" applyBorder="0" applyProtection="0"/>
    <xf numFmtId="0" fontId="1" fillId="17" borderId="0" applyNumberFormat="0" applyFont="0" applyBorder="0" applyProtection="0"/>
    <xf numFmtId="0" fontId="2" fillId="18" borderId="0" applyNumberFormat="0" applyBorder="0" applyProtection="0"/>
    <xf numFmtId="0" fontId="2" fillId="15" borderId="0" applyNumberFormat="0" applyBorder="0" applyProtection="0"/>
    <xf numFmtId="0" fontId="2" fillId="16" borderId="0" applyNumberFormat="0" applyBorder="0" applyProtection="0"/>
    <xf numFmtId="0" fontId="2" fillId="5" borderId="0" applyNumberFormat="0" applyBorder="0" applyProtection="0"/>
    <xf numFmtId="0" fontId="2" fillId="6" borderId="0" applyNumberFormat="0" applyBorder="0" applyProtection="0"/>
    <xf numFmtId="0" fontId="2" fillId="19" borderId="0" applyNumberFormat="0" applyBorder="0" applyProtection="0"/>
    <xf numFmtId="0" fontId="3" fillId="0" borderId="0" applyNumberFormat="0" applyFill="0" applyBorder="0" applyProtection="0"/>
    <xf numFmtId="0" fontId="4" fillId="20" borderId="0" applyNumberFormat="0" applyBorder="0" applyProtection="0"/>
    <xf numFmtId="0" fontId="4" fillId="21" borderId="0" applyNumberFormat="0" applyBorder="0" applyProtection="0"/>
    <xf numFmtId="0" fontId="3" fillId="22" borderId="0" applyNumberFormat="0" applyBorder="0" applyProtection="0"/>
    <xf numFmtId="0" fontId="5" fillId="23" borderId="0" applyNumberFormat="0" applyBorder="0" applyProtection="0"/>
    <xf numFmtId="0" fontId="6" fillId="10" borderId="0" applyNumberFormat="0" applyBorder="0" applyProtection="0"/>
    <xf numFmtId="0" fontId="7" fillId="24" borderId="1" applyNumberFormat="0" applyProtection="0"/>
    <xf numFmtId="0" fontId="4" fillId="25" borderId="2" applyNumberFormat="0" applyProtection="0"/>
    <xf numFmtId="0" fontId="8" fillId="0" borderId="3" applyNumberFormat="0" applyFill="0" applyProtection="0"/>
    <xf numFmtId="0" fontId="9" fillId="0" borderId="0" applyNumberFormat="0" applyBorder="0" applyProtection="0"/>
    <xf numFmtId="0" fontId="10" fillId="13" borderId="1" applyNumberFormat="0" applyProtection="0"/>
    <xf numFmtId="0" fontId="4" fillId="26" borderId="0" applyNumberFormat="0" applyBorder="0" applyProtection="0"/>
    <xf numFmtId="165" fontId="1" fillId="0" borderId="0" applyFont="0" applyFill="0" applyBorder="0" applyProtection="0"/>
    <xf numFmtId="0" fontId="1" fillId="0" borderId="0" applyNumberFormat="0" applyFont="0" applyBorder="0" applyProtection="0"/>
    <xf numFmtId="9" fontId="1" fillId="0" borderId="0" applyFont="0" applyFill="0" applyBorder="0" applyProtection="0"/>
    <xf numFmtId="0" fontId="11" fillId="0" borderId="0" applyNumberFormat="0" applyFill="0" applyBorder="0" applyProtection="0"/>
    <xf numFmtId="0" fontId="12" fillId="10" borderId="0" applyNumberFormat="0" applyBorder="0" applyProtection="0"/>
    <xf numFmtId="0" fontId="13" fillId="0" borderId="0" applyNumberFormat="0" applyFill="0" applyBorder="0" applyProtection="0"/>
    <xf numFmtId="0" fontId="14" fillId="0" borderId="0" applyNumberFormat="0" applyFill="0" applyBorder="0" applyProtection="0"/>
    <xf numFmtId="0" fontId="15" fillId="0" borderId="0" applyNumberFormat="0" applyFill="0" applyBorder="0" applyProtection="0"/>
    <xf numFmtId="0" fontId="16" fillId="0" borderId="0" applyNumberFormat="0" applyFill="0" applyBorder="0" applyProtection="0"/>
    <xf numFmtId="0" fontId="17" fillId="9" borderId="0" applyNumberFormat="0" applyBorder="0" applyProtection="0"/>
    <xf numFmtId="165" fontId="1" fillId="0" borderId="0" applyFont="0" applyFill="0" applyBorder="0" applyProtection="0"/>
    <xf numFmtId="165" fontId="1" fillId="0" borderId="0" applyFont="0" applyFill="0" applyBorder="0" applyProtection="0"/>
    <xf numFmtId="165" fontId="1" fillId="0" borderId="0" applyFont="0" applyBorder="0" applyProtection="0"/>
    <xf numFmtId="165" fontId="1" fillId="0" borderId="0" applyFont="0" applyFill="0" applyBorder="0" applyProtection="0"/>
    <xf numFmtId="165" fontId="1" fillId="0" borderId="0" applyFont="0" applyBorder="0" applyProtection="0"/>
    <xf numFmtId="165" fontId="1" fillId="0" borderId="0" applyFont="0" applyFill="0" applyBorder="0" applyProtection="0"/>
    <xf numFmtId="165" fontId="1" fillId="0" borderId="0" applyFont="0" applyFill="0" applyBorder="0" applyProtection="0"/>
    <xf numFmtId="165" fontId="1" fillId="0" borderId="0" applyFont="0" applyFill="0" applyBorder="0" applyProtection="0"/>
    <xf numFmtId="166" fontId="1" fillId="0" borderId="0" applyFont="0" applyFill="0" applyBorder="0" applyProtection="0"/>
    <xf numFmtId="167" fontId="18" fillId="0" borderId="0" applyFill="0" applyBorder="0" applyProtection="0"/>
    <xf numFmtId="165" fontId="18" fillId="0" borderId="0" applyBorder="0" applyProtection="0"/>
    <xf numFmtId="0" fontId="19" fillId="27" borderId="0" applyNumberFormat="0" applyBorder="0" applyProtection="0"/>
    <xf numFmtId="0" fontId="20" fillId="28" borderId="0" applyNumberFormat="0" applyBorder="0" applyProtection="0"/>
    <xf numFmtId="0" fontId="1" fillId="0" borderId="0" applyNumberFormat="0" applyFont="0" applyBorder="0" applyProtection="0"/>
    <xf numFmtId="0" fontId="18" fillId="0" borderId="0" applyNumberFormat="0" applyBorder="0" applyProtection="0"/>
    <xf numFmtId="0" fontId="18" fillId="0" borderId="0" applyNumberFormat="0" applyBorder="0" applyProtection="0">
      <alignment vertical="center"/>
    </xf>
    <xf numFmtId="0" fontId="1" fillId="0" borderId="0" applyNumberFormat="0" applyFont="0" applyBorder="0" applyProtection="0"/>
    <xf numFmtId="0" fontId="18" fillId="0" borderId="0" applyNumberFormat="0" applyBorder="0" applyProtection="0"/>
    <xf numFmtId="0" fontId="18" fillId="0" borderId="0" applyNumberFormat="0" applyBorder="0" applyProtection="0"/>
    <xf numFmtId="0" fontId="18" fillId="0" borderId="0" applyNumberFormat="0" applyBorder="0" applyProtection="0"/>
    <xf numFmtId="0" fontId="1" fillId="0" borderId="0" applyNumberFormat="0" applyFont="0" applyBorder="0" applyProtection="0"/>
    <xf numFmtId="0" fontId="18" fillId="0" borderId="0" applyNumberFormat="0" applyBorder="0" applyProtection="0"/>
    <xf numFmtId="0" fontId="18" fillId="0" borderId="0" applyNumberFormat="0" applyBorder="0" applyProtection="0"/>
    <xf numFmtId="0" fontId="1" fillId="0" borderId="0" applyNumberFormat="0" applyFont="0" applyBorder="0" applyProtection="0"/>
    <xf numFmtId="0" fontId="1" fillId="0" borderId="0" applyNumberFormat="0" applyFont="0" applyBorder="0" applyProtection="0"/>
    <xf numFmtId="0" fontId="18" fillId="0" borderId="0" applyNumberFormat="0" applyBorder="0" applyProtection="0"/>
    <xf numFmtId="0" fontId="1" fillId="0" borderId="0" applyNumberFormat="0" applyFont="0" applyBorder="0" applyProtection="0"/>
    <xf numFmtId="0" fontId="1" fillId="0" borderId="0" applyNumberFormat="0" applyFont="0" applyBorder="0" applyProtection="0"/>
    <xf numFmtId="0" fontId="18" fillId="0" borderId="0" applyNumberFormat="0" applyBorder="0" applyProtection="0"/>
    <xf numFmtId="0" fontId="1" fillId="0" borderId="0" applyNumberFormat="0" applyFont="0" applyBorder="0" applyProtection="0"/>
    <xf numFmtId="0" fontId="18" fillId="0" borderId="0" applyNumberFormat="0" applyBorder="0" applyProtection="0"/>
    <xf numFmtId="0" fontId="18" fillId="0" borderId="0" applyNumberFormat="0" applyBorder="0" applyProtection="0"/>
    <xf numFmtId="0" fontId="18" fillId="0" borderId="0" applyNumberFormat="0" applyBorder="0" applyProtection="0"/>
    <xf numFmtId="0" fontId="1" fillId="0" borderId="0" applyNumberFormat="0" applyFont="0" applyBorder="0" applyProtection="0"/>
    <xf numFmtId="0" fontId="1" fillId="0" borderId="0" applyNumberFormat="0" applyFont="0" applyBorder="0" applyProtection="0"/>
    <xf numFmtId="0" fontId="18" fillId="0" borderId="0" applyNumberFormat="0" applyBorder="0" applyProtection="0"/>
    <xf numFmtId="0" fontId="18" fillId="0" borderId="0" applyNumberFormat="0" applyBorder="0" applyProtection="0"/>
    <xf numFmtId="0" fontId="1" fillId="0" borderId="0" applyNumberFormat="0" applyFont="0" applyBorder="0" applyProtection="0"/>
    <xf numFmtId="0" fontId="18" fillId="28" borderId="4" applyNumberFormat="0" applyProtection="0"/>
    <xf numFmtId="0" fontId="21" fillId="28" borderId="1" applyNumberFormat="0" applyProtection="0"/>
    <xf numFmtId="9" fontId="1" fillId="0" borderId="0" applyFont="0" applyFill="0" applyBorder="0" applyProtection="0"/>
    <xf numFmtId="9" fontId="1" fillId="0" borderId="0" applyFont="0" applyBorder="0" applyProtection="0"/>
    <xf numFmtId="9" fontId="1" fillId="0" borderId="0" applyFont="0" applyBorder="0" applyProtection="0"/>
    <xf numFmtId="9" fontId="18" fillId="0" borderId="0" applyFill="0" applyBorder="0" applyProtection="0"/>
    <xf numFmtId="9" fontId="1" fillId="0" borderId="0" applyFont="0" applyBorder="0" applyProtection="0"/>
    <xf numFmtId="9" fontId="1" fillId="0" borderId="0" applyFont="0" applyFill="0" applyBorder="0" applyProtection="0"/>
    <xf numFmtId="9" fontId="1" fillId="0" borderId="0" applyFont="0" applyBorder="0" applyProtection="0"/>
    <xf numFmtId="9" fontId="1" fillId="0" borderId="0" applyFont="0" applyBorder="0" applyProtection="0"/>
    <xf numFmtId="9" fontId="1" fillId="0" borderId="0" applyFont="0" applyBorder="0" applyProtection="0"/>
    <xf numFmtId="0" fontId="22" fillId="0" borderId="0" applyNumberFormat="0" applyFill="0" applyBorder="0" applyProtection="0"/>
    <xf numFmtId="0" fontId="23" fillId="24" borderId="5" applyNumberFormat="0" applyProtection="0"/>
    <xf numFmtId="168" fontId="1" fillId="0" borderId="0" applyFont="0" applyBorder="0" applyProtection="0"/>
    <xf numFmtId="168" fontId="1" fillId="0" borderId="0" applyFont="0" applyFill="0" applyBorder="0" applyProtection="0"/>
    <xf numFmtId="168" fontId="1" fillId="0" borderId="0" applyFont="0" applyFill="0" applyBorder="0" applyProtection="0"/>
    <xf numFmtId="164" fontId="1" fillId="0" borderId="0" applyFont="0" applyFill="0" applyBorder="0" applyProtection="0"/>
    <xf numFmtId="164" fontId="1" fillId="0" borderId="0" applyFont="0" applyFill="0" applyBorder="0" applyProtection="0"/>
    <xf numFmtId="168" fontId="1" fillId="0" borderId="0" applyFont="0" applyBorder="0" applyProtection="0"/>
    <xf numFmtId="164" fontId="1" fillId="0" borderId="0" applyFont="0" applyFill="0" applyBorder="0" applyProtection="0"/>
    <xf numFmtId="0" fontId="1" fillId="0" borderId="0" applyNumberFormat="0" applyFont="0" applyFill="0" applyBorder="0" applyProtection="0"/>
    <xf numFmtId="0" fontId="24" fillId="0" borderId="6" applyNumberFormat="0" applyFill="0" applyProtection="0"/>
    <xf numFmtId="0" fontId="25" fillId="0" borderId="0" applyNumberFormat="0" applyFill="0" applyBorder="0" applyProtection="0"/>
    <xf numFmtId="0" fontId="26" fillId="0" borderId="7" applyNumberFormat="0" applyFill="0" applyProtection="0"/>
    <xf numFmtId="0" fontId="27" fillId="0" borderId="8" applyNumberFormat="0" applyFill="0" applyProtection="0"/>
    <xf numFmtId="0" fontId="27" fillId="0" borderId="0" applyNumberFormat="0" applyFill="0" applyBorder="0" applyProtection="0"/>
    <xf numFmtId="0" fontId="1" fillId="0" borderId="0" applyNumberFormat="0" applyFont="0" applyFill="0" applyBorder="0" applyProtection="0"/>
    <xf numFmtId="0" fontId="28" fillId="0" borderId="0" applyNumberFormat="0" applyFill="0" applyBorder="0" applyProtection="0"/>
    <xf numFmtId="0" fontId="11" fillId="0" borderId="0" applyNumberFormat="0" applyFill="0" applyBorder="0" applyProtection="0"/>
    <xf numFmtId="0" fontId="3" fillId="0" borderId="9" applyNumberFormat="0" applyFill="0" applyProtection="0"/>
    <xf numFmtId="168" fontId="1" fillId="0" borderId="0" applyFont="0" applyFill="0" applyBorder="0" applyProtection="0"/>
    <xf numFmtId="168" fontId="1" fillId="0" borderId="0" applyFont="0" applyFill="0" applyBorder="0" applyProtection="0"/>
    <xf numFmtId="164" fontId="1" fillId="0" borderId="0" applyFont="0" applyFill="0" applyBorder="0" applyProtection="0"/>
    <xf numFmtId="164" fontId="1" fillId="0" borderId="0" applyFont="0" applyFill="0" applyBorder="0" applyProtection="0"/>
    <xf numFmtId="164" fontId="1" fillId="0" borderId="0" applyFont="0" applyFill="0" applyBorder="0" applyProtection="0"/>
    <xf numFmtId="164" fontId="1" fillId="0" borderId="0" applyFont="0" applyFill="0" applyBorder="0" applyProtection="0"/>
    <xf numFmtId="164" fontId="1" fillId="0" borderId="0" applyFont="0" applyBorder="0" applyProtection="0"/>
    <xf numFmtId="164" fontId="1" fillId="0" borderId="0" applyFont="0" applyFill="0" applyBorder="0" applyProtection="0"/>
    <xf numFmtId="164" fontId="1" fillId="0" borderId="0" applyFont="0" applyFill="0" applyBorder="0" applyProtection="0"/>
    <xf numFmtId="164" fontId="1" fillId="0" borderId="0" applyFont="0" applyBorder="0" applyProtection="0"/>
    <xf numFmtId="164" fontId="1" fillId="0" borderId="0" applyFont="0" applyFill="0" applyBorder="0" applyProtection="0"/>
    <xf numFmtId="164" fontId="1" fillId="0" borderId="0" applyFont="0" applyFill="0" applyBorder="0" applyProtection="0"/>
    <xf numFmtId="164" fontId="1" fillId="0" borderId="0" applyFont="0" applyBorder="0" applyProtection="0"/>
    <xf numFmtId="164" fontId="1" fillId="0" borderId="0" applyFont="0" applyFill="0" applyBorder="0" applyProtection="0"/>
    <xf numFmtId="164" fontId="1" fillId="0" borderId="0" applyFont="0" applyFill="0" applyBorder="0" applyProtection="0"/>
    <xf numFmtId="168" fontId="18" fillId="0" borderId="0" applyFill="0" applyBorder="0" applyProtection="0"/>
    <xf numFmtId="164" fontId="1" fillId="0" borderId="0" applyFont="0" applyFill="0" applyBorder="0" applyProtection="0"/>
    <xf numFmtId="0" fontId="5" fillId="0" borderId="0" applyNumberFormat="0" applyFill="0" applyBorder="0" applyProtection="0"/>
    <xf numFmtId="9" fontId="1" fillId="0" borderId="0" applyFont="0" applyFill="0" applyBorder="0" applyAlignment="0" applyProtection="0"/>
  </cellStyleXfs>
  <cellXfs count="172">
    <xf numFmtId="0" fontId="0" fillId="0" borderId="0" xfId="0"/>
    <xf numFmtId="0" fontId="29" fillId="0" borderId="0" xfId="0" applyFont="1" applyAlignment="1">
      <alignment vertical="center"/>
    </xf>
    <xf numFmtId="4" fontId="29" fillId="0" borderId="0" xfId="0" applyNumberFormat="1" applyFont="1" applyAlignment="1">
      <alignment horizontal="right" vertical="center"/>
    </xf>
    <xf numFmtId="4" fontId="32" fillId="0" borderId="0" xfId="68" applyNumberFormat="1" applyFont="1" applyAlignment="1">
      <alignment vertical="center"/>
    </xf>
    <xf numFmtId="0" fontId="33" fillId="0" borderId="0" xfId="68" applyFont="1" applyAlignment="1">
      <alignment vertical="center"/>
    </xf>
    <xf numFmtId="17" fontId="33" fillId="0" borderId="0" xfId="68" applyNumberFormat="1" applyFont="1" applyAlignment="1">
      <alignment horizontal="center" vertical="center"/>
    </xf>
    <xf numFmtId="0" fontId="36" fillId="0" borderId="0" xfId="0" applyFont="1" applyAlignment="1">
      <alignment horizontal="center" vertical="center"/>
    </xf>
    <xf numFmtId="10" fontId="33" fillId="0" borderId="0" xfId="68" applyNumberFormat="1" applyFont="1" applyAlignment="1">
      <alignment horizontal="center" vertical="center"/>
    </xf>
    <xf numFmtId="0" fontId="36" fillId="0" borderId="0" xfId="0" applyFont="1"/>
    <xf numFmtId="0" fontId="30" fillId="29" borderId="15" xfId="0" applyFont="1" applyFill="1" applyBorder="1" applyAlignment="1">
      <alignment horizontal="center" vertical="center"/>
    </xf>
    <xf numFmtId="4" fontId="30" fillId="29" borderId="15" xfId="0" applyNumberFormat="1" applyFont="1" applyFill="1" applyBorder="1" applyAlignment="1">
      <alignment horizontal="center" vertical="center"/>
    </xf>
    <xf numFmtId="4" fontId="30" fillId="29" borderId="15" xfId="0" applyNumberFormat="1" applyFont="1" applyFill="1" applyBorder="1" applyAlignment="1">
      <alignment horizontal="center" vertical="center" wrapText="1"/>
    </xf>
    <xf numFmtId="0" fontId="36" fillId="0" borderId="16" xfId="0" applyFont="1" applyBorder="1"/>
    <xf numFmtId="0" fontId="41" fillId="32" borderId="18" xfId="0" applyFont="1" applyFill="1" applyBorder="1" applyAlignment="1">
      <alignment horizontal="center" vertical="center"/>
    </xf>
    <xf numFmtId="0" fontId="41" fillId="32" borderId="17" xfId="0" applyFont="1" applyFill="1" applyBorder="1" applyAlignment="1">
      <alignment horizontal="center" vertical="center"/>
    </xf>
    <xf numFmtId="0" fontId="41" fillId="32" borderId="17" xfId="0" applyFont="1" applyFill="1" applyBorder="1" applyAlignment="1">
      <alignment horizontal="left" vertical="center"/>
    </xf>
    <xf numFmtId="4" fontId="38" fillId="32" borderId="17" xfId="0" applyNumberFormat="1" applyFont="1" applyFill="1" applyBorder="1" applyAlignment="1">
      <alignment horizontal="center" vertical="center"/>
    </xf>
    <xf numFmtId="169" fontId="38" fillId="32" borderId="17" xfId="0" applyNumberFormat="1" applyFont="1" applyFill="1" applyBorder="1" applyAlignment="1">
      <alignment horizontal="center" vertical="center"/>
    </xf>
    <xf numFmtId="169" fontId="41" fillId="32" borderId="17" xfId="0" applyNumberFormat="1" applyFont="1" applyFill="1" applyBorder="1" applyAlignment="1">
      <alignment horizontal="center" vertical="center"/>
    </xf>
    <xf numFmtId="0" fontId="38" fillId="0" borderId="18" xfId="0" applyFont="1" applyBorder="1" applyAlignment="1">
      <alignment horizontal="center" vertical="center"/>
    </xf>
    <xf numFmtId="0" fontId="38" fillId="0" borderId="17" xfId="0" applyFont="1" applyBorder="1" applyAlignment="1">
      <alignment horizontal="center" vertical="center"/>
    </xf>
    <xf numFmtId="0" fontId="37" fillId="33" borderId="19" xfId="63" applyFont="1" applyFill="1" applyBorder="1" applyAlignment="1">
      <alignment horizontal="left" vertical="center" wrapText="1"/>
    </xf>
    <xf numFmtId="169" fontId="38" fillId="0" borderId="19" xfId="0" applyNumberFormat="1" applyFont="1" applyBorder="1" applyAlignment="1">
      <alignment horizontal="center" vertical="center"/>
    </xf>
    <xf numFmtId="169" fontId="38" fillId="0" borderId="18" xfId="0" applyNumberFormat="1" applyFont="1" applyBorder="1" applyAlignment="1">
      <alignment horizontal="center" vertical="center"/>
    </xf>
    <xf numFmtId="0" fontId="41" fillId="34" borderId="18" xfId="0" applyFont="1" applyFill="1" applyBorder="1" applyAlignment="1">
      <alignment horizontal="center" vertical="center"/>
    </xf>
    <xf numFmtId="0" fontId="41" fillId="34" borderId="17" xfId="0" applyFont="1" applyFill="1" applyBorder="1" applyAlignment="1">
      <alignment horizontal="center" vertical="center"/>
    </xf>
    <xf numFmtId="0" fontId="41" fillId="34" borderId="17" xfId="0" applyFont="1" applyFill="1" applyBorder="1" applyAlignment="1">
      <alignment vertical="center"/>
    </xf>
    <xf numFmtId="0" fontId="41" fillId="34" borderId="17" xfId="0" applyFont="1" applyFill="1" applyBorder="1" applyAlignment="1">
      <alignment horizontal="right" vertical="center"/>
    </xf>
    <xf numFmtId="169" fontId="41" fillId="34" borderId="17" xfId="0" applyNumberFormat="1" applyFont="1" applyFill="1" applyBorder="1" applyAlignment="1">
      <alignment horizontal="center" vertical="center"/>
    </xf>
    <xf numFmtId="0" fontId="41" fillId="34" borderId="17" xfId="0" applyFont="1" applyFill="1" applyBorder="1" applyAlignment="1">
      <alignment horizontal="left" vertical="center"/>
    </xf>
    <xf numFmtId="4" fontId="38" fillId="34" borderId="17" xfId="0" applyNumberFormat="1" applyFont="1" applyFill="1" applyBorder="1" applyAlignment="1">
      <alignment horizontal="center" vertical="center"/>
    </xf>
    <xf numFmtId="169" fontId="38" fillId="34" borderId="17" xfId="0" applyNumberFormat="1" applyFont="1" applyFill="1" applyBorder="1" applyAlignment="1">
      <alignment horizontal="center" vertical="center"/>
    </xf>
    <xf numFmtId="0" fontId="37" fillId="0" borderId="17" xfId="0" applyFont="1" applyBorder="1" applyAlignment="1">
      <alignment horizontal="center" vertical="center"/>
    </xf>
    <xf numFmtId="0" fontId="37" fillId="0" borderId="19" xfId="63" applyFont="1" applyBorder="1" applyAlignment="1">
      <alignment horizontal="left" vertical="center" wrapText="1"/>
    </xf>
    <xf numFmtId="0" fontId="37" fillId="0" borderId="19" xfId="63" applyFont="1" applyBorder="1" applyAlignment="1">
      <alignment horizontal="center" vertical="center" wrapText="1"/>
    </xf>
    <xf numFmtId="2" fontId="37" fillId="33" borderId="19" xfId="63" applyNumberFormat="1" applyFont="1" applyFill="1" applyBorder="1" applyAlignment="1">
      <alignment horizontal="center" vertical="center" wrapText="1"/>
    </xf>
    <xf numFmtId="169" fontId="37" fillId="0" borderId="19" xfId="0" applyNumberFormat="1" applyFont="1" applyBorder="1" applyAlignment="1">
      <alignment horizontal="center" vertical="center"/>
    </xf>
    <xf numFmtId="169" fontId="37" fillId="0" borderId="18" xfId="0" applyNumberFormat="1" applyFont="1" applyBorder="1" applyAlignment="1">
      <alignment horizontal="center" vertical="center"/>
    </xf>
    <xf numFmtId="0" fontId="41" fillId="31" borderId="18" xfId="0" applyFont="1" applyFill="1" applyBorder="1" applyAlignment="1">
      <alignment horizontal="center" vertical="center"/>
    </xf>
    <xf numFmtId="0" fontId="41" fillId="31" borderId="17" xfId="0" applyFont="1" applyFill="1" applyBorder="1" applyAlignment="1">
      <alignment horizontal="center" vertical="center"/>
    </xf>
    <xf numFmtId="0" fontId="41" fillId="31" borderId="17" xfId="0" applyFont="1" applyFill="1" applyBorder="1" applyAlignment="1">
      <alignment horizontal="left" vertical="center"/>
    </xf>
    <xf numFmtId="4" fontId="38" fillId="31" borderId="17" xfId="0" applyNumberFormat="1" applyFont="1" applyFill="1" applyBorder="1" applyAlignment="1">
      <alignment horizontal="center" vertical="center"/>
    </xf>
    <xf numFmtId="169" fontId="38" fillId="31" borderId="17" xfId="0" applyNumberFormat="1" applyFont="1" applyFill="1" applyBorder="1" applyAlignment="1">
      <alignment horizontal="center" vertical="center"/>
    </xf>
    <xf numFmtId="169" fontId="41" fillId="31" borderId="17" xfId="0" applyNumberFormat="1" applyFont="1" applyFill="1" applyBorder="1" applyAlignment="1">
      <alignment horizontal="center" vertical="center"/>
    </xf>
    <xf numFmtId="0" fontId="41" fillId="31" borderId="17" xfId="0" applyFont="1" applyFill="1" applyBorder="1" applyAlignment="1">
      <alignment vertical="center"/>
    </xf>
    <xf numFmtId="0" fontId="41" fillId="31" borderId="17" xfId="0" applyFont="1" applyFill="1" applyBorder="1" applyAlignment="1">
      <alignment horizontal="right" vertical="center"/>
    </xf>
    <xf numFmtId="0" fontId="41" fillId="33" borderId="17" xfId="0" applyFont="1" applyFill="1" applyBorder="1" applyAlignment="1">
      <alignment horizontal="center" vertical="center"/>
    </xf>
    <xf numFmtId="0" fontId="41" fillId="33" borderId="17" xfId="0" applyFont="1" applyFill="1" applyBorder="1" applyAlignment="1">
      <alignment vertical="center"/>
    </xf>
    <xf numFmtId="0" fontId="41" fillId="33" borderId="17" xfId="0" applyFont="1" applyFill="1" applyBorder="1" applyAlignment="1">
      <alignment horizontal="right" vertical="center"/>
    </xf>
    <xf numFmtId="169" fontId="41" fillId="33" borderId="17" xfId="0" applyNumberFormat="1" applyFont="1" applyFill="1" applyBorder="1" applyAlignment="1">
      <alignment horizontal="center" vertical="center"/>
    </xf>
    <xf numFmtId="0" fontId="36" fillId="33" borderId="0" xfId="0" applyFont="1" applyFill="1"/>
    <xf numFmtId="0" fontId="41" fillId="33" borderId="17" xfId="0" applyFont="1" applyFill="1" applyBorder="1" applyAlignment="1">
      <alignment horizontal="left" vertical="center"/>
    </xf>
    <xf numFmtId="0" fontId="37" fillId="30" borderId="21" xfId="0" applyFont="1" applyFill="1" applyBorder="1"/>
    <xf numFmtId="0" fontId="37" fillId="30" borderId="21" xfId="0" applyFont="1" applyFill="1" applyBorder="1" applyAlignment="1">
      <alignment horizontal="center"/>
    </xf>
    <xf numFmtId="4" fontId="37" fillId="30" borderId="21" xfId="0" applyNumberFormat="1" applyFont="1" applyFill="1" applyBorder="1" applyAlignment="1">
      <alignment horizontal="center" vertical="center"/>
    </xf>
    <xf numFmtId="169" fontId="35" fillId="30" borderId="21" xfId="0" applyNumberFormat="1" applyFont="1" applyFill="1" applyBorder="1" applyAlignment="1">
      <alignment horizontal="center" vertical="center"/>
    </xf>
    <xf numFmtId="0" fontId="48" fillId="33" borderId="0" xfId="0" applyFont="1" applyFill="1" applyAlignment="1">
      <alignment vertical="center"/>
    </xf>
    <xf numFmtId="0" fontId="36" fillId="33" borderId="0" xfId="0" applyFont="1" applyFill="1" applyAlignment="1">
      <alignment horizontal="center"/>
    </xf>
    <xf numFmtId="4" fontId="36" fillId="33" borderId="0" xfId="0" applyNumberFormat="1" applyFont="1" applyFill="1" applyAlignment="1">
      <alignment horizontal="center" vertical="center"/>
    </xf>
    <xf numFmtId="0" fontId="49" fillId="33" borderId="0" xfId="0" applyFont="1" applyFill="1"/>
    <xf numFmtId="0" fontId="49" fillId="33" borderId="0" xfId="0" applyFont="1" applyFill="1" applyAlignment="1">
      <alignment vertical="center"/>
    </xf>
    <xf numFmtId="43" fontId="50" fillId="33" borderId="0" xfId="81" applyNumberFormat="1" applyFont="1" applyFill="1" applyAlignment="1">
      <alignment vertical="center"/>
    </xf>
    <xf numFmtId="0" fontId="49" fillId="33" borderId="0" xfId="0" applyFont="1" applyFill="1" applyAlignment="1">
      <alignment horizontal="center" vertical="center"/>
    </xf>
    <xf numFmtId="0" fontId="51" fillId="0" borderId="0" xfId="0" applyFont="1" applyAlignment="1">
      <alignment vertical="center"/>
    </xf>
    <xf numFmtId="0" fontId="36" fillId="33" borderId="0" xfId="0" applyFont="1" applyFill="1" applyAlignment="1">
      <alignment vertical="center"/>
    </xf>
    <xf numFmtId="43" fontId="52" fillId="33" borderId="0" xfId="81" applyNumberFormat="1" applyFont="1" applyFill="1" applyAlignment="1">
      <alignment vertical="center"/>
    </xf>
    <xf numFmtId="4" fontId="38" fillId="0" borderId="0" xfId="68" applyNumberFormat="1" applyFont="1" applyAlignment="1">
      <alignment vertical="center"/>
    </xf>
    <xf numFmtId="4" fontId="35" fillId="0" borderId="0" xfId="68" applyNumberFormat="1" applyFont="1" applyAlignment="1">
      <alignment horizontal="left" vertical="center"/>
    </xf>
    <xf numFmtId="0" fontId="41" fillId="33" borderId="24" xfId="0" applyFont="1" applyFill="1" applyBorder="1" applyAlignment="1">
      <alignment horizontal="center" vertical="center"/>
    </xf>
    <xf numFmtId="0" fontId="41" fillId="33" borderId="24" xfId="0" applyFont="1" applyFill="1" applyBorder="1" applyAlignment="1">
      <alignment vertical="center"/>
    </xf>
    <xf numFmtId="0" fontId="41" fillId="33" borderId="24" xfId="0" applyFont="1" applyFill="1" applyBorder="1" applyAlignment="1">
      <alignment horizontal="right" vertical="center"/>
    </xf>
    <xf numFmtId="169" fontId="41" fillId="33" borderId="24" xfId="0" applyNumberFormat="1" applyFont="1" applyFill="1" applyBorder="1" applyAlignment="1">
      <alignment horizontal="center" vertical="center"/>
    </xf>
    <xf numFmtId="0" fontId="36" fillId="34" borderId="17" xfId="0" applyFont="1" applyFill="1" applyBorder="1"/>
    <xf numFmtId="0" fontId="39" fillId="30" borderId="15" xfId="0" applyFont="1" applyFill="1" applyBorder="1"/>
    <xf numFmtId="0" fontId="39" fillId="30" borderId="28" xfId="0" applyFont="1" applyFill="1" applyBorder="1"/>
    <xf numFmtId="4" fontId="36" fillId="0" borderId="0" xfId="0" applyNumberFormat="1" applyFont="1" applyAlignment="1">
      <alignment horizontal="center" vertical="center"/>
    </xf>
    <xf numFmtId="0" fontId="36" fillId="0" borderId="29" xfId="0" applyFont="1" applyBorder="1"/>
    <xf numFmtId="0" fontId="42" fillId="32" borderId="0" xfId="0" applyFont="1" applyFill="1" applyAlignment="1">
      <alignment horizontal="center" vertical="center"/>
    </xf>
    <xf numFmtId="0" fontId="42" fillId="32" borderId="29" xfId="0" applyFont="1" applyFill="1" applyBorder="1" applyAlignment="1">
      <alignment horizontal="center" vertical="center"/>
    </xf>
    <xf numFmtId="9" fontId="43" fillId="36" borderId="0" xfId="0" applyNumberFormat="1" applyFont="1" applyFill="1" applyAlignment="1">
      <alignment horizontal="center" vertical="center"/>
    </xf>
    <xf numFmtId="9" fontId="43" fillId="0" borderId="0" xfId="0" applyNumberFormat="1" applyFont="1" applyAlignment="1">
      <alignment horizontal="center" vertical="center"/>
    </xf>
    <xf numFmtId="169" fontId="43" fillId="0" borderId="0" xfId="0" applyNumberFormat="1" applyFont="1" applyAlignment="1">
      <alignment horizontal="center" vertical="center"/>
    </xf>
    <xf numFmtId="9" fontId="43" fillId="37" borderId="0" xfId="0" applyNumberFormat="1" applyFont="1" applyFill="1" applyAlignment="1">
      <alignment horizontal="center" vertical="center"/>
    </xf>
    <xf numFmtId="169" fontId="43" fillId="0" borderId="29" xfId="0" applyNumberFormat="1" applyFont="1" applyBorder="1" applyAlignment="1">
      <alignment horizontal="center" vertical="center"/>
    </xf>
    <xf numFmtId="0" fontId="41" fillId="34" borderId="30" xfId="0" applyFont="1" applyFill="1" applyBorder="1" applyAlignment="1">
      <alignment horizontal="center" vertical="center"/>
    </xf>
    <xf numFmtId="0" fontId="40" fillId="0" borderId="16" xfId="0" applyFont="1" applyBorder="1"/>
    <xf numFmtId="0" fontId="40" fillId="0" borderId="0" xfId="0" applyFont="1"/>
    <xf numFmtId="0" fontId="40" fillId="0" borderId="0" xfId="0" applyFont="1" applyAlignment="1">
      <alignment horizontal="center"/>
    </xf>
    <xf numFmtId="4" fontId="40" fillId="0" borderId="0" xfId="0" applyNumberFormat="1" applyFont="1" applyAlignment="1">
      <alignment horizontal="center" vertical="center"/>
    </xf>
    <xf numFmtId="169" fontId="40" fillId="0" borderId="0" xfId="0" applyNumberFormat="1" applyFont="1" applyAlignment="1">
      <alignment horizontal="center" vertical="center"/>
    </xf>
    <xf numFmtId="0" fontId="37" fillId="0" borderId="30" xfId="0" applyFont="1" applyBorder="1" applyAlignment="1">
      <alignment horizontal="center" vertical="center"/>
    </xf>
    <xf numFmtId="0" fontId="45" fillId="0" borderId="0" xfId="0" applyFont="1"/>
    <xf numFmtId="0" fontId="45" fillId="0" borderId="29" xfId="0" applyFont="1" applyBorder="1"/>
    <xf numFmtId="0" fontId="41" fillId="31" borderId="30" xfId="0" applyFont="1" applyFill="1" applyBorder="1" applyAlignment="1">
      <alignment horizontal="center" vertical="center"/>
    </xf>
    <xf numFmtId="0" fontId="36" fillId="35" borderId="0" xfId="0" applyFont="1" applyFill="1"/>
    <xf numFmtId="0" fontId="36" fillId="35" borderId="29" xfId="0" applyFont="1" applyFill="1" applyBorder="1"/>
    <xf numFmtId="0" fontId="41" fillId="33" borderId="30" xfId="0" applyFont="1" applyFill="1" applyBorder="1" applyAlignment="1">
      <alignment horizontal="center" vertical="center"/>
    </xf>
    <xf numFmtId="0" fontId="36" fillId="33" borderId="29" xfId="0" applyFont="1" applyFill="1" applyBorder="1"/>
    <xf numFmtId="9" fontId="43" fillId="0" borderId="29" xfId="0" applyNumberFormat="1" applyFont="1" applyBorder="1" applyAlignment="1">
      <alignment horizontal="center" vertical="center"/>
    </xf>
    <xf numFmtId="0" fontId="41" fillId="33" borderId="31" xfId="0" applyFont="1" applyFill="1" applyBorder="1" applyAlignment="1">
      <alignment horizontal="center" vertical="center"/>
    </xf>
    <xf numFmtId="169" fontId="41" fillId="34" borderId="32" xfId="0" applyNumberFormat="1" applyFont="1" applyFill="1" applyBorder="1" applyAlignment="1">
      <alignment horizontal="center" vertical="center"/>
    </xf>
    <xf numFmtId="0" fontId="38" fillId="0" borderId="33" xfId="0" applyFont="1" applyBorder="1" applyAlignment="1">
      <alignment horizontal="center" vertical="center"/>
    </xf>
    <xf numFmtId="0" fontId="38" fillId="0" borderId="26" xfId="0" applyFont="1" applyBorder="1" applyAlignment="1">
      <alignment horizontal="center" vertical="center"/>
    </xf>
    <xf numFmtId="0" fontId="37" fillId="33" borderId="34" xfId="63" applyFont="1" applyFill="1" applyBorder="1" applyAlignment="1">
      <alignment horizontal="left" vertical="center" wrapText="1"/>
    </xf>
    <xf numFmtId="0" fontId="37" fillId="33" borderId="34" xfId="63" applyFont="1" applyFill="1" applyBorder="1" applyAlignment="1">
      <alignment horizontal="center" vertical="center" wrapText="1"/>
    </xf>
    <xf numFmtId="4" fontId="37" fillId="33" borderId="34" xfId="63" applyNumberFormat="1" applyFont="1" applyFill="1" applyBorder="1" applyAlignment="1">
      <alignment horizontal="center" vertical="center" wrapText="1"/>
    </xf>
    <xf numFmtId="169" fontId="38" fillId="0" borderId="34" xfId="0" applyNumberFormat="1" applyFont="1" applyBorder="1" applyAlignment="1">
      <alignment horizontal="center" vertical="center"/>
    </xf>
    <xf numFmtId="169" fontId="38" fillId="0" borderId="25" xfId="0" applyNumberFormat="1" applyFont="1" applyBorder="1" applyAlignment="1">
      <alignment horizontal="center" vertical="center"/>
    </xf>
    <xf numFmtId="0" fontId="42" fillId="32" borderId="17" xfId="0" applyFont="1" applyFill="1" applyBorder="1" applyAlignment="1">
      <alignment horizontal="center" vertical="center"/>
    </xf>
    <xf numFmtId="0" fontId="42" fillId="32" borderId="27" xfId="0" applyFont="1" applyFill="1" applyBorder="1" applyAlignment="1">
      <alignment horizontal="center" vertical="center"/>
    </xf>
    <xf numFmtId="0" fontId="42" fillId="32" borderId="18" xfId="0" applyFont="1" applyFill="1" applyBorder="1" applyAlignment="1">
      <alignment horizontal="center" vertical="center"/>
    </xf>
    <xf numFmtId="169" fontId="43" fillId="0" borderId="20" xfId="0" applyNumberFormat="1" applyFont="1" applyBorder="1" applyAlignment="1">
      <alignment horizontal="center" vertical="center"/>
    </xf>
    <xf numFmtId="0" fontId="36" fillId="0" borderId="20" xfId="0" applyFont="1" applyBorder="1"/>
    <xf numFmtId="0" fontId="36" fillId="35" borderId="20" xfId="0" applyFont="1" applyFill="1" applyBorder="1"/>
    <xf numFmtId="0" fontId="36" fillId="33" borderId="20" xfId="0" applyFont="1" applyFill="1" applyBorder="1"/>
    <xf numFmtId="0" fontId="42" fillId="32" borderId="20" xfId="0" applyFont="1" applyFill="1" applyBorder="1" applyAlignment="1">
      <alignment horizontal="center" vertical="center"/>
    </xf>
    <xf numFmtId="169" fontId="41" fillId="34" borderId="18" xfId="0" applyNumberFormat="1" applyFont="1" applyFill="1" applyBorder="1" applyAlignment="1">
      <alignment horizontal="center" vertical="center"/>
    </xf>
    <xf numFmtId="0" fontId="37" fillId="30" borderId="36" xfId="0" applyFont="1" applyFill="1" applyBorder="1"/>
    <xf numFmtId="0" fontId="47" fillId="30" borderId="21" xfId="0" applyFont="1" applyFill="1" applyBorder="1"/>
    <xf numFmtId="0" fontId="41" fillId="33" borderId="36" xfId="0" applyFont="1" applyFill="1" applyBorder="1" applyAlignment="1">
      <alignment horizontal="center" vertical="center"/>
    </xf>
    <xf numFmtId="0" fontId="41" fillId="33" borderId="21" xfId="0" applyFont="1" applyFill="1" applyBorder="1" applyAlignment="1">
      <alignment horizontal="center" vertical="center"/>
    </xf>
    <xf numFmtId="0" fontId="41" fillId="33" borderId="21" xfId="0" applyFont="1" applyFill="1" applyBorder="1" applyAlignment="1">
      <alignment vertical="center"/>
    </xf>
    <xf numFmtId="0" fontId="41" fillId="33" borderId="21" xfId="0" applyFont="1" applyFill="1" applyBorder="1" applyAlignment="1">
      <alignment horizontal="right" vertical="center"/>
    </xf>
    <xf numFmtId="169" fontId="41" fillId="33" borderId="21" xfId="0" applyNumberFormat="1" applyFont="1" applyFill="1" applyBorder="1" applyAlignment="1">
      <alignment horizontal="center" vertical="center"/>
    </xf>
    <xf numFmtId="0" fontId="36" fillId="33" borderId="21" xfId="0" applyFont="1" applyFill="1" applyBorder="1"/>
    <xf numFmtId="10" fontId="49" fillId="33" borderId="22" xfId="133" applyNumberFormat="1" applyFont="1" applyFill="1" applyBorder="1" applyAlignment="1">
      <alignment horizontal="center" vertical="center"/>
    </xf>
    <xf numFmtId="10" fontId="49" fillId="33" borderId="21" xfId="133" applyNumberFormat="1" applyFont="1" applyFill="1" applyBorder="1" applyAlignment="1">
      <alignment horizontal="center" vertical="center"/>
    </xf>
    <xf numFmtId="10" fontId="49" fillId="33" borderId="37" xfId="133" applyNumberFormat="1" applyFont="1" applyFill="1" applyBorder="1" applyAlignment="1">
      <alignment horizontal="center" vertical="center"/>
    </xf>
    <xf numFmtId="169" fontId="54" fillId="30" borderId="37" xfId="0" applyNumberFormat="1" applyFont="1" applyFill="1" applyBorder="1" applyAlignment="1">
      <alignment horizontal="center" vertical="center"/>
    </xf>
    <xf numFmtId="169" fontId="43" fillId="36" borderId="20" xfId="0" applyNumberFormat="1" applyFont="1" applyFill="1" applyBorder="1" applyAlignment="1">
      <alignment horizontal="center" vertical="center"/>
    </xf>
    <xf numFmtId="169" fontId="43" fillId="37" borderId="20" xfId="0" applyNumberFormat="1" applyFont="1" applyFill="1" applyBorder="1" applyAlignment="1">
      <alignment horizontal="center" vertical="center"/>
    </xf>
    <xf numFmtId="169" fontId="43" fillId="37" borderId="0" xfId="0" applyNumberFormat="1" applyFont="1" applyFill="1" applyAlignment="1">
      <alignment horizontal="center" vertical="center"/>
    </xf>
    <xf numFmtId="169" fontId="43" fillId="37" borderId="29" xfId="0" applyNumberFormat="1" applyFont="1" applyFill="1" applyBorder="1" applyAlignment="1">
      <alignment horizontal="center" vertical="center"/>
    </xf>
    <xf numFmtId="169" fontId="43" fillId="36" borderId="0" xfId="0" applyNumberFormat="1" applyFont="1" applyFill="1" applyAlignment="1">
      <alignment horizontal="center" vertical="center"/>
    </xf>
    <xf numFmtId="169" fontId="43" fillId="36" borderId="29" xfId="0" applyNumberFormat="1" applyFont="1" applyFill="1" applyBorder="1" applyAlignment="1">
      <alignment horizontal="center" vertical="center"/>
    </xf>
    <xf numFmtId="2" fontId="37" fillId="33" borderId="34" xfId="63" applyNumberFormat="1" applyFont="1" applyFill="1" applyBorder="1" applyAlignment="1">
      <alignment horizontal="center" vertical="center" wrapText="1"/>
    </xf>
    <xf numFmtId="0" fontId="36" fillId="31" borderId="17" xfId="0" applyFont="1" applyFill="1" applyBorder="1"/>
    <xf numFmtId="0" fontId="36" fillId="31" borderId="18" xfId="0" applyFont="1" applyFill="1" applyBorder="1"/>
    <xf numFmtId="0" fontId="36" fillId="31" borderId="27" xfId="0" applyFont="1" applyFill="1" applyBorder="1"/>
    <xf numFmtId="0" fontId="36" fillId="34" borderId="18" xfId="0" applyFont="1" applyFill="1" applyBorder="1"/>
    <xf numFmtId="0" fontId="36" fillId="34" borderId="27" xfId="0" applyFont="1" applyFill="1" applyBorder="1"/>
    <xf numFmtId="0" fontId="44" fillId="0" borderId="13" xfId="63" applyFont="1" applyBorder="1" applyAlignment="1">
      <alignment horizontal="left" vertical="center" wrapText="1"/>
    </xf>
    <xf numFmtId="0" fontId="44" fillId="0" borderId="13" xfId="63" applyFont="1" applyBorder="1" applyAlignment="1">
      <alignment horizontal="center" vertical="center" wrapText="1"/>
    </xf>
    <xf numFmtId="2" fontId="40" fillId="0" borderId="34" xfId="63" applyNumberFormat="1" applyFont="1" applyBorder="1" applyAlignment="1">
      <alignment horizontal="center" vertical="center" wrapText="1"/>
    </xf>
    <xf numFmtId="0" fontId="38" fillId="0" borderId="31" xfId="0" applyFont="1" applyBorder="1" applyAlignment="1">
      <alignment horizontal="center" vertical="center"/>
    </xf>
    <xf numFmtId="0" fontId="38" fillId="0" borderId="24" xfId="0" applyFont="1" applyBorder="1" applyAlignment="1">
      <alignment horizontal="center" vertical="center"/>
    </xf>
    <xf numFmtId="0" fontId="37" fillId="33" borderId="38" xfId="63" applyFont="1" applyFill="1" applyBorder="1" applyAlignment="1">
      <alignment horizontal="left" vertical="center" wrapText="1"/>
    </xf>
    <xf numFmtId="0" fontId="37" fillId="33" borderId="38" xfId="63" applyFont="1" applyFill="1" applyBorder="1" applyAlignment="1">
      <alignment horizontal="center" vertical="center" wrapText="1"/>
    </xf>
    <xf numFmtId="4" fontId="37" fillId="33" borderId="38" xfId="63" applyNumberFormat="1" applyFont="1" applyFill="1" applyBorder="1" applyAlignment="1">
      <alignment horizontal="center" vertical="center" wrapText="1"/>
    </xf>
    <xf numFmtId="169" fontId="38" fillId="33" borderId="38" xfId="0" applyNumberFormat="1" applyFont="1" applyFill="1" applyBorder="1" applyAlignment="1">
      <alignment horizontal="center" vertical="center"/>
    </xf>
    <xf numFmtId="169" fontId="38" fillId="0" borderId="23" xfId="0" applyNumberFormat="1" applyFont="1" applyBorder="1" applyAlignment="1">
      <alignment horizontal="center" vertical="center"/>
    </xf>
    <xf numFmtId="0" fontId="37" fillId="0" borderId="31" xfId="0" applyFont="1" applyBorder="1" applyAlignment="1">
      <alignment horizontal="center" vertical="center"/>
    </xf>
    <xf numFmtId="0" fontId="37" fillId="0" borderId="24" xfId="0" applyFont="1" applyBorder="1" applyAlignment="1">
      <alignment horizontal="center" vertical="center"/>
    </xf>
    <xf numFmtId="0" fontId="46" fillId="0" borderId="12" xfId="63" applyFont="1" applyBorder="1" applyAlignment="1">
      <alignment horizontal="left" vertical="center" wrapText="1"/>
    </xf>
    <xf numFmtId="0" fontId="44" fillId="0" borderId="12" xfId="63" applyFont="1" applyBorder="1" applyAlignment="1">
      <alignment horizontal="center" vertical="center" wrapText="1"/>
    </xf>
    <xf numFmtId="2" fontId="37" fillId="33" borderId="38" xfId="63" applyNumberFormat="1" applyFont="1" applyFill="1" applyBorder="1" applyAlignment="1">
      <alignment horizontal="center" vertical="center" wrapText="1"/>
    </xf>
    <xf numFmtId="169" fontId="37" fillId="0" borderId="38" xfId="0" applyNumberFormat="1" applyFont="1" applyBorder="1" applyAlignment="1">
      <alignment horizontal="center" vertical="center"/>
    </xf>
    <xf numFmtId="169" fontId="37" fillId="0" borderId="23" xfId="0" applyNumberFormat="1" applyFont="1" applyBorder="1" applyAlignment="1">
      <alignment horizontal="center" vertical="center"/>
    </xf>
    <xf numFmtId="0" fontId="37" fillId="33" borderId="35" xfId="63" applyFont="1" applyFill="1" applyBorder="1" applyAlignment="1">
      <alignment horizontal="center" vertical="center" wrapText="1"/>
    </xf>
    <xf numFmtId="0" fontId="37" fillId="33" borderId="27" xfId="63" applyFont="1" applyFill="1" applyBorder="1" applyAlignment="1">
      <alignment horizontal="center" vertical="center" wrapText="1"/>
    </xf>
    <xf numFmtId="0" fontId="41" fillId="31" borderId="27" xfId="0" applyFont="1" applyFill="1" applyBorder="1" applyAlignment="1">
      <alignment vertical="center"/>
    </xf>
    <xf numFmtId="0" fontId="41" fillId="31" borderId="27" xfId="0" applyFont="1" applyFill="1" applyBorder="1" applyAlignment="1">
      <alignment horizontal="left" vertical="center"/>
    </xf>
    <xf numFmtId="0" fontId="38" fillId="0" borderId="25" xfId="0" applyFont="1" applyBorder="1" applyAlignment="1">
      <alignment horizontal="center" vertical="center"/>
    </xf>
    <xf numFmtId="0" fontId="54" fillId="30" borderId="21" xfId="0" applyFont="1" applyFill="1" applyBorder="1" applyAlignment="1">
      <alignment vertical="center"/>
    </xf>
    <xf numFmtId="0" fontId="30" fillId="29" borderId="14" xfId="0" applyFont="1" applyFill="1" applyBorder="1" applyAlignment="1">
      <alignment horizontal="center" vertical="center"/>
    </xf>
    <xf numFmtId="0" fontId="30" fillId="29" borderId="15" xfId="0" applyFont="1" applyFill="1" applyBorder="1" applyAlignment="1">
      <alignment horizontal="center" vertical="center"/>
    </xf>
    <xf numFmtId="4" fontId="34" fillId="0" borderId="0" xfId="68" applyNumberFormat="1" applyFont="1" applyBorder="1" applyAlignment="1">
      <alignment horizontal="center" vertical="center"/>
    </xf>
    <xf numFmtId="4" fontId="35" fillId="0" borderId="0" xfId="68" applyNumberFormat="1" applyFont="1" applyAlignment="1">
      <alignment horizontal="center" vertical="center"/>
    </xf>
    <xf numFmtId="4" fontId="35" fillId="0" borderId="0" xfId="68" applyNumberFormat="1" applyFont="1" applyAlignment="1">
      <alignment horizontal="left" vertical="center" wrapText="1"/>
    </xf>
    <xf numFmtId="4" fontId="53" fillId="36" borderId="10" xfId="68" applyNumberFormat="1" applyFont="1" applyFill="1" applyBorder="1" applyAlignment="1">
      <alignment horizontal="center" vertical="center"/>
    </xf>
    <xf numFmtId="4" fontId="53" fillId="36" borderId="11" xfId="68" applyNumberFormat="1" applyFont="1" applyFill="1" applyBorder="1" applyAlignment="1">
      <alignment horizontal="center" vertical="center"/>
    </xf>
    <xf numFmtId="4" fontId="53" fillId="36" borderId="39" xfId="68" applyNumberFormat="1" applyFont="1" applyFill="1" applyBorder="1" applyAlignment="1">
      <alignment horizontal="center" vertical="center"/>
    </xf>
  </cellXfs>
  <cellStyles count="134">
    <cellStyle name="20% - Ênfase1 2" xfId="7" xr:uid="{F47114B0-4886-4163-BA36-A04883ECF6B5}"/>
    <cellStyle name="20% - Ênfase2 2" xfId="8" xr:uid="{B5C8633A-5A75-472D-95B4-7EE315850EB4}"/>
    <cellStyle name="20% - Ênfase3 2" xfId="9" xr:uid="{FA1A4E5D-D4A6-47A3-82CD-5E4761260D8B}"/>
    <cellStyle name="20% - Ênfase4 2" xfId="10" xr:uid="{20E22842-FD36-4130-B9BD-B16A82A292F9}"/>
    <cellStyle name="20% - Ênfase5 2" xfId="11" xr:uid="{F42E94CB-41DB-445D-B3B5-5E48B8A581B0}"/>
    <cellStyle name="20% - Ênfase6 2" xfId="12" xr:uid="{1846B04E-441B-43C7-92BA-6A949072E1D5}"/>
    <cellStyle name="40% - Ênfase1 2" xfId="13" xr:uid="{08D28DBF-1B8E-4470-8CF5-184AA5771C63}"/>
    <cellStyle name="40% - Ênfase2 2" xfId="14" xr:uid="{D837B41E-41A0-489F-98A1-275993F2D806}"/>
    <cellStyle name="40% - Ênfase3 2" xfId="15" xr:uid="{651EF6EF-6D54-4C9E-ACD1-F4AC010CF393}"/>
    <cellStyle name="40% - Ênfase4 2" xfId="16" xr:uid="{04809F6C-25DA-48F3-A52B-C6D29FAAD22C}"/>
    <cellStyle name="40% - Ênfase5 2" xfId="17" xr:uid="{23F9152F-1A13-4DAF-B9BE-D11B51F0FAF7}"/>
    <cellStyle name="40% - Ênfase6 2" xfId="18" xr:uid="{2EE8D884-E3EA-49F3-B38D-81403FEA756F}"/>
    <cellStyle name="60% - Ênfase1 2" xfId="19" xr:uid="{562AEF3A-FDF1-4B9E-90D3-8676A92D910B}"/>
    <cellStyle name="60% - Ênfase2 2" xfId="20" xr:uid="{8A823321-6B59-4F96-9AFA-A214665309D9}"/>
    <cellStyle name="60% - Ênfase3 2" xfId="21" xr:uid="{B946751C-3CA0-4E3A-BFC5-FCEF144C9AFB}"/>
    <cellStyle name="60% - Ênfase4 2" xfId="22" xr:uid="{BD75EB30-E352-4943-B0AA-BB9B4441F6F7}"/>
    <cellStyle name="60% - Ênfase5 2" xfId="23" xr:uid="{4942162C-0A5A-4781-8FDE-3C9433DC41FF}"/>
    <cellStyle name="60% - Ênfase6 2" xfId="24" xr:uid="{46247C55-2512-44D4-83F2-CB1713A9F412}"/>
    <cellStyle name="Accent" xfId="25" xr:uid="{870F2DB3-495C-4EF6-B2A2-D865ED504A1A}"/>
    <cellStyle name="Accent 1" xfId="26" xr:uid="{ABF41396-4F66-4AB2-ADED-E782CA8CC79D}"/>
    <cellStyle name="Accent 2" xfId="27" xr:uid="{BF43BF96-2CBD-4AE2-9884-61F333CA5017}"/>
    <cellStyle name="Accent 3" xfId="28" xr:uid="{D95A2982-220B-486F-9A38-DD82348A8E59}"/>
    <cellStyle name="Bad" xfId="29" xr:uid="{920E290B-EC41-4A39-9612-38CB0FC5C498}"/>
    <cellStyle name="Bom 2" xfId="30" xr:uid="{E2F7B129-F18B-4C22-96A5-C1DD6D0D4764}"/>
    <cellStyle name="Cálculo 2" xfId="31" xr:uid="{BE4A60FE-892A-4D48-A073-FDB9C21ABF5C}"/>
    <cellStyle name="Célula de Verificação 2" xfId="32" xr:uid="{F3AF5A3A-86B2-4FAA-A1AA-E81E855D0F8B}"/>
    <cellStyle name="Célula Vinculada 2" xfId="33" xr:uid="{306F3F17-6214-43C0-8693-10B976BF1FF8}"/>
    <cellStyle name="Default" xfId="34" xr:uid="{962F07E8-94E1-4D4F-8E04-30B18ABA7BD7}"/>
    <cellStyle name="Ênfase1 2" xfId="1" xr:uid="{71EBB2C2-3B40-4923-BDBF-6788CAF19313}"/>
    <cellStyle name="Ênfase2 2" xfId="2" xr:uid="{8E9935BF-0CDD-457C-8499-23343F6B8CCB}"/>
    <cellStyle name="Ênfase3 2" xfId="3" xr:uid="{A6DF8F3F-0E4B-4BB3-9E58-66A4700E1D47}"/>
    <cellStyle name="Ênfase4 2" xfId="4" xr:uid="{73D3E2F8-6BF9-409D-A00D-82C0A8F2ABD1}"/>
    <cellStyle name="Ênfase5 2" xfId="5" xr:uid="{05CE563A-9B07-4999-8B3B-82DEEF047A41}"/>
    <cellStyle name="Ênfase6 2" xfId="6" xr:uid="{9DA35139-6BFE-45A6-BDC5-069D43D6E085}"/>
    <cellStyle name="Entrada 2" xfId="35" xr:uid="{1E597D99-EF1A-44E0-AE1E-FA7E048C97B7}"/>
    <cellStyle name="Error" xfId="36" xr:uid="{C0DABA6A-85F3-4D99-9E3D-8FED5A4C500E}"/>
    <cellStyle name="Excel Built-in Currency" xfId="37" xr:uid="{B762EB0A-61E0-4100-992B-E87B87CCFB4F}"/>
    <cellStyle name="Excel Built-in Normal" xfId="38" xr:uid="{99C3A633-6B89-4EC5-A60D-7DD8543D90D1}"/>
    <cellStyle name="Excel Built-in Percent" xfId="39" xr:uid="{43755334-B0F6-405A-BB93-F6A8F5CB61D0}"/>
    <cellStyle name="Footnote" xfId="40" xr:uid="{2C1F2677-FD53-4414-8F8E-357A34506600}"/>
    <cellStyle name="Good" xfId="41" xr:uid="{1302A41B-142D-4E2C-A52F-1FC979E077A0}"/>
    <cellStyle name="Heading" xfId="42" xr:uid="{65085046-37EC-4C77-84B6-D474D6407771}"/>
    <cellStyle name="Heading 1" xfId="43" xr:uid="{779FA005-A9DF-4DD9-9A52-0A236C0D69FF}"/>
    <cellStyle name="Heading 2" xfId="44" xr:uid="{3D5C5A49-329E-42B5-AEE7-58E6695BDEB3}"/>
    <cellStyle name="Hyperlink" xfId="45" xr:uid="{DDB5DFE5-7720-4CA9-BF06-EC8744C47DF5}"/>
    <cellStyle name="Incorreto 2" xfId="46" xr:uid="{C8BA84EF-1FEC-430F-99E8-1A810C7CCEE1}"/>
    <cellStyle name="Moeda 2" xfId="47" xr:uid="{10C15275-9688-4949-B8E8-EED9DFF60155}"/>
    <cellStyle name="Moeda 2 2" xfId="48" xr:uid="{5D34D9D2-4BA5-44CF-B64A-2926C1CC44CC}"/>
    <cellStyle name="Moeda 2 2 2" xfId="49" xr:uid="{1A3DA901-1F3D-4120-A273-CCD23208194D}"/>
    <cellStyle name="Moeda 2 2 3" xfId="50" xr:uid="{4B1CB7B6-EE34-4391-83AA-60904C64774D}"/>
    <cellStyle name="Moeda 2 3" xfId="51" xr:uid="{B5B4BA4E-1124-4B8F-9CE4-0EC757BD12B1}"/>
    <cellStyle name="Moeda 2 3 2" xfId="52" xr:uid="{12A3AF78-11CA-48C2-B721-6203DAAE873C}"/>
    <cellStyle name="Moeda 2 4" xfId="53" xr:uid="{0559488C-88D1-42E4-94AD-492C19FBAD60}"/>
    <cellStyle name="Moeda 3" xfId="54" xr:uid="{90485EBB-8282-4BA0-88F1-68EBD9CD4AD7}"/>
    <cellStyle name="Moeda 3 2" xfId="55" xr:uid="{934DDC3A-5D4E-47BA-A9AF-0631054B3CE5}"/>
    <cellStyle name="Moeda 4" xfId="56" xr:uid="{0E6C0351-3C9D-4EE1-BDCA-A0379078C7E0}"/>
    <cellStyle name="Moeda 5" xfId="57" xr:uid="{E5E085DD-AD7B-4255-854D-6D02FC9E6FF5}"/>
    <cellStyle name="Neutra 2" xfId="58" xr:uid="{3E1ED41D-E601-450F-941E-1E11833FB952}"/>
    <cellStyle name="Neutral" xfId="59" xr:uid="{D77D1101-9D70-4E23-80CB-478BB4AF0E07}"/>
    <cellStyle name="Normal" xfId="0" builtinId="0" customBuiltin="1"/>
    <cellStyle name="Normal 11" xfId="60" xr:uid="{9470761D-F778-44AD-9FBF-635093102BD6}"/>
    <cellStyle name="Normal 11 2" xfId="61" xr:uid="{58EEC7CE-56AA-49E1-AF45-B9C7000AE8DA}"/>
    <cellStyle name="Normal 15" xfId="62" xr:uid="{7689E754-CF8E-4473-B508-F22F41B2D336}"/>
    <cellStyle name="Normal 2" xfId="63" xr:uid="{B980F73E-C9F9-4E59-BF88-C1FFD5906B39}"/>
    <cellStyle name="Normal 2 2" xfId="64" xr:uid="{0E74DD28-F959-484F-B347-193C64009490}"/>
    <cellStyle name="Normal 2 2 2" xfId="65" xr:uid="{F2AA622B-44EF-4E2B-BF3B-979028FE828A}"/>
    <cellStyle name="Normal 2 2 2 2" xfId="66" xr:uid="{51E9D089-CB5B-4545-A6EB-E18E71BB5A62}"/>
    <cellStyle name="Normal 2 2 3" xfId="67" xr:uid="{1F305BB7-5B62-4486-BD29-01DABC72EFA6}"/>
    <cellStyle name="Normal 2 3" xfId="68" xr:uid="{0CB8FA53-8A7A-4468-B18C-48F0F61E3A20}"/>
    <cellStyle name="Normal 2 4" xfId="69" xr:uid="{DEF2A08D-FABC-4342-9C2B-6E59AFA77301}"/>
    <cellStyle name="Normal 20" xfId="70" xr:uid="{21F412A8-B04B-4F45-84DE-7EBE7550BAD1}"/>
    <cellStyle name="Normal 3" xfId="71" xr:uid="{65681781-18EA-4BC8-9E32-914242E7BF0E}"/>
    <cellStyle name="Normal 3 2" xfId="72" xr:uid="{D796595A-6D0C-4D54-91BF-5B57DCB4BC30}"/>
    <cellStyle name="Normal 3 2 2" xfId="73" xr:uid="{E0EBAF4D-B21B-4E79-B627-4A7829EEB520}"/>
    <cellStyle name="Normal 3 2 3" xfId="74" xr:uid="{691FFDF3-ED71-46A6-929F-70B16C48B652}"/>
    <cellStyle name="Normal 4" xfId="75" xr:uid="{C7D38276-23EA-45EB-954D-BB1D235D9EB7}"/>
    <cellStyle name="Normal 4 2" xfId="76" xr:uid="{D167C533-4725-4D90-8574-11BE3047492D}"/>
    <cellStyle name="Normal 5" xfId="77" xr:uid="{9672CE74-34C0-4FEE-97CA-4C756B9128D4}"/>
    <cellStyle name="Normal 5 2" xfId="78" xr:uid="{468BDD3D-A900-45D2-B00D-25F1BF81DD39}"/>
    <cellStyle name="Normal 5 3" xfId="79" xr:uid="{812E8F24-C61E-4309-84C0-311E0DF45421}"/>
    <cellStyle name="Normal 6" xfId="80" xr:uid="{C40127A3-77BB-4946-BAAF-5BAC60BB6FBB}"/>
    <cellStyle name="Normal 7" xfId="81" xr:uid="{122F89BE-A6F5-42B0-8DDE-CA87F5F91134}"/>
    <cellStyle name="Normal 7 2" xfId="82" xr:uid="{0959CB99-1AAA-46A4-B84A-C88DBF56321C}"/>
    <cellStyle name="Normal 8" xfId="83" xr:uid="{BCE08073-7B23-4582-9054-5C013648C684}"/>
    <cellStyle name="Normal 9" xfId="84" xr:uid="{E3569CE1-F76D-4FF5-95AB-ADFF75DE5134}"/>
    <cellStyle name="Nota 2" xfId="85" xr:uid="{BFF7CCEC-2C72-4E51-A937-40D4D97C6981}"/>
    <cellStyle name="Note" xfId="86" xr:uid="{C372E174-5238-41C2-AA13-3AC0A642CFFF}"/>
    <cellStyle name="Porcentagem" xfId="133" builtinId="5"/>
    <cellStyle name="Porcentagem 2" xfId="87" xr:uid="{979795B0-69AE-4738-BB3B-720AA9147254}"/>
    <cellStyle name="Porcentagem 2 2" xfId="88" xr:uid="{54C7CA8F-CEB4-429D-A3DD-48C0FAF2B3C3}"/>
    <cellStyle name="Porcentagem 2 3" xfId="89" xr:uid="{BE1C6698-C76D-4811-A94A-D58949043BF2}"/>
    <cellStyle name="Porcentagem 3" xfId="90" xr:uid="{6205B53F-8B83-4149-A0D4-33D2582757C4}"/>
    <cellStyle name="Porcentagem 3 2" xfId="91" xr:uid="{9BCFF055-F2A5-48B9-AD0A-A37B18B52771}"/>
    <cellStyle name="Porcentagem 3 3" xfId="92" xr:uid="{95297FA1-6CCB-4BA0-917E-E1228B817996}"/>
    <cellStyle name="Porcentagem 4" xfId="93" xr:uid="{6CC0608E-D5F6-4856-A2EB-7FCE1744A26A}"/>
    <cellStyle name="Porcentagem 4 2" xfId="94" xr:uid="{03ADD682-4AF5-4B6F-8847-72828688353A}"/>
    <cellStyle name="Porcentagem 5" xfId="95" xr:uid="{79B4732A-B43E-4B5C-B11C-3BCF0257F3C5}"/>
    <cellStyle name="Result" xfId="96" xr:uid="{51EF2ECB-BEA4-417C-AFEB-BFDC44F53E17}"/>
    <cellStyle name="Saída 2" xfId="97" xr:uid="{A9F36C6E-7A14-4E6F-92B0-D985477D7366}"/>
    <cellStyle name="Separador de milhares" xfId="98" xr:uid="{3CBE8118-F793-452A-BD0C-334824F5D3D2}"/>
    <cellStyle name="Separador de milhares 2" xfId="99" xr:uid="{950FFEAA-425F-473E-B4C8-CABEC6E2AE2A}"/>
    <cellStyle name="Separador de milhares 2 2" xfId="100" xr:uid="{AD46558B-5A01-4A2D-848C-1D2B2B424E0F}"/>
    <cellStyle name="Separador de milhares 2 2 2" xfId="101" xr:uid="{554A27B1-C583-433A-AC0D-F68EA40B76D5}"/>
    <cellStyle name="Separador de milhares 2 3" xfId="102" xr:uid="{71D14A06-4447-4EEF-9203-69547C758CB7}"/>
    <cellStyle name="Separador de milhares 2 4" xfId="103" xr:uid="{D7652737-6FA9-442B-9621-58784AB18C49}"/>
    <cellStyle name="Separador de milhares 3" xfId="104" xr:uid="{EB27E5EE-47D4-476E-9924-94D3EBB822CD}"/>
    <cellStyle name="Status" xfId="105" xr:uid="{467F1E2D-05F3-42CD-A79B-BE78C2511206}"/>
    <cellStyle name="Text" xfId="111" xr:uid="{D77ED01B-F0F1-4B62-88E4-57E7B0AB6BC7}"/>
    <cellStyle name="Texto de Aviso 2" xfId="112" xr:uid="{3D4C58FF-053B-468C-8173-1AAE448D9F2C}"/>
    <cellStyle name="Texto Explicativo 2" xfId="113" xr:uid="{39A1F405-843D-4AA5-8078-C635B1301C0B}"/>
    <cellStyle name="Título 1 1" xfId="106" xr:uid="{B8DEE04D-3589-4BAA-A4B3-F9FF8F1647E2}"/>
    <cellStyle name="Título 1 2" xfId="107" xr:uid="{0B6A4A0D-8D0A-4BCD-AE94-36E463AB21DB}"/>
    <cellStyle name="Título 2 2" xfId="108" xr:uid="{2C79A6AA-400D-4DDA-9A88-DC682422D429}"/>
    <cellStyle name="Título 3 2" xfId="109" xr:uid="{7F6E5C38-716C-427A-BF57-8ECE07A8E192}"/>
    <cellStyle name="Título 4 2" xfId="110" xr:uid="{07BFC887-FA28-4789-A806-BC9649CAF879}"/>
    <cellStyle name="Total 2" xfId="114" xr:uid="{1990CB22-AA19-4CFB-8ED7-49DA0271D717}"/>
    <cellStyle name="Vírgula 2" xfId="115" xr:uid="{7E587494-D3A4-4E1C-951A-E675356C28D3}"/>
    <cellStyle name="Vírgula 2 2" xfId="116" xr:uid="{0A496BE6-C27A-429F-8811-69E79EFB75C2}"/>
    <cellStyle name="Vírgula 2 2 2" xfId="117" xr:uid="{46B46AB0-C05E-40AC-A48F-B4AFE0987DC9}"/>
    <cellStyle name="Vírgula 2 2 3" xfId="118" xr:uid="{5C2FCE5A-CDE3-4F37-AE07-AA97EF23E4EE}"/>
    <cellStyle name="Vírgula 2 3" xfId="119" xr:uid="{F0C77F49-37D9-47E4-8036-CF4CE7D3ABBC}"/>
    <cellStyle name="Vírgula 2 3 2" xfId="120" xr:uid="{095307C4-3049-4D44-A14F-AB9F03013F21}"/>
    <cellStyle name="Vírgula 2 4" xfId="121" xr:uid="{B01D6352-86CC-4461-AD6D-B14C6C6B5A30}"/>
    <cellStyle name="Vírgula 2 5" xfId="122" xr:uid="{0C99EC05-0D54-426D-BD70-A5B4FE867AEA}"/>
    <cellStyle name="Vírgula 3" xfId="123" xr:uid="{7C8DAA70-AA39-403C-82A3-EF2FA27A6268}"/>
    <cellStyle name="Vírgula 3 2" xfId="124" xr:uid="{E9E80CC5-AC8D-4445-95C9-D7A8B376ADD1}"/>
    <cellStyle name="Vírgula 3 3" xfId="125" xr:uid="{C012A0C4-02E1-4484-9326-CAF0D43CACA2}"/>
    <cellStyle name="Vírgula 4" xfId="126" xr:uid="{6B245FCA-1AFC-4E5E-B1AB-31805FE8717E}"/>
    <cellStyle name="Vírgula 4 2" xfId="127" xr:uid="{D110D9E2-94BB-466C-9626-BCAA0CA0C459}"/>
    <cellStyle name="Vírgula 4 2 2" xfId="128" xr:uid="{D78F6050-51C2-45EA-8856-15ADD29531EF}"/>
    <cellStyle name="Vírgula 4 3" xfId="129" xr:uid="{AF285A5B-3C39-4BBD-AE03-5A0472D7519E}"/>
    <cellStyle name="Vírgula 5" xfId="130" xr:uid="{15C3632D-8A61-4420-9CD2-1E86EC931385}"/>
    <cellStyle name="Vírgula 5 2" xfId="131" xr:uid="{5C82C4D8-2232-47EA-948D-89317C41A6F5}"/>
    <cellStyle name="Warning" xfId="132" xr:uid="{59A25891-C16F-4840-86D7-0A338FD53E08}"/>
  </cellStyles>
  <dxfs count="0"/>
  <tableStyles count="0" defaultTableStyle="TableStyleMedium2" defaultPivotStyle="PivotStyleLight16"/>
  <colors>
    <mruColors>
      <color rgb="FFFFFF99"/>
      <color rgb="FFFFFFCC"/>
      <color rgb="FFFFF2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1335462</xdr:colOff>
      <xdr:row>2</xdr:row>
      <xdr:rowOff>165763</xdr:rowOff>
    </xdr:from>
    <xdr:ext cx="4669626" cy="837361"/>
    <xdr:pic>
      <xdr:nvPicPr>
        <xdr:cNvPr id="2" name="Imagem 2">
          <a:extLst>
            <a:ext uri="{FF2B5EF4-FFF2-40B4-BE49-F238E27FC236}">
              <a16:creationId xmlns:a16="http://schemas.microsoft.com/office/drawing/2014/main" id="{80D4FB5E-64E9-2940-9652-5D92FF9CDBCD}"/>
            </a:ext>
          </a:extLst>
        </xdr:cNvPr>
        <xdr:cNvPicPr>
          <a:picLocks noChangeAspect="1"/>
        </xdr:cNvPicPr>
      </xdr:nvPicPr>
      <xdr:blipFill rotWithShape="1">
        <a:blip xmlns:r="http://schemas.openxmlformats.org/officeDocument/2006/relationships" r:embed="rId1">
          <a:lum/>
          <a:alphaModFix/>
        </a:blip>
        <a:srcRect l="45098"/>
        <a:stretch>
          <a:fillRect/>
        </a:stretch>
      </xdr:blipFill>
      <xdr:spPr>
        <a:xfrm>
          <a:off x="5040407" y="1097252"/>
          <a:ext cx="4669626" cy="837361"/>
        </a:xfrm>
        <a:prstGeom prst="rect">
          <a:avLst/>
        </a:prstGeom>
        <a:noFill/>
        <a:ln cap="flat">
          <a:noFill/>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C6A69-D57F-48DB-9C76-2BE3155679B3}">
  <sheetPr>
    <pageSetUpPr fitToPage="1"/>
  </sheetPr>
  <dimension ref="A1:V87"/>
  <sheetViews>
    <sheetView tabSelected="1" zoomScale="50" zoomScaleNormal="50" workbookViewId="0">
      <selection activeCell="V83" sqref="A3:V83"/>
    </sheetView>
  </sheetViews>
  <sheetFormatPr defaultColWidth="9.7109375" defaultRowHeight="12"/>
  <cols>
    <col min="1" max="1" width="6.85546875" style="1" customWidth="1"/>
    <col min="2" max="2" width="3.7109375" style="2" customWidth="1"/>
    <col min="3" max="3" width="6.85546875" style="2" customWidth="1"/>
    <col min="4" max="4" width="3.7109375" style="2" customWidth="1"/>
    <col min="5" max="5" width="6.85546875" style="2" customWidth="1"/>
    <col min="6" max="6" width="100.28515625" style="2" customWidth="1"/>
    <col min="7" max="10" width="32.42578125" style="1" hidden="1" customWidth="1"/>
    <col min="11" max="16" width="19.7109375" style="1" customWidth="1"/>
    <col min="17" max="22" width="28.5703125" style="1" customWidth="1"/>
    <col min="23" max="16384" width="9.7109375" style="1"/>
  </cols>
  <sheetData>
    <row r="1" spans="1:22" ht="12.75">
      <c r="A1" s="3"/>
      <c r="B1" s="3"/>
      <c r="C1" s="3"/>
      <c r="D1" s="3"/>
      <c r="E1" s="3"/>
      <c r="F1" s="3"/>
      <c r="G1" s="3"/>
      <c r="H1" s="3"/>
      <c r="I1" s="3"/>
      <c r="J1" s="3"/>
      <c r="K1" s="4"/>
      <c r="L1" s="4"/>
      <c r="M1" s="4"/>
      <c r="N1" s="4"/>
      <c r="O1" s="4"/>
      <c r="P1" s="4"/>
      <c r="Q1" s="4"/>
      <c r="R1" s="4"/>
      <c r="S1" s="4"/>
      <c r="T1" s="4"/>
      <c r="U1" s="4"/>
      <c r="V1" s="4"/>
    </row>
    <row r="2" spans="1:22" ht="12.75">
      <c r="A2" s="3"/>
      <c r="B2" s="3"/>
      <c r="C2" s="3"/>
      <c r="D2" s="3"/>
      <c r="E2" s="3"/>
      <c r="F2" s="3"/>
      <c r="G2" s="3"/>
      <c r="H2" s="3"/>
      <c r="I2" s="3"/>
      <c r="J2" s="3"/>
      <c r="K2" s="4"/>
      <c r="L2" s="4"/>
      <c r="M2" s="4"/>
      <c r="N2" s="4"/>
      <c r="O2" s="4"/>
      <c r="P2" s="4"/>
      <c r="Q2" s="4"/>
      <c r="R2" s="4"/>
      <c r="S2" s="4"/>
      <c r="T2" s="4"/>
      <c r="U2" s="4"/>
      <c r="V2" s="4"/>
    </row>
    <row r="3" spans="1:22" ht="71.25" customHeight="1">
      <c r="A3" s="3"/>
      <c r="B3" s="3"/>
      <c r="C3" s="3"/>
      <c r="D3" s="3"/>
      <c r="E3" s="3"/>
      <c r="F3" s="3"/>
      <c r="G3" s="3"/>
      <c r="H3" s="3"/>
      <c r="I3" s="3"/>
      <c r="J3" s="3"/>
      <c r="K3" s="4"/>
      <c r="L3" s="4"/>
      <c r="M3" s="4"/>
      <c r="N3" s="4"/>
      <c r="O3" s="4"/>
      <c r="P3" s="4"/>
      <c r="Q3" s="4"/>
      <c r="R3" s="4"/>
      <c r="S3" s="4"/>
      <c r="T3" s="4"/>
      <c r="U3" s="4"/>
      <c r="V3" s="4"/>
    </row>
    <row r="4" spans="1:22" customFormat="1" ht="20.25">
      <c r="A4" s="166"/>
      <c r="B4" s="166"/>
      <c r="C4" s="166"/>
      <c r="D4" s="166"/>
      <c r="E4" s="166"/>
      <c r="F4" s="166"/>
      <c r="G4" s="166"/>
      <c r="H4" s="166"/>
      <c r="I4" s="166"/>
      <c r="J4" s="166"/>
      <c r="K4" s="4"/>
      <c r="L4" s="4"/>
      <c r="M4" s="4"/>
      <c r="N4" s="4"/>
      <c r="O4" s="4"/>
      <c r="P4" s="4"/>
      <c r="Q4" s="4"/>
      <c r="R4" s="4"/>
      <c r="S4" s="4"/>
      <c r="T4" s="4"/>
      <c r="U4" s="4"/>
      <c r="V4" s="4"/>
    </row>
    <row r="5" spans="1:22" customFormat="1" ht="25.5" customHeight="1">
      <c r="A5" s="3"/>
      <c r="B5" s="3"/>
      <c r="C5" s="3"/>
      <c r="D5" s="3"/>
      <c r="E5" s="3"/>
      <c r="F5" s="3"/>
      <c r="G5" s="3"/>
      <c r="H5" s="3"/>
      <c r="I5" s="3"/>
      <c r="J5" s="3"/>
      <c r="K5" s="4"/>
      <c r="L5" s="4"/>
      <c r="M5" s="4"/>
      <c r="N5" s="4"/>
      <c r="O5" s="4"/>
      <c r="P5" s="4"/>
      <c r="Q5" s="4"/>
      <c r="R5" s="4"/>
      <c r="S5" s="4"/>
      <c r="T5" s="4"/>
      <c r="U5" s="4"/>
      <c r="V5" s="4"/>
    </row>
    <row r="6" spans="1:22" customFormat="1" ht="85.5" customHeight="1">
      <c r="A6" s="167" t="s">
        <v>0</v>
      </c>
      <c r="B6" s="167"/>
      <c r="C6" s="168" t="s">
        <v>1</v>
      </c>
      <c r="D6" s="168"/>
      <c r="E6" s="168"/>
      <c r="F6" s="168"/>
      <c r="G6" s="168"/>
      <c r="H6" s="168"/>
      <c r="I6" s="168"/>
      <c r="J6" s="168"/>
      <c r="K6" s="168"/>
      <c r="L6" s="168"/>
      <c r="M6" s="168"/>
      <c r="N6" s="168"/>
      <c r="O6" s="168"/>
      <c r="P6" s="168"/>
      <c r="Q6" s="168"/>
      <c r="R6" s="168"/>
      <c r="S6" s="168"/>
      <c r="T6" s="168"/>
      <c r="U6" s="168"/>
      <c r="V6" s="168"/>
    </row>
    <row r="7" spans="1:22" customFormat="1" ht="15.75">
      <c r="A7" s="167" t="s">
        <v>2</v>
      </c>
      <c r="B7" s="167"/>
      <c r="C7" s="67" t="s">
        <v>3</v>
      </c>
      <c r="D7" s="67"/>
      <c r="E7" s="67"/>
      <c r="F7" s="67"/>
      <c r="G7" s="67"/>
      <c r="H7" s="67"/>
      <c r="I7" s="67"/>
      <c r="J7" s="67"/>
      <c r="K7" s="4"/>
      <c r="L7" s="4"/>
      <c r="M7" s="4"/>
      <c r="N7" s="4"/>
      <c r="O7" s="4"/>
      <c r="P7" s="4"/>
      <c r="Q7" s="4"/>
      <c r="R7" s="4"/>
      <c r="S7" s="4"/>
      <c r="T7" s="4"/>
      <c r="U7" s="4"/>
      <c r="V7" s="4"/>
    </row>
    <row r="8" spans="1:22" customFormat="1" ht="15.75" thickBot="1">
      <c r="A8" s="3"/>
      <c r="B8" s="3"/>
      <c r="C8" s="3"/>
      <c r="D8" s="3"/>
      <c r="E8" s="3"/>
      <c r="F8" s="3"/>
      <c r="G8" s="3"/>
      <c r="H8" s="3"/>
      <c r="I8" s="3" t="s">
        <v>4</v>
      </c>
      <c r="J8" s="5">
        <v>46204</v>
      </c>
      <c r="K8" s="6"/>
      <c r="L8" s="6"/>
      <c r="M8" s="6"/>
      <c r="N8" s="6"/>
      <c r="O8" s="6"/>
      <c r="P8" s="6"/>
      <c r="Q8" s="6"/>
      <c r="R8" s="6"/>
      <c r="S8" s="6"/>
      <c r="T8" s="6"/>
      <c r="U8" s="6"/>
      <c r="V8" s="6"/>
    </row>
    <row r="9" spans="1:22" customFormat="1" ht="51" customHeight="1" thickBot="1">
      <c r="A9" s="169" t="s">
        <v>5</v>
      </c>
      <c r="B9" s="170"/>
      <c r="C9" s="170"/>
      <c r="D9" s="170"/>
      <c r="E9" s="170"/>
      <c r="F9" s="170"/>
      <c r="G9" s="170"/>
      <c r="H9" s="170"/>
      <c r="I9" s="170"/>
      <c r="J9" s="170"/>
      <c r="K9" s="170"/>
      <c r="L9" s="170"/>
      <c r="M9" s="170"/>
      <c r="N9" s="170"/>
      <c r="O9" s="170"/>
      <c r="P9" s="170"/>
      <c r="Q9" s="170"/>
      <c r="R9" s="170"/>
      <c r="S9" s="170"/>
      <c r="T9" s="170"/>
      <c r="U9" s="170"/>
      <c r="V9" s="171"/>
    </row>
    <row r="10" spans="1:22" customFormat="1" ht="15.75" thickBot="1">
      <c r="A10" s="3"/>
      <c r="B10" s="3"/>
      <c r="C10" s="3"/>
      <c r="D10" s="3"/>
      <c r="E10" s="3"/>
      <c r="F10" s="66"/>
      <c r="G10" s="3"/>
      <c r="H10" s="3"/>
      <c r="I10" s="3"/>
      <c r="J10" s="7"/>
      <c r="K10" s="8"/>
      <c r="L10" s="8"/>
      <c r="M10" s="8"/>
      <c r="N10" s="8"/>
      <c r="O10" s="8"/>
      <c r="P10" s="8"/>
      <c r="Q10" s="8"/>
      <c r="R10" s="8"/>
      <c r="S10" s="8"/>
      <c r="T10" s="8"/>
      <c r="U10" s="8"/>
      <c r="V10" s="8"/>
    </row>
    <row r="11" spans="1:22" customFormat="1" ht="27.75" customHeight="1">
      <c r="A11" s="164" t="s">
        <v>6</v>
      </c>
      <c r="B11" s="165"/>
      <c r="C11" s="165"/>
      <c r="D11" s="165"/>
      <c r="E11" s="165"/>
      <c r="F11" s="9" t="s">
        <v>7</v>
      </c>
      <c r="G11" s="9" t="s">
        <v>8</v>
      </c>
      <c r="H11" s="10" t="s">
        <v>9</v>
      </c>
      <c r="I11" s="11" t="s">
        <v>10</v>
      </c>
      <c r="J11" s="11" t="s">
        <v>11</v>
      </c>
      <c r="K11" s="73"/>
      <c r="L11" s="73"/>
      <c r="M11" s="73"/>
      <c r="N11" s="73"/>
      <c r="O11" s="73"/>
      <c r="P11" s="73"/>
      <c r="Q11" s="73"/>
      <c r="R11" s="73"/>
      <c r="S11" s="73"/>
      <c r="T11" s="73"/>
      <c r="U11" s="73"/>
      <c r="V11" s="74"/>
    </row>
    <row r="12" spans="1:22" customFormat="1" ht="15">
      <c r="A12" s="12"/>
      <c r="B12" s="8"/>
      <c r="C12" s="8"/>
      <c r="D12" s="8"/>
      <c r="E12" s="8"/>
      <c r="F12" s="8"/>
      <c r="G12" s="8"/>
      <c r="H12" s="75"/>
      <c r="I12" s="75"/>
      <c r="J12" s="75"/>
      <c r="K12" s="8"/>
      <c r="L12" s="8"/>
      <c r="M12" s="8"/>
      <c r="N12" s="8"/>
      <c r="O12" s="8"/>
      <c r="P12" s="8"/>
      <c r="Q12" s="8"/>
      <c r="R12" s="8"/>
      <c r="S12" s="8"/>
      <c r="T12" s="8"/>
      <c r="U12" s="8"/>
      <c r="V12" s="76"/>
    </row>
    <row r="13" spans="1:22" customFormat="1" ht="30" customHeight="1">
      <c r="A13" s="13">
        <v>1</v>
      </c>
      <c r="B13" s="14" t="s">
        <v>12</v>
      </c>
      <c r="C13" s="14">
        <v>0</v>
      </c>
      <c r="D13" s="14"/>
      <c r="E13" s="14"/>
      <c r="F13" s="15" t="s">
        <v>13</v>
      </c>
      <c r="G13" s="14"/>
      <c r="H13" s="16"/>
      <c r="I13" s="17"/>
      <c r="J13" s="18"/>
      <c r="K13" s="108" t="s">
        <v>14</v>
      </c>
      <c r="L13" s="108" t="s">
        <v>15</v>
      </c>
      <c r="M13" s="108" t="s">
        <v>16</v>
      </c>
      <c r="N13" s="108" t="s">
        <v>17</v>
      </c>
      <c r="O13" s="108" t="s">
        <v>18</v>
      </c>
      <c r="P13" s="108" t="s">
        <v>19</v>
      </c>
      <c r="Q13" s="110" t="s">
        <v>14</v>
      </c>
      <c r="R13" s="108" t="s">
        <v>15</v>
      </c>
      <c r="S13" s="108" t="s">
        <v>16</v>
      </c>
      <c r="T13" s="108" t="s">
        <v>17</v>
      </c>
      <c r="U13" s="108" t="s">
        <v>18</v>
      </c>
      <c r="V13" s="109" t="s">
        <v>19</v>
      </c>
    </row>
    <row r="14" spans="1:22" customFormat="1" ht="33" customHeight="1">
      <c r="A14" s="101">
        <v>1</v>
      </c>
      <c r="B14" s="102" t="s">
        <v>12</v>
      </c>
      <c r="C14" s="102">
        <v>1</v>
      </c>
      <c r="D14" s="102"/>
      <c r="E14" s="102"/>
      <c r="F14" s="103" t="s">
        <v>20</v>
      </c>
      <c r="G14" s="104" t="s">
        <v>15</v>
      </c>
      <c r="H14" s="105">
        <v>26780</v>
      </c>
      <c r="I14" s="106">
        <v>1.1299999999999999</v>
      </c>
      <c r="J14" s="107">
        <f t="shared" ref="J14:J15" si="0">ROUND(H14*I14,2)</f>
        <v>30261.4</v>
      </c>
      <c r="K14" s="79">
        <v>1</v>
      </c>
      <c r="L14" s="80"/>
      <c r="M14" s="80"/>
      <c r="N14" s="80"/>
      <c r="O14" s="80"/>
      <c r="P14" s="80"/>
      <c r="Q14" s="129">
        <f>J14</f>
        <v>30261.4</v>
      </c>
      <c r="R14" s="80"/>
      <c r="S14" s="8"/>
      <c r="T14" s="8"/>
      <c r="U14" s="8"/>
      <c r="V14" s="76"/>
    </row>
    <row r="15" spans="1:22" customFormat="1" ht="33" customHeight="1">
      <c r="A15" s="144">
        <v>1</v>
      </c>
      <c r="B15" s="145" t="s">
        <v>12</v>
      </c>
      <c r="C15" s="145">
        <v>2</v>
      </c>
      <c r="D15" s="145"/>
      <c r="E15" s="145"/>
      <c r="F15" s="146" t="s">
        <v>21</v>
      </c>
      <c r="G15" s="147" t="s">
        <v>22</v>
      </c>
      <c r="H15" s="148">
        <v>1</v>
      </c>
      <c r="I15" s="149">
        <v>336314.99</v>
      </c>
      <c r="J15" s="150">
        <f t="shared" si="0"/>
        <v>336314.99</v>
      </c>
      <c r="K15" s="82">
        <v>0.3</v>
      </c>
      <c r="L15" s="82">
        <v>0.3</v>
      </c>
      <c r="M15" s="82">
        <v>0.2</v>
      </c>
      <c r="N15" s="80"/>
      <c r="O15" s="80"/>
      <c r="P15" s="82">
        <v>0.2</v>
      </c>
      <c r="Q15" s="130">
        <f>J15*K15</f>
        <v>100894.49699999999</v>
      </c>
      <c r="R15" s="131">
        <f>J15*L15</f>
        <v>100894.49699999999</v>
      </c>
      <c r="S15" s="131">
        <f>J15*M15</f>
        <v>67262.998000000007</v>
      </c>
      <c r="T15" s="81"/>
      <c r="U15" s="81"/>
      <c r="V15" s="132">
        <f>J15-Q15-R15-S15</f>
        <v>67262.998000000036</v>
      </c>
    </row>
    <row r="16" spans="1:22" customFormat="1" ht="15.75">
      <c r="A16" s="24"/>
      <c r="B16" s="25"/>
      <c r="C16" s="25"/>
      <c r="D16" s="25"/>
      <c r="E16" s="25"/>
      <c r="F16" s="26"/>
      <c r="G16" s="26"/>
      <c r="H16" s="26"/>
      <c r="I16" s="27" t="s">
        <v>23</v>
      </c>
      <c r="J16" s="28">
        <f>SUM(J14:J15)</f>
        <v>366576.39</v>
      </c>
      <c r="K16" s="72"/>
      <c r="L16" s="72"/>
      <c r="M16" s="72"/>
      <c r="N16" s="72"/>
      <c r="O16" s="72"/>
      <c r="P16" s="72"/>
      <c r="Q16" s="139"/>
      <c r="R16" s="72"/>
      <c r="S16" s="72"/>
      <c r="T16" s="72"/>
      <c r="U16" s="72"/>
      <c r="V16" s="140"/>
    </row>
    <row r="17" spans="1:22" customFormat="1" ht="15.75">
      <c r="A17" s="85"/>
      <c r="B17" s="86"/>
      <c r="C17" s="86"/>
      <c r="D17" s="86"/>
      <c r="E17" s="86"/>
      <c r="F17" s="86"/>
      <c r="G17" s="86"/>
      <c r="H17" s="87"/>
      <c r="I17" s="88"/>
      <c r="J17" s="89"/>
      <c r="K17" s="8"/>
      <c r="L17" s="8"/>
      <c r="M17" s="8"/>
      <c r="N17" s="8"/>
      <c r="O17" s="8"/>
      <c r="P17" s="8"/>
      <c r="Q17" s="112"/>
      <c r="R17" s="8"/>
      <c r="S17" s="8"/>
      <c r="T17" s="8"/>
      <c r="U17" s="8"/>
      <c r="V17" s="76"/>
    </row>
    <row r="18" spans="1:22" customFormat="1" ht="30" customHeight="1">
      <c r="A18" s="24">
        <v>2</v>
      </c>
      <c r="B18" s="25" t="s">
        <v>12</v>
      </c>
      <c r="C18" s="25">
        <v>0</v>
      </c>
      <c r="D18" s="25"/>
      <c r="E18" s="25"/>
      <c r="F18" s="29" t="s">
        <v>24</v>
      </c>
      <c r="G18" s="25"/>
      <c r="H18" s="30"/>
      <c r="I18" s="31"/>
      <c r="J18" s="28"/>
      <c r="K18" s="72"/>
      <c r="L18" s="72"/>
      <c r="M18" s="72"/>
      <c r="N18" s="72"/>
      <c r="O18" s="72"/>
      <c r="P18" s="72"/>
      <c r="Q18" s="139"/>
      <c r="R18" s="72"/>
      <c r="S18" s="72"/>
      <c r="T18" s="72"/>
      <c r="U18" s="72"/>
      <c r="V18" s="140"/>
    </row>
    <row r="19" spans="1:22" customFormat="1" ht="33" customHeight="1">
      <c r="A19" s="101">
        <v>2</v>
      </c>
      <c r="B19" s="102" t="s">
        <v>12</v>
      </c>
      <c r="C19" s="102">
        <v>1</v>
      </c>
      <c r="D19" s="102"/>
      <c r="E19" s="102"/>
      <c r="F19" s="141" t="s">
        <v>25</v>
      </c>
      <c r="G19" s="142" t="s">
        <v>26</v>
      </c>
      <c r="H19" s="143">
        <v>640</v>
      </c>
      <c r="I19" s="106">
        <v>224.76</v>
      </c>
      <c r="J19" s="107">
        <f t="shared" ref="J19:J21" si="1">ROUND(H19*I19,2)</f>
        <v>143846.39999999999</v>
      </c>
      <c r="K19" s="79">
        <v>1</v>
      </c>
      <c r="L19" s="8"/>
      <c r="M19" s="8"/>
      <c r="N19" s="8"/>
      <c r="O19" s="8"/>
      <c r="P19" s="8"/>
      <c r="Q19" s="129">
        <f>J19</f>
        <v>143846.39999999999</v>
      </c>
      <c r="R19" s="8"/>
      <c r="S19" s="8"/>
      <c r="T19" s="8"/>
      <c r="U19" s="8"/>
      <c r="V19" s="76"/>
    </row>
    <row r="20" spans="1:22" customFormat="1" ht="33" customHeight="1">
      <c r="A20" s="90">
        <v>2</v>
      </c>
      <c r="B20" s="32" t="s">
        <v>12</v>
      </c>
      <c r="C20" s="20">
        <v>2</v>
      </c>
      <c r="D20" s="32"/>
      <c r="E20" s="32"/>
      <c r="F20" s="33" t="s">
        <v>27</v>
      </c>
      <c r="G20" s="34" t="s">
        <v>8</v>
      </c>
      <c r="H20" s="35">
        <v>7</v>
      </c>
      <c r="I20" s="36">
        <v>942.53</v>
      </c>
      <c r="J20" s="37">
        <f t="shared" si="1"/>
        <v>6597.71</v>
      </c>
      <c r="K20" s="82">
        <v>1</v>
      </c>
      <c r="L20" s="91"/>
      <c r="M20" s="91"/>
      <c r="N20" s="91"/>
      <c r="O20" s="91"/>
      <c r="P20" s="91"/>
      <c r="Q20" s="130">
        <f>J20</f>
        <v>6597.71</v>
      </c>
      <c r="R20" s="91"/>
      <c r="S20" s="91"/>
      <c r="T20" s="91"/>
      <c r="U20" s="91"/>
      <c r="V20" s="92"/>
    </row>
    <row r="21" spans="1:22" customFormat="1" ht="33" customHeight="1">
      <c r="A21" s="151">
        <v>2</v>
      </c>
      <c r="B21" s="152" t="s">
        <v>12</v>
      </c>
      <c r="C21" s="145">
        <v>3</v>
      </c>
      <c r="D21" s="152"/>
      <c r="E21" s="152"/>
      <c r="F21" s="153" t="s">
        <v>28</v>
      </c>
      <c r="G21" s="154" t="s">
        <v>8</v>
      </c>
      <c r="H21" s="155">
        <v>7</v>
      </c>
      <c r="I21" s="156">
        <v>128.86000000000001</v>
      </c>
      <c r="J21" s="157">
        <f t="shared" si="1"/>
        <v>902.02</v>
      </c>
      <c r="K21" s="79">
        <v>1</v>
      </c>
      <c r="L21" s="91"/>
      <c r="M21" s="91"/>
      <c r="N21" s="91"/>
      <c r="O21" s="91"/>
      <c r="P21" s="91"/>
      <c r="Q21" s="129">
        <f>J21</f>
        <v>902.02</v>
      </c>
      <c r="R21" s="91"/>
      <c r="S21" s="91"/>
      <c r="T21" s="91"/>
      <c r="U21" s="91"/>
      <c r="V21" s="92"/>
    </row>
    <row r="22" spans="1:22" customFormat="1" ht="15.75">
      <c r="A22" s="24"/>
      <c r="B22" s="25"/>
      <c r="C22" s="25"/>
      <c r="D22" s="25"/>
      <c r="E22" s="25"/>
      <c r="F22" s="26"/>
      <c r="G22" s="26"/>
      <c r="H22" s="26"/>
      <c r="I22" s="27" t="s">
        <v>29</v>
      </c>
      <c r="J22" s="28">
        <f>SUM(J19:J21)</f>
        <v>151346.12999999998</v>
      </c>
      <c r="K22" s="72"/>
      <c r="L22" s="72"/>
      <c r="M22" s="72"/>
      <c r="N22" s="72"/>
      <c r="O22" s="72"/>
      <c r="P22" s="72"/>
      <c r="Q22" s="139"/>
      <c r="R22" s="72"/>
      <c r="S22" s="72"/>
      <c r="T22" s="72"/>
      <c r="U22" s="72"/>
      <c r="V22" s="140"/>
    </row>
    <row r="23" spans="1:22" customFormat="1" ht="15.75">
      <c r="A23" s="85"/>
      <c r="B23" s="86"/>
      <c r="C23" s="86"/>
      <c r="D23" s="86"/>
      <c r="E23" s="86"/>
      <c r="F23" s="86"/>
      <c r="G23" s="86"/>
      <c r="H23" s="87"/>
      <c r="I23" s="88"/>
      <c r="J23" s="89"/>
      <c r="K23" s="8"/>
      <c r="L23" s="8"/>
      <c r="M23" s="8"/>
      <c r="N23" s="8"/>
      <c r="O23" s="8"/>
      <c r="P23" s="8"/>
      <c r="Q23" s="112"/>
      <c r="R23" s="8"/>
      <c r="S23" s="8"/>
      <c r="T23" s="8"/>
      <c r="U23" s="8"/>
      <c r="V23" s="76"/>
    </row>
    <row r="24" spans="1:22" customFormat="1" ht="29.25" customHeight="1">
      <c r="A24" s="24">
        <v>3</v>
      </c>
      <c r="B24" s="25" t="s">
        <v>12</v>
      </c>
      <c r="C24" s="25">
        <v>0</v>
      </c>
      <c r="D24" s="25"/>
      <c r="E24" s="25"/>
      <c r="F24" s="29" t="s">
        <v>30</v>
      </c>
      <c r="G24" s="25"/>
      <c r="H24" s="30"/>
      <c r="I24" s="31"/>
      <c r="J24" s="28"/>
      <c r="K24" s="72"/>
      <c r="L24" s="72"/>
      <c r="M24" s="72"/>
      <c r="N24" s="72"/>
      <c r="O24" s="72"/>
      <c r="P24" s="72"/>
      <c r="Q24" s="139"/>
      <c r="R24" s="72"/>
      <c r="S24" s="72"/>
      <c r="T24" s="72"/>
      <c r="U24" s="72"/>
      <c r="V24" s="140"/>
    </row>
    <row r="25" spans="1:22" customFormat="1" ht="15.75">
      <c r="A25" s="38">
        <v>3</v>
      </c>
      <c r="B25" s="39" t="s">
        <v>12</v>
      </c>
      <c r="C25" s="39">
        <v>1</v>
      </c>
      <c r="D25" s="39"/>
      <c r="E25" s="39"/>
      <c r="F25" s="40" t="s">
        <v>31</v>
      </c>
      <c r="G25" s="39"/>
      <c r="H25" s="41"/>
      <c r="I25" s="42"/>
      <c r="J25" s="43"/>
      <c r="K25" s="136"/>
      <c r="L25" s="136"/>
      <c r="M25" s="136"/>
      <c r="N25" s="136"/>
      <c r="O25" s="136"/>
      <c r="P25" s="136"/>
      <c r="Q25" s="137"/>
      <c r="R25" s="136"/>
      <c r="S25" s="136"/>
      <c r="T25" s="136"/>
      <c r="U25" s="136"/>
      <c r="V25" s="138"/>
    </row>
    <row r="26" spans="1:22" customFormat="1" ht="33" customHeight="1">
      <c r="A26" s="19">
        <v>3</v>
      </c>
      <c r="B26" s="20" t="s">
        <v>12</v>
      </c>
      <c r="C26" s="20">
        <v>1</v>
      </c>
      <c r="D26" s="20" t="s">
        <v>12</v>
      </c>
      <c r="E26" s="20">
        <v>1</v>
      </c>
      <c r="F26" s="21" t="s">
        <v>32</v>
      </c>
      <c r="G26" s="158" t="s">
        <v>22</v>
      </c>
      <c r="H26" s="135">
        <v>1</v>
      </c>
      <c r="I26" s="106">
        <v>30374.400000000001</v>
      </c>
      <c r="J26" s="107">
        <f t="shared" ref="J26:J30" si="2">ROUND(H26*I26,2)</f>
        <v>30374.400000000001</v>
      </c>
      <c r="K26" s="82">
        <v>0.3</v>
      </c>
      <c r="L26" s="82">
        <v>0.7</v>
      </c>
      <c r="M26" s="8"/>
      <c r="N26" s="8"/>
      <c r="O26" s="8"/>
      <c r="P26" s="8"/>
      <c r="Q26" s="130">
        <f>J26*K26</f>
        <v>9112.32</v>
      </c>
      <c r="R26" s="131">
        <f>J26*L26</f>
        <v>21262.079999999998</v>
      </c>
      <c r="S26" s="81"/>
      <c r="T26" s="81"/>
      <c r="U26" s="81"/>
      <c r="V26" s="83"/>
    </row>
    <row r="27" spans="1:22" customFormat="1" ht="33" customHeight="1">
      <c r="A27" s="19">
        <v>3</v>
      </c>
      <c r="B27" s="20" t="s">
        <v>12</v>
      </c>
      <c r="C27" s="20">
        <v>1</v>
      </c>
      <c r="D27" s="20" t="s">
        <v>12</v>
      </c>
      <c r="E27" s="20">
        <v>2</v>
      </c>
      <c r="F27" s="21" t="s">
        <v>33</v>
      </c>
      <c r="G27" s="159" t="s">
        <v>22</v>
      </c>
      <c r="H27" s="35">
        <v>1</v>
      </c>
      <c r="I27" s="22">
        <v>162666.14000000001</v>
      </c>
      <c r="J27" s="23">
        <f t="shared" si="2"/>
        <v>162666.14000000001</v>
      </c>
      <c r="K27" s="80"/>
      <c r="L27" s="79">
        <v>0.2</v>
      </c>
      <c r="M27" s="79">
        <v>0.8</v>
      </c>
      <c r="N27" s="8"/>
      <c r="O27" s="8"/>
      <c r="P27" s="8"/>
      <c r="Q27" s="111"/>
      <c r="R27" s="133">
        <f>J27*L27</f>
        <v>32533.228000000003</v>
      </c>
      <c r="S27" s="133">
        <f>J27*M27</f>
        <v>130132.91200000001</v>
      </c>
      <c r="T27" s="81"/>
      <c r="U27" s="81"/>
      <c r="V27" s="83"/>
    </row>
    <row r="28" spans="1:22" customFormat="1" ht="33" customHeight="1">
      <c r="A28" s="19">
        <v>3</v>
      </c>
      <c r="B28" s="20" t="s">
        <v>12</v>
      </c>
      <c r="C28" s="20">
        <v>1</v>
      </c>
      <c r="D28" s="20" t="s">
        <v>12</v>
      </c>
      <c r="E28" s="20">
        <v>3</v>
      </c>
      <c r="F28" s="21" t="s">
        <v>34</v>
      </c>
      <c r="G28" s="159" t="s">
        <v>22</v>
      </c>
      <c r="H28" s="35">
        <v>1</v>
      </c>
      <c r="I28" s="22">
        <v>925857.95</v>
      </c>
      <c r="J28" s="23">
        <f t="shared" si="2"/>
        <v>925857.95</v>
      </c>
      <c r="K28" s="80"/>
      <c r="L28" s="80"/>
      <c r="M28" s="82">
        <v>0.3</v>
      </c>
      <c r="N28" s="82">
        <v>0.4</v>
      </c>
      <c r="O28" s="82">
        <v>0.3</v>
      </c>
      <c r="P28" s="80"/>
      <c r="Q28" s="111"/>
      <c r="R28" s="81"/>
      <c r="S28" s="131">
        <f>J28*M28</f>
        <v>277757.38499999995</v>
      </c>
      <c r="T28" s="131">
        <f>J28*N28</f>
        <v>370343.18</v>
      </c>
      <c r="U28" s="131">
        <f>J28*O28</f>
        <v>277757.38499999995</v>
      </c>
      <c r="V28" s="83"/>
    </row>
    <row r="29" spans="1:22" customFormat="1" ht="33" customHeight="1">
      <c r="A29" s="19">
        <v>3</v>
      </c>
      <c r="B29" s="20" t="s">
        <v>12</v>
      </c>
      <c r="C29" s="20">
        <v>1</v>
      </c>
      <c r="D29" s="20" t="s">
        <v>12</v>
      </c>
      <c r="E29" s="20">
        <v>4</v>
      </c>
      <c r="F29" s="21" t="s">
        <v>35</v>
      </c>
      <c r="G29" s="159" t="s">
        <v>22</v>
      </c>
      <c r="H29" s="35">
        <v>1</v>
      </c>
      <c r="I29" s="22">
        <v>58559.82</v>
      </c>
      <c r="J29" s="23">
        <f t="shared" si="2"/>
        <v>58559.82</v>
      </c>
      <c r="K29" s="80"/>
      <c r="L29" s="80"/>
      <c r="M29" s="79">
        <v>0.5</v>
      </c>
      <c r="N29" s="80"/>
      <c r="O29" s="8"/>
      <c r="P29" s="79">
        <v>0.5</v>
      </c>
      <c r="Q29" s="111"/>
      <c r="R29" s="81"/>
      <c r="S29" s="133">
        <f>J29*M29</f>
        <v>29279.91</v>
      </c>
      <c r="T29" s="81"/>
      <c r="U29" s="81"/>
      <c r="V29" s="134">
        <f>J29*P29</f>
        <v>29279.91</v>
      </c>
    </row>
    <row r="30" spans="1:22" customFormat="1" ht="46.5" customHeight="1">
      <c r="A30" s="19">
        <v>3</v>
      </c>
      <c r="B30" s="20" t="s">
        <v>12</v>
      </c>
      <c r="C30" s="20">
        <v>1</v>
      </c>
      <c r="D30" s="20" t="s">
        <v>12</v>
      </c>
      <c r="E30" s="20">
        <v>5</v>
      </c>
      <c r="F30" s="21" t="s">
        <v>36</v>
      </c>
      <c r="G30" s="159" t="s">
        <v>22</v>
      </c>
      <c r="H30" s="35">
        <v>1</v>
      </c>
      <c r="I30" s="22">
        <v>12579.36</v>
      </c>
      <c r="J30" s="23">
        <f t="shared" si="2"/>
        <v>12579.36</v>
      </c>
      <c r="K30" s="80"/>
      <c r="L30" s="80"/>
      <c r="M30" s="82">
        <v>0.5</v>
      </c>
      <c r="N30" s="80"/>
      <c r="O30" s="8"/>
      <c r="P30" s="82">
        <v>0.5</v>
      </c>
      <c r="Q30" s="111"/>
      <c r="R30" s="81"/>
      <c r="S30" s="131">
        <f>J30*M30</f>
        <v>6289.68</v>
      </c>
      <c r="T30" s="81"/>
      <c r="U30" s="81"/>
      <c r="V30" s="132">
        <f>J30*P30</f>
        <v>6289.68</v>
      </c>
    </row>
    <row r="31" spans="1:22" customFormat="1" ht="15.75">
      <c r="A31" s="38"/>
      <c r="B31" s="39"/>
      <c r="C31" s="39"/>
      <c r="D31" s="39"/>
      <c r="E31" s="39"/>
      <c r="F31" s="160"/>
      <c r="G31" s="44"/>
      <c r="H31" s="44"/>
      <c r="I31" s="45" t="s">
        <v>37</v>
      </c>
      <c r="J31" s="43">
        <f>SUM(J26:J30)</f>
        <v>1190037.6700000002</v>
      </c>
      <c r="K31" s="94"/>
      <c r="L31" s="94"/>
      <c r="M31" s="94"/>
      <c r="N31" s="94"/>
      <c r="O31" s="94"/>
      <c r="P31" s="94"/>
      <c r="Q31" s="113"/>
      <c r="R31" s="94"/>
      <c r="S31" s="94"/>
      <c r="T31" s="94"/>
      <c r="U31" s="94"/>
      <c r="V31" s="95"/>
    </row>
    <row r="32" spans="1:22" customFormat="1" ht="15.75">
      <c r="A32" s="96"/>
      <c r="B32" s="46"/>
      <c r="C32" s="46"/>
      <c r="D32" s="46"/>
      <c r="E32" s="46"/>
      <c r="F32" s="47"/>
      <c r="G32" s="47"/>
      <c r="H32" s="47"/>
      <c r="I32" s="48"/>
      <c r="J32" s="49"/>
      <c r="K32" s="50"/>
      <c r="L32" s="50"/>
      <c r="M32" s="50"/>
      <c r="N32" s="50"/>
      <c r="O32" s="50"/>
      <c r="P32" s="50"/>
      <c r="Q32" s="114"/>
      <c r="R32" s="50"/>
      <c r="S32" s="50"/>
      <c r="T32" s="50"/>
      <c r="U32" s="50"/>
      <c r="V32" s="97"/>
    </row>
    <row r="33" spans="1:22" customFormat="1" ht="15.75">
      <c r="A33" s="93">
        <v>3</v>
      </c>
      <c r="B33" s="39" t="s">
        <v>12</v>
      </c>
      <c r="C33" s="39">
        <v>2</v>
      </c>
      <c r="D33" s="39"/>
      <c r="E33" s="39"/>
      <c r="F33" s="40" t="s">
        <v>38</v>
      </c>
      <c r="G33" s="39"/>
      <c r="H33" s="41"/>
      <c r="I33" s="42"/>
      <c r="J33" s="43"/>
      <c r="K33" s="136"/>
      <c r="L33" s="136"/>
      <c r="M33" s="136"/>
      <c r="N33" s="136"/>
      <c r="O33" s="136"/>
      <c r="P33" s="136"/>
      <c r="Q33" s="137"/>
      <c r="R33" s="136"/>
      <c r="S33" s="136"/>
      <c r="T33" s="136"/>
      <c r="U33" s="136"/>
      <c r="V33" s="138"/>
    </row>
    <row r="34" spans="1:22" customFormat="1" ht="33" customHeight="1">
      <c r="A34" s="19">
        <v>3</v>
      </c>
      <c r="B34" s="20" t="s">
        <v>12</v>
      </c>
      <c r="C34" s="20">
        <v>2</v>
      </c>
      <c r="D34" s="20" t="s">
        <v>12</v>
      </c>
      <c r="E34" s="20">
        <v>1</v>
      </c>
      <c r="F34" s="21" t="s">
        <v>32</v>
      </c>
      <c r="G34" s="159" t="s">
        <v>22</v>
      </c>
      <c r="H34" s="35">
        <v>1</v>
      </c>
      <c r="I34" s="22">
        <v>18224.64</v>
      </c>
      <c r="J34" s="23">
        <f t="shared" ref="J34:J38" si="3">ROUND(H34*I34,2)</f>
        <v>18224.64</v>
      </c>
      <c r="K34" s="79">
        <v>0.7</v>
      </c>
      <c r="L34" s="79">
        <v>0.3</v>
      </c>
      <c r="M34" s="80"/>
      <c r="N34" s="80"/>
      <c r="O34" s="80"/>
      <c r="P34" s="80"/>
      <c r="Q34" s="129">
        <f>J34*K34</f>
        <v>12757.248</v>
      </c>
      <c r="R34" s="133">
        <f>J34*L34</f>
        <v>5467.3919999999998</v>
      </c>
      <c r="S34" s="81"/>
      <c r="T34" s="81"/>
      <c r="U34" s="81"/>
      <c r="V34" s="83"/>
    </row>
    <row r="35" spans="1:22" customFormat="1" ht="33" customHeight="1">
      <c r="A35" s="19">
        <v>3</v>
      </c>
      <c r="B35" s="20" t="s">
        <v>12</v>
      </c>
      <c r="C35" s="20">
        <v>2</v>
      </c>
      <c r="D35" s="20" t="s">
        <v>12</v>
      </c>
      <c r="E35" s="20">
        <v>2</v>
      </c>
      <c r="F35" s="21" t="s">
        <v>33</v>
      </c>
      <c r="G35" s="159" t="s">
        <v>22</v>
      </c>
      <c r="H35" s="35">
        <v>1</v>
      </c>
      <c r="I35" s="22">
        <v>110612.98</v>
      </c>
      <c r="J35" s="23">
        <f t="shared" si="3"/>
        <v>110612.98</v>
      </c>
      <c r="K35" s="80"/>
      <c r="L35" s="82">
        <v>0.7</v>
      </c>
      <c r="M35" s="82">
        <v>0.3</v>
      </c>
      <c r="N35" s="80"/>
      <c r="O35" s="80"/>
      <c r="P35" s="80"/>
      <c r="Q35" s="111"/>
      <c r="R35" s="131">
        <f>J35*L35</f>
        <v>77429.085999999996</v>
      </c>
      <c r="S35" s="131">
        <f>J35*M35</f>
        <v>33183.894</v>
      </c>
      <c r="T35" s="81"/>
      <c r="U35" s="81"/>
      <c r="V35" s="83"/>
    </row>
    <row r="36" spans="1:22" customFormat="1" ht="33" customHeight="1">
      <c r="A36" s="19">
        <v>3</v>
      </c>
      <c r="B36" s="20" t="s">
        <v>12</v>
      </c>
      <c r="C36" s="20">
        <v>2</v>
      </c>
      <c r="D36" s="20" t="s">
        <v>12</v>
      </c>
      <c r="E36" s="20">
        <v>3</v>
      </c>
      <c r="F36" s="21" t="s">
        <v>34</v>
      </c>
      <c r="G36" s="159" t="s">
        <v>22</v>
      </c>
      <c r="H36" s="35">
        <v>1</v>
      </c>
      <c r="I36" s="22">
        <v>475440.57</v>
      </c>
      <c r="J36" s="23">
        <f t="shared" si="3"/>
        <v>475440.57</v>
      </c>
      <c r="K36" s="80"/>
      <c r="L36" s="80"/>
      <c r="M36" s="79">
        <v>0.3</v>
      </c>
      <c r="N36" s="79">
        <v>0.4</v>
      </c>
      <c r="O36" s="79">
        <v>0.3</v>
      </c>
      <c r="P36" s="80"/>
      <c r="Q36" s="111"/>
      <c r="R36" s="81"/>
      <c r="S36" s="133">
        <f>J36*M36</f>
        <v>142632.171</v>
      </c>
      <c r="T36" s="133">
        <f>J36*N36</f>
        <v>190176.228</v>
      </c>
      <c r="U36" s="133">
        <f>J36*O36</f>
        <v>142632.171</v>
      </c>
      <c r="V36" s="83"/>
    </row>
    <row r="37" spans="1:22" customFormat="1" ht="33" customHeight="1">
      <c r="A37" s="19">
        <v>3</v>
      </c>
      <c r="B37" s="20" t="s">
        <v>12</v>
      </c>
      <c r="C37" s="20">
        <v>2</v>
      </c>
      <c r="D37" s="20" t="s">
        <v>12</v>
      </c>
      <c r="E37" s="20">
        <v>4</v>
      </c>
      <c r="F37" s="21" t="s">
        <v>35</v>
      </c>
      <c r="G37" s="159" t="s">
        <v>22</v>
      </c>
      <c r="H37" s="35">
        <v>1</v>
      </c>
      <c r="I37" s="22">
        <v>26026.58</v>
      </c>
      <c r="J37" s="23">
        <f t="shared" si="3"/>
        <v>26026.58</v>
      </c>
      <c r="K37" s="80"/>
      <c r="L37" s="80"/>
      <c r="M37" s="82">
        <v>0.5</v>
      </c>
      <c r="N37" s="80"/>
      <c r="O37" s="82">
        <v>0.5</v>
      </c>
      <c r="P37" s="80"/>
      <c r="Q37" s="111"/>
      <c r="R37" s="81"/>
      <c r="S37" s="131">
        <f>J37*M37</f>
        <v>13013.29</v>
      </c>
      <c r="T37" s="81"/>
      <c r="U37" s="131">
        <f>J37*O37</f>
        <v>13013.29</v>
      </c>
      <c r="V37" s="83"/>
    </row>
    <row r="38" spans="1:22" customFormat="1" ht="33" customHeight="1">
      <c r="A38" s="19">
        <v>3</v>
      </c>
      <c r="B38" s="20" t="s">
        <v>12</v>
      </c>
      <c r="C38" s="20">
        <v>2</v>
      </c>
      <c r="D38" s="20" t="s">
        <v>12</v>
      </c>
      <c r="E38" s="20">
        <v>5</v>
      </c>
      <c r="F38" s="21" t="s">
        <v>39</v>
      </c>
      <c r="G38" s="159" t="s">
        <v>22</v>
      </c>
      <c r="H38" s="35">
        <v>1</v>
      </c>
      <c r="I38" s="22">
        <v>9712.11</v>
      </c>
      <c r="J38" s="23">
        <f t="shared" si="3"/>
        <v>9712.11</v>
      </c>
      <c r="K38" s="80"/>
      <c r="L38" s="80"/>
      <c r="M38" s="79">
        <v>0.5</v>
      </c>
      <c r="N38" s="80"/>
      <c r="O38" s="79">
        <v>0.5</v>
      </c>
      <c r="P38" s="80"/>
      <c r="Q38" s="111"/>
      <c r="R38" s="81"/>
      <c r="S38" s="133">
        <f>J38*M38</f>
        <v>4856.0550000000003</v>
      </c>
      <c r="T38" s="81"/>
      <c r="U38" s="133">
        <f>J38*O38</f>
        <v>4856.0550000000003</v>
      </c>
      <c r="V38" s="83"/>
    </row>
    <row r="39" spans="1:22" customFormat="1" ht="15.75">
      <c r="A39" s="38"/>
      <c r="B39" s="39"/>
      <c r="C39" s="39"/>
      <c r="D39" s="39"/>
      <c r="E39" s="39"/>
      <c r="F39" s="160"/>
      <c r="G39" s="44"/>
      <c r="H39" s="44"/>
      <c r="I39" s="45" t="s">
        <v>40</v>
      </c>
      <c r="J39" s="43">
        <f>SUM(J34:J38)</f>
        <v>640016.87999999989</v>
      </c>
      <c r="K39" s="94"/>
      <c r="L39" s="94"/>
      <c r="M39" s="94"/>
      <c r="N39" s="94"/>
      <c r="O39" s="94"/>
      <c r="P39" s="94"/>
      <c r="Q39" s="113"/>
      <c r="R39" s="94"/>
      <c r="S39" s="94"/>
      <c r="T39" s="94"/>
      <c r="U39" s="94"/>
      <c r="V39" s="95"/>
    </row>
    <row r="40" spans="1:22" customFormat="1" ht="15.75">
      <c r="A40" s="96"/>
      <c r="B40" s="46"/>
      <c r="C40" s="46"/>
      <c r="D40" s="46"/>
      <c r="E40" s="46"/>
      <c r="F40" s="47"/>
      <c r="G40" s="47"/>
      <c r="H40" s="47"/>
      <c r="I40" s="48"/>
      <c r="J40" s="49"/>
      <c r="K40" s="50"/>
      <c r="L40" s="50"/>
      <c r="M40" s="50"/>
      <c r="N40" s="50"/>
      <c r="O40" s="50"/>
      <c r="P40" s="50"/>
      <c r="Q40" s="114"/>
      <c r="R40" s="50"/>
      <c r="S40" s="50"/>
      <c r="T40" s="50"/>
      <c r="U40" s="50"/>
      <c r="V40" s="97"/>
    </row>
    <row r="41" spans="1:22" customFormat="1" ht="15.75">
      <c r="A41" s="93">
        <v>3</v>
      </c>
      <c r="B41" s="39" t="s">
        <v>12</v>
      </c>
      <c r="C41" s="39">
        <v>3</v>
      </c>
      <c r="D41" s="39"/>
      <c r="E41" s="39"/>
      <c r="F41" s="40" t="s">
        <v>41</v>
      </c>
      <c r="G41" s="39"/>
      <c r="H41" s="41"/>
      <c r="I41" s="42"/>
      <c r="J41" s="43"/>
      <c r="K41" s="136"/>
      <c r="L41" s="136"/>
      <c r="M41" s="136"/>
      <c r="N41" s="136"/>
      <c r="O41" s="136"/>
      <c r="P41" s="136"/>
      <c r="Q41" s="137"/>
      <c r="R41" s="136"/>
      <c r="S41" s="136"/>
      <c r="T41" s="136"/>
      <c r="U41" s="136"/>
      <c r="V41" s="138"/>
    </row>
    <row r="42" spans="1:22" customFormat="1" ht="33" customHeight="1">
      <c r="A42" s="19">
        <v>3</v>
      </c>
      <c r="B42" s="20" t="s">
        <v>12</v>
      </c>
      <c r="C42" s="20">
        <v>3</v>
      </c>
      <c r="D42" s="20" t="s">
        <v>12</v>
      </c>
      <c r="E42" s="20">
        <v>1</v>
      </c>
      <c r="F42" s="21" t="s">
        <v>32</v>
      </c>
      <c r="G42" s="159" t="s">
        <v>22</v>
      </c>
      <c r="H42" s="35">
        <v>1</v>
      </c>
      <c r="I42" s="22">
        <v>12149.76</v>
      </c>
      <c r="J42" s="23">
        <f t="shared" ref="J42:J46" si="4">ROUND(H42*I42,2)</f>
        <v>12149.76</v>
      </c>
      <c r="K42" s="82">
        <v>0.7</v>
      </c>
      <c r="L42" s="82">
        <v>0.3</v>
      </c>
      <c r="M42" s="80"/>
      <c r="N42" s="80"/>
      <c r="O42" s="80"/>
      <c r="P42" s="80"/>
      <c r="Q42" s="130">
        <f>J42*K42</f>
        <v>8504.8320000000003</v>
      </c>
      <c r="R42" s="131">
        <f>J42*L42</f>
        <v>3644.9279999999999</v>
      </c>
      <c r="S42" s="81"/>
      <c r="T42" s="81"/>
      <c r="U42" s="81"/>
      <c r="V42" s="83"/>
    </row>
    <row r="43" spans="1:22" customFormat="1" ht="33" customHeight="1">
      <c r="A43" s="19">
        <v>3</v>
      </c>
      <c r="B43" s="20" t="s">
        <v>12</v>
      </c>
      <c r="C43" s="20">
        <v>3</v>
      </c>
      <c r="D43" s="20" t="s">
        <v>12</v>
      </c>
      <c r="E43" s="20">
        <v>2</v>
      </c>
      <c r="F43" s="21" t="s">
        <v>33</v>
      </c>
      <c r="G43" s="159" t="s">
        <v>22</v>
      </c>
      <c r="H43" s="35">
        <v>1</v>
      </c>
      <c r="I43" s="22">
        <v>71573.11</v>
      </c>
      <c r="J43" s="23">
        <f t="shared" si="4"/>
        <v>71573.11</v>
      </c>
      <c r="K43" s="80"/>
      <c r="L43" s="79">
        <v>0.7</v>
      </c>
      <c r="M43" s="79">
        <v>0.3</v>
      </c>
      <c r="N43" s="80"/>
      <c r="O43" s="80"/>
      <c r="P43" s="80"/>
      <c r="Q43" s="111"/>
      <c r="R43" s="133">
        <f>J43*L43</f>
        <v>50101.176999999996</v>
      </c>
      <c r="S43" s="133">
        <f>J43*M43</f>
        <v>21471.933000000001</v>
      </c>
      <c r="T43" s="81"/>
      <c r="U43" s="81"/>
      <c r="V43" s="83"/>
    </row>
    <row r="44" spans="1:22" customFormat="1" ht="33" customHeight="1">
      <c r="A44" s="19">
        <v>3</v>
      </c>
      <c r="B44" s="20" t="s">
        <v>12</v>
      </c>
      <c r="C44" s="20">
        <v>3</v>
      </c>
      <c r="D44" s="20" t="s">
        <v>12</v>
      </c>
      <c r="E44" s="20">
        <v>3</v>
      </c>
      <c r="F44" s="21" t="s">
        <v>34</v>
      </c>
      <c r="G44" s="159" t="s">
        <v>22</v>
      </c>
      <c r="H44" s="35">
        <v>1</v>
      </c>
      <c r="I44" s="22">
        <v>90083.48</v>
      </c>
      <c r="J44" s="23">
        <f t="shared" si="4"/>
        <v>90083.48</v>
      </c>
      <c r="K44" s="80"/>
      <c r="L44" s="80"/>
      <c r="M44" s="82">
        <v>0.5</v>
      </c>
      <c r="N44" s="82">
        <v>0.5</v>
      </c>
      <c r="O44" s="80"/>
      <c r="P44" s="80"/>
      <c r="Q44" s="111"/>
      <c r="R44" s="81"/>
      <c r="S44" s="131">
        <f>J44*M44</f>
        <v>45041.74</v>
      </c>
      <c r="T44" s="131">
        <f>J44*N44</f>
        <v>45041.74</v>
      </c>
      <c r="U44" s="81"/>
      <c r="V44" s="83"/>
    </row>
    <row r="45" spans="1:22" customFormat="1" ht="33" customHeight="1">
      <c r="A45" s="19">
        <v>3</v>
      </c>
      <c r="B45" s="20" t="s">
        <v>12</v>
      </c>
      <c r="C45" s="20">
        <v>3</v>
      </c>
      <c r="D45" s="20" t="s">
        <v>12</v>
      </c>
      <c r="E45" s="20">
        <v>4</v>
      </c>
      <c r="F45" s="21" t="s">
        <v>35</v>
      </c>
      <c r="G45" s="159" t="s">
        <v>22</v>
      </c>
      <c r="H45" s="35">
        <v>1</v>
      </c>
      <c r="I45" s="22">
        <v>26026.58</v>
      </c>
      <c r="J45" s="23">
        <f t="shared" si="4"/>
        <v>26026.58</v>
      </c>
      <c r="K45" s="80"/>
      <c r="L45" s="80"/>
      <c r="M45" s="79">
        <v>0.5</v>
      </c>
      <c r="N45" s="80"/>
      <c r="O45" s="79">
        <v>0.5</v>
      </c>
      <c r="P45" s="80"/>
      <c r="Q45" s="111"/>
      <c r="R45" s="81"/>
      <c r="S45" s="133">
        <f>J45*M45</f>
        <v>13013.29</v>
      </c>
      <c r="T45" s="81"/>
      <c r="U45" s="133">
        <f>J45*O45</f>
        <v>13013.29</v>
      </c>
      <c r="V45" s="83"/>
    </row>
    <row r="46" spans="1:22" customFormat="1" ht="33" customHeight="1">
      <c r="A46" s="19">
        <v>3</v>
      </c>
      <c r="B46" s="20" t="s">
        <v>12</v>
      </c>
      <c r="C46" s="20">
        <v>3</v>
      </c>
      <c r="D46" s="20" t="s">
        <v>12</v>
      </c>
      <c r="E46" s="20">
        <v>5</v>
      </c>
      <c r="F46" s="21" t="s">
        <v>39</v>
      </c>
      <c r="G46" s="159" t="s">
        <v>22</v>
      </c>
      <c r="H46" s="35">
        <v>1</v>
      </c>
      <c r="I46" s="22">
        <v>9712.11</v>
      </c>
      <c r="J46" s="23">
        <f t="shared" si="4"/>
        <v>9712.11</v>
      </c>
      <c r="K46" s="80"/>
      <c r="L46" s="80"/>
      <c r="M46" s="82">
        <v>0.5</v>
      </c>
      <c r="N46" s="80"/>
      <c r="O46" s="82">
        <v>0.5</v>
      </c>
      <c r="P46" s="80"/>
      <c r="Q46" s="111"/>
      <c r="R46" s="81"/>
      <c r="S46" s="131">
        <f>J46*M46</f>
        <v>4856.0550000000003</v>
      </c>
      <c r="T46" s="81"/>
      <c r="U46" s="131">
        <f>J46*O46</f>
        <v>4856.0550000000003</v>
      </c>
      <c r="V46" s="83"/>
    </row>
    <row r="47" spans="1:22" customFormat="1" ht="15.75">
      <c r="A47" s="38"/>
      <c r="B47" s="39"/>
      <c r="C47" s="39"/>
      <c r="D47" s="39"/>
      <c r="E47" s="39"/>
      <c r="F47" s="161"/>
      <c r="G47" s="44"/>
      <c r="H47" s="44"/>
      <c r="I47" s="45" t="s">
        <v>42</v>
      </c>
      <c r="J47" s="43">
        <f>SUM(J42:J46)</f>
        <v>209545.03999999998</v>
      </c>
      <c r="K47" s="94"/>
      <c r="L47" s="94"/>
      <c r="M47" s="94"/>
      <c r="N47" s="94"/>
      <c r="O47" s="94"/>
      <c r="P47" s="94"/>
      <c r="Q47" s="113"/>
      <c r="R47" s="94"/>
      <c r="S47" s="94"/>
      <c r="T47" s="94"/>
      <c r="U47" s="94"/>
      <c r="V47" s="95"/>
    </row>
    <row r="48" spans="1:22" customFormat="1" ht="15.75">
      <c r="A48" s="96"/>
      <c r="B48" s="46"/>
      <c r="C48" s="46"/>
      <c r="D48" s="46"/>
      <c r="E48" s="46"/>
      <c r="F48" s="47"/>
      <c r="G48" s="47"/>
      <c r="H48" s="47"/>
      <c r="I48" s="48"/>
      <c r="J48" s="49"/>
      <c r="K48" s="50"/>
      <c r="L48" s="50"/>
      <c r="M48" s="50"/>
      <c r="N48" s="50"/>
      <c r="O48" s="50"/>
      <c r="P48" s="50"/>
      <c r="Q48" s="114"/>
      <c r="R48" s="50"/>
      <c r="S48" s="50"/>
      <c r="T48" s="50"/>
      <c r="U48" s="50"/>
      <c r="V48" s="97"/>
    </row>
    <row r="49" spans="1:22" customFormat="1" ht="16.5" customHeight="1">
      <c r="A49" s="93">
        <v>3</v>
      </c>
      <c r="B49" s="39" t="s">
        <v>12</v>
      </c>
      <c r="C49" s="39">
        <v>4</v>
      </c>
      <c r="D49" s="39"/>
      <c r="E49" s="39"/>
      <c r="F49" s="40" t="s">
        <v>43</v>
      </c>
      <c r="G49" s="39"/>
      <c r="H49" s="41"/>
      <c r="I49" s="42"/>
      <c r="J49" s="43"/>
      <c r="K49" s="136"/>
      <c r="L49" s="136"/>
      <c r="M49" s="136"/>
      <c r="N49" s="136"/>
      <c r="O49" s="136"/>
      <c r="P49" s="136"/>
      <c r="Q49" s="137"/>
      <c r="R49" s="136"/>
      <c r="S49" s="136"/>
      <c r="T49" s="136"/>
      <c r="U49" s="136"/>
      <c r="V49" s="138"/>
    </row>
    <row r="50" spans="1:22" customFormat="1" ht="33" customHeight="1">
      <c r="A50" s="19">
        <v>3</v>
      </c>
      <c r="B50" s="20" t="s">
        <v>12</v>
      </c>
      <c r="C50" s="20">
        <v>4</v>
      </c>
      <c r="D50" s="20" t="s">
        <v>12</v>
      </c>
      <c r="E50" s="20">
        <v>1</v>
      </c>
      <c r="F50" s="21" t="s">
        <v>32</v>
      </c>
      <c r="G50" s="159" t="s">
        <v>22</v>
      </c>
      <c r="H50" s="35">
        <v>1</v>
      </c>
      <c r="I50" s="22">
        <v>12149.76</v>
      </c>
      <c r="J50" s="23">
        <f t="shared" ref="J50:J54" si="5">ROUND(H50*I50,2)</f>
        <v>12149.76</v>
      </c>
      <c r="K50" s="79">
        <v>0.7</v>
      </c>
      <c r="L50" s="79">
        <v>0.3</v>
      </c>
      <c r="M50" s="80"/>
      <c r="N50" s="80"/>
      <c r="O50" s="80"/>
      <c r="P50" s="80"/>
      <c r="Q50" s="129">
        <f>J50*K50</f>
        <v>8504.8320000000003</v>
      </c>
      <c r="R50" s="133">
        <f>J50*L50</f>
        <v>3644.9279999999999</v>
      </c>
      <c r="S50" s="81"/>
      <c r="T50" s="81"/>
      <c r="U50" s="81"/>
      <c r="V50" s="98"/>
    </row>
    <row r="51" spans="1:22" customFormat="1" ht="33" customHeight="1">
      <c r="A51" s="19">
        <v>3</v>
      </c>
      <c r="B51" s="20" t="s">
        <v>12</v>
      </c>
      <c r="C51" s="20">
        <v>4</v>
      </c>
      <c r="D51" s="20" t="s">
        <v>12</v>
      </c>
      <c r="E51" s="20">
        <v>2</v>
      </c>
      <c r="F51" s="21" t="s">
        <v>33</v>
      </c>
      <c r="G51" s="159" t="s">
        <v>22</v>
      </c>
      <c r="H51" s="35">
        <v>1</v>
      </c>
      <c r="I51" s="22">
        <v>71573.11</v>
      </c>
      <c r="J51" s="23">
        <f t="shared" si="5"/>
        <v>71573.11</v>
      </c>
      <c r="K51" s="80"/>
      <c r="L51" s="82">
        <v>0.7</v>
      </c>
      <c r="M51" s="82">
        <v>0.3</v>
      </c>
      <c r="N51" s="80"/>
      <c r="O51" s="80"/>
      <c r="P51" s="80"/>
      <c r="Q51" s="111"/>
      <c r="R51" s="131">
        <f>J51*L51</f>
        <v>50101.176999999996</v>
      </c>
      <c r="S51" s="131">
        <f>J51*M51</f>
        <v>21471.933000000001</v>
      </c>
      <c r="T51" s="81"/>
      <c r="U51" s="81"/>
      <c r="V51" s="98"/>
    </row>
    <row r="52" spans="1:22" customFormat="1" ht="33" customHeight="1">
      <c r="A52" s="19">
        <v>3</v>
      </c>
      <c r="B52" s="20" t="s">
        <v>12</v>
      </c>
      <c r="C52" s="20">
        <v>4</v>
      </c>
      <c r="D52" s="20" t="s">
        <v>12</v>
      </c>
      <c r="E52" s="20">
        <v>3</v>
      </c>
      <c r="F52" s="21" t="s">
        <v>34</v>
      </c>
      <c r="G52" s="159" t="s">
        <v>22</v>
      </c>
      <c r="H52" s="35">
        <v>1</v>
      </c>
      <c r="I52" s="22">
        <v>90083.48</v>
      </c>
      <c r="J52" s="23">
        <f t="shared" si="5"/>
        <v>90083.48</v>
      </c>
      <c r="K52" s="80"/>
      <c r="L52" s="80"/>
      <c r="M52" s="79">
        <v>0.5</v>
      </c>
      <c r="N52" s="79">
        <v>0.5</v>
      </c>
      <c r="O52" s="80"/>
      <c r="P52" s="80"/>
      <c r="Q52" s="111"/>
      <c r="R52" s="81"/>
      <c r="S52" s="133">
        <f>J52*M52</f>
        <v>45041.74</v>
      </c>
      <c r="T52" s="133">
        <f>J52*N52</f>
        <v>45041.74</v>
      </c>
      <c r="U52" s="81"/>
      <c r="V52" s="98"/>
    </row>
    <row r="53" spans="1:22" customFormat="1" ht="33" customHeight="1">
      <c r="A53" s="19">
        <v>3</v>
      </c>
      <c r="B53" s="20" t="s">
        <v>12</v>
      </c>
      <c r="C53" s="20">
        <v>4</v>
      </c>
      <c r="D53" s="20" t="s">
        <v>12</v>
      </c>
      <c r="E53" s="20">
        <v>4</v>
      </c>
      <c r="F53" s="21" t="s">
        <v>35</v>
      </c>
      <c r="G53" s="159" t="s">
        <v>22</v>
      </c>
      <c r="H53" s="35">
        <v>1</v>
      </c>
      <c r="I53" s="22">
        <v>26026.58</v>
      </c>
      <c r="J53" s="23">
        <f t="shared" si="5"/>
        <v>26026.58</v>
      </c>
      <c r="K53" s="80"/>
      <c r="L53" s="80"/>
      <c r="M53" s="82">
        <v>0.5</v>
      </c>
      <c r="N53" s="80"/>
      <c r="O53" s="82">
        <v>0.5</v>
      </c>
      <c r="P53" s="80"/>
      <c r="Q53" s="111"/>
      <c r="R53" s="81"/>
      <c r="S53" s="131">
        <f>J53*M53</f>
        <v>13013.29</v>
      </c>
      <c r="T53" s="81"/>
      <c r="U53" s="131">
        <f>J53*O53</f>
        <v>13013.29</v>
      </c>
      <c r="V53" s="98"/>
    </row>
    <row r="54" spans="1:22" customFormat="1" ht="33" customHeight="1">
      <c r="A54" s="19">
        <v>3</v>
      </c>
      <c r="B54" s="20" t="s">
        <v>12</v>
      </c>
      <c r="C54" s="20">
        <v>4</v>
      </c>
      <c r="D54" s="20" t="s">
        <v>12</v>
      </c>
      <c r="E54" s="20">
        <v>5</v>
      </c>
      <c r="F54" s="21" t="s">
        <v>39</v>
      </c>
      <c r="G54" s="159" t="s">
        <v>22</v>
      </c>
      <c r="H54" s="35">
        <v>1</v>
      </c>
      <c r="I54" s="22">
        <v>9712.11</v>
      </c>
      <c r="J54" s="23">
        <f t="shared" si="5"/>
        <v>9712.11</v>
      </c>
      <c r="K54" s="80"/>
      <c r="L54" s="80"/>
      <c r="M54" s="79">
        <v>0.5</v>
      </c>
      <c r="N54" s="80"/>
      <c r="O54" s="79">
        <v>0.5</v>
      </c>
      <c r="P54" s="80"/>
      <c r="Q54" s="111"/>
      <c r="R54" s="81"/>
      <c r="S54" s="133">
        <f>J54*M54</f>
        <v>4856.0550000000003</v>
      </c>
      <c r="T54" s="81"/>
      <c r="U54" s="133">
        <f>J54*O54</f>
        <v>4856.0550000000003</v>
      </c>
      <c r="V54" s="98"/>
    </row>
    <row r="55" spans="1:22" customFormat="1" ht="15.75">
      <c r="A55" s="38"/>
      <c r="B55" s="39"/>
      <c r="C55" s="39"/>
      <c r="D55" s="39"/>
      <c r="E55" s="39"/>
      <c r="F55" s="161"/>
      <c r="G55" s="44"/>
      <c r="H55" s="44"/>
      <c r="I55" s="45" t="s">
        <v>44</v>
      </c>
      <c r="J55" s="43">
        <f>SUM(J50:J54)</f>
        <v>209545.03999999998</v>
      </c>
      <c r="K55" s="94"/>
      <c r="L55" s="94"/>
      <c r="M55" s="94"/>
      <c r="N55" s="94"/>
      <c r="O55" s="94"/>
      <c r="P55" s="94"/>
      <c r="Q55" s="113"/>
      <c r="R55" s="94"/>
      <c r="S55" s="94"/>
      <c r="T55" s="94"/>
      <c r="U55" s="94"/>
      <c r="V55" s="95"/>
    </row>
    <row r="56" spans="1:22" customFormat="1" ht="15.75">
      <c r="A56" s="96"/>
      <c r="B56" s="46"/>
      <c r="C56" s="46"/>
      <c r="D56" s="46"/>
      <c r="E56" s="46"/>
      <c r="F56" s="51"/>
      <c r="G56" s="47"/>
      <c r="H56" s="47"/>
      <c r="I56" s="48"/>
      <c r="J56" s="49"/>
      <c r="K56" s="50"/>
      <c r="L56" s="50"/>
      <c r="M56" s="50"/>
      <c r="N56" s="50"/>
      <c r="O56" s="50"/>
      <c r="P56" s="50"/>
      <c r="Q56" s="114"/>
      <c r="R56" s="50"/>
      <c r="S56" s="50"/>
      <c r="T56" s="50"/>
      <c r="U56" s="50"/>
      <c r="V56" s="97"/>
    </row>
    <row r="57" spans="1:22" customFormat="1" ht="15.75">
      <c r="A57" s="93">
        <v>3</v>
      </c>
      <c r="B57" s="39" t="s">
        <v>12</v>
      </c>
      <c r="C57" s="39">
        <v>5</v>
      </c>
      <c r="D57" s="39"/>
      <c r="E57" s="39"/>
      <c r="F57" s="40" t="s">
        <v>45</v>
      </c>
      <c r="G57" s="39"/>
      <c r="H57" s="41"/>
      <c r="I57" s="42"/>
      <c r="J57" s="43"/>
      <c r="K57" s="136"/>
      <c r="L57" s="136"/>
      <c r="M57" s="136"/>
      <c r="N57" s="136"/>
      <c r="O57" s="136"/>
      <c r="P57" s="136"/>
      <c r="Q57" s="137"/>
      <c r="R57" s="136"/>
      <c r="S57" s="136"/>
      <c r="T57" s="136"/>
      <c r="U57" s="136"/>
      <c r="V57" s="138"/>
    </row>
    <row r="58" spans="1:22" customFormat="1" ht="33" customHeight="1">
      <c r="A58" s="19">
        <v>3</v>
      </c>
      <c r="B58" s="20" t="s">
        <v>12</v>
      </c>
      <c r="C58" s="20">
        <v>5</v>
      </c>
      <c r="D58" s="20" t="s">
        <v>12</v>
      </c>
      <c r="E58" s="20">
        <v>1</v>
      </c>
      <c r="F58" s="21" t="s">
        <v>32</v>
      </c>
      <c r="G58" s="159" t="s">
        <v>22</v>
      </c>
      <c r="H58" s="35">
        <v>1</v>
      </c>
      <c r="I58" s="22">
        <v>12149.76</v>
      </c>
      <c r="J58" s="23">
        <f t="shared" ref="J58:J62" si="6">ROUND(H58*I58,2)</f>
        <v>12149.76</v>
      </c>
      <c r="K58" s="82">
        <v>0.5</v>
      </c>
      <c r="L58" s="82">
        <v>0.5</v>
      </c>
      <c r="M58" s="80"/>
      <c r="N58" s="80"/>
      <c r="O58" s="80"/>
      <c r="P58" s="80"/>
      <c r="Q58" s="130">
        <f>J58*K58</f>
        <v>6074.88</v>
      </c>
      <c r="R58" s="131">
        <f>J58*L58</f>
        <v>6074.88</v>
      </c>
      <c r="S58" s="81"/>
      <c r="T58" s="81"/>
      <c r="U58" s="81"/>
      <c r="V58" s="98"/>
    </row>
    <row r="59" spans="1:22" customFormat="1" ht="33" customHeight="1">
      <c r="A59" s="19">
        <v>3</v>
      </c>
      <c r="B59" s="20" t="s">
        <v>12</v>
      </c>
      <c r="C59" s="20">
        <v>5</v>
      </c>
      <c r="D59" s="20" t="s">
        <v>12</v>
      </c>
      <c r="E59" s="20">
        <v>2</v>
      </c>
      <c r="F59" s="21" t="s">
        <v>33</v>
      </c>
      <c r="G59" s="159" t="s">
        <v>22</v>
      </c>
      <c r="H59" s="35">
        <v>1</v>
      </c>
      <c r="I59" s="22">
        <v>65066.45</v>
      </c>
      <c r="J59" s="23">
        <f t="shared" si="6"/>
        <v>65066.45</v>
      </c>
      <c r="K59" s="80"/>
      <c r="L59" s="79">
        <v>0.2</v>
      </c>
      <c r="M59" s="79">
        <v>0.8</v>
      </c>
      <c r="N59" s="80"/>
      <c r="O59" s="80"/>
      <c r="P59" s="80"/>
      <c r="Q59" s="111"/>
      <c r="R59" s="133">
        <f>J59*L59</f>
        <v>13013.29</v>
      </c>
      <c r="S59" s="133">
        <f>J59*M59</f>
        <v>52053.16</v>
      </c>
      <c r="T59" s="81"/>
      <c r="U59" s="81"/>
      <c r="V59" s="98"/>
    </row>
    <row r="60" spans="1:22" customFormat="1" ht="33" customHeight="1">
      <c r="A60" s="19">
        <v>3</v>
      </c>
      <c r="B60" s="20" t="s">
        <v>12</v>
      </c>
      <c r="C60" s="20">
        <v>5</v>
      </c>
      <c r="D60" s="20" t="s">
        <v>12</v>
      </c>
      <c r="E60" s="20">
        <v>3</v>
      </c>
      <c r="F60" s="21" t="s">
        <v>34</v>
      </c>
      <c r="G60" s="159" t="s">
        <v>22</v>
      </c>
      <c r="H60" s="35">
        <v>1</v>
      </c>
      <c r="I60" s="22">
        <v>120111.3</v>
      </c>
      <c r="J60" s="23">
        <f t="shared" si="6"/>
        <v>120111.3</v>
      </c>
      <c r="K60" s="80"/>
      <c r="L60" s="80"/>
      <c r="M60" s="82">
        <v>0.3</v>
      </c>
      <c r="N60" s="82">
        <v>0.4</v>
      </c>
      <c r="O60" s="82">
        <v>0.3</v>
      </c>
      <c r="P60" s="80"/>
      <c r="Q60" s="111"/>
      <c r="R60" s="81"/>
      <c r="S60" s="131">
        <f>J60*M60</f>
        <v>36033.39</v>
      </c>
      <c r="T60" s="131">
        <f>J60*N60</f>
        <v>48044.520000000004</v>
      </c>
      <c r="U60" s="131">
        <f>J60*O60</f>
        <v>36033.39</v>
      </c>
      <c r="V60" s="98"/>
    </row>
    <row r="61" spans="1:22" customFormat="1" ht="33" customHeight="1">
      <c r="A61" s="19">
        <v>3</v>
      </c>
      <c r="B61" s="20" t="s">
        <v>12</v>
      </c>
      <c r="C61" s="20">
        <v>5</v>
      </c>
      <c r="D61" s="20" t="s">
        <v>12</v>
      </c>
      <c r="E61" s="20">
        <v>4</v>
      </c>
      <c r="F61" s="21" t="s">
        <v>35</v>
      </c>
      <c r="G61" s="159" t="s">
        <v>22</v>
      </c>
      <c r="H61" s="35">
        <v>1</v>
      </c>
      <c r="I61" s="22">
        <v>26026.58</v>
      </c>
      <c r="J61" s="23">
        <f t="shared" si="6"/>
        <v>26026.58</v>
      </c>
      <c r="K61" s="80"/>
      <c r="L61" s="80"/>
      <c r="M61" s="79">
        <v>0.5</v>
      </c>
      <c r="N61" s="80"/>
      <c r="O61" s="79">
        <v>0.5</v>
      </c>
      <c r="P61" s="80"/>
      <c r="Q61" s="111"/>
      <c r="R61" s="81"/>
      <c r="S61" s="133">
        <f>J61*M61</f>
        <v>13013.29</v>
      </c>
      <c r="T61" s="81"/>
      <c r="U61" s="133">
        <f>J61*O61</f>
        <v>13013.29</v>
      </c>
      <c r="V61" s="98"/>
    </row>
    <row r="62" spans="1:22" customFormat="1" ht="33" customHeight="1">
      <c r="A62" s="19">
        <v>3</v>
      </c>
      <c r="B62" s="20" t="s">
        <v>12</v>
      </c>
      <c r="C62" s="20">
        <v>5</v>
      </c>
      <c r="D62" s="20" t="s">
        <v>12</v>
      </c>
      <c r="E62" s="20">
        <v>5</v>
      </c>
      <c r="F62" s="21" t="s">
        <v>39</v>
      </c>
      <c r="G62" s="159" t="s">
        <v>22</v>
      </c>
      <c r="H62" s="35">
        <v>1</v>
      </c>
      <c r="I62" s="22">
        <v>9712.11</v>
      </c>
      <c r="J62" s="23">
        <f t="shared" si="6"/>
        <v>9712.11</v>
      </c>
      <c r="K62" s="80"/>
      <c r="L62" s="80"/>
      <c r="M62" s="82">
        <v>0.5</v>
      </c>
      <c r="N62" s="80"/>
      <c r="O62" s="82">
        <v>0.5</v>
      </c>
      <c r="P62" s="80"/>
      <c r="Q62" s="111"/>
      <c r="R62" s="81"/>
      <c r="S62" s="131">
        <f>J62*M62</f>
        <v>4856.0550000000003</v>
      </c>
      <c r="T62" s="81"/>
      <c r="U62" s="131">
        <f>J62*O62</f>
        <v>4856.0550000000003</v>
      </c>
      <c r="V62" s="98"/>
    </row>
    <row r="63" spans="1:22" customFormat="1" ht="15.75">
      <c r="A63" s="38"/>
      <c r="B63" s="39"/>
      <c r="C63" s="39"/>
      <c r="D63" s="39"/>
      <c r="E63" s="39"/>
      <c r="F63" s="160"/>
      <c r="G63" s="44"/>
      <c r="H63" s="44"/>
      <c r="I63" s="45" t="s">
        <v>46</v>
      </c>
      <c r="J63" s="43">
        <f>SUM(J58:J62)</f>
        <v>233066.2</v>
      </c>
      <c r="K63" s="94"/>
      <c r="L63" s="94"/>
      <c r="M63" s="94"/>
      <c r="N63" s="94"/>
      <c r="O63" s="94"/>
      <c r="P63" s="94"/>
      <c r="Q63" s="113"/>
      <c r="R63" s="94"/>
      <c r="S63" s="94"/>
      <c r="T63" s="94"/>
      <c r="U63" s="94"/>
      <c r="V63" s="95"/>
    </row>
    <row r="64" spans="1:22" customFormat="1" ht="15.75">
      <c r="A64" s="99"/>
      <c r="B64" s="68"/>
      <c r="C64" s="68"/>
      <c r="D64" s="68"/>
      <c r="E64" s="68"/>
      <c r="F64" s="69"/>
      <c r="G64" s="69"/>
      <c r="H64" s="69"/>
      <c r="I64" s="70"/>
      <c r="J64" s="71"/>
      <c r="K64" s="50"/>
      <c r="L64" s="50"/>
      <c r="M64" s="50"/>
      <c r="N64" s="50"/>
      <c r="O64" s="50"/>
      <c r="P64" s="50"/>
      <c r="Q64" s="114"/>
      <c r="R64" s="50"/>
      <c r="S64" s="50"/>
      <c r="T64" s="50"/>
      <c r="U64" s="50"/>
      <c r="V64" s="97"/>
    </row>
    <row r="65" spans="1:22" ht="15.75">
      <c r="A65" s="38">
        <v>3</v>
      </c>
      <c r="B65" s="39" t="s">
        <v>12</v>
      </c>
      <c r="C65" s="39">
        <v>6</v>
      </c>
      <c r="D65" s="39"/>
      <c r="E65" s="39"/>
      <c r="F65" s="161" t="s">
        <v>47</v>
      </c>
      <c r="G65" s="39"/>
      <c r="H65" s="41"/>
      <c r="I65" s="42"/>
      <c r="J65" s="43"/>
      <c r="K65" s="136"/>
      <c r="L65" s="136"/>
      <c r="M65" s="136"/>
      <c r="N65" s="136"/>
      <c r="O65" s="136"/>
      <c r="P65" s="136"/>
      <c r="Q65" s="137"/>
      <c r="R65" s="136"/>
      <c r="S65" s="136"/>
      <c r="T65" s="136"/>
      <c r="U65" s="136"/>
      <c r="V65" s="138"/>
    </row>
    <row r="66" spans="1:22" ht="33" customHeight="1">
      <c r="A66" s="162">
        <v>3</v>
      </c>
      <c r="B66" s="102" t="s">
        <v>12</v>
      </c>
      <c r="C66" s="102">
        <v>6</v>
      </c>
      <c r="D66" s="102" t="s">
        <v>12</v>
      </c>
      <c r="E66" s="102">
        <v>1</v>
      </c>
      <c r="F66" s="103" t="s">
        <v>32</v>
      </c>
      <c r="G66" s="158" t="s">
        <v>22</v>
      </c>
      <c r="H66" s="135">
        <v>1</v>
      </c>
      <c r="I66" s="106">
        <v>12149.76</v>
      </c>
      <c r="J66" s="107">
        <f t="shared" ref="J66:J70" si="7">ROUND(H66*I66,2)</f>
        <v>12149.76</v>
      </c>
      <c r="K66" s="79">
        <v>0.7</v>
      </c>
      <c r="L66" s="79">
        <v>0.3</v>
      </c>
      <c r="M66" s="80"/>
      <c r="N66" s="80"/>
      <c r="O66" s="80"/>
      <c r="P66" s="80"/>
      <c r="Q66" s="129">
        <f>J66*K66</f>
        <v>8504.8320000000003</v>
      </c>
      <c r="R66" s="133">
        <f>J66*L66</f>
        <v>3644.9279999999999</v>
      </c>
      <c r="S66" s="81"/>
      <c r="T66" s="81"/>
      <c r="U66" s="81"/>
      <c r="V66" s="98"/>
    </row>
    <row r="67" spans="1:22" ht="33" customHeight="1">
      <c r="A67" s="19">
        <v>3</v>
      </c>
      <c r="B67" s="20" t="s">
        <v>12</v>
      </c>
      <c r="C67" s="20">
        <v>6</v>
      </c>
      <c r="D67" s="20" t="s">
        <v>12</v>
      </c>
      <c r="E67" s="20">
        <v>2</v>
      </c>
      <c r="F67" s="21" t="s">
        <v>33</v>
      </c>
      <c r="G67" s="159" t="s">
        <v>22</v>
      </c>
      <c r="H67" s="35">
        <v>1</v>
      </c>
      <c r="I67" s="22">
        <v>58559.82</v>
      </c>
      <c r="J67" s="23">
        <f t="shared" si="7"/>
        <v>58559.82</v>
      </c>
      <c r="K67" s="80"/>
      <c r="L67" s="82">
        <v>0.7</v>
      </c>
      <c r="M67" s="82">
        <v>0.3</v>
      </c>
      <c r="N67" s="80"/>
      <c r="O67" s="80"/>
      <c r="P67" s="80"/>
      <c r="Q67" s="111"/>
      <c r="R67" s="131">
        <f>J67*L67</f>
        <v>40991.873999999996</v>
      </c>
      <c r="S67" s="131">
        <f>J67*M67</f>
        <v>17567.946</v>
      </c>
      <c r="T67" s="81"/>
      <c r="U67" s="81"/>
      <c r="V67" s="98"/>
    </row>
    <row r="68" spans="1:22" ht="33" customHeight="1">
      <c r="A68" s="19">
        <v>3</v>
      </c>
      <c r="B68" s="20" t="s">
        <v>12</v>
      </c>
      <c r="C68" s="20">
        <v>6</v>
      </c>
      <c r="D68" s="20" t="s">
        <v>12</v>
      </c>
      <c r="E68" s="20">
        <v>3</v>
      </c>
      <c r="F68" s="21" t="s">
        <v>34</v>
      </c>
      <c r="G68" s="159" t="s">
        <v>22</v>
      </c>
      <c r="H68" s="35">
        <v>1</v>
      </c>
      <c r="I68" s="22">
        <v>210194.78</v>
      </c>
      <c r="J68" s="23">
        <f t="shared" si="7"/>
        <v>210194.78</v>
      </c>
      <c r="K68" s="80"/>
      <c r="L68" s="80"/>
      <c r="M68" s="79">
        <v>0.3</v>
      </c>
      <c r="N68" s="79">
        <v>0.4</v>
      </c>
      <c r="O68" s="79">
        <v>0.3</v>
      </c>
      <c r="P68" s="80"/>
      <c r="Q68" s="111"/>
      <c r="R68" s="81"/>
      <c r="S68" s="133">
        <f>J68*M68</f>
        <v>63058.433999999994</v>
      </c>
      <c r="T68" s="133">
        <f>J68*N68</f>
        <v>84077.912000000011</v>
      </c>
      <c r="U68" s="133">
        <f>J68*O68</f>
        <v>63058.433999999994</v>
      </c>
      <c r="V68" s="98"/>
    </row>
    <row r="69" spans="1:22" ht="33" customHeight="1">
      <c r="A69" s="19">
        <v>3</v>
      </c>
      <c r="B69" s="20" t="s">
        <v>12</v>
      </c>
      <c r="C69" s="20">
        <v>6</v>
      </c>
      <c r="D69" s="20" t="s">
        <v>12</v>
      </c>
      <c r="E69" s="20">
        <v>4</v>
      </c>
      <c r="F69" s="21" t="s">
        <v>35</v>
      </c>
      <c r="G69" s="159" t="s">
        <v>22</v>
      </c>
      <c r="H69" s="35">
        <v>1</v>
      </c>
      <c r="I69" s="22">
        <v>26026.58</v>
      </c>
      <c r="J69" s="23">
        <f t="shared" si="7"/>
        <v>26026.58</v>
      </c>
      <c r="K69" s="80"/>
      <c r="L69" s="80"/>
      <c r="M69" s="82">
        <v>0.5</v>
      </c>
      <c r="N69" s="80"/>
      <c r="O69" s="82">
        <v>0.5</v>
      </c>
      <c r="P69" s="80"/>
      <c r="Q69" s="111"/>
      <c r="R69" s="81"/>
      <c r="S69" s="131">
        <f>J69*M69</f>
        <v>13013.29</v>
      </c>
      <c r="T69" s="81"/>
      <c r="U69" s="131">
        <f>J69*O69</f>
        <v>13013.29</v>
      </c>
      <c r="V69" s="98"/>
    </row>
    <row r="70" spans="1:22" ht="45" customHeight="1">
      <c r="A70" s="19">
        <v>3</v>
      </c>
      <c r="B70" s="20" t="s">
        <v>12</v>
      </c>
      <c r="C70" s="20">
        <v>6</v>
      </c>
      <c r="D70" s="20" t="s">
        <v>12</v>
      </c>
      <c r="E70" s="20">
        <v>5</v>
      </c>
      <c r="F70" s="21" t="s">
        <v>36</v>
      </c>
      <c r="G70" s="159" t="s">
        <v>22</v>
      </c>
      <c r="H70" s="35">
        <v>1</v>
      </c>
      <c r="I70" s="22">
        <v>12579.36</v>
      </c>
      <c r="J70" s="23">
        <f t="shared" si="7"/>
        <v>12579.36</v>
      </c>
      <c r="K70" s="80"/>
      <c r="L70" s="80"/>
      <c r="M70" s="79">
        <v>0.5</v>
      </c>
      <c r="N70" s="80"/>
      <c r="O70" s="79">
        <v>0.5</v>
      </c>
      <c r="P70" s="80"/>
      <c r="Q70" s="111"/>
      <c r="R70" s="81"/>
      <c r="S70" s="133">
        <f>J70*M70</f>
        <v>6289.68</v>
      </c>
      <c r="T70" s="81"/>
      <c r="U70" s="133">
        <f>J70*O70</f>
        <v>6289.68</v>
      </c>
      <c r="V70" s="98"/>
    </row>
    <row r="71" spans="1:22" ht="15.75">
      <c r="A71" s="38"/>
      <c r="B71" s="39"/>
      <c r="C71" s="39"/>
      <c r="D71" s="39"/>
      <c r="E71" s="39"/>
      <c r="F71" s="160"/>
      <c r="G71" s="44"/>
      <c r="H71" s="44"/>
      <c r="I71" s="45" t="s">
        <v>48</v>
      </c>
      <c r="J71" s="43">
        <f>SUM(J66:J70)</f>
        <v>319510.3</v>
      </c>
      <c r="K71" s="94"/>
      <c r="L71" s="94"/>
      <c r="M71" s="94"/>
      <c r="N71" s="94"/>
      <c r="O71" s="94"/>
      <c r="P71" s="94"/>
      <c r="Q71" s="113"/>
      <c r="R71" s="94"/>
      <c r="S71" s="94"/>
      <c r="T71" s="94"/>
      <c r="U71" s="94"/>
      <c r="V71" s="95"/>
    </row>
    <row r="72" spans="1:22" ht="15.75">
      <c r="A72" s="96"/>
      <c r="B72" s="46"/>
      <c r="C72" s="46"/>
      <c r="D72" s="46"/>
      <c r="E72" s="46"/>
      <c r="F72" s="47"/>
      <c r="G72" s="47"/>
      <c r="H72" s="47"/>
      <c r="I72" s="48"/>
      <c r="J72" s="49"/>
      <c r="K72" s="50"/>
      <c r="L72" s="50"/>
      <c r="M72" s="50"/>
      <c r="N72" s="50"/>
      <c r="O72" s="50"/>
      <c r="P72" s="50"/>
      <c r="Q72" s="114"/>
      <c r="R72" s="50"/>
      <c r="S72" s="50"/>
      <c r="T72" s="50"/>
      <c r="U72" s="50"/>
      <c r="V72" s="97"/>
    </row>
    <row r="73" spans="1:22" ht="15.75">
      <c r="A73" s="93">
        <v>3</v>
      </c>
      <c r="B73" s="39" t="s">
        <v>12</v>
      </c>
      <c r="C73" s="39">
        <v>7</v>
      </c>
      <c r="D73" s="39"/>
      <c r="E73" s="39"/>
      <c r="F73" s="40" t="s">
        <v>49</v>
      </c>
      <c r="G73" s="39"/>
      <c r="H73" s="41"/>
      <c r="I73" s="42"/>
      <c r="J73" s="43"/>
      <c r="K73" s="136"/>
      <c r="L73" s="136"/>
      <c r="M73" s="136"/>
      <c r="N73" s="136"/>
      <c r="O73" s="136"/>
      <c r="P73" s="136"/>
      <c r="Q73" s="137"/>
      <c r="R73" s="136"/>
      <c r="S73" s="136"/>
      <c r="T73" s="136"/>
      <c r="U73" s="136"/>
      <c r="V73" s="138"/>
    </row>
    <row r="74" spans="1:22" ht="33" customHeight="1">
      <c r="A74" s="19">
        <v>3</v>
      </c>
      <c r="B74" s="20" t="s">
        <v>12</v>
      </c>
      <c r="C74" s="20">
        <v>7</v>
      </c>
      <c r="D74" s="20" t="s">
        <v>12</v>
      </c>
      <c r="E74" s="20">
        <v>1</v>
      </c>
      <c r="F74" s="21" t="s">
        <v>32</v>
      </c>
      <c r="G74" s="159" t="s">
        <v>22</v>
      </c>
      <c r="H74" s="35">
        <v>1</v>
      </c>
      <c r="I74" s="22">
        <v>6074.88</v>
      </c>
      <c r="J74" s="23">
        <f t="shared" ref="J74:J78" si="8">ROUND(H74*I74,2)</f>
        <v>6074.88</v>
      </c>
      <c r="K74" s="82">
        <v>0.7</v>
      </c>
      <c r="L74" s="82">
        <v>0.3</v>
      </c>
      <c r="M74" s="80"/>
      <c r="N74" s="80"/>
      <c r="O74" s="80"/>
      <c r="P74" s="80"/>
      <c r="Q74" s="130">
        <f>J74*K74</f>
        <v>4252.4160000000002</v>
      </c>
      <c r="R74" s="131">
        <f>J74*L74</f>
        <v>1822.4639999999999</v>
      </c>
      <c r="S74" s="81"/>
      <c r="T74" s="81"/>
      <c r="U74" s="81"/>
      <c r="V74" s="98"/>
    </row>
    <row r="75" spans="1:22" ht="33" customHeight="1">
      <c r="A75" s="19">
        <v>3</v>
      </c>
      <c r="B75" s="20" t="s">
        <v>12</v>
      </c>
      <c r="C75" s="20">
        <v>7</v>
      </c>
      <c r="D75" s="20" t="s">
        <v>12</v>
      </c>
      <c r="E75" s="20">
        <v>2</v>
      </c>
      <c r="F75" s="21" t="s">
        <v>33</v>
      </c>
      <c r="G75" s="159" t="s">
        <v>22</v>
      </c>
      <c r="H75" s="35">
        <v>1</v>
      </c>
      <c r="I75" s="22">
        <v>39039.870000000003</v>
      </c>
      <c r="J75" s="23">
        <f t="shared" si="8"/>
        <v>39039.870000000003</v>
      </c>
      <c r="K75" s="80"/>
      <c r="L75" s="79">
        <v>0.7</v>
      </c>
      <c r="M75" s="79">
        <v>0.3</v>
      </c>
      <c r="N75" s="80"/>
      <c r="O75" s="80"/>
      <c r="P75" s="80"/>
      <c r="Q75" s="111"/>
      <c r="R75" s="133">
        <f>J75*L75</f>
        <v>27327.909</v>
      </c>
      <c r="S75" s="133">
        <f>J75*M75</f>
        <v>11711.961000000001</v>
      </c>
      <c r="T75" s="81"/>
      <c r="U75" s="81"/>
      <c r="V75" s="98"/>
    </row>
    <row r="76" spans="1:22" ht="33" customHeight="1">
      <c r="A76" s="19">
        <v>3</v>
      </c>
      <c r="B76" s="20" t="s">
        <v>12</v>
      </c>
      <c r="C76" s="20">
        <v>7</v>
      </c>
      <c r="D76" s="20" t="s">
        <v>12</v>
      </c>
      <c r="E76" s="20">
        <v>3</v>
      </c>
      <c r="F76" s="21" t="s">
        <v>34</v>
      </c>
      <c r="G76" s="159" t="s">
        <v>22</v>
      </c>
      <c r="H76" s="35">
        <v>1</v>
      </c>
      <c r="I76" s="22">
        <v>110102.03</v>
      </c>
      <c r="J76" s="23">
        <f t="shared" si="8"/>
        <v>110102.03</v>
      </c>
      <c r="K76" s="80"/>
      <c r="L76" s="80"/>
      <c r="M76" s="82">
        <v>0.3</v>
      </c>
      <c r="N76" s="82">
        <v>0.4</v>
      </c>
      <c r="O76" s="82">
        <v>0.3</v>
      </c>
      <c r="P76" s="80"/>
      <c r="Q76" s="111"/>
      <c r="R76" s="81"/>
      <c r="S76" s="131">
        <f>J76*M76</f>
        <v>33030.608999999997</v>
      </c>
      <c r="T76" s="131">
        <f>J76*N76</f>
        <v>44040.812000000005</v>
      </c>
      <c r="U76" s="131">
        <f>J76*O76</f>
        <v>33030.608999999997</v>
      </c>
      <c r="V76" s="98"/>
    </row>
    <row r="77" spans="1:22" ht="33" customHeight="1">
      <c r="A77" s="19">
        <v>3</v>
      </c>
      <c r="B77" s="20" t="s">
        <v>12</v>
      </c>
      <c r="C77" s="20">
        <v>7</v>
      </c>
      <c r="D77" s="20" t="s">
        <v>12</v>
      </c>
      <c r="E77" s="20">
        <v>4</v>
      </c>
      <c r="F77" s="21" t="s">
        <v>35</v>
      </c>
      <c r="G77" s="159" t="s">
        <v>22</v>
      </c>
      <c r="H77" s="35">
        <v>1</v>
      </c>
      <c r="I77" s="22">
        <v>26026.58</v>
      </c>
      <c r="J77" s="23">
        <f t="shared" si="8"/>
        <v>26026.58</v>
      </c>
      <c r="K77" s="80"/>
      <c r="L77" s="80"/>
      <c r="M77" s="79">
        <v>0.5</v>
      </c>
      <c r="N77" s="80"/>
      <c r="O77" s="79">
        <v>0.5</v>
      </c>
      <c r="P77" s="80"/>
      <c r="Q77" s="111"/>
      <c r="R77" s="81"/>
      <c r="S77" s="133">
        <f>J77*M77</f>
        <v>13013.29</v>
      </c>
      <c r="T77" s="81"/>
      <c r="U77" s="133">
        <f>J77*O77</f>
        <v>13013.29</v>
      </c>
      <c r="V77" s="98"/>
    </row>
    <row r="78" spans="1:22" ht="33" customHeight="1">
      <c r="A78" s="19">
        <v>3</v>
      </c>
      <c r="B78" s="20" t="s">
        <v>12</v>
      </c>
      <c r="C78" s="20">
        <v>7</v>
      </c>
      <c r="D78" s="20" t="s">
        <v>12</v>
      </c>
      <c r="E78" s="20">
        <v>5</v>
      </c>
      <c r="F78" s="21" t="s">
        <v>39</v>
      </c>
      <c r="G78" s="159" t="s">
        <v>22</v>
      </c>
      <c r="H78" s="35">
        <v>1</v>
      </c>
      <c r="I78" s="22">
        <v>9712.11</v>
      </c>
      <c r="J78" s="23">
        <f t="shared" si="8"/>
        <v>9712.11</v>
      </c>
      <c r="K78" s="80"/>
      <c r="L78" s="80"/>
      <c r="M78" s="82">
        <v>0.5</v>
      </c>
      <c r="N78" s="80"/>
      <c r="O78" s="82">
        <v>0.5</v>
      </c>
      <c r="P78" s="80"/>
      <c r="Q78" s="111"/>
      <c r="R78" s="81"/>
      <c r="S78" s="131">
        <f>J78*M78</f>
        <v>4856.0550000000003</v>
      </c>
      <c r="T78" s="81"/>
      <c r="U78" s="131">
        <f>J78*O78</f>
        <v>4856.0550000000003</v>
      </c>
      <c r="V78" s="98"/>
    </row>
    <row r="79" spans="1:22" ht="15.75">
      <c r="A79" s="38"/>
      <c r="B79" s="39"/>
      <c r="C79" s="39"/>
      <c r="D79" s="39"/>
      <c r="E79" s="39"/>
      <c r="F79" s="160"/>
      <c r="G79" s="44"/>
      <c r="H79" s="44"/>
      <c r="I79" s="45" t="s">
        <v>50</v>
      </c>
      <c r="J79" s="43">
        <f>SUM(J74:J78)</f>
        <v>190955.46999999997</v>
      </c>
      <c r="K79" s="94"/>
      <c r="L79" s="94"/>
      <c r="M79" s="94"/>
      <c r="N79" s="94"/>
      <c r="O79" s="94"/>
      <c r="P79" s="94"/>
      <c r="Q79" s="113"/>
      <c r="R79" s="94"/>
      <c r="S79" s="94"/>
      <c r="T79" s="94"/>
      <c r="U79" s="94"/>
      <c r="V79" s="95"/>
    </row>
    <row r="80" spans="1:22" ht="18.75">
      <c r="A80" s="99"/>
      <c r="B80" s="68"/>
      <c r="C80" s="68"/>
      <c r="D80" s="68"/>
      <c r="E80" s="68"/>
      <c r="F80" s="69"/>
      <c r="G80" s="69"/>
      <c r="H80" s="69"/>
      <c r="I80" s="70"/>
      <c r="J80" s="71"/>
      <c r="K80" s="80"/>
      <c r="L80" s="80"/>
      <c r="M80" s="80"/>
      <c r="N80" s="80"/>
      <c r="O80" s="80"/>
      <c r="P80" s="80"/>
      <c r="Q80" s="115" t="s">
        <v>14</v>
      </c>
      <c r="R80" s="77" t="s">
        <v>15</v>
      </c>
      <c r="S80" s="77" t="s">
        <v>16</v>
      </c>
      <c r="T80" s="77" t="s">
        <v>17</v>
      </c>
      <c r="U80" s="77" t="s">
        <v>18</v>
      </c>
      <c r="V80" s="78" t="s">
        <v>19</v>
      </c>
    </row>
    <row r="81" spans="1:22" ht="27.75" customHeight="1">
      <c r="A81" s="84"/>
      <c r="B81" s="25"/>
      <c r="C81" s="25"/>
      <c r="D81" s="25"/>
      <c r="E81" s="25"/>
      <c r="F81" s="26"/>
      <c r="G81" s="26"/>
      <c r="H81" s="26"/>
      <c r="I81" s="27" t="s">
        <v>51</v>
      </c>
      <c r="J81" s="28">
        <f>J71+J63+J55+J47+J39+J31+J79</f>
        <v>2992676.5999999996</v>
      </c>
      <c r="K81" s="72"/>
      <c r="L81" s="72"/>
      <c r="M81" s="72"/>
      <c r="N81" s="72"/>
      <c r="O81" s="72"/>
      <c r="P81" s="72"/>
      <c r="Q81" s="116">
        <f t="shared" ref="Q81:V81" si="9">SUM(Q14:Q80)</f>
        <v>340213.3870000001</v>
      </c>
      <c r="R81" s="28">
        <f t="shared" si="9"/>
        <v>437953.83799999999</v>
      </c>
      <c r="S81" s="28">
        <f t="shared" si="9"/>
        <v>1141671.4909999999</v>
      </c>
      <c r="T81" s="28">
        <f t="shared" si="9"/>
        <v>826766.1320000001</v>
      </c>
      <c r="U81" s="28">
        <f t="shared" si="9"/>
        <v>661161.68400000001</v>
      </c>
      <c r="V81" s="100">
        <f t="shared" si="9"/>
        <v>102832.58800000005</v>
      </c>
    </row>
    <row r="82" spans="1:22" ht="39" customHeight="1" thickBot="1">
      <c r="A82" s="119"/>
      <c r="B82" s="120"/>
      <c r="C82" s="120"/>
      <c r="D82" s="120"/>
      <c r="E82" s="120"/>
      <c r="F82" s="121"/>
      <c r="G82" s="121"/>
      <c r="H82" s="121"/>
      <c r="I82" s="122"/>
      <c r="J82" s="123"/>
      <c r="K82" s="124"/>
      <c r="L82" s="124"/>
      <c r="M82" s="124"/>
      <c r="N82" s="124"/>
      <c r="O82" s="124"/>
      <c r="P82" s="124"/>
      <c r="Q82" s="125">
        <f>Q81/$V$83</f>
        <v>9.6910349308126101E-2</v>
      </c>
      <c r="R82" s="126">
        <f t="shared" ref="R82:V82" si="10">R81/$V$83</f>
        <v>0.12475187938860988</v>
      </c>
      <c r="S82" s="126">
        <f t="shared" si="10"/>
        <v>0.32520702363760629</v>
      </c>
      <c r="T82" s="126">
        <f t="shared" si="10"/>
        <v>0.23550570821085379</v>
      </c>
      <c r="U82" s="126">
        <f t="shared" si="10"/>
        <v>0.1883330056779596</v>
      </c>
      <c r="V82" s="127">
        <f t="shared" si="10"/>
        <v>2.9292033776844348E-2</v>
      </c>
    </row>
    <row r="83" spans="1:22" ht="34.5" customHeight="1" thickBot="1">
      <c r="A83" s="117"/>
      <c r="B83" s="52"/>
      <c r="C83" s="52"/>
      <c r="D83" s="52"/>
      <c r="E83" s="52"/>
      <c r="F83" s="163" t="s">
        <v>52</v>
      </c>
      <c r="G83" s="52"/>
      <c r="H83" s="53"/>
      <c r="I83" s="54"/>
      <c r="J83" s="55">
        <f>J81+J22+J16</f>
        <v>3510599.1199999996</v>
      </c>
      <c r="K83" s="118"/>
      <c r="L83" s="118"/>
      <c r="M83" s="118"/>
      <c r="N83" s="118"/>
      <c r="O83" s="118"/>
      <c r="P83" s="118"/>
      <c r="Q83" s="118"/>
      <c r="R83" s="118"/>
      <c r="S83" s="118"/>
      <c r="T83" s="118"/>
      <c r="U83" s="118"/>
      <c r="V83" s="128">
        <f>SUM(Q81:V81)</f>
        <v>3510599.12</v>
      </c>
    </row>
    <row r="84" spans="1:22" ht="12.75">
      <c r="A84" s="50"/>
      <c r="B84" s="50"/>
      <c r="C84" s="50"/>
      <c r="D84" s="50"/>
      <c r="E84" s="50"/>
      <c r="F84" s="56"/>
      <c r="G84" s="50"/>
      <c r="H84" s="57"/>
      <c r="I84" s="58"/>
      <c r="J84" s="58"/>
      <c r="K84" s="8"/>
      <c r="L84" s="8"/>
      <c r="M84" s="8"/>
      <c r="N84" s="8"/>
      <c r="O84" s="8"/>
      <c r="P84" s="8"/>
      <c r="Q84" s="8"/>
      <c r="R84" s="8"/>
      <c r="S84" s="8"/>
      <c r="T84" s="8"/>
      <c r="U84" s="8"/>
      <c r="V84" s="8"/>
    </row>
    <row r="85" spans="1:22" ht="12.75">
      <c r="A85" s="50"/>
      <c r="B85" s="50"/>
      <c r="C85" s="50"/>
      <c r="D85" s="50"/>
      <c r="E85" s="50"/>
      <c r="F85" s="50"/>
      <c r="G85" s="50"/>
      <c r="H85" s="57"/>
      <c r="I85" s="58"/>
      <c r="J85" s="58"/>
      <c r="K85" s="8"/>
      <c r="L85" s="8"/>
      <c r="M85" s="8"/>
      <c r="N85" s="8"/>
      <c r="O85" s="8"/>
      <c r="P85" s="8"/>
      <c r="Q85" s="8"/>
      <c r="R85" s="8"/>
      <c r="S85" s="8"/>
      <c r="T85" s="8"/>
      <c r="U85" s="8"/>
      <c r="V85" s="8"/>
    </row>
    <row r="86" spans="1:22" ht="12.75">
      <c r="A86" s="50"/>
      <c r="B86" s="50"/>
      <c r="C86" s="59"/>
      <c r="D86" s="60"/>
      <c r="E86" s="60"/>
      <c r="F86" s="60"/>
      <c r="G86" s="61" t="s">
        <v>53</v>
      </c>
      <c r="H86" s="62"/>
      <c r="I86" s="58"/>
      <c r="J86" s="58"/>
      <c r="K86" s="8"/>
      <c r="L86" s="8"/>
      <c r="M86" s="8"/>
      <c r="N86" s="8"/>
      <c r="O86" s="8"/>
      <c r="P86" s="8"/>
      <c r="Q86" s="8"/>
      <c r="R86" s="8"/>
      <c r="S86" s="8"/>
      <c r="T86" s="8"/>
      <c r="U86" s="8"/>
      <c r="V86" s="8"/>
    </row>
    <row r="87" spans="1:22" ht="12.75">
      <c r="A87" s="50"/>
      <c r="B87" s="50"/>
      <c r="C87" s="50"/>
      <c r="D87" s="50"/>
      <c r="E87" s="63"/>
      <c r="F87" s="64"/>
      <c r="G87" s="65" t="s">
        <v>54</v>
      </c>
      <c r="H87" s="57"/>
      <c r="I87" s="58"/>
      <c r="J87" s="58"/>
      <c r="K87" s="63"/>
      <c r="L87" s="63"/>
      <c r="M87" s="63"/>
      <c r="N87" s="63"/>
      <c r="O87" s="63"/>
      <c r="P87" s="63"/>
      <c r="Q87" s="63"/>
      <c r="R87" s="63"/>
      <c r="S87" s="63"/>
      <c r="T87" s="63"/>
      <c r="U87" s="63"/>
      <c r="V87" s="63"/>
    </row>
  </sheetData>
  <mergeCells count="6">
    <mergeCell ref="A11:E11"/>
    <mergeCell ref="A4:J4"/>
    <mergeCell ref="A6:B6"/>
    <mergeCell ref="A7:B7"/>
    <mergeCell ref="C6:V6"/>
    <mergeCell ref="A9:V9"/>
  </mergeCells>
  <phoneticPr fontId="31" type="noConversion"/>
  <pageMargins left="0.51181102362204722" right="0.51181102362204722" top="0.62992125984251968" bottom="0.43307086614173229" header="0.78740157480314965" footer="0.78740157480314965"/>
  <pageSetup paperSize="9"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MATHEUS FERREIRA</dc:creator>
  <cp:keywords/>
  <dc:description/>
  <cp:lastModifiedBy/>
  <cp:revision>11</cp:revision>
  <dcterms:created xsi:type="dcterms:W3CDTF">2020-07-07T20:21:29Z</dcterms:created>
  <dcterms:modified xsi:type="dcterms:W3CDTF">2026-08-05T15:10:16Z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ies>
</file>