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EstaPasta_de_trabalho"/>
  <bookViews>
    <workbookView xWindow="-5040" yWindow="1905" windowWidth="22890" windowHeight="8400" tabRatio="795" activeTab="2"/>
  </bookViews>
  <sheets>
    <sheet name="BDI (00,00%)" sheetId="25" r:id="rId1"/>
    <sheet name="L.S.(00,00%)" sheetId="24" r:id="rId2"/>
    <sheet name="Planilha" sheetId="5" r:id="rId3"/>
    <sheet name="Comp" sheetId="7" r:id="rId4"/>
    <sheet name="Cronograma" sheetId="22" r:id="rId5"/>
  </sheets>
  <definedNames>
    <definedName name="_xlnm._FilterDatabase" localSheetId="2" hidden="1">Planilha!$C$15:$D$133</definedName>
    <definedName name="_xlnm.Print_Area" localSheetId="0">'BDI (00,00%)'!$B$2:$H$26</definedName>
    <definedName name="_xlnm.Print_Area" localSheetId="3">Comp!$B$2:$H$28</definedName>
    <definedName name="_xlnm.Print_Area" localSheetId="4">Cronograma!$B$2:$S$23</definedName>
    <definedName name="_xlnm.Print_Area" localSheetId="2">Planilha!$B$2:$J$138</definedName>
    <definedName name="_xlnm.Print_Titles" localSheetId="3">Comp!$B:$H,Comp!$2:$12</definedName>
    <definedName name="_xlnm.Print_Titles" localSheetId="2">Planilha!$B:$J,Planilha!$2:$14</definedName>
  </definedNames>
  <calcPr calcId="162913"/>
</workbook>
</file>

<file path=xl/calcChain.xml><?xml version="1.0" encoding="utf-8"?>
<calcChain xmlns="http://schemas.openxmlformats.org/spreadsheetml/2006/main">
  <c r="D18" i="25" l="1"/>
  <c r="H4" i="7" l="1"/>
  <c r="N5" i="22"/>
  <c r="F6" i="22"/>
  <c r="E6" i="22"/>
  <c r="E5" i="22"/>
  <c r="E4" i="22"/>
  <c r="G11" i="7"/>
  <c r="C11" i="7"/>
  <c r="C10" i="7"/>
  <c r="C9" i="7"/>
  <c r="C8" i="7"/>
  <c r="E14" i="22"/>
  <c r="E13" i="22"/>
  <c r="E12" i="22"/>
  <c r="E11" i="22"/>
  <c r="E10" i="22"/>
  <c r="H17" i="7"/>
  <c r="H16" i="7"/>
  <c r="H15" i="7"/>
  <c r="H13" i="7" l="1"/>
  <c r="H25" i="7"/>
  <c r="H24" i="7"/>
  <c r="H23" i="7"/>
  <c r="H22" i="7"/>
  <c r="H21" i="7"/>
  <c r="H19" i="7" l="1"/>
  <c r="D21" i="25"/>
  <c r="J7" i="5" s="1"/>
  <c r="I27" i="5" s="1"/>
  <c r="J27" i="5" s="1"/>
  <c r="D20" i="25"/>
  <c r="E20" i="25" s="1"/>
  <c r="E19" i="25"/>
  <c r="E18" i="25"/>
  <c r="E17" i="25"/>
  <c r="E21" i="25" l="1"/>
  <c r="I93" i="5"/>
  <c r="J93" i="5" s="1"/>
  <c r="I26" i="5"/>
  <c r="J26" i="5" s="1"/>
  <c r="I25" i="5"/>
  <c r="J25" i="5" s="1"/>
  <c r="I28" i="5"/>
  <c r="J28" i="5" s="1"/>
  <c r="I18" i="5"/>
  <c r="J18" i="5" s="1"/>
  <c r="I19" i="5"/>
  <c r="J19" i="5" s="1"/>
  <c r="I102" i="5"/>
  <c r="J102" i="5" s="1"/>
  <c r="I125" i="5"/>
  <c r="J125" i="5" s="1"/>
  <c r="I133" i="5"/>
  <c r="J133" i="5" s="1"/>
  <c r="I131" i="5"/>
  <c r="J131" i="5" s="1"/>
  <c r="I129" i="5"/>
  <c r="J129" i="5" s="1"/>
  <c r="I128" i="5"/>
  <c r="J128" i="5" s="1"/>
  <c r="I126" i="5"/>
  <c r="J126" i="5" s="1"/>
  <c r="I132" i="5"/>
  <c r="J132" i="5" s="1"/>
  <c r="I130" i="5"/>
  <c r="J130" i="5" s="1"/>
  <c r="I127" i="5"/>
  <c r="J127" i="5" s="1"/>
  <c r="I98" i="5"/>
  <c r="J98" i="5" s="1"/>
  <c r="I99" i="5"/>
  <c r="J99" i="5" s="1"/>
  <c r="I97" i="5"/>
  <c r="J97" i="5" s="1"/>
  <c r="I103" i="5"/>
  <c r="J103" i="5" s="1"/>
  <c r="I100" i="5"/>
  <c r="J100" i="5" s="1"/>
  <c r="I101" i="5"/>
  <c r="J101" i="5" s="1"/>
  <c r="I118" i="5"/>
  <c r="J118" i="5" s="1"/>
  <c r="I107" i="5"/>
  <c r="J107" i="5" s="1"/>
  <c r="I119" i="5"/>
  <c r="J119" i="5" s="1"/>
  <c r="I117" i="5"/>
  <c r="J117" i="5" s="1"/>
  <c r="I116" i="5"/>
  <c r="J116" i="5" s="1"/>
  <c r="I106" i="5"/>
  <c r="J106" i="5" s="1"/>
  <c r="I115" i="5"/>
  <c r="J115" i="5" s="1"/>
  <c r="I105" i="5"/>
  <c r="J105" i="5" s="1"/>
  <c r="I109" i="5"/>
  <c r="J109" i="5" s="1"/>
  <c r="I114" i="5"/>
  <c r="J114" i="5" s="1"/>
  <c r="I104" i="5"/>
  <c r="J104" i="5" s="1"/>
  <c r="I124" i="5"/>
  <c r="J124" i="5" s="1"/>
  <c r="I113" i="5"/>
  <c r="J113" i="5" s="1"/>
  <c r="I120" i="5"/>
  <c r="J120" i="5" s="1"/>
  <c r="I123" i="5"/>
  <c r="J123" i="5" s="1"/>
  <c r="I111" i="5"/>
  <c r="J111" i="5" s="1"/>
  <c r="I110" i="5"/>
  <c r="J110" i="5" s="1"/>
  <c r="I122" i="5"/>
  <c r="J122" i="5" s="1"/>
  <c r="I112" i="5"/>
  <c r="J112" i="5" s="1"/>
  <c r="I121" i="5"/>
  <c r="J121" i="5" s="1"/>
  <c r="I108" i="5"/>
  <c r="J108" i="5" s="1"/>
  <c r="I76" i="5"/>
  <c r="J76" i="5" s="1"/>
  <c r="I85" i="5"/>
  <c r="J85" i="5" s="1"/>
  <c r="I84" i="5"/>
  <c r="J84" i="5" s="1"/>
  <c r="I77" i="5"/>
  <c r="J77" i="5" s="1"/>
  <c r="I75" i="5"/>
  <c r="J75" i="5" s="1"/>
  <c r="I68" i="5"/>
  <c r="J68" i="5" s="1"/>
  <c r="I80" i="5"/>
  <c r="J80" i="5" s="1"/>
  <c r="I79" i="5"/>
  <c r="J79" i="5" s="1"/>
  <c r="I78" i="5"/>
  <c r="J78" i="5" s="1"/>
  <c r="I74" i="5"/>
  <c r="J74" i="5" s="1"/>
  <c r="I73" i="5"/>
  <c r="J73" i="5" s="1"/>
  <c r="I72" i="5"/>
  <c r="J72" i="5" s="1"/>
  <c r="I71" i="5"/>
  <c r="J71" i="5" s="1"/>
  <c r="I70" i="5"/>
  <c r="J70" i="5" s="1"/>
  <c r="I69" i="5"/>
  <c r="J69" i="5" s="1"/>
  <c r="I36" i="5"/>
  <c r="J36" i="5" s="1"/>
  <c r="I41" i="5"/>
  <c r="J41" i="5" s="1"/>
  <c r="I55" i="5"/>
  <c r="J55" i="5" s="1"/>
  <c r="I62" i="5"/>
  <c r="J62" i="5" s="1"/>
  <c r="I50" i="5"/>
  <c r="J50" i="5" s="1"/>
  <c r="I42" i="5"/>
  <c r="J42" i="5" s="1"/>
  <c r="I40" i="5"/>
  <c r="J40" i="5" s="1"/>
  <c r="I39" i="5"/>
  <c r="J39" i="5" s="1"/>
  <c r="I38" i="5"/>
  <c r="J38" i="5" s="1"/>
  <c r="I37" i="5"/>
  <c r="J37" i="5" s="1"/>
  <c r="I58" i="5"/>
  <c r="J58" i="5" s="1"/>
  <c r="I22" i="5"/>
  <c r="J22" i="5" s="1"/>
  <c r="I23" i="5"/>
  <c r="J23" i="5" s="1"/>
  <c r="I31" i="5"/>
  <c r="J31" i="5" s="1"/>
  <c r="I91" i="5"/>
  <c r="J91" i="5" s="1"/>
  <c r="I20" i="5"/>
  <c r="J20" i="5" s="1"/>
  <c r="I86" i="5"/>
  <c r="J86" i="5" s="1"/>
  <c r="I49" i="5"/>
  <c r="J49" i="5" s="1"/>
  <c r="I87" i="5"/>
  <c r="J87" i="5" s="1"/>
  <c r="I56" i="5"/>
  <c r="J56" i="5" s="1"/>
  <c r="I90" i="5"/>
  <c r="J90" i="5" s="1"/>
  <c r="I63" i="5"/>
  <c r="J63" i="5" s="1"/>
  <c r="I45" i="5"/>
  <c r="J45" i="5" s="1"/>
  <c r="I46" i="5"/>
  <c r="J46" i="5" s="1"/>
  <c r="I65" i="5"/>
  <c r="J65" i="5" s="1"/>
  <c r="I88" i="5"/>
  <c r="J88" i="5" s="1"/>
  <c r="I47" i="5"/>
  <c r="J47" i="5" s="1"/>
  <c r="I66" i="5"/>
  <c r="J66" i="5" s="1"/>
  <c r="I89" i="5"/>
  <c r="J89" i="5" s="1"/>
  <c r="I48" i="5"/>
  <c r="J48" i="5" s="1"/>
  <c r="I92" i="5"/>
  <c r="J92" i="5" s="1"/>
  <c r="I83" i="5"/>
  <c r="J83" i="5" s="1"/>
  <c r="I94" i="5"/>
  <c r="J94" i="5" s="1"/>
  <c r="I32" i="5"/>
  <c r="J32" i="5" s="1"/>
  <c r="I34" i="5"/>
  <c r="J34" i="5" s="1"/>
  <c r="I51" i="5"/>
  <c r="J51" i="5" s="1"/>
  <c r="I35" i="5"/>
  <c r="J35" i="5" s="1"/>
  <c r="I52" i="5"/>
  <c r="J52" i="5" s="1"/>
  <c r="I61" i="5"/>
  <c r="J61" i="5" s="1"/>
  <c r="I43" i="5"/>
  <c r="J43" i="5" s="1"/>
  <c r="I53" i="5"/>
  <c r="J53" i="5" s="1"/>
  <c r="I17" i="5"/>
  <c r="J17" i="5" s="1"/>
  <c r="I44" i="5"/>
  <c r="J44" i="5" s="1"/>
  <c r="I54" i="5"/>
  <c r="J54" i="5" s="1"/>
  <c r="I33" i="5"/>
  <c r="J33" i="5" s="1"/>
  <c r="I57" i="5"/>
  <c r="J57" i="5" s="1"/>
  <c r="I64" i="5"/>
  <c r="J64" i="5" s="1"/>
  <c r="I67" i="5"/>
  <c r="J67" i="5" s="1"/>
  <c r="J21" i="5" l="1"/>
  <c r="J16" i="5"/>
  <c r="J24" i="5"/>
  <c r="J82" i="5"/>
  <c r="J96" i="5"/>
  <c r="J95" i="5" s="1"/>
  <c r="F14" i="22" s="1"/>
  <c r="J60" i="5"/>
  <c r="J59" i="5" s="1"/>
  <c r="F12" i="22" s="1"/>
  <c r="J30" i="5"/>
  <c r="J29" i="5" s="1"/>
  <c r="F11" i="22" s="1"/>
  <c r="J15" i="5" l="1"/>
  <c r="F10" i="22" s="1"/>
  <c r="I39" i="24"/>
  <c r="I34" i="24"/>
  <c r="I27" i="24"/>
  <c r="I15" i="24"/>
  <c r="J14" i="22"/>
  <c r="M14" i="22" s="1"/>
  <c r="P14" i="22" s="1"/>
  <c r="S14" i="22" s="1"/>
  <c r="J13" i="22"/>
  <c r="M13" i="22" s="1"/>
  <c r="P13" i="22" s="1"/>
  <c r="S13" i="22" s="1"/>
  <c r="J12" i="22"/>
  <c r="M12" i="22" s="1"/>
  <c r="P12" i="22" s="1"/>
  <c r="S12" i="22" s="1"/>
  <c r="J11" i="22"/>
  <c r="M11" i="22" s="1"/>
  <c r="P11" i="22" s="1"/>
  <c r="S11" i="22" s="1"/>
  <c r="J10" i="22"/>
  <c r="M10" i="22" s="1"/>
  <c r="P10" i="22" s="1"/>
  <c r="S10" i="22" s="1"/>
  <c r="I40" i="24" l="1"/>
  <c r="J8" i="5" s="1"/>
  <c r="H14" i="22" l="1"/>
  <c r="K14" i="22"/>
  <c r="N14" i="22"/>
  <c r="Q14" i="22"/>
  <c r="Q12" i="22" l="1"/>
  <c r="K12" i="22"/>
  <c r="N12" i="22"/>
  <c r="H12" i="22"/>
  <c r="N11" i="22"/>
  <c r="Q11" i="22"/>
  <c r="H11" i="22"/>
  <c r="K11" i="22"/>
  <c r="K10" i="22" l="1"/>
  <c r="N10" i="22"/>
  <c r="H10" i="22"/>
  <c r="Q10" i="22"/>
  <c r="J81" i="5" l="1"/>
  <c r="J135" i="5" l="1"/>
  <c r="F13" i="22"/>
  <c r="K13" i="22" l="1"/>
  <c r="K19" i="22" s="1"/>
  <c r="N13" i="22"/>
  <c r="N19" i="22" s="1"/>
  <c r="H13" i="22"/>
  <c r="H19" i="22" s="1"/>
  <c r="Q13" i="22"/>
  <c r="Q19" i="22" s="1"/>
  <c r="F16" i="22"/>
  <c r="G13" i="22" s="1"/>
  <c r="N17" i="22" l="1"/>
  <c r="K17" i="22"/>
  <c r="G10" i="22"/>
  <c r="G12" i="22"/>
  <c r="G14" i="22"/>
  <c r="G11" i="22"/>
  <c r="Q17" i="22"/>
  <c r="H17" i="22"/>
  <c r="H18" i="22" s="1"/>
  <c r="H20" i="22"/>
  <c r="K20" i="22" s="1"/>
  <c r="N20" i="22" s="1"/>
  <c r="Q20" i="22" s="1"/>
  <c r="K18" i="22" l="1"/>
  <c r="N18" i="22" s="1"/>
  <c r="Q18" i="22" s="1"/>
  <c r="G16" i="22"/>
</calcChain>
</file>

<file path=xl/sharedStrings.xml><?xml version="1.0" encoding="utf-8"?>
<sst xmlns="http://schemas.openxmlformats.org/spreadsheetml/2006/main" count="775" uniqueCount="469">
  <si>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</si>
  <si>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</si>
  <si>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</si>
  <si>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</si>
  <si>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</si>
  <si>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</si>
  <si>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</si>
  <si>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</si>
  <si>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</si>
  <si>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</si>
  <si>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</si>
  <si>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</si>
  <si>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</si>
  <si>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</si>
  <si>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</si>
  <si>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</si>
  <si>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</si>
  <si>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</si>
  <si>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</t>
  </si>
  <si>
    <t>A</t>
  </si>
  <si>
    <t>CP</t>
  </si>
  <si>
    <t>D1</t>
  </si>
  <si>
    <t>D2</t>
  </si>
  <si>
    <t>DESCRIÇÃO DO INSUMO</t>
  </si>
  <si>
    <t>COEFICIENTE</t>
  </si>
  <si>
    <t>CUSTO UNITÁRIO</t>
  </si>
  <si>
    <t>FONTE</t>
  </si>
  <si>
    <t>Objeto</t>
  </si>
  <si>
    <t>SINAPI</t>
  </si>
  <si>
    <t>H</t>
  </si>
  <si>
    <t>88316</t>
  </si>
  <si>
    <t>UN</t>
  </si>
  <si>
    <t>M3</t>
  </si>
  <si>
    <t>SINAPI-I</t>
  </si>
  <si>
    <t>M2</t>
  </si>
  <si>
    <t>FDE</t>
  </si>
  <si>
    <t>ORSE</t>
  </si>
  <si>
    <t>PINTURA DE ACABAMENTO COM APLICAÇÃO DE 02 DEMÃOS DE VERNIZ ACRÍLICO, CORAL OU SIMILAR</t>
  </si>
  <si>
    <t>88310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</si>
  <si>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</si>
  <si>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</si>
  <si>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</si>
  <si>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</si>
  <si>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</si>
  <si>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</si>
  <si>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</si>
  <si>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</si>
  <si>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</si>
  <si>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</si>
  <si>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</si>
  <si>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</si>
  <si>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</si>
  <si>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</si>
  <si>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</si>
  <si>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</si>
  <si>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</si>
  <si>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</si>
  <si>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</si>
  <si>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</si>
  <si>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</si>
  <si>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</si>
  <si>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</si>
  <si>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</si>
  <si>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</si>
  <si>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</si>
  <si>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</si>
  <si>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</si>
  <si>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</si>
  <si>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</si>
  <si>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</si>
  <si>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</si>
  <si>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</si>
  <si>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</si>
  <si>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</si>
  <si>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</si>
  <si>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</si>
  <si>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</si>
  <si>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</si>
  <si>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</si>
  <si>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</si>
  <si>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</si>
  <si>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</si>
  <si>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</si>
  <si>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HORISTAS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</si>
  <si>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</si>
  <si>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</si>
  <si>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</si>
  <si>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</si>
  <si>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</si>
  <si>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</si>
  <si>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</si>
  <si>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</si>
  <si>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</si>
  <si>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</si>
  <si>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</si>
  <si>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</si>
  <si>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</si>
  <si>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</si>
  <si>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</si>
  <si>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</si>
  <si>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</si>
  <si>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</si>
  <si>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</si>
  <si>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TOTAL DOS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</si>
  <si>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</si>
  <si>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</si>
  <si>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</si>
  <si>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</si>
  <si>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</si>
  <si>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</si>
  <si>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</si>
  <si>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</si>
  <si>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</si>
  <si>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</si>
  <si>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</si>
  <si>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</si>
  <si>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</si>
  <si>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</si>
  <si>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</si>
  <si>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</si>
  <si>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</si>
  <si>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</si>
  <si>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</si>
  <si>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</si>
  <si>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</si>
  <si>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</si>
  <si>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DOS ENCARGOS SOCIAIS QUE RECEBEM AS INCIDENCIAS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</si>
  <si>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</si>
  <si>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</si>
  <si>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</si>
  <si>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</si>
  <si>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</si>
  <si>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</si>
  <si>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</si>
  <si>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</si>
  <si>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</si>
  <si>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</si>
  <si>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</si>
  <si>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TOTAL DOS ENCARGOS QUE NÃO RECEBEM AS INCIDÊNCIAS GLOBAIS DE A</t>
  </si>
  <si>
    <t>GRUPO D</t>
  </si>
  <si>
    <t>REINCIDÊNCIA DE GRUPO A SOBRE GRUPO B</t>
  </si>
  <si>
    <t xml:space="preserve">REINCIDÊNCIA DE GRUPO A SOBRE AVISO PRÉVIO TRABALHADO E </t>
  </si>
  <si>
    <t>REINCIDÊNCIA DO FGTS SOBRE AVISO PRÉVIO INDENIZADO</t>
  </si>
  <si>
    <t>D</t>
  </si>
  <si>
    <t>TOTAL DE REINCIDÊNCIAS DE UM GRUPO SOBRE O OUTRO</t>
  </si>
  <si>
    <t>TOTAL ( A+B+C+D )</t>
  </si>
  <si>
    <t>FONTE: INFORMAÇÃO DIAS DE CHUVA - INMET</t>
  </si>
  <si>
    <t>SERVIÇOS PRELIMINARES</t>
  </si>
  <si>
    <t>APILOAMENTO PARA SIMPLES REGULARIZACAO</t>
  </si>
  <si>
    <t>CANTEIRO</t>
  </si>
  <si>
    <t>UNXMÊS</t>
  </si>
  <si>
    <t>87879</t>
  </si>
  <si>
    <t>101174</t>
  </si>
  <si>
    <t>96527</t>
  </si>
  <si>
    <t>96617</t>
  </si>
  <si>
    <t>98562</t>
  </si>
  <si>
    <t>1.1</t>
  </si>
  <si>
    <t>1.1.1</t>
  </si>
  <si>
    <t>1.1.2</t>
  </si>
  <si>
    <t>1.2</t>
  </si>
  <si>
    <t>1.2.1</t>
  </si>
  <si>
    <t>2.1</t>
  </si>
  <si>
    <t>3.1</t>
  </si>
  <si>
    <t>3.1.1</t>
  </si>
  <si>
    <t>ESCAVAÇÃO MANUAL PARA VIGA BALDRAME OU SAPATA CORRIDA (INCLUINDO ESCAVAÇÃO PARA COLOCAÇÃO DE FÔRMAS). AF_01/2024</t>
  </si>
  <si>
    <t>3.1.2</t>
  </si>
  <si>
    <t>ESTACA BROCA DE CONCRETO, DIÂMETRO DE 25CM, ESCAVAÇÃO MANUAL COM TRADO CONCHA, COM ARMADURA DE ARRANQUE. AF_05/2020</t>
  </si>
  <si>
    <t>3.1.4</t>
  </si>
  <si>
    <t>LASTRO DE CONCRETO MAGRO, APLICADO EM BLOCOS DE COROAMENTO OU SAPATAS, ESPESSURA DE 3 CM. AF_01/2024</t>
  </si>
  <si>
    <t>3.1.5</t>
  </si>
  <si>
    <t>KG</t>
  </si>
  <si>
    <t>3.1.11</t>
  </si>
  <si>
    <t>IMPERMEABILIZAÇÃO DE SUPERFÍCIE COM ARGAMASSA DE CIMENTO E AREIA, COM ADITIVO IMPERMEABILIZANTE, E = 1,5CM. AF_09/2023</t>
  </si>
  <si>
    <t>3.1.14</t>
  </si>
  <si>
    <t>4.1</t>
  </si>
  <si>
    <t>5.1</t>
  </si>
  <si>
    <t>02.02.150</t>
  </si>
  <si>
    <t>02.08.050</t>
  </si>
  <si>
    <t>Unidade</t>
  </si>
  <si>
    <t>BDI=</t>
  </si>
  <si>
    <t>Local</t>
  </si>
  <si>
    <t>LEIS SOCIAIS=</t>
  </si>
  <si>
    <t>Cidade:</t>
  </si>
  <si>
    <t>02.01.010</t>
  </si>
  <si>
    <t>104916</t>
  </si>
  <si>
    <t>ARMAÇÃO DE SAPATA ISOLADA, VIGA BALDRAME E SAPATA CORRIDA UTILIZANDO AÇO CA-60 DE 5 MM - MONTAGEM. AF_01/2024</t>
  </si>
  <si>
    <t>104919</t>
  </si>
  <si>
    <t>ARMAÇÃO DE SAPATA ISOLADA, VIGA BALDRAME E SAPATA CORRIDA UTILIZANDO AÇO CA-50 DE 10 MM - MONTAGEM. AF_01/2024</t>
  </si>
  <si>
    <t>11.16.040</t>
  </si>
  <si>
    <t>LANÇAMENTO E ADENSAMENTO DE CONCRETO OU MASSA EM FUNDAÇÃO</t>
  </si>
  <si>
    <t>92759</t>
  </si>
  <si>
    <t>ARMAÇÃO DE PILAR OU VIGA DE ESTRUTURA CONVENCIONAL DE CONCRETO ARMADO UTILIZANDO AÇO CA-60 DE 5,0 MM - MONTAGEM. AF_06/2022</t>
  </si>
  <si>
    <t>92762</t>
  </si>
  <si>
    <t>ARMAÇÃO DE PILAR OU VIGA DE ESTRUTURA CONVENCIONAL DE CONCRETO ARMADO UTILIZANDO AÇO CA-50 DE 10,0 MM - MONTAGEM. AF_06/2022</t>
  </si>
  <si>
    <t>CDHU-D</t>
  </si>
  <si>
    <t>SERVENTE COM ENCARGOS COMPLEMENTARES</t>
  </si>
  <si>
    <t>LOCAÇÃO DE CONTAINER TIPO DEPÓSITO - ÁREA MÍNIMA DE 13,80 M²</t>
  </si>
  <si>
    <t>PLACA EM LONA COM IMPRESSÃO DIGITAL E ESTRUTURA EM MADEIRA</t>
  </si>
  <si>
    <t>2.1.1</t>
  </si>
  <si>
    <t>2.1.2</t>
  </si>
  <si>
    <t>2.1.3</t>
  </si>
  <si>
    <t>2.1.4</t>
  </si>
  <si>
    <t>2.1.5</t>
  </si>
  <si>
    <t>2.1.6</t>
  </si>
  <si>
    <t>3.1.3</t>
  </si>
  <si>
    <t>3.1.6</t>
  </si>
  <si>
    <t>3.1.7</t>
  </si>
  <si>
    <t>3.1.8</t>
  </si>
  <si>
    <t>3.1.9</t>
  </si>
  <si>
    <t>3.1.10</t>
  </si>
  <si>
    <t>3.1.12</t>
  </si>
  <si>
    <t>3.1.13</t>
  </si>
  <si>
    <t>TOTAL DO ORÇAMENTO</t>
  </si>
  <si>
    <t>06.02.020</t>
  </si>
  <si>
    <t>ESCAVAÇÃO MANUAL EM SOLO DE 1ª E 2ª CATEGORIA EM VALA OU CAVA ATÉ 1,5 M</t>
  </si>
  <si>
    <t>46.02.010</t>
  </si>
  <si>
    <t>TUBO DE PVC RÍGIDO BRANCO, PONTAS LISAS, SOLDÁVEL, LINHA ESGOTO SÉRIE NORMAL, DN= 40 MM, INCLUSIVE CONEXÕES</t>
  </si>
  <si>
    <t>PINTOR COM ENCARGOS COMPLEMENTARES</t>
  </si>
  <si>
    <t>VERNIZ ACRILICO INCOLOR, CORAL OU SIMILAR</t>
  </si>
  <si>
    <t>04740/ORSE</t>
  </si>
  <si>
    <t>11.16.060</t>
  </si>
  <si>
    <t>LANÇAMENTO E ADENSAMENTO DE CONCRETO OU MASSA EM ESTRUTURA</t>
  </si>
  <si>
    <t>10997</t>
  </si>
  <si>
    <t>ELETRODO REVESTIDO AWS - E7018, DIAMETRO IGUAL A 4,00 MM</t>
  </si>
  <si>
    <t>2.1.7</t>
  </si>
  <si>
    <t>2.1.8</t>
  </si>
  <si>
    <t>2.1.9</t>
  </si>
  <si>
    <t>2.1.10</t>
  </si>
  <si>
    <t>2.1.11</t>
  </si>
  <si>
    <t>5.1.1</t>
  </si>
  <si>
    <t>5.1.2</t>
  </si>
  <si>
    <t>5.1.3</t>
  </si>
  <si>
    <t>5.1.4</t>
  </si>
  <si>
    <t>5.1.5</t>
  </si>
  <si>
    <t>01.02.001</t>
  </si>
  <si>
    <t>CORTE E ATERRO DENTRO DA OBRA COM TRANSPORTE INTERNO</t>
  </si>
  <si>
    <t>MURO DE ARRIMO</t>
  </si>
  <si>
    <t>02.10.050</t>
  </si>
  <si>
    <t>MURO DE DIVISA</t>
  </si>
  <si>
    <t>101173</t>
  </si>
  <si>
    <t>ESTACA BROCA DE CONCRETO, DIÂMETRO DE 20CM, ESCAVAÇÃO MANUAL COM TRADO CONCHA, COM ARMADURA DE ARRANQUE. AF_05/2020</t>
  </si>
  <si>
    <t>96523</t>
  </si>
  <si>
    <t>ESCAVAÇÃO MANUAL PARA BLOCO DE COROAMENTO OU SAPATA (INCLUINDO ESCAVAÇÃO PARA COLOCAÇÃO DE FÔRMAS). AF_01/2024</t>
  </si>
  <si>
    <t>96536</t>
  </si>
  <si>
    <t>FABRICAÇÃO, MONTAGEM E DESMONTAGEM DE FÔRMA PARA VIGA BALDRAME, EM MADEIRA SERRADA, E=25 MM, 4 UTILIZAÇÕES. AF_01/2024</t>
  </si>
  <si>
    <t>96534</t>
  </si>
  <si>
    <t>FABRICAÇÃO, MONTAGEM E DESMONTAGEM DE FÔRMA PARA BLOCO DE COROAMENTO, EM MADEIRA SERRADA, E=25 MM, 4 UTILIZAÇÕES. AF_01/2024</t>
  </si>
  <si>
    <t>96546</t>
  </si>
  <si>
    <t>ARMAÇÃO DE BLOCO UTILIZANDO AÇO CA-50 DE 10 MM - MONTAGEM. AF_01/2024</t>
  </si>
  <si>
    <t>96544</t>
  </si>
  <si>
    <t>ARMAÇÃO DE BLOCO UTILIZANDO AÇO CA-50 DE 6,3 MM - MONTAGEM. AF_01/2024</t>
  </si>
  <si>
    <t>MONTAGEM E DESMONTAGEM DE FÔRMA DE PILARES RETANGULARES E ESTRUTURAS SIMILARES, PÉ-DIREITO SIMPLES, EM CHAPA DE MADEIRA COMPENSADA RESINADA, 6 UTILIZAÇÕES. AF_09/2020</t>
  </si>
  <si>
    <t>92467</t>
  </si>
  <si>
    <t>92423</t>
  </si>
  <si>
    <t>MONTAGEM E DESMONTAGEM DE FÔRMA DE VIGA, ESCORAMENTO COM GARFO DE MADEIRA, PÉ-DIREITO SIMPLES, EM CHAPA DE MADEIRA PLASTIFICADA, 10 UTILIZAÇÕES. AF_09/2020</t>
  </si>
  <si>
    <t>11.01.130</t>
  </si>
  <si>
    <t>14.02.040</t>
  </si>
  <si>
    <t>CHAPISCO APLICADO EM ALVENARIAS E ESTRUTURAS DE CONCRETO INTERNAS, COM COLHER DE PEDREIRO. ARGAMASSA TRAÇO 1:3 COM PREPARO EM BETONEIRA 400L. AF_10/2022</t>
  </si>
  <si>
    <t>98557</t>
  </si>
  <si>
    <t>IMPERMEABILIZAÇÃO DE SUPERFÍCIE COM EMULSÃO ASFÁLTICA, 2 DEMÃOS. AF_09/2023</t>
  </si>
  <si>
    <t>LOCAÇÃO PARA MUROS, CERCAS E ALAMBRADOS</t>
  </si>
  <si>
    <t>CONCRETO USINADO, FCK = 25 MPA</t>
  </si>
  <si>
    <t>ALVENARIA DE ELEVAÇÃO DE 1 TIJOLO MACIÇO COMUM</t>
  </si>
  <si>
    <t>06.11.040</t>
  </si>
  <si>
    <t>REATERRO MANUAL APILOADO SEM CONTROLE DE COMPACTAÇÃO</t>
  </si>
  <si>
    <t>95583</t>
  </si>
  <si>
    <t>95577</t>
  </si>
  <si>
    <t>MONTAGEM DE ARMADURA TRANSVERSAL DE ESTACAS DE SEÇÃO CIRCULAR, DIÂMETRO = 5,0 MM. AF_09/2021_PS</t>
  </si>
  <si>
    <t>MONTAGEM DE ARMADURA DE ESTACAS, DIÂMETRO = 10,0 MM. AF_09/2021_PS</t>
  </si>
  <si>
    <t>92760</t>
  </si>
  <si>
    <t>ARMAÇÃO DE PILAR OU VIGA DE ESTRUTURA CONVENCIONAL DE CONCRETO ARMADO UTILIZANDO AÇO CA-50 DE 6,3 MM - MONTAGEM. AF_06/2022</t>
  </si>
  <si>
    <t>14.10.111</t>
  </si>
  <si>
    <t>34.13.041</t>
  </si>
  <si>
    <t>CORTE, RECORTE E REMOÇÃO DE ÁRVORE INCLUSIVE AS RAÍZES - DIÂMETRO (DAP)&gt;45CM&lt;60CM</t>
  </si>
  <si>
    <t>SERVIÇOS INICIAIS</t>
  </si>
  <si>
    <t>1.2.2</t>
  </si>
  <si>
    <t>2.1.12</t>
  </si>
  <si>
    <t>2.1.13</t>
  </si>
  <si>
    <t>2.1.14</t>
  </si>
  <si>
    <t>2.1.15</t>
  </si>
  <si>
    <t>2.1.16</t>
  </si>
  <si>
    <t>2.1.17</t>
  </si>
  <si>
    <t>2.1.18</t>
  </si>
  <si>
    <t>2.1.19</t>
  </si>
  <si>
    <t>2.1.20</t>
  </si>
  <si>
    <t>2.1.21</t>
  </si>
  <si>
    <t>2.1.22</t>
  </si>
  <si>
    <t>2.1.23</t>
  </si>
  <si>
    <t>2.1.24</t>
  </si>
  <si>
    <t>2.1.25</t>
  </si>
  <si>
    <t>2.1.26</t>
  </si>
  <si>
    <t>2.1.27</t>
  </si>
  <si>
    <t>2.1.28</t>
  </si>
  <si>
    <t>3.1.15</t>
  </si>
  <si>
    <t>3.1.16</t>
  </si>
  <si>
    <t>3.1.17</t>
  </si>
  <si>
    <t>3.1.18</t>
  </si>
  <si>
    <t>3.1.19</t>
  </si>
  <si>
    <t>3.1.20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</si>
  <si>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</si>
  <si>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</si>
  <si>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</si>
  <si>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</si>
  <si>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</si>
  <si>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</si>
  <si>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</si>
  <si>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</si>
  <si>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</si>
  <si>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ALVENARIA DE BLOCO DE CONCRETO DE VEDAÇÃO DE 14 CM - CLASSE C</t>
  </si>
  <si>
    <t>104166</t>
  </si>
  <si>
    <t>TUBO PVC, SÉRIE R, ÁGUA PLUVIAL, DN 150 MM, FORNECIDO E INSTALADO EM RAMAL DE ENCAMINHAMENTO. AF_06/2022</t>
  </si>
  <si>
    <t>99253</t>
  </si>
  <si>
    <t>CAIXA ENTERRADA HIDRÁULICA RETANGULAR EM ALVENARIA COM TIJOLOS CERÂMICOS MACIÇOS, DIMENSÕES INTERNAS: 0,6X0,6X0,6 M PARA REDE DE DRENAGEM. AF_12/2020</t>
  </si>
  <si>
    <t>99257</t>
  </si>
  <si>
    <t>CAIXA ENTERRADA HIDRÁULICA RETANGULAR EM ALVENARIA COM TIJOLOS CERÂMICOS MACIÇOS, DIMENSÕES INTERNAS: 1X1X0,6 M PARA REDE DE DRENAGEM. AF_12/2020</t>
  </si>
  <si>
    <t>101800</t>
  </si>
  <si>
    <t>CAIXA COM GRELHA RETANGULAR DE FERRO FUNDIDO, EM ALVENARIA COM TIJOLOS CERÂMICOS MACIÇOS, DIMENSÕES INTERNAS: 0,30 X 1,00 X 1,00. AF_12/2020</t>
  </si>
  <si>
    <t>89578</t>
  </si>
  <si>
    <t>TUBO PVC, SÉRIE R, ÁGUA PLUVIAL, DN 100 MM, FORNECIDO E INSTALADO EM CONDUTORES VERTICAIS DE ÁGUAS PLUVIAIS. AF_06/2022</t>
  </si>
  <si>
    <t>DRENAGEM</t>
  </si>
  <si>
    <t>14.02.030</t>
  </si>
  <si>
    <t>11.04.060</t>
  </si>
  <si>
    <t>CONCRETO NÃO ESTRUTURAL EXECUTADO NO LOCAL, MÍNIMO 300 KG CIMENTO / M³</t>
  </si>
  <si>
    <t>ALVENARIA DE ELEVAÇÃO DE 1/2 TIJOLO MACIÇO COMUM</t>
  </si>
  <si>
    <t>REFEITÓRIO</t>
  </si>
  <si>
    <t>REFEITORIO</t>
  </si>
  <si>
    <t>04.09.020</t>
  </si>
  <si>
    <t>RETIRADA DE ESQUADRIA METÁLICA EM GERAL</t>
  </si>
  <si>
    <t>97644</t>
  </si>
  <si>
    <t>REMOÇÃO DE PORTAS, DE FORMA MANUAL, SEM REAPROVEITAMENTO. AF_09/2023</t>
  </si>
  <si>
    <t>04.11.020</t>
  </si>
  <si>
    <t>RETIRADA DE APARELHO SANITÁRIO INCLUINDO ACESSÓRIOS</t>
  </si>
  <si>
    <t>97633</t>
  </si>
  <si>
    <t>DEMOLIÇÃO DE REVESTIMENTO CERÂMICO, DE FORMA MANUAL, SEM REAPROVEITAMENTO. AF_09/2023</t>
  </si>
  <si>
    <t>03.10.140</t>
  </si>
  <si>
    <t>REMOÇÃO DE PINTURA EM MASSA COM LIXAMENTO</t>
  </si>
  <si>
    <t>04.11.030</t>
  </si>
  <si>
    <t>RETIRADA DE BANCADA INCLUINDO PERTENCES</t>
  </si>
  <si>
    <t>11.20.050</t>
  </si>
  <si>
    <t>104790</t>
  </si>
  <si>
    <t>DEMOLIÇÃO DE PISO DE CONCRETO SIMPLES, DE FORMA MECANIZADA COM MARTELETE, SEM REAPROVEITAMENTO. AF_09/2023</t>
  </si>
  <si>
    <t>05.07.040</t>
  </si>
  <si>
    <t>REMOÇÃO DE ENTULHO SEPARADO DE OBRA COM CAÇAMBA METÁLICA - TERRA, ALVENARIA, CONCRETO, ARGAMASSA, MADEIRA, PAPEL, PLASTICO OU METAL.</t>
  </si>
  <si>
    <t>103330</t>
  </si>
  <si>
    <t>ALVENARIA DE VEDAÇÃO DE BLOCOS CERÂMICOS FURADOS NA HORIZONTAL DE 11,5X19X19 CM (ESPESSURA 11,5 CM) E ARGAMASSA DE ASSENTAMENTO COM PREPARO EM BETONEIRA. AF_12/2021</t>
  </si>
  <si>
    <t>24.02.060</t>
  </si>
  <si>
    <t>PORTA/PORTÃO DE ABRIR EM CHAPA, SOB MEDIDA</t>
  </si>
  <si>
    <t>90830</t>
  </si>
  <si>
    <t>FECHADURA DE EMBUTIR COM CILINDRO, EXTERNA, COMPLETA, ACABAMENTO PADRÃO MÉDIO, INCLUSO EXECUÇÃO DE FURO - FORNECIMENTO E INSTALAÇÃO. AF_12/2019</t>
  </si>
  <si>
    <t>90823</t>
  </si>
  <si>
    <t>PORTA DE MADEIRA PARA PINTURA, SEMI-OCA (LEVE OU MÉDIA), 90X210CM, ESPESSURA DE 3,5CM, INCLUSO DOBRADIÇAS - FORNECIMENTO E INSTALAÇÃO. AF_12/2019</t>
  </si>
  <si>
    <t>CHAPISCO APLICADO EM ALVENARIAS E ESTRUTURAS DE CONCRETO INTERNAS, COM COLHER DE PEDREIRO.  ARGAMASSA TRAÇO 1:3 COM PREPARO EM BETONEIRA 400L. AF_10/2022</t>
  </si>
  <si>
    <t>87529</t>
  </si>
  <si>
    <t>MASSA ÚNICA, EM ARGAMASSA TRAÇO 1:2:8, PREPARO MECÂNICO, APLICADA MANUALMENTE EM PAREDES INTERNAS DE AMBIENTES COM ÁREA ENTRE 5M² E 10M², E = 17,5MM, COM TALISCAS. AF_03/2024</t>
  </si>
  <si>
    <t>87275</t>
  </si>
  <si>
    <t>REVESTIMENTO CERÂMICO PARA PAREDES INTERNAS COM PLACAS TIPO ESMALTADA DE DIMENSÕES 33X45 CM APLICADAS A MEIA ALTURA DAS PAREDES. AF_02/2023_PE</t>
  </si>
  <si>
    <t>18.08.072</t>
  </si>
  <si>
    <t>RODAPÉ EM PORCELANATO ESMALTADO POLIDO PARA ÁREA INTERNA E AMBIENTE COM TRÁFEGO MÉDIO, GRUPO DE ABSORÇÃO BIA, ASSENTADO COM ARGAMASSA COLANTE INDUSTRIALIZADA, REJUNTADO</t>
  </si>
  <si>
    <t>19.01.064</t>
  </si>
  <si>
    <t>PEITORIL E/OU SOLEIRA EM GRANITO, ESPESSURA DE 2 CM E LARGURA DE 21 CM ATÉ 30 CM, ACABAMENTO POLIDO</t>
  </si>
  <si>
    <t>44.03.300</t>
  </si>
  <si>
    <t>TORNEIRA CLÍNICA COM VOLANTE TIPO ALAVANCA</t>
  </si>
  <si>
    <t>86904</t>
  </si>
  <si>
    <t>LAVATÓRIO LOUÇA BRANCA SUSPENSO, 29,5 X 39CM OU EQUIVALENTE, PADRÃO POPULAR - FORNECIMENTO E INSTALAÇÃO. AF_01/2020</t>
  </si>
  <si>
    <t>86877</t>
  </si>
  <si>
    <t>VÁLVULA EM METAL CROMADO 1.1/2 X 1.1/2 PARA TANQUE OU LAVATÓRIO, COM OU SEM LADRÃO - FORNECIMENTO E INSTALAÇÃO. AF_01/2020</t>
  </si>
  <si>
    <t>86882</t>
  </si>
  <si>
    <t>SIFÃO DO TIPO GARRAFA/COPO EM PVC 1.1/4 X 1.1/2" - FORNECIMENTO E INSTALAÇÃO. AF_01/2020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</si>
  <si>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</si>
  <si>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</si>
  <si>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</si>
  <si>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</si>
  <si>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46.01.020</t>
  </si>
  <si>
    <t>TUBO DE PVC RÍGIDO SOLDÁVEL MARROM, DN= 25 MM, (3/4´), INCLUSIVE CONEXÕES</t>
  </si>
  <si>
    <t>89987</t>
  </si>
  <si>
    <t>REGISTRO DE GAVETA BRUTO, LATÃO, ROSCÁVEL, 3/4", COM ACABAMENTO E CANOPLA CROMADOS - FORNECIMENTO E INSTALAÇÃO. AF_08/2021</t>
  </si>
  <si>
    <t>94990</t>
  </si>
  <si>
    <t>EXECUÇÃO DE PASSEIO (CALÇADA) OU PISO DE CONCRETO COM CONCRETO MOLDADO IN LOCO, FEITO EM OBRA, ACABAMENTO CONVENCIONAL, NÃO ARMADO. AF_08/2022</t>
  </si>
  <si>
    <t>88484</t>
  </si>
  <si>
    <t>FUNDO SELADOR ACRÍLICO, APLICAÇÃO MANUAL EM TETO, UMA DEMÃO. AF_04/2023</t>
  </si>
  <si>
    <t>88485</t>
  </si>
  <si>
    <t>FUNDO SELADOR ACRÍLICO, APLICAÇÃO MANUAL EM PAREDE, UMA DEMÃO. AF_04/2023</t>
  </si>
  <si>
    <t>88496</t>
  </si>
  <si>
    <t>APLICAÇÃO E LIXAMENTO DE MASSA LÁTEX EM TETO, DUAS DEMÃOS. AF_06/2014</t>
  </si>
  <si>
    <t>88497</t>
  </si>
  <si>
    <t>EMASSAMENTO COM MASSA LÁTEX, APLICAÇÃO EM PAREDE, DUAS DEMÃOS, LIXAMENTO MANUAL. AF_04/2023</t>
  </si>
  <si>
    <t>88488</t>
  </si>
  <si>
    <t>PINTURA LÁTEX ACRÍLICA PREMIUM, APLICAÇÃO MANUAL EM TETO, DUAS DEMÃOS. AF_04/2023</t>
  </si>
  <si>
    <t>88489</t>
  </si>
  <si>
    <t>PINTURA LÁTEX ACRÍLICA PREMIUM, APLICAÇÃO MANUAL EM PAREDES, DUAS DEMÃOS. AF_04/2023</t>
  </si>
  <si>
    <t>COMP.</t>
  </si>
  <si>
    <t>COMP. 003</t>
  </si>
  <si>
    <t>100759</t>
  </si>
  <si>
    <t>PINTURA COM TINTA ALQUÍDICA DE ACABAMENTO (ESMALTE SINTÉTICO BRILHANTE) PULVERIZADA SOBRE SUPERFÍCIES METÁLICAS (EXCETO PERFIL) EXECUTADO EM OBRA (02 DEMÃOS). AF_01/2020_PE</t>
  </si>
  <si>
    <t>102219</t>
  </si>
  <si>
    <t>PINTURA TINTA DE ACABAMENTO (PIGMENTADA) ESMALTE SINTÉTICO ACETINADO EM MADEIRA, 2 DEMÃOS. AF_01/2021</t>
  </si>
  <si>
    <t>1.1.3</t>
  </si>
  <si>
    <t>PODA DE CONSERVAÇAO / ADEQUAÇAO PARA ARVORES COM ALTURA ATE 10M TOPO DA COPA</t>
  </si>
  <si>
    <t>16.03.464</t>
  </si>
  <si>
    <t>1.1.4</t>
  </si>
  <si>
    <t>16.03.465</t>
  </si>
  <si>
    <t>PODA DE CONSERVAÇAO / ADEQUAÇAO PARA ARVORES TOPO DA COPA COM ALTURA SUPERIOR A 10M</t>
  </si>
  <si>
    <t>CORTE DE JUNTA DE DILATAÇÃO, COM SERRA DE DISCO DIAMANTADO PARA PISOS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</si>
  <si>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</si>
  <si>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</si>
  <si>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</si>
  <si>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</si>
  <si>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</si>
  <si>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</si>
  <si>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</si>
  <si>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</si>
  <si>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</si>
  <si>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</si>
  <si>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</si>
  <si>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5.1.17</t>
  </si>
  <si>
    <t>5.1.18</t>
  </si>
  <si>
    <t>5.1.19</t>
  </si>
  <si>
    <t>5.1.20</t>
  </si>
  <si>
    <t>5.1.21</t>
  </si>
  <si>
    <t>5.1.22</t>
  </si>
  <si>
    <t>5.1.23</t>
  </si>
  <si>
    <t>5.1.24</t>
  </si>
  <si>
    <t>5.1.25</t>
  </si>
  <si>
    <t>5.1.26</t>
  </si>
  <si>
    <t>5.1.27</t>
  </si>
  <si>
    <t>5.1.28</t>
  </si>
  <si>
    <t>5.1.29</t>
  </si>
  <si>
    <t>5.1.30</t>
  </si>
  <si>
    <t>5.1.31</t>
  </si>
  <si>
    <t>5.1.32</t>
  </si>
  <si>
    <t>5.1.33</t>
  </si>
  <si>
    <t>5.1.34</t>
  </si>
  <si>
    <t>5.1.35</t>
  </si>
  <si>
    <t>5.1.36</t>
  </si>
  <si>
    <t>5.1.37</t>
  </si>
  <si>
    <t>88317</t>
  </si>
  <si>
    <t>SOLDADOR COM ENCARGOS COMPLEMENTARES</t>
  </si>
  <si>
    <t>000560</t>
  </si>
  <si>
    <t>BARRA DE ACO CHATO, RETANGULAR, 50,8 MM X 7,94 MM (L X E), 3,162 KG/M</t>
  </si>
  <si>
    <t>00081/ORSE</t>
  </si>
  <si>
    <t>AÇO CA-50 6,3 A 12,5 MM</t>
  </si>
  <si>
    <t>GRELHA DE FERRO, LARG=32CM, EM VERGALHÕES 5/8", ESPAÇAMENTO=4CM, COM REQUADRO EM BARRA CHATA FERRO 2"X5/16</t>
  </si>
  <si>
    <t>COMP. 004</t>
  </si>
  <si>
    <t>Composição</t>
  </si>
  <si>
    <t>4.1.10</t>
  </si>
  <si>
    <t>4.1.11</t>
  </si>
  <si>
    <t>4.1.12</t>
  </si>
  <si>
    <t>REF.: PREÇOS: SINAPI-JUN./2025; CDHU-BOL.198; FDE-ABR./2025; ORSE-JUN./2025</t>
  </si>
  <si>
    <t>Declaro para os devidos fins que para o cálculo deste BDI, optamos pelo Orçamento COM DESONERAÇÃO, e que esta alternativa é a mais adequada para a Administração Pública.</t>
  </si>
  <si>
    <t>ENCARGOS SOCIAIS SOBRE A MÃO DE OBRA (COM DESONERAÇÃO)</t>
  </si>
  <si>
    <t xml:space="preserve">Altamir Roberto Marascalchi Filho - Eng° Civil - CREA 5070622761  </t>
  </si>
  <si>
    <t>PLANILHA ORÇAMENTÁRIA - COM DESONERAÇÃO</t>
  </si>
  <si>
    <t>COMPOSIÇÕES ANALITICAS AUXILIARES</t>
  </si>
  <si>
    <t>CAPS AD NORTE</t>
  </si>
  <si>
    <t>RUA JOAQUIM ROSA DOS SANTOS, 851</t>
  </si>
  <si>
    <t>VILA CLEMENTINA</t>
  </si>
  <si>
    <t>EXECUÇÃO DE MURO DE DIVISA E REFORMA DO REFEITÓRIO</t>
  </si>
  <si>
    <t>DEMOLIÇÃO E RETIRADA</t>
  </si>
  <si>
    <t>04.09.140</t>
  </si>
  <si>
    <t>04.09.160</t>
  </si>
  <si>
    <t>03.01.220</t>
  </si>
  <si>
    <t>1.3</t>
  </si>
  <si>
    <t>1.3.1</t>
  </si>
  <si>
    <t>1.3.2</t>
  </si>
  <si>
    <t>1.3.3</t>
  </si>
  <si>
    <t>1.3.4</t>
  </si>
  <si>
    <t>RETIRADA DE POSTE OU SISTEMA DE SUSTENTAÇÃO PARA ALAMBRADO OU FECHAMENTO</t>
  </si>
  <si>
    <t>RETIRADA DE ENTELAMENTO METÁLICO EM GERAL</t>
  </si>
  <si>
    <t>DEMOLIÇÃO MECANIZADA DE CONCRETO SIMPLES, INCLUSIVE FRAGMENTAÇÃO, CARREGAMENTO, TRANSPORTE ATÉ 1 QUILÔMETRO E DESCARREGAMENTO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</si>
</sst>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General;General;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9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b/>
      <i/>
      <sz val="8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12"/>
      <name val="Calibri"/>
      <family val="2"/>
    </font>
    <font>
      <u/>
      <sz val="10"/>
      <name val="Arial"/>
      <family val="2"/>
    </font>
    <font>
      <u/>
      <sz val="12"/>
      <name val="Arial"/>
      <family val="2"/>
    </font>
    <font>
      <b/>
      <i/>
      <sz val="8"/>
      <color indexed="12"/>
      <name val="Calibri"/>
      <family val="2"/>
    </font>
    <font>
      <sz val="10"/>
      <name val="Arial"/>
      <family val="2"/>
    </font>
    <font>
      <sz val="8"/>
      <color rgb="FF00B0F0"/>
      <name val="Calibri"/>
      <family val="2"/>
    </font>
    <font>
      <sz val="8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9"/>
      <color indexed="8"/>
      <name val="Arial"/>
      <family val="2"/>
    </font>
    <font>
      <b/>
      <i/>
      <sz val="14"/>
      <name val="Arial Black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b/>
      <i/>
      <sz val="12"/>
      <color indexed="8"/>
      <name val="Arial"/>
      <family val="2"/>
    </font>
  </fonts>
  <fills count="6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8" fillId="33" borderId="0" applyNumberFormat="0" applyBorder="0" applyAlignment="0" applyProtection="0"/>
    <xf numFmtId="0" fontId="18" fillId="15" borderId="0" applyNumberFormat="0" applyBorder="0" applyAlignment="0" applyProtection="0"/>
    <xf numFmtId="0" fontId="18" fillId="2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9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2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29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6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6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42" borderId="0" applyNumberFormat="0" applyBorder="0" applyAlignment="0" applyProtection="0"/>
    <xf numFmtId="0" fontId="18" fillId="15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16" borderId="0" applyNumberFormat="0" applyBorder="0" applyAlignment="0" applyProtection="0"/>
    <xf numFmtId="0" fontId="18" fillId="15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9" borderId="0" applyNumberFormat="0" applyBorder="0" applyAlignment="0" applyProtection="0"/>
    <xf numFmtId="0" fontId="24" fillId="6" borderId="0" applyNumberFormat="0" applyBorder="0" applyAlignment="0" applyProtection="0"/>
    <xf numFmtId="0" fontId="19" fillId="17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46" borderId="17" applyNumberFormat="0" applyAlignment="0" applyProtection="0"/>
    <xf numFmtId="0" fontId="20" fillId="41" borderId="17" applyNumberFormat="0" applyAlignment="0" applyProtection="0"/>
    <xf numFmtId="0" fontId="37" fillId="47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20" fillId="48" borderId="17" applyNumberFormat="0" applyAlignment="0" applyProtection="0"/>
    <xf numFmtId="0" fontId="37" fillId="47" borderId="17" applyNumberFormat="0" applyAlignment="0" applyProtection="0"/>
    <xf numFmtId="0" fontId="21" fillId="50" borderId="18" applyNumberFormat="0" applyAlignment="0" applyProtection="0"/>
    <xf numFmtId="0" fontId="21" fillId="49" borderId="18" applyNumberFormat="0" applyAlignment="0" applyProtection="0"/>
    <xf numFmtId="0" fontId="21" fillId="49" borderId="18" applyNumberFormat="0" applyAlignment="0" applyProtection="0"/>
    <xf numFmtId="0" fontId="22" fillId="0" borderId="19" applyNumberFormat="0" applyFill="0" applyAlignment="0" applyProtection="0"/>
    <xf numFmtId="0" fontId="10" fillId="0" borderId="20" applyNumberFormat="0" applyFill="0" applyAlignment="0" applyProtection="0"/>
    <xf numFmtId="0" fontId="10" fillId="0" borderId="20" applyNumberFormat="0" applyFill="0" applyAlignment="0" applyProtection="0"/>
    <xf numFmtId="0" fontId="21" fillId="49" borderId="18" applyNumberFormat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38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54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5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56" borderId="0" applyNumberFormat="0" applyBorder="0" applyAlignment="0" applyProtection="0"/>
    <xf numFmtId="0" fontId="18" fillId="55" borderId="0" applyNumberFormat="0" applyBorder="0" applyAlignment="0" applyProtection="0"/>
    <xf numFmtId="0" fontId="18" fillId="3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5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23" fillId="23" borderId="17" applyNumberFormat="0" applyAlignment="0" applyProtection="0"/>
    <xf numFmtId="0" fontId="23" fillId="30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23" fillId="16" borderId="17" applyNumberFormat="0" applyAlignment="0" applyProtection="0"/>
    <xf numFmtId="0" fontId="23" fillId="30" borderId="17" applyNumberFormat="0" applyAlignment="0" applyProtection="0"/>
    <xf numFmtId="0" fontId="1" fillId="0" borderId="0"/>
    <xf numFmtId="0" fontId="1" fillId="0" borderId="0"/>
    <xf numFmtId="0" fontId="27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9" fillId="0" borderId="21" applyNumberFormat="0" applyFill="0" applyAlignment="0" applyProtection="0"/>
    <xf numFmtId="0" fontId="30" fillId="0" borderId="22" applyNumberFormat="0" applyFill="0" applyAlignment="0" applyProtection="0"/>
    <xf numFmtId="0" fontId="31" fillId="0" borderId="23" applyNumberFormat="0" applyFill="0" applyAlignment="0" applyProtection="0"/>
    <xf numFmtId="0" fontId="31" fillId="0" borderId="0" applyNumberFormat="0" applyFill="0" applyBorder="0" applyAlignment="0" applyProtection="0"/>
    <xf numFmtId="0" fontId="24" fillId="14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3" fillId="10" borderId="17" applyNumberFormat="0" applyAlignment="0" applyProtection="0"/>
    <xf numFmtId="0" fontId="22" fillId="0" borderId="19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5" fillId="19" borderId="0" applyNumberFormat="0" applyBorder="0" applyAlignment="0" applyProtection="0"/>
    <xf numFmtId="0" fontId="38" fillId="30" borderId="0" applyNumberFormat="0" applyBorder="0" applyAlignment="0" applyProtection="0"/>
    <xf numFmtId="0" fontId="38" fillId="30" borderId="0" applyNumberFormat="0" applyBorder="0" applyAlignment="0" applyProtection="0"/>
    <xf numFmtId="0" fontId="25" fillId="30" borderId="0" applyNumberFormat="0" applyBorder="0" applyAlignment="0" applyProtection="0"/>
    <xf numFmtId="0" fontId="17" fillId="0" borderId="0"/>
    <xf numFmtId="0" fontId="1" fillId="0" borderId="0"/>
    <xf numFmtId="0" fontId="4" fillId="0" borderId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9" fillId="0" borderId="0">
      <alignment vertical="center"/>
    </xf>
    <xf numFmtId="0" fontId="32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6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6" fillId="41" borderId="25" applyNumberFormat="0" applyAlignment="0" applyProtection="0"/>
    <xf numFmtId="0" fontId="26" fillId="47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1" borderId="25" applyNumberFormat="0" applyAlignment="0" applyProtection="0"/>
    <xf numFmtId="0" fontId="26" fillId="48" borderId="25" applyNumberFormat="0" applyAlignment="0" applyProtection="0"/>
    <xf numFmtId="0" fontId="26" fillId="47" borderId="25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4" fillId="0" borderId="26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9" fillId="0" borderId="21" applyNumberFormat="0" applyFill="0" applyAlignment="0" applyProtection="0"/>
    <xf numFmtId="0" fontId="28" fillId="0" borderId="0" applyNumberFormat="0" applyFill="0" applyBorder="0" applyAlignment="0" applyProtection="0"/>
    <xf numFmtId="0" fontId="34" fillId="0" borderId="27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7" applyNumberFormat="0" applyFill="0" applyAlignment="0" applyProtection="0"/>
    <xf numFmtId="0" fontId="30" fillId="0" borderId="22" applyNumberFormat="0" applyFill="0" applyAlignment="0" applyProtection="0"/>
    <xf numFmtId="0" fontId="35" fillId="0" borderId="28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5" fillId="0" borderId="22" applyNumberFormat="0" applyFill="0" applyAlignment="0" applyProtection="0"/>
    <xf numFmtId="0" fontId="35" fillId="0" borderId="28" applyNumberFormat="0" applyFill="0" applyAlignment="0" applyProtection="0"/>
    <xf numFmtId="0" fontId="31" fillId="0" borderId="23" applyNumberFormat="0" applyFill="0" applyAlignment="0" applyProtection="0"/>
    <xf numFmtId="0" fontId="36" fillId="0" borderId="29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1" fillId="0" borderId="23" applyNumberFormat="0" applyFill="0" applyAlignment="0" applyProtection="0"/>
    <xf numFmtId="0" fontId="36" fillId="0" borderId="30" applyNumberFormat="0" applyFill="0" applyAlignment="0" applyProtection="0"/>
    <xf numFmtId="0" fontId="36" fillId="0" borderId="29" applyNumberFormat="0" applyFill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1" applyNumberFormat="0" applyFill="0" applyAlignment="0" applyProtection="0"/>
    <xf numFmtId="0" fontId="11" fillId="0" borderId="32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40" fillId="0" borderId="0"/>
    <xf numFmtId="167" fontId="40" fillId="0" borderId="0" applyFont="0" applyFill="0" applyBorder="0" applyAlignment="0" applyProtection="0"/>
    <xf numFmtId="0" fontId="41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9" fillId="0" borderId="0">
      <alignment vertical="center"/>
    </xf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2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0" borderId="0"/>
    <xf numFmtId="0" fontId="44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7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6" fillId="0" borderId="0"/>
    <xf numFmtId="167" fontId="46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11" fillId="0" borderId="32" applyNumberFormat="0" applyFill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26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11" fillId="0" borderId="31" applyNumberFormat="0" applyFill="0" applyAlignment="0" applyProtection="0"/>
    <xf numFmtId="0" fontId="20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26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20" fillId="46" borderId="17" applyNumberFormat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6" fillId="41" borderId="25" applyNumberFormat="0" applyAlignment="0" applyProtection="0"/>
    <xf numFmtId="0" fontId="26" fillId="47" borderId="25" applyNumberFormat="0" applyAlignment="0" applyProtection="0"/>
    <xf numFmtId="0" fontId="20" fillId="41" borderId="17" applyNumberFormat="0" applyAlignment="0" applyProtection="0"/>
    <xf numFmtId="0" fontId="26" fillId="47" borderId="25" applyNumberFormat="0" applyAlignment="0" applyProtection="0"/>
    <xf numFmtId="0" fontId="20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3" fillId="10" borderId="17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26" fillId="47" borderId="25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23" fillId="23" borderId="17" applyNumberFormat="0" applyAlignment="0" applyProtection="0"/>
    <xf numFmtId="0" fontId="20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1" fillId="0" borderId="32" applyNumberFormat="0" applyFill="0" applyAlignment="0" applyProtection="0"/>
    <xf numFmtId="0" fontId="1" fillId="18" borderId="24" applyNumberFormat="0" applyFont="0" applyAlignment="0" applyProtection="0"/>
    <xf numFmtId="0" fontId="26" fillId="47" borderId="25" applyNumberFormat="0" applyAlignment="0" applyProtection="0"/>
    <xf numFmtId="0" fontId="23" fillId="23" borderId="17" applyNumberFormat="0" applyAlignment="0" applyProtection="0"/>
    <xf numFmtId="0" fontId="26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23" fillId="30" borderId="17" applyNumberFormat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11" fillId="0" borderId="31" applyNumberFormat="0" applyFill="0" applyAlignment="0" applyProtection="0"/>
    <xf numFmtId="0" fontId="20" fillId="41" borderId="17" applyNumberForma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3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1" fillId="58" borderId="24" applyNumberFormat="0" applyAlignment="0" applyProtection="0"/>
    <xf numFmtId="0" fontId="26" fillId="46" borderId="25" applyNumberFormat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6" borderId="25" applyNumberFormat="0" applyAlignment="0" applyProtection="0"/>
    <xf numFmtId="0" fontId="23" fillId="23" borderId="17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3" fillId="23" borderId="17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23" fillId="30" borderId="17" applyNumberForma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26" fillId="41" borderId="25" applyNumberFormat="0" applyAlignment="0" applyProtection="0"/>
    <xf numFmtId="0" fontId="20" fillId="41" borderId="17" applyNumberFormat="0" applyAlignment="0" applyProtection="0"/>
    <xf numFmtId="0" fontId="20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23" fillId="10" borderId="17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6" fillId="46" borderId="25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26" fillId="47" borderId="25" applyNumberFormat="0" applyAlignment="0" applyProtection="0"/>
    <xf numFmtId="0" fontId="23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20" fillId="48" borderId="17" applyNumberFormat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6" fillId="41" borderId="25" applyNumberFormat="0" applyAlignment="0" applyProtection="0"/>
    <xf numFmtId="0" fontId="20" fillId="48" borderId="17" applyNumberForma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3" fillId="10" borderId="17" applyNumberFormat="0" applyAlignment="0" applyProtection="0"/>
    <xf numFmtId="0" fontId="1" fillId="58" borderId="24" applyNumberFormat="0" applyAlignment="0" applyProtection="0"/>
    <xf numFmtId="0" fontId="11" fillId="0" borderId="32" applyNumberFormat="0" applyFill="0" applyAlignment="0" applyProtection="0"/>
    <xf numFmtId="0" fontId="20" fillId="41" borderId="17" applyNumberFormat="0" applyAlignment="0" applyProtection="0"/>
    <xf numFmtId="0" fontId="20" fillId="46" borderId="17" applyNumberFormat="0" applyAlignment="0" applyProtection="0"/>
    <xf numFmtId="0" fontId="11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1" fillId="0" borderId="31" applyNumberFormat="0" applyFill="0" applyAlignment="0" applyProtection="0"/>
    <xf numFmtId="0" fontId="26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6" fillId="48" borderId="25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4" fillId="19" borderId="24" applyNumberForma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0" fillId="41" borderId="17" applyNumberFormat="0" applyAlignment="0" applyProtection="0"/>
    <xf numFmtId="0" fontId="23" fillId="30" borderId="17" applyNumberFormat="0" applyAlignment="0" applyProtection="0"/>
    <xf numFmtId="0" fontId="1" fillId="58" borderId="24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23" fillId="23" borderId="17" applyNumberFormat="0" applyAlignment="0" applyProtection="0"/>
    <xf numFmtId="0" fontId="4" fillId="18" borderId="24" applyNumberFormat="0" applyFont="0" applyAlignment="0" applyProtection="0"/>
    <xf numFmtId="0" fontId="20" fillId="46" borderId="17" applyNumberFormat="0" applyAlignment="0" applyProtection="0"/>
    <xf numFmtId="0" fontId="1" fillId="58" borderId="24" applyNumberFormat="0" applyAlignment="0" applyProtection="0"/>
    <xf numFmtId="0" fontId="37" fillId="47" borderId="17" applyNumberFormat="0" applyAlignment="0" applyProtection="0"/>
    <xf numFmtId="0" fontId="23" fillId="30" borderId="17" applyNumberFormat="0" applyAlignment="0" applyProtection="0"/>
    <xf numFmtId="0" fontId="26" fillId="48" borderId="25" applyNumberForma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23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1" fillId="0" borderId="31" applyNumberFormat="0" applyFill="0" applyAlignment="0" applyProtection="0"/>
    <xf numFmtId="0" fontId="23" fillId="16" borderId="17" applyNumberFormat="0" applyAlignment="0" applyProtection="0"/>
    <xf numFmtId="0" fontId="26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6" fillId="41" borderId="25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20" fillId="41" borderId="17" applyNumberFormat="0" applyAlignment="0" applyProtection="0"/>
    <xf numFmtId="0" fontId="23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7" fillId="47" borderId="17" applyNumberFormat="0" applyAlignment="0" applyProtection="0"/>
    <xf numFmtId="0" fontId="26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6" fillId="41" borderId="25" applyNumberFormat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20" fillId="41" borderId="17" applyNumberFormat="0" applyAlignment="0" applyProtection="0"/>
    <xf numFmtId="0" fontId="11" fillId="0" borderId="31" applyNumberFormat="0" applyFill="0" applyAlignment="0" applyProtection="0"/>
    <xf numFmtId="0" fontId="4" fillId="18" borderId="24" applyNumberFormat="0" applyFont="0" applyAlignment="0" applyProtection="0"/>
    <xf numFmtId="0" fontId="23" fillId="23" borderId="17" applyNumberFormat="0" applyAlignment="0" applyProtection="0"/>
    <xf numFmtId="0" fontId="1" fillId="58" borderId="24" applyNumberFormat="0" applyAlignment="0" applyProtection="0"/>
    <xf numFmtId="0" fontId="6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167" fontId="71" fillId="0" borderId="0" applyFont="0" applyFill="0" applyBorder="0" applyAlignment="0" applyProtection="0"/>
    <xf numFmtId="0" fontId="4" fillId="0" borderId="0"/>
    <xf numFmtId="0" fontId="4" fillId="0" borderId="0"/>
    <xf numFmtId="0" fontId="74" fillId="0" borderId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467">
    <xf numFmtId="0" fontId="0" fillId="0" borderId="0" xfId="0"/>
    <xf numFmtId="0" fontId="47" fillId="4" borderId="15" xfId="428" applyFont="1" applyFill="1" applyBorder="1" applyAlignment="1" applyProtection="1">
      <alignment vertical="center"/>
      <protection hidden="1"/>
    </xf>
    <xf numFmtId="0" fontId="47" fillId="4" borderId="35" xfId="428" applyFont="1" applyFill="1" applyBorder="1" applyAlignment="1" applyProtection="1">
      <alignment vertical="center"/>
      <protection hidden="1"/>
    </xf>
    <xf numFmtId="0" fontId="47" fillId="4" borderId="15" xfId="428" applyFont="1" applyFill="1" applyBorder="1" applyAlignment="1" applyProtection="1">
      <alignment horizontal="center" vertical="center"/>
      <protection hidden="1"/>
    </xf>
    <xf numFmtId="0" fontId="47" fillId="4" borderId="16" xfId="428" applyFont="1" applyFill="1" applyBorder="1" applyAlignment="1" applyProtection="1">
      <alignment vertical="center"/>
      <protection hidden="1"/>
    </xf>
    <xf numFmtId="0" fontId="48" fillId="3" borderId="38" xfId="428" applyFont="1" applyFill="1" applyBorder="1" applyAlignment="1" applyProtection="1">
      <alignment horizontal="center"/>
      <protection hidden="1"/>
    </xf>
    <xf numFmtId="0" fontId="48" fillId="3" borderId="11" xfId="428" applyFont="1" applyFill="1" applyBorder="1" applyAlignment="1" applyProtection="1">
      <alignment horizontal="center"/>
      <protection hidden="1"/>
    </xf>
    <xf numFmtId="0" fontId="5" fillId="0" borderId="15" xfId="428" applyFont="1" applyBorder="1" applyAlignment="1" applyProtection="1">
      <protection hidden="1"/>
    </xf>
    <xf numFmtId="0" fontId="5" fillId="0" borderId="35" xfId="428" applyFont="1" applyBorder="1" applyAlignment="1" applyProtection="1">
      <protection hidden="1"/>
    </xf>
    <xf numFmtId="0" fontId="51" fillId="0" borderId="35" xfId="428" applyFont="1" applyBorder="1" applyAlignment="1" applyProtection="1">
      <alignment horizontal="center" vertical="center"/>
      <protection hidden="1"/>
    </xf>
    <xf numFmtId="0" fontId="5" fillId="0" borderId="16" xfId="428" applyFont="1" applyBorder="1" applyAlignment="1" applyProtection="1">
      <protection hidden="1"/>
    </xf>
    <xf numFmtId="0" fontId="56" fillId="2" borderId="41" xfId="428" applyFont="1" applyFill="1" applyBorder="1" applyAlignment="1" applyProtection="1">
      <alignment horizontal="center"/>
      <protection hidden="1"/>
    </xf>
    <xf numFmtId="0" fontId="56" fillId="2" borderId="42" xfId="428" applyFont="1" applyFill="1" applyBorder="1" applyAlignment="1" applyProtection="1">
      <alignment horizontal="center"/>
      <protection hidden="1"/>
    </xf>
    <xf numFmtId="0" fontId="56" fillId="2" borderId="40" xfId="428" applyFont="1" applyFill="1" applyBorder="1" applyAlignment="1" applyProtection="1">
      <alignment horizontal="center"/>
      <protection hidden="1"/>
    </xf>
    <xf numFmtId="175" fontId="56" fillId="0" borderId="15" xfId="428" applyNumberFormat="1" applyFont="1" applyBorder="1" applyAlignment="1" applyProtection="1">
      <alignment horizontal="center" vertical="center" wrapText="1"/>
    </xf>
    <xf numFmtId="175" fontId="56" fillId="0" borderId="35" xfId="428" applyNumberFormat="1" applyFont="1" applyBorder="1" applyAlignment="1" applyProtection="1">
      <alignment horizontal="center" vertical="center" wrapText="1"/>
    </xf>
    <xf numFmtId="4" fontId="56" fillId="0" borderId="49" xfId="428" applyNumberFormat="1" applyFont="1" applyBorder="1" applyAlignment="1" applyProtection="1">
      <alignment horizontal="right" vertical="center" indent="1"/>
    </xf>
    <xf numFmtId="174" fontId="56" fillId="0" borderId="49" xfId="428" applyNumberFormat="1" applyFont="1" applyBorder="1" applyAlignment="1" applyProtection="1">
      <alignment horizontal="center" vertical="center"/>
    </xf>
    <xf numFmtId="168" fontId="57" fillId="0" borderId="49" xfId="428" applyNumberFormat="1" applyFont="1" applyFill="1" applyBorder="1" applyAlignment="1" applyProtection="1">
      <alignment horizontal="center" vertical="center"/>
    </xf>
    <xf numFmtId="168" fontId="57" fillId="0" borderId="50" xfId="428" applyNumberFormat="1" applyFont="1" applyFill="1" applyBorder="1" applyAlignment="1" applyProtection="1">
      <alignment horizontal="center" vertical="center"/>
    </xf>
    <xf numFmtId="0" fontId="56" fillId="2" borderId="15" xfId="428" applyFont="1" applyFill="1" applyBorder="1" applyAlignment="1" applyProtection="1">
      <alignment horizontal="left" vertical="center"/>
    </xf>
    <xf numFmtId="10" fontId="56" fillId="2" borderId="52" xfId="428" applyNumberFormat="1" applyFont="1" applyFill="1" applyBorder="1" applyAlignment="1" applyProtection="1">
      <alignment horizontal="center" vertical="center"/>
    </xf>
    <xf numFmtId="173" fontId="57" fillId="0" borderId="53" xfId="428" applyNumberFormat="1" applyFont="1" applyBorder="1" applyAlignment="1" applyProtection="1"/>
    <xf numFmtId="173" fontId="57" fillId="0" borderId="54" xfId="428" applyNumberFormat="1" applyFont="1" applyBorder="1" applyAlignment="1" applyProtection="1"/>
    <xf numFmtId="0" fontId="56" fillId="2" borderId="15" xfId="428" applyFont="1" applyFill="1" applyBorder="1" applyAlignment="1" applyProtection="1">
      <alignment vertical="center"/>
    </xf>
    <xf numFmtId="0" fontId="56" fillId="2" borderId="35" xfId="428" applyFont="1" applyFill="1" applyBorder="1" applyAlignment="1" applyProtection="1">
      <alignment vertical="center"/>
    </xf>
    <xf numFmtId="0" fontId="56" fillId="2" borderId="16" xfId="428" applyFont="1" applyFill="1" applyBorder="1" applyAlignment="1" applyProtection="1">
      <alignment vertical="center"/>
    </xf>
    <xf numFmtId="0" fontId="53" fillId="3" borderId="38" xfId="428" applyFont="1" applyFill="1" applyBorder="1" applyAlignment="1" applyProtection="1">
      <alignment horizontal="left"/>
      <protection hidden="1"/>
    </xf>
    <xf numFmtId="0" fontId="5" fillId="3" borderId="55" xfId="428" applyFont="1" applyFill="1" applyBorder="1" applyAlignment="1" applyProtection="1">
      <alignment vertical="center"/>
    </xf>
    <xf numFmtId="0" fontId="5" fillId="3" borderId="36" xfId="428" applyFont="1" applyFill="1" applyBorder="1" applyAlignment="1" applyProtection="1">
      <alignment vertical="center"/>
    </xf>
    <xf numFmtId="0" fontId="4" fillId="0" borderId="36" xfId="428" applyBorder="1" applyAlignment="1" applyProtection="1"/>
    <xf numFmtId="4" fontId="49" fillId="3" borderId="36" xfId="428" applyNumberFormat="1" applyFont="1" applyFill="1" applyBorder="1" applyAlignment="1" applyProtection="1"/>
    <xf numFmtId="4" fontId="49" fillId="3" borderId="37" xfId="428" applyNumberFormat="1" applyFont="1" applyFill="1" applyBorder="1" applyAlignment="1" applyProtection="1"/>
    <xf numFmtId="0" fontId="49" fillId="3" borderId="0" xfId="428" applyFont="1" applyFill="1" applyBorder="1" applyAlignment="1" applyProtection="1"/>
    <xf numFmtId="4" fontId="5" fillId="3" borderId="0" xfId="428" applyNumberFormat="1" applyFont="1" applyFill="1" applyBorder="1" applyAlignment="1" applyProtection="1"/>
    <xf numFmtId="4" fontId="49" fillId="60" borderId="0" xfId="428" applyNumberFormat="1" applyFont="1" applyFill="1" applyBorder="1" applyAlignment="1" applyProtection="1"/>
    <xf numFmtId="0" fontId="5" fillId="3" borderId="0" xfId="428" applyFont="1" applyFill="1" applyBorder="1" applyAlignment="1" applyProtection="1">
      <alignment horizontal="right" indent="2"/>
    </xf>
    <xf numFmtId="4" fontId="54" fillId="60" borderId="0" xfId="428" applyNumberFormat="1" applyFont="1" applyFill="1" applyBorder="1" applyAlignment="1" applyProtection="1"/>
    <xf numFmtId="4" fontId="50" fillId="60" borderId="0" xfId="428" applyNumberFormat="1" applyFont="1" applyFill="1" applyBorder="1" applyAlignment="1" applyProtection="1"/>
    <xf numFmtId="4" fontId="49" fillId="60" borderId="10" xfId="428" applyNumberFormat="1" applyFont="1" applyFill="1" applyBorder="1" applyAlignment="1" applyProtection="1"/>
    <xf numFmtId="0" fontId="56" fillId="0" borderId="35" xfId="428" applyFont="1" applyBorder="1" applyAlignment="1" applyProtection="1">
      <alignment vertical="center"/>
    </xf>
    <xf numFmtId="0" fontId="45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5" fillId="0" borderId="0" xfId="0" applyFont="1" applyProtection="1"/>
    <xf numFmtId="0" fontId="0" fillId="0" borderId="0" xfId="0" applyProtection="1"/>
    <xf numFmtId="0" fontId="16" fillId="0" borderId="0" xfId="0" applyFont="1" applyProtection="1"/>
    <xf numFmtId="4" fontId="62" fillId="0" borderId="72" xfId="428" applyNumberFormat="1" applyFont="1" applyFill="1" applyBorder="1" applyAlignment="1" applyProtection="1">
      <alignment horizontal="center" vertical="center" wrapText="1"/>
    </xf>
    <xf numFmtId="0" fontId="62" fillId="0" borderId="71" xfId="428" applyFont="1" applyBorder="1" applyAlignment="1" applyProtection="1">
      <alignment horizontal="center" vertical="center"/>
    </xf>
    <xf numFmtId="0" fontId="62" fillId="0" borderId="72" xfId="428" applyFont="1" applyBorder="1" applyAlignment="1" applyProtection="1">
      <alignment horizontal="center" vertical="center"/>
    </xf>
    <xf numFmtId="0" fontId="4" fillId="0" borderId="0" xfId="428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5" xfId="428" applyBorder="1" applyAlignment="1" applyProtection="1">
      <alignment horizontal="center" vertical="center" wrapText="1"/>
    </xf>
    <xf numFmtId="2" fontId="65" fillId="1" borderId="78" xfId="428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8" applyAlignment="1" applyProtection="1">
      <alignment vertical="center"/>
    </xf>
    <xf numFmtId="0" fontId="68" fillId="0" borderId="4" xfId="428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8" applyNumberFormat="1" applyProtection="1"/>
    <xf numFmtId="0" fontId="62" fillId="0" borderId="76" xfId="428" applyFont="1" applyBorder="1" applyAlignment="1" applyProtection="1">
      <alignment horizontal="center" vertical="center" wrapText="1"/>
    </xf>
    <xf numFmtId="10" fontId="4" fillId="0" borderId="80" xfId="270" applyNumberFormat="1" applyFont="1" applyFill="1" applyBorder="1" applyAlignment="1" applyProtection="1">
      <alignment horizontal="center" vertical="center"/>
    </xf>
    <xf numFmtId="10" fontId="4" fillId="0" borderId="81" xfId="270" applyNumberFormat="1" applyFont="1" applyFill="1" applyBorder="1" applyAlignment="1" applyProtection="1">
      <alignment horizontal="center" vertical="center"/>
    </xf>
    <xf numFmtId="4" fontId="62" fillId="0" borderId="1" xfId="428" applyNumberFormat="1" applyFont="1" applyFill="1" applyBorder="1" applyAlignment="1" applyProtection="1">
      <alignment horizontal="center" vertical="center"/>
    </xf>
    <xf numFmtId="0" fontId="62" fillId="0" borderId="73" xfId="428" applyFont="1" applyFill="1" applyBorder="1" applyAlignment="1" applyProtection="1">
      <alignment horizontal="center" vertical="center"/>
    </xf>
    <xf numFmtId="0" fontId="64" fillId="0" borderId="0" xfId="428" applyFont="1" applyAlignment="1" applyProtection="1"/>
    <xf numFmtId="10" fontId="66" fillId="0" borderId="77" xfId="428" applyNumberFormat="1" applyFont="1" applyFill="1" applyBorder="1" applyAlignment="1" applyProtection="1">
      <alignment horizontal="center" vertical="center"/>
    </xf>
    <xf numFmtId="0" fontId="68" fillId="0" borderId="0" xfId="428" applyFont="1" applyBorder="1" applyAlignment="1" applyProtection="1">
      <alignment horizontal="center" vertical="top"/>
    </xf>
    <xf numFmtId="0" fontId="4" fillId="0" borderId="1" xfId="428" applyFont="1" applyBorder="1" applyAlignment="1" applyProtection="1">
      <alignment horizontal="center"/>
    </xf>
    <xf numFmtId="0" fontId="62" fillId="0" borderId="72" xfId="428" applyFont="1" applyFill="1" applyBorder="1" applyAlignment="1" applyProtection="1">
      <alignment horizontal="center" vertical="center"/>
    </xf>
    <xf numFmtId="2" fontId="65" fillId="1" borderId="79" xfId="428" applyNumberFormat="1" applyFont="1" applyFill="1" applyBorder="1" applyAlignment="1" applyProtection="1">
      <alignment horizontal="center" vertical="center"/>
    </xf>
    <xf numFmtId="4" fontId="62" fillId="0" borderId="57" xfId="428" applyNumberFormat="1" applyFont="1" applyFill="1" applyBorder="1" applyAlignment="1" applyProtection="1">
      <alignment horizontal="center" vertical="center"/>
    </xf>
    <xf numFmtId="0" fontId="4" fillId="0" borderId="74" xfId="428" applyBorder="1" applyAlignment="1" applyProtection="1">
      <alignment horizontal="center" vertical="center"/>
    </xf>
    <xf numFmtId="10" fontId="4" fillId="0" borderId="5" xfId="428" applyNumberFormat="1" applyFont="1" applyFill="1" applyBorder="1" applyAlignment="1" applyProtection="1">
      <alignment horizontal="center" vertical="center"/>
    </xf>
    <xf numFmtId="0" fontId="62" fillId="0" borderId="39" xfId="428" applyFont="1" applyFill="1" applyBorder="1" applyAlignment="1" applyProtection="1">
      <alignment horizontal="center" vertical="center" wrapText="1"/>
    </xf>
    <xf numFmtId="0" fontId="4" fillId="0" borderId="74" xfId="428" applyBorder="1" applyAlignment="1" applyProtection="1">
      <alignment horizontal="center" vertical="center" wrapText="1"/>
    </xf>
    <xf numFmtId="0" fontId="4" fillId="0" borderId="1" xfId="428" applyFont="1" applyBorder="1" applyAlignment="1" applyProtection="1">
      <alignment horizontal="center" vertical="center"/>
    </xf>
    <xf numFmtId="0" fontId="4" fillId="0" borderId="5" xfId="428" applyFont="1" applyFill="1" applyBorder="1" applyAlignment="1" applyProtection="1">
      <alignment horizontal="center" vertical="center" wrapText="1"/>
    </xf>
    <xf numFmtId="0" fontId="5" fillId="0" borderId="0" xfId="428" applyFont="1" applyAlignment="1" applyProtection="1">
      <alignment vertical="center"/>
    </xf>
    <xf numFmtId="0" fontId="5" fillId="0" borderId="0" xfId="428" applyFont="1" applyAlignment="1" applyProtection="1">
      <alignment wrapText="1"/>
    </xf>
    <xf numFmtId="0" fontId="5" fillId="0" borderId="0" xfId="428" applyFont="1" applyProtection="1"/>
    <xf numFmtId="0" fontId="5" fillId="0" borderId="0" xfId="428" applyFont="1" applyProtection="1">
      <protection hidden="1"/>
    </xf>
    <xf numFmtId="0" fontId="15" fillId="0" borderId="4" xfId="428" applyFont="1" applyBorder="1" applyAlignment="1" applyProtection="1">
      <alignment wrapText="1"/>
      <protection hidden="1"/>
    </xf>
    <xf numFmtId="0" fontId="5" fillId="0" borderId="7" xfId="428" applyFont="1" applyBorder="1" applyAlignment="1" applyProtection="1">
      <protection hidden="1"/>
    </xf>
    <xf numFmtId="0" fontId="5" fillId="0" borderId="70" xfId="428" applyFont="1" applyBorder="1" applyAlignment="1" applyProtection="1">
      <protection hidden="1"/>
    </xf>
    <xf numFmtId="0" fontId="5" fillId="0" borderId="14" xfId="428" applyFont="1" applyBorder="1" applyAlignment="1" applyProtection="1">
      <protection hidden="1"/>
    </xf>
    <xf numFmtId="0" fontId="5" fillId="0" borderId="8" xfId="428" applyFont="1" applyBorder="1" applyAlignment="1" applyProtection="1">
      <protection hidden="1"/>
    </xf>
    <xf numFmtId="0" fontId="5" fillId="0" borderId="9" xfId="428" applyFont="1" applyBorder="1" applyAlignment="1" applyProtection="1">
      <protection hidden="1"/>
    </xf>
    <xf numFmtId="0" fontId="5" fillId="0" borderId="13" xfId="428" applyFont="1" applyBorder="1" applyAlignment="1" applyProtection="1">
      <protection hidden="1"/>
    </xf>
    <xf numFmtId="0" fontId="15" fillId="0" borderId="1" xfId="428" applyFont="1" applyBorder="1" applyAlignment="1" applyProtection="1">
      <alignment horizontal="center"/>
      <protection hidden="1"/>
    </xf>
    <xf numFmtId="0" fontId="5" fillId="0" borderId="1" xfId="428" applyFont="1" applyBorder="1" applyAlignment="1" applyProtection="1">
      <alignment horizontal="center"/>
      <protection hidden="1"/>
    </xf>
    <xf numFmtId="0" fontId="15" fillId="0" borderId="3" xfId="428" applyFont="1" applyBorder="1" applyAlignment="1" applyProtection="1">
      <alignment horizontal="center" vertical="center"/>
      <protection hidden="1"/>
    </xf>
    <xf numFmtId="0" fontId="15" fillId="0" borderId="3" xfId="428" applyFont="1" applyBorder="1" applyAlignment="1" applyProtection="1">
      <protection hidden="1"/>
    </xf>
    <xf numFmtId="0" fontId="15" fillId="0" borderId="2" xfId="428" applyFont="1" applyBorder="1" applyAlignment="1" applyProtection="1">
      <protection hidden="1"/>
    </xf>
    <xf numFmtId="0" fontId="15" fillId="0" borderId="2" xfId="428" applyFont="1" applyBorder="1" applyAlignment="1" applyProtection="1">
      <alignment horizontal="left" vertical="center"/>
      <protection hidden="1"/>
    </xf>
    <xf numFmtId="0" fontId="15" fillId="0" borderId="6" xfId="428" applyFont="1" applyBorder="1" applyAlignment="1" applyProtection="1">
      <protection hidden="1"/>
    </xf>
    <xf numFmtId="0" fontId="15" fillId="0" borderId="1" xfId="428" applyFont="1" applyBorder="1" applyAlignment="1" applyProtection="1">
      <alignment horizontal="center" vertical="center"/>
      <protection hidden="1"/>
    </xf>
    <xf numFmtId="0" fontId="5" fillId="0" borderId="3" xfId="428" applyFont="1" applyBorder="1" applyAlignment="1" applyProtection="1">
      <protection hidden="1"/>
    </xf>
    <xf numFmtId="0" fontId="5" fillId="0" borderId="2" xfId="428" applyFont="1" applyBorder="1" applyAlignment="1" applyProtection="1">
      <protection hidden="1"/>
    </xf>
    <xf numFmtId="0" fontId="5" fillId="0" borderId="6" xfId="428" applyFont="1" applyBorder="1" applyAlignment="1" applyProtection="1">
      <protection hidden="1"/>
    </xf>
    <xf numFmtId="10" fontId="15" fillId="0" borderId="1" xfId="428" applyNumberFormat="1" applyFont="1" applyBorder="1" applyAlignment="1" applyProtection="1">
      <alignment horizontal="center"/>
      <protection hidden="1"/>
    </xf>
    <xf numFmtId="0" fontId="5" fillId="62" borderId="3" xfId="428" applyFont="1" applyFill="1" applyBorder="1" applyAlignment="1" applyProtection="1">
      <protection hidden="1"/>
    </xf>
    <xf numFmtId="0" fontId="5" fillId="62" borderId="2" xfId="428" applyFont="1" applyFill="1" applyBorder="1" applyAlignment="1" applyProtection="1">
      <protection hidden="1"/>
    </xf>
    <xf numFmtId="10" fontId="15" fillId="62" borderId="1" xfId="428" applyNumberFormat="1" applyFont="1" applyFill="1" applyBorder="1" applyAlignment="1" applyProtection="1">
      <alignment horizontal="center" vertical="center"/>
      <protection hidden="1"/>
    </xf>
    <xf numFmtId="0" fontId="15" fillId="62" borderId="3" xfId="428" applyFont="1" applyFill="1" applyBorder="1" applyAlignment="1" applyProtection="1">
      <protection hidden="1"/>
    </xf>
    <xf numFmtId="0" fontId="15" fillId="62" borderId="2" xfId="428" applyFont="1" applyFill="1" applyBorder="1" applyAlignment="1" applyProtection="1">
      <protection hidden="1"/>
    </xf>
    <xf numFmtId="0" fontId="15" fillId="62" borderId="2" xfId="428" applyFont="1" applyFill="1" applyBorder="1" applyAlignment="1" applyProtection="1">
      <alignment horizontal="left" vertical="center"/>
      <protection hidden="1"/>
    </xf>
    <xf numFmtId="0" fontId="15" fillId="62" borderId="6" xfId="428" applyFont="1" applyFill="1" applyBorder="1" applyAlignment="1" applyProtection="1">
      <protection hidden="1"/>
    </xf>
    <xf numFmtId="0" fontId="15" fillId="62" borderId="2" xfId="428" applyFont="1" applyFill="1" applyBorder="1" applyAlignment="1" applyProtection="1">
      <alignment vertical="center"/>
      <protection hidden="1"/>
    </xf>
    <xf numFmtId="0" fontId="5" fillId="62" borderId="6" xfId="428" applyFont="1" applyFill="1" applyBorder="1" applyAlignment="1" applyProtection="1">
      <protection hidden="1"/>
    </xf>
    <xf numFmtId="0" fontId="15" fillId="0" borderId="3" xfId="270" applyFont="1" applyBorder="1" applyAlignment="1" applyProtection="1">
      <alignment horizontal="left"/>
      <protection hidden="1"/>
    </xf>
    <xf numFmtId="175" fontId="56" fillId="0" borderId="43" xfId="428" applyNumberFormat="1" applyFont="1" applyFill="1" applyBorder="1" applyAlignment="1" applyProtection="1">
      <alignment horizontal="center" vertical="center" wrapText="1"/>
    </xf>
    <xf numFmtId="175" fontId="56" fillId="0" borderId="44" xfId="428" applyNumberFormat="1" applyFont="1" applyFill="1" applyBorder="1" applyAlignment="1" applyProtection="1">
      <alignment horizontal="center" vertical="center" wrapText="1"/>
    </xf>
    <xf numFmtId="0" fontId="56" fillId="0" borderId="45" xfId="428" applyFont="1" applyFill="1" applyBorder="1" applyAlignment="1" applyProtection="1">
      <alignment vertical="center"/>
    </xf>
    <xf numFmtId="174" fontId="56" fillId="0" borderId="45" xfId="428" applyNumberFormat="1" applyFont="1" applyFill="1" applyBorder="1" applyAlignment="1" applyProtection="1">
      <alignment horizontal="center" vertical="center"/>
    </xf>
    <xf numFmtId="2" fontId="56" fillId="0" borderId="45" xfId="428" applyNumberFormat="1" applyFont="1" applyFill="1" applyBorder="1" applyAlignment="1" applyProtection="1">
      <alignment vertical="center"/>
    </xf>
    <xf numFmtId="168" fontId="57" fillId="0" borderId="34" xfId="428" applyNumberFormat="1" applyFont="1" applyFill="1" applyBorder="1" applyAlignment="1" applyProtection="1">
      <alignment horizontal="center" vertical="center"/>
    </xf>
    <xf numFmtId="168" fontId="57" fillId="0" borderId="48" xfId="428" applyNumberFormat="1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2" fontId="75" fillId="64" borderId="2" xfId="0" applyNumberFormat="1" applyFont="1" applyFill="1" applyBorder="1" applyAlignment="1" applyProtection="1">
      <alignment horizontal="justify" vertical="center" wrapText="1"/>
    </xf>
    <xf numFmtId="0" fontId="75" fillId="64" borderId="1" xfId="0" applyFont="1" applyFill="1" applyBorder="1" applyAlignment="1" applyProtection="1">
      <alignment horizontal="center" vertical="center"/>
    </xf>
    <xf numFmtId="49" fontId="76" fillId="0" borderId="1" xfId="0" applyNumberFormat="1" applyFont="1" applyFill="1" applyBorder="1" applyAlignment="1" applyProtection="1">
      <alignment horizontal="center" vertical="center" wrapText="1"/>
    </xf>
    <xf numFmtId="172" fontId="76" fillId="0" borderId="1" xfId="10" applyNumberFormat="1" applyFont="1" applyFill="1" applyBorder="1" applyAlignment="1" applyProtection="1">
      <alignment vertical="center" wrapText="1"/>
    </xf>
    <xf numFmtId="172" fontId="76" fillId="0" borderId="1" xfId="10" applyNumberFormat="1" applyFont="1" applyFill="1" applyBorder="1" applyAlignment="1" applyProtection="1">
      <alignment horizontal="right" vertical="center" wrapText="1"/>
    </xf>
    <xf numFmtId="2" fontId="76" fillId="0" borderId="1" xfId="0" applyNumberFormat="1" applyFont="1" applyFill="1" applyBorder="1" applyAlignment="1" applyProtection="1">
      <alignment horizontal="justify" vertical="center" wrapText="1"/>
    </xf>
    <xf numFmtId="0" fontId="7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172" fontId="78" fillId="64" borderId="1" xfId="0" applyNumberFormat="1" applyFont="1" applyFill="1" applyBorder="1" applyAlignment="1" applyProtection="1">
      <alignment horizontal="center" vertical="center"/>
    </xf>
    <xf numFmtId="17" fontId="78" fillId="64" borderId="1" xfId="0" applyNumberFormat="1" applyFont="1" applyFill="1" applyBorder="1" applyAlignment="1" applyProtection="1">
      <alignment horizontal="center" vertical="center"/>
    </xf>
    <xf numFmtId="164" fontId="78" fillId="64" borderId="6" xfId="0" applyNumberFormat="1" applyFont="1" applyFill="1" applyBorder="1" applyAlignment="1" applyProtection="1">
      <alignment vertical="center"/>
    </xf>
    <xf numFmtId="0" fontId="78" fillId="64" borderId="1" xfId="0" applyFont="1" applyFill="1" applyBorder="1" applyAlignment="1" applyProtection="1">
      <alignment horizontal="center" vertical="center"/>
    </xf>
    <xf numFmtId="49" fontId="78" fillId="64" borderId="1" xfId="0" applyNumberFormat="1" applyFont="1" applyFill="1" applyBorder="1" applyAlignment="1" applyProtection="1">
      <alignment horizontal="center" vertical="center"/>
    </xf>
    <xf numFmtId="2" fontId="78" fillId="64" borderId="1" xfId="0" applyNumberFormat="1" applyFont="1" applyFill="1" applyBorder="1" applyAlignment="1" applyProtection="1">
      <alignment horizontal="justify" vertical="center"/>
    </xf>
    <xf numFmtId="164" fontId="6" fillId="0" borderId="1" xfId="0" applyNumberFormat="1" applyFont="1" applyFill="1" applyBorder="1" applyAlignment="1" applyProtection="1">
      <alignment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75" fillId="64" borderId="1" xfId="401" applyFont="1" applyFill="1" applyBorder="1" applyAlignment="1" applyProtection="1">
      <alignment horizontal="center" vertical="center" wrapText="1"/>
    </xf>
    <xf numFmtId="172" fontId="6" fillId="0" borderId="1" xfId="401" applyNumberFormat="1" applyFont="1" applyFill="1" applyBorder="1" applyAlignment="1" applyProtection="1">
      <alignment horizontal="right" vertical="center" wrapText="1"/>
    </xf>
    <xf numFmtId="0" fontId="6" fillId="0" borderId="1" xfId="2" applyFont="1" applyFill="1" applyBorder="1" applyAlignment="1" applyProtection="1">
      <alignment horizontal="center" vertical="center" wrapText="1"/>
      <protection hidden="1"/>
    </xf>
    <xf numFmtId="172" fontId="6" fillId="0" borderId="1" xfId="2" applyNumberFormat="1" applyFont="1" applyFill="1" applyBorder="1" applyAlignment="1" applyProtection="1">
      <alignment vertical="center" wrapText="1"/>
      <protection hidden="1"/>
    </xf>
    <xf numFmtId="0" fontId="5" fillId="0" borderId="1" xfId="428" applyFont="1" applyBorder="1" applyAlignment="1" applyProtection="1">
      <alignment horizontal="center" vertical="center"/>
      <protection hidden="1"/>
    </xf>
    <xf numFmtId="0" fontId="5" fillId="0" borderId="3" xfId="270" applyFont="1" applyBorder="1" applyAlignment="1" applyProtection="1">
      <alignment horizontal="center"/>
      <protection hidden="1"/>
    </xf>
    <xf numFmtId="0" fontId="5" fillId="0" borderId="2" xfId="270" applyFont="1" applyBorder="1" applyAlignment="1" applyProtection="1">
      <alignment horizontal="center"/>
      <protection hidden="1"/>
    </xf>
    <xf numFmtId="0" fontId="5" fillId="0" borderId="6" xfId="270" applyFont="1" applyBorder="1" applyAlignment="1" applyProtection="1">
      <alignment horizontal="center"/>
      <protection hidden="1"/>
    </xf>
    <xf numFmtId="2" fontId="78" fillId="64" borderId="1" xfId="0" applyNumberFormat="1" applyFont="1" applyFill="1" applyBorder="1" applyAlignment="1" applyProtection="1">
      <alignment horizontal="justify" vertical="center" wrapText="1"/>
    </xf>
    <xf numFmtId="164" fontId="78" fillId="64" borderId="1" xfId="0" applyNumberFormat="1" applyFont="1" applyFill="1" applyBorder="1" applyAlignment="1" applyProtection="1">
      <alignment vertical="center"/>
    </xf>
    <xf numFmtId="0" fontId="6" fillId="0" borderId="1" xfId="2" applyFont="1" applyFill="1" applyBorder="1" applyAlignment="1" applyProtection="1">
      <alignment horizontal="justify" vertical="center" wrapText="1"/>
      <protection hidden="1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2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70" xfId="0" applyFont="1" applyBorder="1" applyAlignment="1" applyProtection="1">
      <alignment horizontal="centerContinuous" vertical="center"/>
    </xf>
    <xf numFmtId="2" fontId="3" fillId="0" borderId="70" xfId="0" applyNumberFormat="1" applyFont="1" applyBorder="1" applyAlignment="1" applyProtection="1">
      <alignment horizontal="centerContinuous" vertical="center"/>
    </xf>
    <xf numFmtId="0" fontId="3" fillId="0" borderId="14" xfId="0" applyFont="1" applyBorder="1" applyAlignment="1" applyProtection="1">
      <alignment horizontal="centerContinuous" vertical="center"/>
    </xf>
    <xf numFmtId="0" fontId="3" fillId="0" borderId="7" xfId="0" applyFont="1" applyBorder="1" applyAlignment="1" applyProtection="1">
      <alignment vertical="center"/>
    </xf>
    <xf numFmtId="0" fontId="88" fillId="0" borderId="70" xfId="0" applyFont="1" applyBorder="1" applyAlignment="1" applyProtection="1">
      <alignment horizontal="left" vertical="center"/>
    </xf>
    <xf numFmtId="0" fontId="89" fillId="0" borderId="70" xfId="0" applyFont="1" applyBorder="1" applyAlignment="1" applyProtection="1">
      <alignment vertical="center"/>
    </xf>
    <xf numFmtId="0" fontId="7" fillId="0" borderId="14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90" fillId="0" borderId="0" xfId="0" applyNumberFormat="1" applyFont="1" applyBorder="1" applyAlignment="1" applyProtection="1">
      <alignment horizontal="left" vertical="center"/>
    </xf>
    <xf numFmtId="41" fontId="8" fillId="0" borderId="12" xfId="0" applyNumberFormat="1" applyFont="1" applyBorder="1" applyAlignment="1" applyProtection="1">
      <alignment vertical="center"/>
    </xf>
    <xf numFmtId="0" fontId="7" fillId="0" borderId="8" xfId="0" applyFont="1" applyBorder="1" applyAlignment="1" applyProtection="1">
      <alignment vertical="center"/>
    </xf>
    <xf numFmtId="0" fontId="90" fillId="0" borderId="9" xfId="0" applyFont="1" applyBorder="1" applyAlignment="1" applyProtection="1">
      <alignment vertical="center"/>
    </xf>
    <xf numFmtId="0" fontId="7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41" fontId="90" fillId="0" borderId="9" xfId="0" applyNumberFormat="1" applyFont="1" applyBorder="1" applyAlignment="1" applyProtection="1">
      <alignment vertical="center"/>
    </xf>
    <xf numFmtId="0" fontId="7" fillId="0" borderId="1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6" xfId="0" applyNumberFormat="1" applyFont="1" applyBorder="1" applyAlignment="1" applyProtection="1">
      <alignment vertical="center"/>
    </xf>
    <xf numFmtId="164" fontId="56" fillId="0" borderId="45" xfId="428" applyNumberFormat="1" applyFont="1" applyFill="1" applyBorder="1" applyAlignment="1" applyProtection="1">
      <alignment horizontal="right" vertical="center" indent="1"/>
    </xf>
    <xf numFmtId="164" fontId="56" fillId="0" borderId="51" xfId="428" applyNumberFormat="1" applyFont="1" applyFill="1" applyBorder="1" applyAlignment="1" applyProtection="1">
      <alignment horizontal="right" vertical="center" indent="1"/>
    </xf>
    <xf numFmtId="164" fontId="56" fillId="2" borderId="52" xfId="428" applyNumberFormat="1" applyFont="1" applyFill="1" applyBorder="1" applyAlignment="1" applyProtection="1">
      <alignment horizontal="center" vertical="center"/>
    </xf>
    <xf numFmtId="7" fontId="57" fillId="0" borderId="46" xfId="428" applyNumberFormat="1" applyFont="1" applyFill="1" applyBorder="1" applyAlignment="1" applyProtection="1">
      <alignment horizontal="right" vertical="center" indent="1"/>
    </xf>
    <xf numFmtId="7" fontId="57" fillId="0" borderId="47" xfId="428" applyNumberFormat="1" applyFont="1" applyFill="1" applyBorder="1" applyAlignment="1" applyProtection="1">
      <alignment horizontal="right" vertical="center" indent="1"/>
    </xf>
    <xf numFmtId="0" fontId="54" fillId="3" borderId="38" xfId="428" applyFont="1" applyFill="1" applyBorder="1" applyAlignment="1" applyProtection="1"/>
    <xf numFmtId="0" fontId="55" fillId="3" borderId="0" xfId="428" applyFont="1" applyFill="1" applyBorder="1" applyAlignment="1" applyProtection="1"/>
    <xf numFmtId="0" fontId="93" fillId="0" borderId="0" xfId="0" applyFont="1" applyBorder="1" applyAlignment="1" applyProtection="1">
      <alignment vertical="center"/>
    </xf>
    <xf numFmtId="0" fontId="94" fillId="0" borderId="0" xfId="0" applyFont="1" applyBorder="1" applyAlignment="1" applyProtection="1">
      <alignment vertical="center"/>
    </xf>
    <xf numFmtId="0" fontId="83" fillId="65" borderId="3" xfId="2" applyFont="1" applyFill="1" applyBorder="1" applyAlignment="1" applyProtection="1">
      <alignment horizontal="left" vertical="center"/>
      <protection hidden="1"/>
    </xf>
    <xf numFmtId="0" fontId="12" fillId="0" borderId="0" xfId="0" applyFont="1" applyProtection="1"/>
    <xf numFmtId="0" fontId="72" fillId="0" borderId="0" xfId="0" applyFont="1" applyAlignment="1" applyProtection="1">
      <alignment horizontal="center" vertical="center"/>
    </xf>
    <xf numFmtId="0" fontId="72" fillId="0" borderId="0" xfId="0" applyFont="1" applyAlignment="1" applyProtection="1">
      <alignment vertical="center"/>
    </xf>
    <xf numFmtId="2" fontId="72" fillId="0" borderId="0" xfId="0" applyNumberFormat="1" applyFont="1" applyAlignment="1" applyProtection="1">
      <alignment horizontal="justify" vertical="center"/>
    </xf>
    <xf numFmtId="171" fontId="72" fillId="0" borderId="0" xfId="0" applyNumberFormat="1" applyFont="1" applyAlignment="1" applyProtection="1">
      <alignment vertical="center"/>
    </xf>
    <xf numFmtId="2" fontId="72" fillId="0" borderId="0" xfId="0" applyNumberFormat="1" applyFont="1" applyAlignment="1" applyProtection="1">
      <alignment vertical="center"/>
    </xf>
    <xf numFmtId="0" fontId="0" fillId="0" borderId="0" xfId="0" applyFill="1" applyProtection="1"/>
    <xf numFmtId="0" fontId="78" fillId="0" borderId="0" xfId="0" applyFont="1" applyFill="1" applyAlignment="1" applyProtection="1">
      <alignment horizontal="left" vertical="center"/>
      <protection hidden="1"/>
    </xf>
    <xf numFmtId="0" fontId="6" fillId="0" borderId="0" xfId="0" applyFont="1" applyFill="1" applyAlignment="1" applyProtection="1">
      <alignment horizontal="center" vertical="center" wrapText="1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41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9" fillId="0" borderId="0" xfId="0" applyFont="1" applyProtection="1">
      <protection hidden="1"/>
    </xf>
    <xf numFmtId="0" fontId="79" fillId="0" borderId="0" xfId="0" applyFont="1" applyFill="1" applyProtection="1">
      <protection hidden="1"/>
    </xf>
    <xf numFmtId="0" fontId="80" fillId="0" borderId="0" xfId="0" applyFont="1" applyFill="1" applyAlignment="1" applyProtection="1">
      <alignment vertical="center" wrapText="1"/>
      <protection hidden="1"/>
    </xf>
    <xf numFmtId="0" fontId="80" fillId="0" borderId="0" xfId="0" applyFont="1" applyAlignment="1" applyProtection="1">
      <alignment horizontal="justify" vertical="center" wrapText="1"/>
      <protection hidden="1"/>
    </xf>
    <xf numFmtId="0" fontId="80" fillId="0" borderId="0" xfId="0" applyFont="1" applyAlignment="1" applyProtection="1">
      <alignment vertical="center" wrapText="1"/>
      <protection hidden="1"/>
    </xf>
    <xf numFmtId="0" fontId="5" fillId="0" borderId="0" xfId="0" applyFont="1" applyProtection="1">
      <protection hidden="1"/>
    </xf>
    <xf numFmtId="0" fontId="79" fillId="0" borderId="0" xfId="0" applyFont="1" applyAlignment="1" applyProtection="1">
      <alignment horizontal="justify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70" xfId="0" applyFont="1" applyFill="1" applyBorder="1" applyAlignment="1" applyProtection="1">
      <alignment horizontal="center" vertical="center" wrapText="1"/>
      <protection hidden="1"/>
    </xf>
    <xf numFmtId="0" fontId="6" fillId="0" borderId="70" xfId="0" applyFont="1" applyBorder="1" applyAlignment="1" applyProtection="1">
      <alignment horizontal="justify" vertical="center"/>
      <protection hidden="1"/>
    </xf>
    <xf numFmtId="41" fontId="6" fillId="0" borderId="70" xfId="0" applyNumberFormat="1" applyFont="1" applyBorder="1" applyAlignment="1" applyProtection="1">
      <alignment horizontal="center" vertical="center"/>
      <protection hidden="1"/>
    </xf>
    <xf numFmtId="0" fontId="6" fillId="0" borderId="70" xfId="0" applyFont="1" applyBorder="1" applyAlignment="1" applyProtection="1">
      <alignment horizontal="center" vertical="center"/>
      <protection hidden="1"/>
    </xf>
    <xf numFmtId="0" fontId="6" fillId="0" borderId="70" xfId="0" applyFont="1" applyFill="1" applyBorder="1" applyAlignment="1" applyProtection="1">
      <alignment horizontal="center" vertical="center"/>
      <protection hidden="1"/>
    </xf>
    <xf numFmtId="0" fontId="6" fillId="0" borderId="14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vertical="center"/>
      <protection hidden="1"/>
    </xf>
    <xf numFmtId="0" fontId="81" fillId="0" borderId="0" xfId="0" applyFont="1" applyFill="1" applyAlignment="1" applyProtection="1">
      <alignment horizontal="left"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6" fillId="0" borderId="0" xfId="0" applyFont="1" applyAlignment="1" applyProtection="1">
      <alignment horizontal="justify" vertical="center"/>
      <protection hidden="1"/>
    </xf>
    <xf numFmtId="41" fontId="6" fillId="0" borderId="0" xfId="0" applyNumberFormat="1" applyFont="1" applyAlignment="1" applyProtection="1">
      <alignment vertical="center"/>
      <protection hidden="1"/>
    </xf>
    <xf numFmtId="41" fontId="6" fillId="0" borderId="0" xfId="0" applyNumberFormat="1" applyFont="1" applyFill="1" applyAlignment="1" applyProtection="1">
      <alignment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0" fontId="63" fillId="0" borderId="12" xfId="0" applyNumberFormat="1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left" vertical="center"/>
      <protection hidden="1"/>
    </xf>
    <xf numFmtId="0" fontId="82" fillId="0" borderId="0" xfId="0" applyFont="1" applyFill="1" applyAlignment="1" applyProtection="1">
      <alignment vertical="center"/>
      <protection hidden="1"/>
    </xf>
    <xf numFmtId="0" fontId="49" fillId="0" borderId="0" xfId="0" applyFont="1" applyFill="1" applyAlignment="1" applyProtection="1">
      <alignment vertical="center"/>
      <protection hidden="1"/>
    </xf>
    <xf numFmtId="0" fontId="49" fillId="0" borderId="0" xfId="0" applyFont="1" applyAlignment="1" applyProtection="1">
      <alignment vertical="center"/>
      <protection hidden="1"/>
    </xf>
    <xf numFmtId="49" fontId="6" fillId="0" borderId="0" xfId="0" applyNumberFormat="1" applyFont="1" applyAlignment="1" applyProtection="1">
      <alignment horizontal="right" vertical="center" wrapText="1"/>
      <protection hidden="1"/>
    </xf>
    <xf numFmtId="0" fontId="92" fillId="0" borderId="0" xfId="0" applyFont="1" applyFill="1" applyAlignment="1" applyProtection="1">
      <alignment horizontal="left" vertical="center"/>
      <protection hidden="1"/>
    </xf>
    <xf numFmtId="0" fontId="78" fillId="0" borderId="0" xfId="0" applyFont="1" applyAlignment="1" applyProtection="1">
      <alignment horizontal="justify" vertical="center" wrapText="1"/>
      <protection hidden="1"/>
    </xf>
    <xf numFmtId="49" fontId="78" fillId="0" borderId="0" xfId="0" applyNumberFormat="1" applyFont="1" applyAlignment="1" applyProtection="1">
      <alignment vertical="center" wrapText="1"/>
      <protection hidden="1"/>
    </xf>
    <xf numFmtId="0" fontId="76" fillId="0" borderId="0" xfId="0" applyFont="1" applyAlignment="1" applyProtection="1">
      <alignment horizontal="right" vertical="center"/>
      <protection hidden="1"/>
    </xf>
    <xf numFmtId="41" fontId="51" fillId="0" borderId="0" xfId="0" applyNumberFormat="1" applyFont="1" applyFill="1" applyAlignment="1" applyProtection="1">
      <alignment horizontal="left" vertical="center"/>
      <protection hidden="1"/>
    </xf>
    <xf numFmtId="10" fontId="15" fillId="0" borderId="12" xfId="0" applyNumberFormat="1" applyFont="1" applyBorder="1" applyAlignment="1" applyProtection="1">
      <alignment horizontal="center" vertical="center" wrapText="1"/>
      <protection hidden="1"/>
    </xf>
    <xf numFmtId="49" fontId="78" fillId="0" borderId="8" xfId="0" applyNumberFormat="1" applyFont="1" applyBorder="1" applyAlignment="1" applyProtection="1">
      <alignment horizontal="left" vertical="center"/>
      <protection hidden="1"/>
    </xf>
    <xf numFmtId="0" fontId="92" fillId="0" borderId="9" xfId="0" applyFont="1" applyFill="1" applyBorder="1" applyAlignment="1" applyProtection="1">
      <alignment horizontal="left" vertical="center"/>
      <protection hidden="1"/>
    </xf>
    <xf numFmtId="0" fontId="78" fillId="0" borderId="9" xfId="0" applyFont="1" applyFill="1" applyBorder="1" applyAlignment="1" applyProtection="1">
      <alignment horizontal="left" vertical="center"/>
      <protection hidden="1"/>
    </xf>
    <xf numFmtId="0" fontId="78" fillId="0" borderId="9" xfId="0" applyFont="1" applyBorder="1" applyAlignment="1" applyProtection="1">
      <alignment horizontal="justify" vertical="center" wrapText="1"/>
      <protection hidden="1"/>
    </xf>
    <xf numFmtId="49" fontId="78" fillId="0" borderId="9" xfId="0" applyNumberFormat="1" applyFont="1" applyBorder="1" applyAlignment="1" applyProtection="1">
      <alignment vertical="center" wrapText="1"/>
      <protection hidden="1"/>
    </xf>
    <xf numFmtId="0" fontId="76" fillId="0" borderId="9" xfId="0" applyFont="1" applyBorder="1" applyAlignment="1" applyProtection="1">
      <alignment horizontal="right" vertical="center"/>
      <protection hidden="1"/>
    </xf>
    <xf numFmtId="41" fontId="92" fillId="0" borderId="9" xfId="0" applyNumberFormat="1" applyFont="1" applyFill="1" applyBorder="1" applyAlignment="1" applyProtection="1">
      <alignment horizontal="left" vertical="center"/>
      <protection hidden="1"/>
    </xf>
    <xf numFmtId="0" fontId="78" fillId="0" borderId="9" xfId="0" applyFont="1" applyBorder="1" applyAlignment="1" applyProtection="1">
      <alignment vertical="center" wrapText="1"/>
      <protection hidden="1"/>
    </xf>
    <xf numFmtId="0" fontId="78" fillId="0" borderId="13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6" fillId="65" borderId="2" xfId="0" applyFont="1" applyFill="1" applyBorder="1" applyAlignment="1" applyProtection="1">
      <alignment horizontal="right" vertical="center"/>
      <protection hidden="1"/>
    </xf>
    <xf numFmtId="17" fontId="78" fillId="65" borderId="2" xfId="0" applyNumberFormat="1" applyFont="1" applyFill="1" applyBorder="1" applyAlignment="1" applyProtection="1">
      <alignment horizontal="justify" vertical="center"/>
      <protection hidden="1"/>
    </xf>
    <xf numFmtId="41" fontId="6" fillId="65" borderId="2" xfId="0" applyNumberFormat="1" applyFont="1" applyFill="1" applyBorder="1" applyAlignment="1" applyProtection="1">
      <alignment horizontal="center" vertical="center"/>
      <protection hidden="1"/>
    </xf>
    <xf numFmtId="0" fontId="6" fillId="65" borderId="2" xfId="0" applyFont="1" applyFill="1" applyBorder="1" applyAlignment="1" applyProtection="1">
      <alignment horizontal="center" vertical="center"/>
      <protection hidden="1"/>
    </xf>
    <xf numFmtId="0" fontId="6" fillId="65" borderId="2" xfId="0" applyFont="1" applyFill="1" applyBorder="1" applyAlignment="1" applyProtection="1">
      <alignment horizontal="left" vertical="center"/>
      <protection hidden="1"/>
    </xf>
    <xf numFmtId="10" fontId="78" fillId="65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right" vertical="center"/>
      <protection hidden="1"/>
    </xf>
    <xf numFmtId="17" fontId="78" fillId="0" borderId="0" xfId="0" applyNumberFormat="1" applyFont="1" applyBorder="1" applyAlignment="1" applyProtection="1">
      <alignment horizontal="left" vertical="center"/>
      <protection hidden="1"/>
    </xf>
    <xf numFmtId="41" fontId="6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horizontal="right" vertical="center"/>
      <protection hidden="1"/>
    </xf>
    <xf numFmtId="10" fontId="78" fillId="0" borderId="0" xfId="0" applyNumberFormat="1" applyFont="1" applyFill="1" applyBorder="1" applyAlignment="1" applyProtection="1">
      <alignment horizontal="center" vertical="center"/>
      <protection hidden="1"/>
    </xf>
    <xf numFmtId="0" fontId="78" fillId="65" borderId="1" xfId="0" applyFont="1" applyFill="1" applyBorder="1" applyAlignment="1" applyProtection="1">
      <alignment horizontal="center" vertical="center" wrapText="1"/>
      <protection hidden="1"/>
    </xf>
    <xf numFmtId="0" fontId="78" fillId="65" borderId="1" xfId="0" applyFont="1" applyFill="1" applyBorder="1" applyAlignment="1" applyProtection="1">
      <alignment horizontal="centerContinuous" vertical="center" wrapText="1"/>
      <protection hidden="1"/>
    </xf>
    <xf numFmtId="41" fontId="78" fillId="65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7" fillId="66" borderId="1" xfId="0" applyFont="1" applyFill="1" applyBorder="1" applyAlignment="1" applyProtection="1">
      <alignment horizontal="center" vertical="center"/>
      <protection hidden="1"/>
    </xf>
    <xf numFmtId="0" fontId="77" fillId="66" borderId="1" xfId="0" applyFont="1" applyFill="1" applyBorder="1" applyAlignment="1" applyProtection="1">
      <alignment horizontal="center" vertical="center" wrapText="1"/>
      <protection hidden="1"/>
    </xf>
    <xf numFmtId="49" fontId="77" fillId="66" borderId="1" xfId="0" applyNumberFormat="1" applyFont="1" applyFill="1" applyBorder="1" applyAlignment="1" applyProtection="1">
      <alignment horizontal="center" vertical="center" wrapText="1"/>
      <protection hidden="1"/>
    </xf>
    <xf numFmtId="166" fontId="77" fillId="66" borderId="3" xfId="0" applyNumberFormat="1" applyFont="1" applyFill="1" applyBorder="1" applyAlignment="1" applyProtection="1">
      <alignment horizontal="justify" vertical="center" wrapText="1"/>
      <protection hidden="1"/>
    </xf>
    <xf numFmtId="41" fontId="77" fillId="66" borderId="2" xfId="0" applyNumberFormat="1" applyFont="1" applyFill="1" applyBorder="1" applyAlignment="1" applyProtection="1">
      <alignment horizontal="center" vertical="center"/>
      <protection hidden="1"/>
    </xf>
    <xf numFmtId="43" fontId="77" fillId="66" borderId="2" xfId="7" applyFont="1" applyFill="1" applyBorder="1" applyAlignment="1" applyProtection="1">
      <alignment horizontal="right" vertical="center"/>
      <protection hidden="1"/>
    </xf>
    <xf numFmtId="164" fontId="77" fillId="66" borderId="2" xfId="7" applyNumberFormat="1" applyFont="1" applyFill="1" applyBorder="1" applyAlignment="1" applyProtection="1">
      <alignment horizontal="right" vertical="center" wrapText="1"/>
      <protection hidden="1"/>
    </xf>
    <xf numFmtId="164" fontId="77" fillId="66" borderId="6" xfId="7" applyNumberFormat="1" applyFont="1" applyFill="1" applyBorder="1" applyAlignment="1" applyProtection="1">
      <alignment horizontal="right" vertical="center"/>
      <protection hidden="1"/>
    </xf>
    <xf numFmtId="7" fontId="77" fillId="66" borderId="1" xfId="7" applyNumberFormat="1" applyFont="1" applyFill="1" applyBorder="1" applyAlignment="1" applyProtection="1">
      <alignment horizontal="right" vertical="center"/>
      <protection hidden="1"/>
    </xf>
    <xf numFmtId="0" fontId="77" fillId="0" borderId="0" xfId="0" applyFont="1" applyAlignment="1" applyProtection="1">
      <alignment horizontal="center" vertical="center"/>
      <protection hidden="1"/>
    </xf>
    <xf numFmtId="0" fontId="78" fillId="64" borderId="1" xfId="0" applyFont="1" applyFill="1" applyBorder="1" applyAlignment="1" applyProtection="1">
      <alignment horizontal="center" vertical="center"/>
      <protection hidden="1"/>
    </xf>
    <xf numFmtId="0" fontId="78" fillId="64" borderId="1" xfId="0" applyFont="1" applyFill="1" applyBorder="1" applyAlignment="1" applyProtection="1">
      <alignment horizontal="center" vertical="center" wrapText="1"/>
      <protection hidden="1"/>
    </xf>
    <xf numFmtId="49" fontId="78" fillId="64" borderId="1" xfId="0" applyNumberFormat="1" applyFont="1" applyFill="1" applyBorder="1" applyAlignment="1" applyProtection="1">
      <alignment horizontal="center" vertical="center" wrapText="1"/>
      <protection hidden="1"/>
    </xf>
    <xf numFmtId="2" fontId="78" fillId="64" borderId="3" xfId="0" applyNumberFormat="1" applyFont="1" applyFill="1" applyBorder="1" applyAlignment="1" applyProtection="1">
      <alignment horizontal="justify" vertical="center" wrapText="1"/>
      <protection hidden="1"/>
    </xf>
    <xf numFmtId="41" fontId="78" fillId="64" borderId="2" xfId="0" applyNumberFormat="1" applyFont="1" applyFill="1" applyBorder="1" applyAlignment="1" applyProtection="1">
      <alignment horizontal="center" vertical="center"/>
      <protection hidden="1"/>
    </xf>
    <xf numFmtId="43" fontId="78" fillId="64" borderId="2" xfId="7" applyFont="1" applyFill="1" applyBorder="1" applyAlignment="1" applyProtection="1">
      <alignment horizontal="right" vertical="center"/>
      <protection hidden="1"/>
    </xf>
    <xf numFmtId="164" fontId="78" fillId="64" borderId="2" xfId="7" applyNumberFormat="1" applyFont="1" applyFill="1" applyBorder="1" applyAlignment="1" applyProtection="1">
      <alignment horizontal="right" vertical="center" wrapText="1"/>
      <protection hidden="1"/>
    </xf>
    <xf numFmtId="164" fontId="78" fillId="64" borderId="6" xfId="7" applyNumberFormat="1" applyFont="1" applyFill="1" applyBorder="1" applyAlignment="1" applyProtection="1">
      <alignment horizontal="right" vertical="center"/>
      <protection hidden="1"/>
    </xf>
    <xf numFmtId="7" fontId="78" fillId="64" borderId="1" xfId="7" applyNumberFormat="1" applyFont="1" applyFill="1" applyBorder="1" applyAlignment="1" applyProtection="1">
      <alignment horizontal="right" vertical="center"/>
      <protection hidden="1"/>
    </xf>
    <xf numFmtId="0" fontId="78" fillId="0" borderId="0" xfId="0" applyFont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49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6" fillId="0" borderId="1" xfId="0" applyNumberFormat="1" applyFont="1" applyFill="1" applyBorder="1" applyAlignment="1" applyProtection="1">
      <alignment horizontal="center" vertical="center"/>
      <protection hidden="1"/>
    </xf>
    <xf numFmtId="43" fontId="6" fillId="0" borderId="1" xfId="7" applyFont="1" applyFill="1" applyBorder="1" applyAlignment="1" applyProtection="1">
      <alignment horizontal="right" vertical="center"/>
      <protection hidden="1"/>
    </xf>
    <xf numFmtId="164" fontId="6" fillId="0" borderId="1" xfId="7" applyNumberFormat="1" applyFont="1" applyFill="1" applyBorder="1" applyAlignment="1" applyProtection="1">
      <alignment horizontal="right" vertical="center"/>
      <protection hidden="1"/>
    </xf>
    <xf numFmtId="7" fontId="6" fillId="0" borderId="1" xfId="7" applyNumberFormat="1" applyFont="1" applyFill="1" applyBorder="1" applyAlignment="1" applyProtection="1">
      <alignment horizontal="right" vertical="center"/>
      <protection hidden="1"/>
    </xf>
    <xf numFmtId="2" fontId="77" fillId="66" borderId="3" xfId="0" applyNumberFormat="1" applyFont="1" applyFill="1" applyBorder="1" applyAlignment="1" applyProtection="1">
      <alignment horizontal="justify" vertical="center" wrapText="1"/>
      <protection hidden="1"/>
    </xf>
    <xf numFmtId="0" fontId="6" fillId="0" borderId="1" xfId="0" applyFont="1" applyBorder="1" applyAlignment="1" applyProtection="1">
      <alignment horizontal="justify" vertical="center" wrapText="1"/>
      <protection hidden="1"/>
    </xf>
    <xf numFmtId="43" fontId="6" fillId="0" borderId="1" xfId="10" applyFont="1" applyFill="1" applyBorder="1" applyAlignment="1" applyProtection="1">
      <alignment horizontal="right" vertical="center"/>
      <protection hidden="1"/>
    </xf>
    <xf numFmtId="164" fontId="6" fillId="0" borderId="1" xfId="10" applyNumberFormat="1" applyFont="1" applyFill="1" applyBorder="1" applyAlignment="1" applyProtection="1">
      <alignment horizontal="right" vertical="center"/>
      <protection hidden="1"/>
    </xf>
    <xf numFmtId="49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49" fontId="6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justify" vertical="center" wrapText="1"/>
      <protection hidden="1"/>
    </xf>
    <xf numFmtId="0" fontId="73" fillId="0" borderId="1" xfId="0" applyFont="1" applyFill="1" applyBorder="1" applyAlignment="1" applyProtection="1">
      <alignment horizontal="center" vertical="center" wrapText="1"/>
      <protection hidden="1"/>
    </xf>
    <xf numFmtId="49" fontId="7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left" vertical="center"/>
      <protection hidden="1"/>
    </xf>
    <xf numFmtId="49" fontId="3" fillId="0" borderId="2" xfId="0" applyNumberFormat="1" applyFont="1" applyBorder="1" applyAlignment="1" applyProtection="1">
      <alignment horizontal="center" vertical="center" wrapText="1"/>
      <protection hidden="1"/>
    </xf>
    <xf numFmtId="2" fontId="3" fillId="0" borderId="2" xfId="0" applyNumberFormat="1" applyFont="1" applyBorder="1" applyAlignment="1" applyProtection="1">
      <alignment horizontal="justify" vertical="center" wrapText="1"/>
      <protection hidden="1"/>
    </xf>
    <xf numFmtId="41" fontId="3" fillId="0" borderId="2" xfId="0" applyNumberFormat="1" applyFont="1" applyBorder="1" applyAlignment="1" applyProtection="1">
      <alignment horizontal="center" vertical="center"/>
      <protection hidden="1"/>
    </xf>
    <xf numFmtId="43" fontId="3" fillId="0" borderId="2" xfId="10" applyFont="1" applyFill="1" applyBorder="1" applyAlignment="1" applyProtection="1">
      <alignment horizontal="right" vertical="center"/>
      <protection hidden="1"/>
    </xf>
    <xf numFmtId="43" fontId="3" fillId="0" borderId="2" xfId="10" applyFont="1" applyFill="1" applyBorder="1" applyAlignment="1" applyProtection="1">
      <alignment horizontal="right" vertical="center" wrapText="1"/>
      <protection hidden="1"/>
    </xf>
    <xf numFmtId="43" fontId="3" fillId="0" borderId="6" xfId="10" applyFont="1" applyBorder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67" borderId="1" xfId="0" applyFont="1" applyFill="1" applyBorder="1" applyAlignment="1" applyProtection="1">
      <alignment horizontal="center" vertical="center"/>
      <protection hidden="1"/>
    </xf>
    <xf numFmtId="0" fontId="3" fillId="67" borderId="1" xfId="0" applyFont="1" applyFill="1" applyBorder="1" applyAlignment="1" applyProtection="1">
      <alignment horizontal="center" vertical="center" wrapText="1"/>
      <protection hidden="1"/>
    </xf>
    <xf numFmtId="0" fontId="84" fillId="65" borderId="2" xfId="0" applyFont="1" applyFill="1" applyBorder="1" applyAlignment="1" applyProtection="1">
      <alignment horizontal="center" vertical="center"/>
      <protection hidden="1"/>
    </xf>
    <xf numFmtId="41" fontId="3" fillId="67" borderId="1" xfId="0" applyNumberFormat="1" applyFont="1" applyFill="1" applyBorder="1" applyAlignment="1" applyProtection="1">
      <alignment horizontal="center" vertical="center"/>
      <protection hidden="1"/>
    </xf>
    <xf numFmtId="7" fontId="11" fillId="65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justify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41" fontId="6" fillId="0" borderId="0" xfId="0" applyNumberFormat="1" applyFont="1" applyAlignment="1" applyProtection="1">
      <alignment horizontal="center" vertical="center"/>
      <protection hidden="1"/>
    </xf>
    <xf numFmtId="7" fontId="6" fillId="0" borderId="0" xfId="0" applyNumberFormat="1" applyFont="1" applyAlignment="1" applyProtection="1">
      <alignment horizontal="center" vertical="center"/>
      <protection hidden="1"/>
    </xf>
    <xf numFmtId="0" fontId="68" fillId="0" borderId="15" xfId="428" applyFont="1" applyBorder="1" applyAlignment="1" applyProtection="1">
      <alignment horizontal="center" vertical="top"/>
    </xf>
    <xf numFmtId="0" fontId="68" fillId="0" borderId="35" xfId="428" applyFont="1" applyBorder="1" applyAlignment="1" applyProtection="1">
      <alignment horizontal="center" vertical="top"/>
    </xf>
    <xf numFmtId="0" fontId="68" fillId="0" borderId="16" xfId="428" applyFont="1" applyBorder="1" applyAlignment="1" applyProtection="1">
      <alignment horizontal="center" vertical="top"/>
    </xf>
    <xf numFmtId="0" fontId="69" fillId="0" borderId="15" xfId="428" applyFont="1" applyBorder="1" applyAlignment="1" applyProtection="1">
      <alignment horizontal="justify" vertical="center" wrapText="1"/>
    </xf>
    <xf numFmtId="0" fontId="69" fillId="0" borderId="35" xfId="428" applyFont="1" applyBorder="1" applyAlignment="1" applyProtection="1">
      <alignment horizontal="justify" vertical="center" wrapText="1"/>
    </xf>
    <xf numFmtId="0" fontId="69" fillId="0" borderId="16" xfId="428" applyFont="1" applyBorder="1" applyAlignment="1" applyProtection="1">
      <alignment horizontal="justify" vertical="center" wrapText="1"/>
    </xf>
    <xf numFmtId="0" fontId="69" fillId="0" borderId="76" xfId="428" applyFont="1" applyBorder="1" applyAlignment="1" applyProtection="1">
      <alignment horizontal="justify" vertical="top" wrapText="1"/>
    </xf>
    <xf numFmtId="0" fontId="69" fillId="0" borderId="78" xfId="428" applyFont="1" applyBorder="1" applyAlignment="1" applyProtection="1">
      <alignment horizontal="justify" vertical="top" wrapText="1"/>
    </xf>
    <xf numFmtId="0" fontId="69" fillId="0" borderId="79" xfId="428" applyFont="1" applyBorder="1" applyAlignment="1" applyProtection="1">
      <alignment horizontal="justify" vertical="top" wrapText="1"/>
    </xf>
    <xf numFmtId="0" fontId="64" fillId="0" borderId="0" xfId="428" applyFont="1" applyAlignment="1" applyProtection="1">
      <alignment horizontal="center"/>
    </xf>
    <xf numFmtId="167" fontId="62" fillId="4" borderId="76" xfId="259" applyFont="1" applyFill="1" applyBorder="1" applyAlignment="1" applyProtection="1">
      <alignment horizontal="left" vertical="center"/>
    </xf>
    <xf numFmtId="167" fontId="62" fillId="4" borderId="78" xfId="259" applyFont="1" applyFill="1" applyBorder="1" applyAlignment="1" applyProtection="1">
      <alignment horizontal="left" vertical="center"/>
    </xf>
    <xf numFmtId="167" fontId="62" fillId="4" borderId="79" xfId="259" applyFont="1" applyFill="1" applyBorder="1" applyAlignment="1" applyProtection="1">
      <alignment horizontal="left" vertical="center"/>
    </xf>
    <xf numFmtId="0" fontId="4" fillId="0" borderId="64" xfId="428" applyFill="1" applyBorder="1" applyAlignment="1" applyProtection="1">
      <alignment horizontal="left" wrapText="1"/>
    </xf>
    <xf numFmtId="0" fontId="4" fillId="0" borderId="65" xfId="428" applyFill="1" applyBorder="1" applyAlignment="1" applyProtection="1">
      <alignment horizontal="left" wrapText="1"/>
    </xf>
    <xf numFmtId="0" fontId="4" fillId="0" borderId="82" xfId="428" applyFill="1" applyBorder="1" applyAlignment="1" applyProtection="1">
      <alignment horizontal="left" wrapText="1"/>
    </xf>
    <xf numFmtId="0" fontId="4" fillId="0" borderId="41" xfId="428" applyFill="1" applyBorder="1" applyAlignment="1" applyProtection="1">
      <alignment horizontal="left"/>
    </xf>
    <xf numFmtId="0" fontId="4" fillId="0" borderId="42" xfId="428" applyFill="1" applyBorder="1" applyAlignment="1" applyProtection="1">
      <alignment horizontal="left"/>
    </xf>
    <xf numFmtId="0" fontId="62" fillId="63" borderId="3" xfId="428" applyFont="1" applyFill="1" applyBorder="1" applyAlignment="1" applyProtection="1">
      <alignment horizontal="center" vertical="center"/>
      <protection hidden="1"/>
    </xf>
    <xf numFmtId="0" fontId="62" fillId="63" borderId="2" xfId="428" applyFont="1" applyFill="1" applyBorder="1" applyAlignment="1" applyProtection="1">
      <alignment horizontal="center" vertical="center"/>
      <protection hidden="1"/>
    </xf>
    <xf numFmtId="0" fontId="62" fillId="63" borderId="6" xfId="428" applyFont="1" applyFill="1" applyBorder="1" applyAlignment="1" applyProtection="1">
      <alignment horizontal="center" vertical="center"/>
      <protection hidden="1"/>
    </xf>
    <xf numFmtId="0" fontId="63" fillId="62" borderId="1" xfId="428" applyFont="1" applyFill="1" applyBorder="1" applyAlignment="1" applyProtection="1">
      <alignment horizontal="center" vertical="center"/>
      <protection hidden="1"/>
    </xf>
    <xf numFmtId="0" fontId="15" fillId="0" borderId="1" xfId="428" applyFont="1" applyBorder="1" applyAlignment="1" applyProtection="1">
      <alignment horizontal="left"/>
      <protection hidden="1"/>
    </xf>
    <xf numFmtId="0" fontId="5" fillId="0" borderId="1" xfId="428" applyFont="1" applyBorder="1" applyAlignment="1" applyProtection="1">
      <alignment horizontal="center" vertical="center"/>
      <protection hidden="1"/>
    </xf>
    <xf numFmtId="0" fontId="5" fillId="0" borderId="3" xfId="270" applyFont="1" applyBorder="1" applyAlignment="1" applyProtection="1">
      <alignment horizontal="center"/>
      <protection hidden="1"/>
    </xf>
    <xf numFmtId="0" fontId="5" fillId="0" borderId="2" xfId="270" applyFont="1" applyBorder="1" applyAlignment="1" applyProtection="1">
      <alignment horizontal="center"/>
      <protection hidden="1"/>
    </xf>
    <xf numFmtId="0" fontId="5" fillId="0" borderId="6" xfId="270" applyFont="1" applyBorder="1" applyAlignment="1" applyProtection="1">
      <alignment horizontal="center"/>
      <protection hidden="1"/>
    </xf>
    <xf numFmtId="0" fontId="52" fillId="59" borderId="1" xfId="0" applyFont="1" applyFill="1" applyBorder="1" applyAlignment="1" applyProtection="1">
      <alignment horizontal="center" vertical="center"/>
      <protection hidden="1"/>
    </xf>
    <xf numFmtId="14" fontId="48" fillId="59" borderId="1" xfId="0" applyNumberFormat="1" applyFont="1" applyFill="1" applyBorder="1" applyAlignment="1" applyProtection="1">
      <alignment horizontal="center" vertical="center" wrapText="1"/>
      <protection hidden="1"/>
    </xf>
    <xf numFmtId="0" fontId="48" fillId="59" borderId="1" xfId="0" applyFont="1" applyFill="1" applyBorder="1" applyAlignment="1" applyProtection="1">
      <alignment horizontal="center" vertical="center" wrapText="1"/>
      <protection hidden="1"/>
    </xf>
    <xf numFmtId="0" fontId="86" fillId="68" borderId="1" xfId="0" applyFont="1" applyFill="1" applyBorder="1" applyAlignment="1" applyProtection="1">
      <alignment horizontal="center" vertical="center"/>
    </xf>
    <xf numFmtId="14" fontId="87" fillId="68" borderId="1" xfId="0" applyNumberFormat="1" applyFont="1" applyFill="1" applyBorder="1" applyAlignment="1" applyProtection="1">
      <alignment horizontal="center" vertical="center"/>
    </xf>
    <xf numFmtId="0" fontId="87" fillId="68" borderId="1" xfId="0" applyFont="1" applyFill="1" applyBorder="1" applyAlignment="1" applyProtection="1">
      <alignment horizontal="center" vertical="center"/>
    </xf>
    <xf numFmtId="0" fontId="78" fillId="64" borderId="1" xfId="0" applyFont="1" applyFill="1" applyBorder="1" applyAlignment="1" applyProtection="1">
      <alignment horizontal="center" vertical="center" wrapText="1"/>
    </xf>
    <xf numFmtId="0" fontId="78" fillId="64" borderId="3" xfId="0" applyFont="1" applyFill="1" applyBorder="1" applyAlignment="1" applyProtection="1">
      <alignment horizontal="center" vertical="center" wrapText="1"/>
    </xf>
    <xf numFmtId="0" fontId="78" fillId="64" borderId="6" xfId="0" applyFont="1" applyFill="1" applyBorder="1" applyAlignment="1" applyProtection="1">
      <alignment horizontal="center" vertical="center" wrapText="1"/>
    </xf>
    <xf numFmtId="0" fontId="5" fillId="3" borderId="58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" fillId="3" borderId="59" xfId="428" applyFont="1" applyFill="1" applyBorder="1" applyAlignment="1" applyProtection="1">
      <alignment horizontal="left" vertical="center"/>
    </xf>
    <xf numFmtId="0" fontId="5" fillId="3" borderId="38" xfId="428" applyFont="1" applyFill="1" applyBorder="1" applyAlignment="1" applyProtection="1">
      <alignment horizontal="left" vertical="center"/>
    </xf>
    <xf numFmtId="0" fontId="56" fillId="2" borderId="55" xfId="428" applyFont="1" applyFill="1" applyBorder="1" applyAlignment="1" applyProtection="1">
      <alignment horizontal="center" vertical="center"/>
      <protection hidden="1"/>
    </xf>
    <xf numFmtId="0" fontId="56" fillId="2" borderId="36" xfId="428" applyFont="1" applyFill="1" applyBorder="1" applyAlignment="1" applyProtection="1">
      <alignment horizontal="center" vertical="center"/>
      <protection hidden="1"/>
    </xf>
    <xf numFmtId="0" fontId="56" fillId="2" borderId="37" xfId="428" applyFont="1" applyFill="1" applyBorder="1" applyAlignment="1" applyProtection="1">
      <alignment horizontal="center" vertical="center"/>
      <protection hidden="1"/>
    </xf>
    <xf numFmtId="0" fontId="56" fillId="2" borderId="58" xfId="428" applyFont="1" applyFill="1" applyBorder="1" applyAlignment="1" applyProtection="1">
      <alignment horizontal="center" vertical="center"/>
      <protection hidden="1"/>
    </xf>
    <xf numFmtId="0" fontId="56" fillId="2" borderId="0" xfId="428" applyFont="1" applyFill="1" applyBorder="1" applyAlignment="1" applyProtection="1">
      <alignment horizontal="center" vertical="center"/>
      <protection hidden="1"/>
    </xf>
    <xf numFmtId="0" fontId="56" fillId="2" borderId="10" xfId="428" applyFont="1" applyFill="1" applyBorder="1" applyAlignment="1" applyProtection="1">
      <alignment horizontal="center" vertical="center"/>
      <protection hidden="1"/>
    </xf>
    <xf numFmtId="0" fontId="56" fillId="2" borderId="59" xfId="428" applyFont="1" applyFill="1" applyBorder="1" applyAlignment="1" applyProtection="1">
      <alignment horizontal="center" vertical="center"/>
      <protection hidden="1"/>
    </xf>
    <xf numFmtId="0" fontId="56" fillId="2" borderId="38" xfId="428" applyFont="1" applyFill="1" applyBorder="1" applyAlignment="1" applyProtection="1">
      <alignment horizontal="center" vertical="center"/>
      <protection hidden="1"/>
    </xf>
    <xf numFmtId="0" fontId="56" fillId="2" borderId="11" xfId="428" applyFont="1" applyFill="1" applyBorder="1" applyAlignment="1" applyProtection="1">
      <alignment horizontal="center" vertical="center"/>
      <protection hidden="1"/>
    </xf>
    <xf numFmtId="0" fontId="58" fillId="2" borderId="67" xfId="428" applyFont="1" applyFill="1" applyBorder="1" applyAlignment="1" applyProtection="1">
      <alignment horizontal="center" vertical="center" wrapText="1"/>
      <protection hidden="1"/>
    </xf>
    <xf numFmtId="0" fontId="58" fillId="2" borderId="68" xfId="428" applyFont="1" applyFill="1" applyBorder="1" applyAlignment="1" applyProtection="1">
      <alignment horizontal="center" vertical="center" wrapText="1"/>
      <protection hidden="1"/>
    </xf>
    <xf numFmtId="0" fontId="58" fillId="2" borderId="69" xfId="428" applyFont="1" applyFill="1" applyBorder="1" applyAlignment="1" applyProtection="1">
      <alignment horizontal="center" vertical="center" wrapText="1"/>
      <protection hidden="1"/>
    </xf>
    <xf numFmtId="4" fontId="56" fillId="2" borderId="63" xfId="428" applyNumberFormat="1" applyFont="1" applyFill="1" applyBorder="1" applyAlignment="1" applyProtection="1">
      <alignment horizontal="center" vertical="center" wrapText="1"/>
      <protection hidden="1"/>
    </xf>
    <xf numFmtId="4" fontId="56" fillId="2" borderId="68" xfId="428" applyNumberFormat="1" applyFont="1" applyFill="1" applyBorder="1" applyAlignment="1" applyProtection="1">
      <alignment horizontal="center" vertical="center" wrapText="1"/>
      <protection hidden="1"/>
    </xf>
    <xf numFmtId="4" fontId="56" fillId="2" borderId="56" xfId="428" applyNumberFormat="1" applyFont="1" applyFill="1" applyBorder="1" applyAlignment="1" applyProtection="1">
      <alignment horizontal="center" vertical="center" wrapText="1"/>
      <protection hidden="1"/>
    </xf>
    <xf numFmtId="0" fontId="91" fillId="3" borderId="36" xfId="428" applyFont="1" applyFill="1" applyBorder="1" applyAlignment="1" applyProtection="1">
      <alignment horizontal="justify" vertical="center" wrapText="1"/>
    </xf>
    <xf numFmtId="173" fontId="56" fillId="2" borderId="15" xfId="428" applyNumberFormat="1" applyFont="1" applyFill="1" applyBorder="1" applyAlignment="1" applyProtection="1">
      <alignment horizontal="center" vertical="center"/>
    </xf>
    <xf numFmtId="173" fontId="56" fillId="2" borderId="35" xfId="428" applyNumberFormat="1" applyFont="1" applyFill="1" applyBorder="1" applyAlignment="1" applyProtection="1">
      <alignment horizontal="center" vertical="center"/>
    </xf>
    <xf numFmtId="173" fontId="56" fillId="2" borderId="16" xfId="428" applyNumberFormat="1" applyFont="1" applyFill="1" applyBorder="1" applyAlignment="1" applyProtection="1">
      <alignment horizontal="center" vertical="center"/>
    </xf>
    <xf numFmtId="10" fontId="56" fillId="2" borderId="63" xfId="428" applyNumberFormat="1" applyFont="1" applyFill="1" applyBorder="1" applyAlignment="1" applyProtection="1">
      <alignment horizontal="center" vertical="center" wrapText="1"/>
      <protection hidden="1"/>
    </xf>
    <xf numFmtId="10" fontId="56" fillId="2" borderId="68" xfId="428" applyNumberFormat="1" applyFont="1" applyFill="1" applyBorder="1" applyAlignment="1" applyProtection="1">
      <alignment horizontal="center" vertical="center" wrapText="1"/>
      <protection hidden="1"/>
    </xf>
    <xf numFmtId="10" fontId="56" fillId="2" borderId="56" xfId="428" applyNumberFormat="1" applyFont="1" applyFill="1" applyBorder="1" applyAlignment="1" applyProtection="1">
      <alignment horizontal="center" vertical="center" wrapText="1"/>
      <protection hidden="1"/>
    </xf>
    <xf numFmtId="10" fontId="56" fillId="2" borderId="15" xfId="428" applyNumberFormat="1" applyFont="1" applyFill="1" applyBorder="1" applyAlignment="1" applyProtection="1">
      <alignment horizontal="center" vertical="center"/>
    </xf>
    <xf numFmtId="10" fontId="56" fillId="2" borderId="35" xfId="428" applyNumberFormat="1" applyFont="1" applyFill="1" applyBorder="1" applyAlignment="1" applyProtection="1">
      <alignment horizontal="center" vertical="center"/>
    </xf>
    <xf numFmtId="10" fontId="56" fillId="2" borderId="16" xfId="428" applyNumberFormat="1" applyFont="1" applyFill="1" applyBorder="1" applyAlignment="1" applyProtection="1">
      <alignment horizontal="center" vertical="center"/>
    </xf>
    <xf numFmtId="0" fontId="56" fillId="2" borderId="62" xfId="428" applyFont="1" applyFill="1" applyBorder="1" applyAlignment="1" applyProtection="1">
      <alignment horizontal="center"/>
      <protection hidden="1"/>
    </xf>
    <xf numFmtId="49" fontId="56" fillId="2" borderId="60" xfId="428" applyNumberFormat="1" applyFont="1" applyFill="1" applyBorder="1" applyAlignment="1" applyProtection="1">
      <alignment horizontal="center"/>
      <protection hidden="1"/>
    </xf>
    <xf numFmtId="49" fontId="56" fillId="2" borderId="2" xfId="428" applyNumberFormat="1" applyFont="1" applyFill="1" applyBorder="1" applyAlignment="1" applyProtection="1">
      <alignment horizontal="center"/>
      <protection hidden="1"/>
    </xf>
    <xf numFmtId="49" fontId="56" fillId="2" borderId="61" xfId="428" applyNumberFormat="1" applyFont="1" applyFill="1" applyBorder="1" applyAlignment="1" applyProtection="1">
      <alignment horizontal="center"/>
      <protection hidden="1"/>
    </xf>
    <xf numFmtId="0" fontId="56" fillId="2" borderId="63" xfId="428" applyFont="1" applyFill="1" applyBorder="1" applyAlignment="1" applyProtection="1">
      <alignment horizontal="center"/>
      <protection hidden="1"/>
    </xf>
    <xf numFmtId="0" fontId="56" fillId="2" borderId="64" xfId="428" applyFont="1" applyFill="1" applyBorder="1" applyAlignment="1" applyProtection="1">
      <alignment horizontal="center"/>
      <protection hidden="1"/>
    </xf>
    <xf numFmtId="0" fontId="56" fillId="2" borderId="65" xfId="428" applyFont="1" applyFill="1" applyBorder="1" applyAlignment="1" applyProtection="1">
      <alignment horizontal="center"/>
      <protection hidden="1"/>
    </xf>
    <xf numFmtId="0" fontId="56" fillId="2" borderId="66" xfId="428" applyFont="1" applyFill="1" applyBorder="1" applyAlignment="1" applyProtection="1">
      <alignment horizontal="center"/>
      <protection hidden="1"/>
    </xf>
    <xf numFmtId="0" fontId="4" fillId="0" borderId="15" xfId="428" applyBorder="1" applyAlignment="1" applyProtection="1">
      <alignment horizontal="center"/>
      <protection locked="0"/>
    </xf>
    <xf numFmtId="0" fontId="4" fillId="0" borderId="35" xfId="428" applyBorder="1" applyAlignment="1" applyProtection="1">
      <alignment horizontal="center"/>
      <protection locked="0"/>
    </xf>
    <xf numFmtId="0" fontId="4" fillId="0" borderId="16" xfId="428" applyBorder="1" applyAlignment="1" applyProtection="1">
      <alignment horizontal="center"/>
      <protection locked="0"/>
    </xf>
    <xf numFmtId="10" fontId="4" fillId="4" borderId="72" xfId="428" applyNumberFormat="1" applyFill="1" applyBorder="1" applyAlignment="1" applyProtection="1">
      <alignment horizontal="center" vertical="center"/>
      <protection locked="0"/>
    </xf>
    <xf numFmtId="10" fontId="4" fillId="4" borderId="73" xfId="428" applyNumberFormat="1" applyFill="1" applyBorder="1" applyAlignment="1" applyProtection="1">
      <alignment horizontal="center" vertical="center"/>
      <protection locked="0"/>
    </xf>
    <xf numFmtId="10" fontId="4" fillId="4" borderId="42" xfId="428" applyNumberFormat="1" applyFill="1" applyBorder="1" applyAlignment="1" applyProtection="1">
      <alignment horizontal="center" vertical="center"/>
      <protection locked="0"/>
    </xf>
    <xf numFmtId="10" fontId="4" fillId="4" borderId="40" xfId="428" applyNumberFormat="1" applyFill="1" applyBorder="1" applyAlignment="1" applyProtection="1">
      <alignment horizontal="center" vertical="center"/>
      <protection locked="0"/>
    </xf>
    <xf numFmtId="10" fontId="4" fillId="4" borderId="1" xfId="428" applyNumberFormat="1" applyFont="1" applyFill="1" applyBorder="1" applyAlignment="1" applyProtection="1">
      <alignment horizontal="center" vertical="center"/>
      <protection locked="0"/>
    </xf>
    <xf numFmtId="10" fontId="4" fillId="2" borderId="1" xfId="428" applyNumberFormat="1" applyFont="1" applyFill="1" applyBorder="1" applyAlignment="1" applyProtection="1">
      <alignment horizontal="center" vertical="center"/>
      <protection locked="0"/>
    </xf>
    <xf numFmtId="0" fontId="5" fillId="0" borderId="1" xfId="428" applyFont="1" applyBorder="1" applyAlignment="1" applyProtection="1">
      <alignment horizontal="center" wrapText="1"/>
      <protection locked="0" hidden="1"/>
    </xf>
    <xf numFmtId="10" fontId="5" fillId="0" borderId="1" xfId="428" applyNumberFormat="1" applyFont="1" applyBorder="1" applyProtection="1">
      <protection locked="0" hidden="1"/>
    </xf>
    <xf numFmtId="10" fontId="5" fillId="0" borderId="1" xfId="428" applyNumberFormat="1" applyFont="1" applyBorder="1" applyAlignment="1" applyProtection="1">
      <alignment horizontal="right" vertical="center"/>
      <protection locked="0" hidden="1"/>
    </xf>
    <xf numFmtId="10" fontId="5" fillId="0" borderId="1" xfId="428" applyNumberFormat="1" applyFont="1" applyBorder="1" applyAlignment="1" applyProtection="1">
      <alignment horizontal="right" vertical="center"/>
      <protection locked="0" hidden="1"/>
    </xf>
    <xf numFmtId="0" fontId="70" fillId="0" borderId="3" xfId="428" applyFont="1" applyBorder="1" applyAlignment="1" applyProtection="1">
      <alignment horizontal="center" vertical="center"/>
      <protection locked="0" hidden="1"/>
    </xf>
    <xf numFmtId="0" fontId="70" fillId="0" borderId="2" xfId="428" applyFont="1" applyBorder="1" applyAlignment="1" applyProtection="1">
      <alignment horizontal="center" vertical="center"/>
      <protection locked="0" hidden="1"/>
    </xf>
    <xf numFmtId="0" fontId="70" fillId="0" borderId="6" xfId="428" applyFont="1" applyBorder="1" applyAlignment="1" applyProtection="1">
      <alignment horizontal="center" vertical="center"/>
      <protection locked="0" hidden="1"/>
    </xf>
    <xf numFmtId="0" fontId="67" fillId="0" borderId="3" xfId="428" applyFont="1" applyBorder="1" applyAlignment="1" applyProtection="1">
      <alignment horizontal="center" vertical="center" wrapText="1"/>
      <protection locked="0" hidden="1"/>
    </xf>
    <xf numFmtId="0" fontId="67" fillId="0" borderId="2" xfId="428" applyFont="1" applyBorder="1" applyAlignment="1" applyProtection="1">
      <alignment horizontal="center" vertical="center" wrapText="1"/>
      <protection locked="0" hidden="1"/>
    </xf>
    <xf numFmtId="0" fontId="67" fillId="0" borderId="6" xfId="428" applyFont="1" applyBorder="1" applyAlignment="1" applyProtection="1">
      <alignment horizontal="center" vertical="center" wrapText="1"/>
      <protection locked="0" hidden="1"/>
    </xf>
    <xf numFmtId="0" fontId="15" fillId="0" borderId="3" xfId="428" applyFont="1" applyBorder="1" applyAlignment="1" applyProtection="1">
      <alignment horizontal="left" wrapText="1"/>
      <protection locked="0" hidden="1"/>
    </xf>
    <xf numFmtId="0" fontId="15" fillId="0" borderId="2" xfId="428" applyFont="1" applyBorder="1" applyAlignment="1" applyProtection="1">
      <alignment horizontal="left" wrapText="1"/>
      <protection locked="0" hidden="1"/>
    </xf>
    <xf numFmtId="0" fontId="15" fillId="0" borderId="6" xfId="428" applyFont="1" applyBorder="1" applyAlignment="1" applyProtection="1">
      <alignment horizontal="left" wrapText="1"/>
      <protection locked="0" hidden="1"/>
    </xf>
    <xf numFmtId="0" fontId="15" fillId="0" borderId="0" xfId="270" applyFont="1" applyProtection="1">
      <protection locked="0" hidden="1"/>
    </xf>
    <xf numFmtId="0" fontId="4" fillId="0" borderId="0" xfId="428" applyProtection="1">
      <protection locked="0"/>
    </xf>
    <xf numFmtId="0" fontId="6" fillId="0" borderId="3" xfId="0" applyFont="1" applyBorder="1" applyAlignment="1" applyProtection="1">
      <alignment horizontal="center" vertical="center"/>
      <protection locked="0" hidden="1"/>
    </xf>
    <xf numFmtId="0" fontId="6" fillId="0" borderId="2" xfId="0" applyFont="1" applyFill="1" applyBorder="1" applyAlignment="1" applyProtection="1">
      <alignment horizontal="center" vertical="center" wrapText="1"/>
      <protection locked="0" hidden="1"/>
    </xf>
    <xf numFmtId="0" fontId="6" fillId="0" borderId="2" xfId="0" applyFont="1" applyBorder="1" applyAlignment="1" applyProtection="1">
      <alignment horizontal="justify" vertical="center"/>
      <protection locked="0" hidden="1"/>
    </xf>
    <xf numFmtId="41" fontId="6" fillId="0" borderId="2" xfId="0" applyNumberFormat="1" applyFont="1" applyBorder="1" applyAlignment="1" applyProtection="1">
      <alignment horizontal="center" vertical="center"/>
      <protection locked="0" hidden="1"/>
    </xf>
    <xf numFmtId="0" fontId="6" fillId="0" borderId="2" xfId="0" applyFont="1" applyBorder="1" applyAlignment="1" applyProtection="1">
      <alignment horizontal="center" vertical="center"/>
      <protection locked="0" hidden="1"/>
    </xf>
    <xf numFmtId="0" fontId="6" fillId="0" borderId="2" xfId="0" applyFont="1" applyFill="1" applyBorder="1" applyAlignment="1" applyProtection="1">
      <alignment horizontal="center" vertical="center"/>
      <protection locked="0" hidden="1"/>
    </xf>
    <xf numFmtId="0" fontId="6" fillId="0" borderId="6" xfId="0" applyFont="1" applyBorder="1" applyAlignment="1" applyProtection="1">
      <alignment horizontal="center" vertical="center"/>
      <protection locked="0" hidden="1"/>
    </xf>
    <xf numFmtId="164" fontId="6" fillId="0" borderId="1" xfId="7" applyNumberFormat="1" applyFont="1" applyFill="1" applyBorder="1" applyAlignment="1" applyProtection="1">
      <alignment horizontal="right" vertical="center" wrapText="1"/>
      <protection locked="0" hidden="1"/>
    </xf>
    <xf numFmtId="164" fontId="6" fillId="0" borderId="1" xfId="10" applyNumberFormat="1" applyFont="1" applyFill="1" applyBorder="1" applyAlignment="1" applyProtection="1">
      <alignment horizontal="right" vertical="center" wrapText="1"/>
      <protection locked="0" hidden="1"/>
    </xf>
    <xf numFmtId="164" fontId="6" fillId="0" borderId="1" xfId="10" applyNumberFormat="1" applyFont="1" applyFill="1" applyBorder="1" applyAlignment="1" applyProtection="1">
      <alignment horizontal="right" vertical="center"/>
      <protection locked="0" hidden="1"/>
    </xf>
    <xf numFmtId="0" fontId="85" fillId="0" borderId="3" xfId="0" applyFont="1" applyBorder="1" applyAlignment="1" applyProtection="1">
      <alignment horizontal="center" vertical="center"/>
      <protection locked="0" hidden="1"/>
    </xf>
    <xf numFmtId="0" fontId="85" fillId="0" borderId="2" xfId="0" applyFont="1" applyBorder="1" applyAlignment="1" applyProtection="1">
      <alignment horizontal="center" vertical="center"/>
      <protection locked="0" hidden="1"/>
    </xf>
    <xf numFmtId="0" fontId="85" fillId="0" borderId="6" xfId="0" applyFont="1" applyBorder="1" applyAlignment="1" applyProtection="1">
      <alignment horizontal="center" vertical="center"/>
      <protection locked="0" hidden="1"/>
    </xf>
    <xf numFmtId="0" fontId="85" fillId="0" borderId="1" xfId="0" applyFont="1" applyBorder="1" applyAlignment="1" applyProtection="1">
      <alignment horizontal="center" vertical="center"/>
      <protection locked="0" hidden="1"/>
    </xf>
    <xf numFmtId="41" fontId="3" fillId="0" borderId="1" xfId="0" applyNumberFormat="1" applyFont="1" applyBorder="1" applyAlignment="1" applyProtection="1">
      <alignment horizontal="center" vertical="center"/>
      <protection locked="0" hidden="1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3" fillId="0" borderId="2" xfId="0" applyNumberFormat="1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164" fontId="6" fillId="0" borderId="1" xfId="0" applyNumberFormat="1" applyFont="1" applyFill="1" applyBorder="1" applyAlignment="1" applyProtection="1">
      <alignment vertical="center" wrapText="1"/>
      <protection locked="0"/>
    </xf>
    <xf numFmtId="164" fontId="76" fillId="0" borderId="1" xfId="0" applyNumberFormat="1" applyFont="1" applyFill="1" applyBorder="1" applyAlignment="1" applyProtection="1">
      <alignment vertical="center" wrapText="1"/>
      <protection locked="0"/>
    </xf>
    <xf numFmtId="0" fontId="85" fillId="0" borderId="3" xfId="0" applyFont="1" applyBorder="1" applyAlignment="1" applyProtection="1">
      <alignment horizontal="center" vertical="center"/>
      <protection locked="0"/>
    </xf>
    <xf numFmtId="0" fontId="85" fillId="0" borderId="2" xfId="0" applyFont="1" applyBorder="1" applyAlignment="1" applyProtection="1">
      <alignment horizontal="center" vertical="center"/>
      <protection locked="0"/>
    </xf>
    <xf numFmtId="0" fontId="85" fillId="0" borderId="6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5" fillId="0" borderId="15" xfId="428" applyFont="1" applyBorder="1" applyAlignment="1" applyProtection="1">
      <alignment wrapText="1"/>
      <protection locked="0" hidden="1"/>
    </xf>
    <xf numFmtId="0" fontId="5" fillId="0" borderId="35" xfId="428" applyFont="1" applyBorder="1" applyAlignment="1" applyProtection="1">
      <alignment wrapText="1"/>
      <protection locked="0" hidden="1"/>
    </xf>
    <xf numFmtId="0" fontId="52" fillId="0" borderId="35" xfId="428" applyFont="1" applyBorder="1" applyAlignment="1" applyProtection="1">
      <alignment horizontal="center" vertical="center"/>
      <protection locked="0" hidden="1"/>
    </xf>
    <xf numFmtId="0" fontId="5" fillId="0" borderId="16" xfId="428" applyFont="1" applyBorder="1" applyAlignment="1" applyProtection="1">
      <alignment wrapText="1"/>
      <protection locked="0" hidden="1"/>
    </xf>
    <xf numFmtId="168" fontId="57" fillId="0" borderId="33" xfId="428" applyNumberFormat="1" applyFont="1" applyFill="1" applyBorder="1" applyAlignment="1" applyProtection="1">
      <alignment horizontal="center" vertical="center"/>
      <protection locked="0"/>
    </xf>
    <xf numFmtId="0" fontId="51" fillId="0" borderId="35" xfId="428" applyFont="1" applyBorder="1" applyAlignment="1" applyProtection="1">
      <alignment vertical="center"/>
      <protection locked="0" hidden="1"/>
    </xf>
    <xf numFmtId="0" fontId="51" fillId="0" borderId="15" xfId="428" applyFont="1" applyBorder="1" applyAlignment="1" applyProtection="1">
      <alignment vertical="center"/>
      <protection locked="0" hidden="1"/>
    </xf>
    <xf numFmtId="0" fontId="59" fillId="0" borderId="35" xfId="428" applyFont="1" applyBorder="1" applyAlignment="1" applyProtection="1">
      <alignment vertical="center"/>
      <protection locked="0" hidden="1"/>
    </xf>
    <xf numFmtId="0" fontId="51" fillId="0" borderId="35" xfId="428" applyFont="1" applyBorder="1" applyAlignment="1" applyProtection="1">
      <alignment horizontal="center" vertical="center"/>
      <protection locked="0" hidden="1"/>
    </xf>
    <xf numFmtId="0" fontId="51" fillId="0" borderId="16" xfId="428" applyFont="1" applyBorder="1" applyAlignment="1" applyProtection="1">
      <alignment vertical="center"/>
      <protection locked="0" hidden="1"/>
    </xf>
    <xf numFmtId="0" fontId="60" fillId="0" borderId="15" xfId="428" applyFont="1" applyBorder="1" applyAlignment="1" applyProtection="1">
      <alignment horizontal="center"/>
      <protection locked="0" hidden="1"/>
    </xf>
    <xf numFmtId="0" fontId="60" fillId="0" borderId="35" xfId="428" applyFont="1" applyBorder="1" applyAlignment="1" applyProtection="1">
      <alignment horizontal="center"/>
      <protection locked="0" hidden="1"/>
    </xf>
    <xf numFmtId="0" fontId="60" fillId="0" borderId="57" xfId="428" applyFont="1" applyBorder="1" applyAlignment="1" applyProtection="1">
      <alignment horizontal="center"/>
      <protection locked="0" hidden="1"/>
    </xf>
    <xf numFmtId="0" fontId="15" fillId="0" borderId="39" xfId="428" applyFont="1" applyBorder="1" applyAlignment="1" applyProtection="1">
      <alignment wrapText="1"/>
      <protection locked="0" hidden="1"/>
    </xf>
    <xf numFmtId="0" fontId="15" fillId="0" borderId="35" xfId="428" applyFont="1" applyBorder="1" applyAlignment="1" applyProtection="1">
      <alignment wrapText="1"/>
      <protection locked="0" hidden="1"/>
    </xf>
    <xf numFmtId="0" fontId="15" fillId="0" borderId="35" xfId="428" applyFont="1" applyBorder="1" applyAlignment="1" applyProtection="1">
      <alignment horizontal="left" wrapText="1"/>
      <protection locked="0" hidden="1"/>
    </xf>
    <xf numFmtId="0" fontId="15" fillId="0" borderId="16" xfId="428" applyFont="1" applyBorder="1" applyAlignment="1" applyProtection="1">
      <alignment horizontal="left" wrapText="1"/>
      <protection locked="0" hidden="1"/>
    </xf>
  </cellXfs>
  <cellStyles count="1006">
    <cellStyle name="20% - Accent1" xfId="11"/>
    <cellStyle name="20% - Accent1 2" xfId="441"/>
    <cellStyle name="20% - Accent2" xfId="12"/>
    <cellStyle name="20% - Accent2 2" xfId="624"/>
    <cellStyle name="20% - Accent3" xfId="13"/>
    <cellStyle name="20% - Accent3 2" xfId="440"/>
    <cellStyle name="20% - Accent4" xfId="14"/>
    <cellStyle name="20% - Accent4 2" xfId="596"/>
    <cellStyle name="20% - Accent5" xfId="15"/>
    <cellStyle name="20% - Accent5 2" xfId="595"/>
    <cellStyle name="20% - Accent6" xfId="16"/>
    <cellStyle name="20% - Accent6 2" xfId="594"/>
    <cellStyle name="20% - Ênfase1 2" xfId="17"/>
    <cellStyle name="20% - Ênfase1 2 2" xfId="18"/>
    <cellStyle name="20% - Ênfase1 2 2 2" xfId="593"/>
    <cellStyle name="20% - Ênfase1 2 3" xfId="592"/>
    <cellStyle name="20% - Ênfase1 2 4" xfId="591"/>
    <cellStyle name="20% - Ênfase1 3" xfId="19"/>
    <cellStyle name="20% - Ênfase1 3 2" xfId="590"/>
    <cellStyle name="20% - Ênfase1 3 3" xfId="589"/>
    <cellStyle name="20% - Ênfase1 4" xfId="20"/>
    <cellStyle name="20% - Ênfase1 4 2" xfId="588"/>
    <cellStyle name="20% - Ênfase1 4 3" xfId="587"/>
    <cellStyle name="20% - Ênfase1 5" xfId="21"/>
    <cellStyle name="20% - Ênfase1 5 2" xfId="586"/>
    <cellStyle name="20% - Ênfase1 5 3" xfId="585"/>
    <cellStyle name="20% - Ênfase1 6" xfId="22"/>
    <cellStyle name="20% - Ênfase1 6 2" xfId="584"/>
    <cellStyle name="20% - Ênfase1 6 3" xfId="583"/>
    <cellStyle name="20% - Ênfase1 7" xfId="23"/>
    <cellStyle name="20% - Ênfase1 7 2" xfId="582"/>
    <cellStyle name="20% - Ênfase1 7 3" xfId="581"/>
    <cellStyle name="20% - Ênfase1 8" xfId="24"/>
    <cellStyle name="20% - Ênfase1 8 2" xfId="580"/>
    <cellStyle name="20% - Ênfase1 8 3" xfId="579"/>
    <cellStyle name="20% - Ênfase1 9" xfId="25"/>
    <cellStyle name="20% - Ênfase1 9 2" xfId="578"/>
    <cellStyle name="20% - Ênfase2 2" xfId="26"/>
    <cellStyle name="20% - Ênfase2 2 2" xfId="27"/>
    <cellStyle name="20% - Ênfase2 2 2 2" xfId="577"/>
    <cellStyle name="20% - Ênfase2 2 3" xfId="576"/>
    <cellStyle name="20% - Ênfase2 2 4" xfId="575"/>
    <cellStyle name="20% - Ênfase2 3" xfId="28"/>
    <cellStyle name="20% - Ênfase2 3 2" xfId="574"/>
    <cellStyle name="20% - Ênfase2 3 3" xfId="573"/>
    <cellStyle name="20% - Ênfase2 4" xfId="29"/>
    <cellStyle name="20% - Ênfase2 4 2" xfId="572"/>
    <cellStyle name="20% - Ênfase2 4 3" xfId="571"/>
    <cellStyle name="20% - Ênfase2 5" xfId="30"/>
    <cellStyle name="20% - Ênfase2 5 2" xfId="570"/>
    <cellStyle name="20% - Ênfase2 5 3" xfId="569"/>
    <cellStyle name="20% - Ênfase2 6" xfId="31"/>
    <cellStyle name="20% - Ênfase2 6 2" xfId="568"/>
    <cellStyle name="20% - Ênfase2 6 3" xfId="567"/>
    <cellStyle name="20% - Ênfase2 7" xfId="32"/>
    <cellStyle name="20% - Ênfase2 7 2" xfId="566"/>
    <cellStyle name="20% - Ênfase2 7 3" xfId="565"/>
    <cellStyle name="20% - Ênfase2 8" xfId="33"/>
    <cellStyle name="20% - Ênfase2 8 2" xfId="564"/>
    <cellStyle name="20% - Ênfase2 8 3" xfId="563"/>
    <cellStyle name="20% - Ênfase2 9" xfId="34"/>
    <cellStyle name="20% - Ênfase2 9 2" xfId="562"/>
    <cellStyle name="20% - Ênfase3 2" xfId="35"/>
    <cellStyle name="20% - Ênfase3 2 2" xfId="36"/>
    <cellStyle name="20% - Ênfase3 2 2 2" xfId="561"/>
    <cellStyle name="20% - Ênfase3 2 3" xfId="560"/>
    <cellStyle name="20% - Ênfase3 2 4" xfId="559"/>
    <cellStyle name="20% - Ênfase3 3" xfId="37"/>
    <cellStyle name="20% - Ênfase3 3 2" xfId="558"/>
    <cellStyle name="20% - Ênfase3 3 3" xfId="557"/>
    <cellStyle name="20% - Ênfase3 4" xfId="38"/>
    <cellStyle name="20% - Ênfase3 4 2" xfId="623"/>
    <cellStyle name="20% - Ênfase3 4 3" xfId="622"/>
    <cellStyle name="20% - Ênfase3 5" xfId="39"/>
    <cellStyle name="20% - Ênfase3 5 2" xfId="439"/>
    <cellStyle name="20% - Ênfase3 5 3" xfId="438"/>
    <cellStyle name="20% - Ênfase3 6" xfId="40"/>
    <cellStyle name="20% - Ênfase3 6 2" xfId="556"/>
    <cellStyle name="20% - Ênfase3 6 3" xfId="437"/>
    <cellStyle name="20% - Ênfase3 7" xfId="41"/>
    <cellStyle name="20% - Ênfase3 7 2" xfId="555"/>
    <cellStyle name="20% - Ênfase3 7 3" xfId="554"/>
    <cellStyle name="20% - Ênfase3 8" xfId="42"/>
    <cellStyle name="20% - Ênfase3 8 2" xfId="553"/>
    <cellStyle name="20% - Ênfase3 8 3" xfId="552"/>
    <cellStyle name="20% - Ênfase3 9" xfId="43"/>
    <cellStyle name="20% - Ênfase3 9 2" xfId="551"/>
    <cellStyle name="20% - Ênfase4 2" xfId="44"/>
    <cellStyle name="20% - Ênfase4 2 2" xfId="45"/>
    <cellStyle name="20% - Ênfase4 2 2 2" xfId="550"/>
    <cellStyle name="20% - Ênfase4 2 3" xfId="549"/>
    <cellStyle name="20% - Ênfase4 2 4" xfId="621"/>
    <cellStyle name="20% - Ênfase4 3" xfId="46"/>
    <cellStyle name="20% - Ênfase4 3 2" xfId="620"/>
    <cellStyle name="20% - Ênfase4 3 3" xfId="619"/>
    <cellStyle name="20% - Ênfase4 4" xfId="47"/>
    <cellStyle name="20% - Ênfase4 4 2" xfId="618"/>
    <cellStyle name="20% - Ênfase4 4 3" xfId="617"/>
    <cellStyle name="20% - Ênfase4 5" xfId="48"/>
    <cellStyle name="20% - Ênfase4 5 2" xfId="548"/>
    <cellStyle name="20% - Ênfase4 5 3" xfId="547"/>
    <cellStyle name="20% - Ênfase4 6" xfId="49"/>
    <cellStyle name="20% - Ênfase4 6 2" xfId="546"/>
    <cellStyle name="20% - Ênfase4 6 3" xfId="545"/>
    <cellStyle name="20% - Ênfase4 7" xfId="50"/>
    <cellStyle name="20% - Ênfase4 7 2" xfId="616"/>
    <cellStyle name="20% - Ênfase4 7 3" xfId="615"/>
    <cellStyle name="20% - Ênfase4 8" xfId="51"/>
    <cellStyle name="20% - Ênfase4 8 2" xfId="544"/>
    <cellStyle name="20% - Ênfase4 8 3" xfId="543"/>
    <cellStyle name="20% - Ênfase4 9" xfId="52"/>
    <cellStyle name="20% - Ênfase4 9 2" xfId="542"/>
    <cellStyle name="20% - Ênfase5 2" xfId="53"/>
    <cellStyle name="20% - Ênfase5 2 2" xfId="54"/>
    <cellStyle name="20% - Ênfase5 2 2 2" xfId="541"/>
    <cellStyle name="20% - Ênfase5 2 3" xfId="540"/>
    <cellStyle name="20% - Ênfase5 2 4" xfId="614"/>
    <cellStyle name="20% - Ênfase5 3" xfId="55"/>
    <cellStyle name="20% - Ênfase5 3 2" xfId="612"/>
    <cellStyle name="20% - Ênfase5 3 3" xfId="613"/>
    <cellStyle name="20% - Ênfase5 4" xfId="56"/>
    <cellStyle name="20% - Ênfase5 4 2" xfId="539"/>
    <cellStyle name="20% - Ênfase5 4 3" xfId="610"/>
    <cellStyle name="20% - Ênfase5 5" xfId="57"/>
    <cellStyle name="20% - Ênfase5 5 2" xfId="611"/>
    <cellStyle name="20% - Ênfase5 5 3" xfId="538"/>
    <cellStyle name="20% - Ênfase5 6" xfId="58"/>
    <cellStyle name="20% - Ênfase5 6 2" xfId="537"/>
    <cellStyle name="20% - Ênfase5 6 3" xfId="536"/>
    <cellStyle name="20% - Ênfase5 7" xfId="59"/>
    <cellStyle name="20% - Ênfase5 7 2" xfId="535"/>
    <cellStyle name="20% - Ênfase5 7 3" xfId="534"/>
    <cellStyle name="20% - Ênfase5 8" xfId="60"/>
    <cellStyle name="20% - Ênfase5 8 2" xfId="436"/>
    <cellStyle name="20% - Ênfase5 8 3" xfId="609"/>
    <cellStyle name="20% - Ênfase5 9" xfId="61"/>
    <cellStyle name="20% - Ênfase5 9 2" xfId="533"/>
    <cellStyle name="20% - Ênfase6 2" xfId="62"/>
    <cellStyle name="20% - Ênfase6 2 2" xfId="63"/>
    <cellStyle name="20% - Ênfase6 2 2 2" xfId="625"/>
    <cellStyle name="20% - Ênfase6 2 3" xfId="434"/>
    <cellStyle name="20% - Ênfase6 2 4" xfId="532"/>
    <cellStyle name="20% - Ênfase6 3" xfId="64"/>
    <cellStyle name="20% - Ênfase6 3 2" xfId="531"/>
    <cellStyle name="20% - Ênfase6 3 3" xfId="530"/>
    <cellStyle name="20% - Ênfase6 4" xfId="65"/>
    <cellStyle name="20% - Ênfase6 4 2" xfId="523"/>
    <cellStyle name="20% - Ênfase6 4 3" xfId="604"/>
    <cellStyle name="20% - Ênfase6 5" xfId="66"/>
    <cellStyle name="20% - Ênfase6 5 2" xfId="608"/>
    <cellStyle name="20% - Ênfase6 5 3" xfId="607"/>
    <cellStyle name="20% - Ênfase6 6" xfId="67"/>
    <cellStyle name="20% - Ênfase6 6 2" xfId="606"/>
    <cellStyle name="20% - Ênfase6 6 3" xfId="605"/>
    <cellStyle name="20% - Ênfase6 7" xfId="68"/>
    <cellStyle name="20% - Ênfase6 7 2" xfId="529"/>
    <cellStyle name="20% - Ênfase6 7 3" xfId="602"/>
    <cellStyle name="20% - Ênfase6 8" xfId="69"/>
    <cellStyle name="20% - Ênfase6 8 2" xfId="603"/>
    <cellStyle name="20% - Ênfase6 8 3" xfId="528"/>
    <cellStyle name="20% - Ênfase6 9" xfId="70"/>
    <cellStyle name="20% - Ênfase6 9 2" xfId="601"/>
    <cellStyle name="40% - Accent1" xfId="71"/>
    <cellStyle name="40% - Accent1 2" xfId="600"/>
    <cellStyle name="40% - Accent2" xfId="72"/>
    <cellStyle name="40% - Accent2 2" xfId="597"/>
    <cellStyle name="40% - Accent3" xfId="73"/>
    <cellStyle name="40% - Accent3 2" xfId="599"/>
    <cellStyle name="40% - Accent4" xfId="74"/>
    <cellStyle name="40% - Accent4 2" xfId="527"/>
    <cellStyle name="40% - Accent5" xfId="75"/>
    <cellStyle name="40% - Accent5 2" xfId="526"/>
    <cellStyle name="40% - Accent6" xfId="76"/>
    <cellStyle name="40% - Accent6 2" xfId="525"/>
    <cellStyle name="40% - Ênfase1 2" xfId="77"/>
    <cellStyle name="40% - Ênfase1 2 2" xfId="78"/>
    <cellStyle name="40% - Ênfase1 2 2 2" xfId="524"/>
    <cellStyle name="40% - Ênfase1 2 3" xfId="435"/>
    <cellStyle name="40% - Ênfase1 2 4" xfId="522"/>
    <cellStyle name="40% - Ênfase1 3" xfId="79"/>
    <cellStyle name="40% - Ênfase1 3 2" xfId="521"/>
    <cellStyle name="40% - Ênfase1 3 3" xfId="520"/>
    <cellStyle name="40% - Ênfase1 4" xfId="80"/>
    <cellStyle name="40% - Ênfase1 4 2" xfId="598"/>
    <cellStyle name="40% - Ênfase1 4 3" xfId="519"/>
    <cellStyle name="40% - Ênfase1 5" xfId="81"/>
    <cellStyle name="40% - Ênfase1 5 2" xfId="518"/>
    <cellStyle name="40% - Ênfase1 5 3" xfId="517"/>
    <cellStyle name="40% - Ênfase1 6" xfId="82"/>
    <cellStyle name="40% - Ênfase1 6 2" xfId="516"/>
    <cellStyle name="40% - Ênfase1 6 3" xfId="515"/>
    <cellStyle name="40% - Ênfase1 7" xfId="83"/>
    <cellStyle name="40% - Ênfase1 7 2" xfId="514"/>
    <cellStyle name="40% - Ênfase1 7 3" xfId="513"/>
    <cellStyle name="40% - Ênfase1 8" xfId="84"/>
    <cellStyle name="40% - Ênfase1 8 2" xfId="512"/>
    <cellStyle name="40% - Ênfase1 8 3" xfId="511"/>
    <cellStyle name="40% - Ênfase1 9" xfId="85"/>
    <cellStyle name="40% - Ênfase1 9 2" xfId="510"/>
    <cellStyle name="40% - Ênfase2 2" xfId="86"/>
    <cellStyle name="40% - Ênfase2 2 2" xfId="87"/>
    <cellStyle name="40% - Ênfase2 2 2 2" xfId="509"/>
    <cellStyle name="40% - Ênfase2 2 3" xfId="508"/>
    <cellStyle name="40% - Ênfase2 2 4" xfId="507"/>
    <cellStyle name="40% - Ênfase2 3" xfId="88"/>
    <cellStyle name="40% - Ênfase2 3 2" xfId="506"/>
    <cellStyle name="40% - Ênfase3 2" xfId="89"/>
    <cellStyle name="40% - Ênfase3 2 2" xfId="90"/>
    <cellStyle name="40% - Ênfase3 2 2 2" xfId="505"/>
    <cellStyle name="40% - Ênfase3 2 3" xfId="504"/>
    <cellStyle name="40% - Ênfase3 2 4" xfId="503"/>
    <cellStyle name="40% - Ênfase3 3" xfId="91"/>
    <cellStyle name="40% - Ênfase3 3 2" xfId="502"/>
    <cellStyle name="40% - Ênfase3 3 3" xfId="501"/>
    <cellStyle name="40% - Ênfase3 4" xfId="92"/>
    <cellStyle name="40% - Ênfase3 4 2" xfId="500"/>
    <cellStyle name="40% - Ênfase3 4 3" xfId="499"/>
    <cellStyle name="40% - Ênfase3 5" xfId="93"/>
    <cellStyle name="40% - Ênfase3 5 2" xfId="498"/>
    <cellStyle name="40% - Ênfase3 5 3" xfId="497"/>
    <cellStyle name="40% - Ênfase3 6" xfId="94"/>
    <cellStyle name="40% - Ênfase3 6 2" xfId="496"/>
    <cellStyle name="40% - Ênfase3 6 3" xfId="495"/>
    <cellStyle name="40% - Ênfase3 7" xfId="95"/>
    <cellStyle name="40% - Ênfase3 7 2" xfId="494"/>
    <cellStyle name="40% - Ênfase3 7 3" xfId="493"/>
    <cellStyle name="40% - Ênfase3 8" xfId="96"/>
    <cellStyle name="40% - Ênfase3 8 2" xfId="492"/>
    <cellStyle name="40% - Ênfase3 8 3" xfId="491"/>
    <cellStyle name="40% - Ênfase3 9" xfId="97"/>
    <cellStyle name="40% - Ênfase3 9 2" xfId="490"/>
    <cellStyle name="40% - Ênfase4 2" xfId="98"/>
    <cellStyle name="40% - Ênfase4 2 2" xfId="99"/>
    <cellStyle name="40% - Ênfase4 2 2 2" xfId="489"/>
    <cellStyle name="40% - Ênfase4 2 3" xfId="488"/>
    <cellStyle name="40% - Ênfase4 2 4" xfId="487"/>
    <cellStyle name="40% - Ênfase4 3" xfId="100"/>
    <cellStyle name="40% - Ênfase4 3 2" xfId="486"/>
    <cellStyle name="40% - Ênfase4 3 3" xfId="485"/>
    <cellStyle name="40% - Ênfase4 4" xfId="101"/>
    <cellStyle name="40% - Ênfase4 4 2" xfId="484"/>
    <cellStyle name="40% - Ênfase4 4 3" xfId="483"/>
    <cellStyle name="40% - Ênfase4 5" xfId="102"/>
    <cellStyle name="40% - Ênfase4 5 2" xfId="482"/>
    <cellStyle name="40% - Ênfase4 5 3" xfId="481"/>
    <cellStyle name="40% - Ênfase4 6" xfId="103"/>
    <cellStyle name="40% - Ênfase4 6 2" xfId="480"/>
    <cellStyle name="40% - Ênfase4 6 3" xfId="479"/>
    <cellStyle name="40% - Ênfase4 7" xfId="104"/>
    <cellStyle name="40% - Ênfase4 7 2" xfId="478"/>
    <cellStyle name="40% - Ênfase4 7 3" xfId="477"/>
    <cellStyle name="40% - Ênfase4 8" xfId="105"/>
    <cellStyle name="40% - Ênfase4 8 2" xfId="476"/>
    <cellStyle name="40% - Ênfase4 8 3" xfId="475"/>
    <cellStyle name="40% - Ênfase4 9" xfId="106"/>
    <cellStyle name="40% - Ênfase4 9 2" xfId="474"/>
    <cellStyle name="40% - Ênfase5 2" xfId="107"/>
    <cellStyle name="40% - Ênfase5 2 2" xfId="108"/>
    <cellStyle name="40% - Ênfase5 2 2 2" xfId="473"/>
    <cellStyle name="40% - Ênfase5 2 3" xfId="472"/>
    <cellStyle name="40% - Ênfase5 2 4" xfId="471"/>
    <cellStyle name="40% - Ênfase5 3" xfId="109"/>
    <cellStyle name="40% - Ênfase5 3 2" xfId="470"/>
    <cellStyle name="40% - Ênfase5 3 3" xfId="469"/>
    <cellStyle name="40% - Ênfase5 4" xfId="110"/>
    <cellStyle name="40% - Ênfase5 4 2" xfId="468"/>
    <cellStyle name="40% - Ênfase5 4 3" xfId="467"/>
    <cellStyle name="40% - Ênfase5 5" xfId="111"/>
    <cellStyle name="40% - Ênfase5 5 2" xfId="466"/>
    <cellStyle name="40% - Ênfase5 5 3" xfId="465"/>
    <cellStyle name="40% - Ênfase5 6" xfId="112"/>
    <cellStyle name="40% - Ênfase5 6 2" xfId="464"/>
    <cellStyle name="40% - Ênfase5 6 3" xfId="463"/>
    <cellStyle name="40% - Ênfase5 7" xfId="113"/>
    <cellStyle name="40% - Ênfase5 7 2" xfId="462"/>
    <cellStyle name="40% - Ênfase5 7 3" xfId="461"/>
    <cellStyle name="40% - Ênfase5 8" xfId="114"/>
    <cellStyle name="40% - Ênfase5 8 2" xfId="460"/>
    <cellStyle name="40% - Ênfase5 8 3" xfId="459"/>
    <cellStyle name="40% - Ênfase5 9" xfId="115"/>
    <cellStyle name="40% - Ênfase5 9 2" xfId="458"/>
    <cellStyle name="40% - Ênfase6 2" xfId="116"/>
    <cellStyle name="40% - Ênfase6 2 2" xfId="117"/>
    <cellStyle name="40% - Ênfase6 2 2 2" xfId="457"/>
    <cellStyle name="40% - Ênfase6 2 3" xfId="456"/>
    <cellStyle name="40% - Ênfase6 2 4" xfId="455"/>
    <cellStyle name="40% - Ênfase6 3" xfId="118"/>
    <cellStyle name="40% - Ênfase6 3 2" xfId="454"/>
    <cellStyle name="40% - Ênfase6 3 3" xfId="453"/>
    <cellStyle name="40% - Ênfase6 4" xfId="119"/>
    <cellStyle name="40% - Ênfase6 4 2" xfId="452"/>
    <cellStyle name="40% - Ênfase6 4 3" xfId="451"/>
    <cellStyle name="40% - Ênfase6 5" xfId="120"/>
    <cellStyle name="40% - Ênfase6 5 2" xfId="450"/>
    <cellStyle name="40% - Ênfase6 5 3" xfId="449"/>
    <cellStyle name="40% - Ênfase6 6" xfId="121"/>
    <cellStyle name="40% - Ênfase6 6 2" xfId="448"/>
    <cellStyle name="40% - Ênfase6 6 3" xfId="447"/>
    <cellStyle name="40% - Ênfase6 7" xfId="122"/>
    <cellStyle name="40% - Ênfase6 7 2" xfId="446"/>
    <cellStyle name="40% - Ênfase6 7 3" xfId="445"/>
    <cellStyle name="40% - Ênfase6 8" xfId="123"/>
    <cellStyle name="40% - Ênfase6 8 2" xfId="444"/>
    <cellStyle name="40% - Ênfase6 8 3" xfId="443"/>
    <cellStyle name="40% - Ênfase6 9" xfId="124"/>
    <cellStyle name="40% - Ênfase6 9 2" xfId="442"/>
    <cellStyle name="60% - Accent1" xfId="125"/>
    <cellStyle name="60% - Accent2" xfId="126"/>
    <cellStyle name="60% - Accent3" xfId="127"/>
    <cellStyle name="60% - Accent4" xfId="128"/>
    <cellStyle name="60% - Accent5" xfId="129"/>
    <cellStyle name="60% - Accent6" xfId="130"/>
    <cellStyle name="60% - Ênfase1 2" xfId="131"/>
    <cellStyle name="60% - Ênfase1 2 2" xfId="132"/>
    <cellStyle name="60% - Ênfase1 3" xfId="133"/>
    <cellStyle name="60% - Ênfase1 4" xfId="134"/>
    <cellStyle name="60% - Ênfase1 5" xfId="135"/>
    <cellStyle name="60% - Ênfase1 6" xfId="136"/>
    <cellStyle name="60% - Ênfase1 7" xfId="137"/>
    <cellStyle name="60% - Ênfase1 8" xfId="138"/>
    <cellStyle name="60% - Ênfase1 9" xfId="139"/>
    <cellStyle name="60% - Ênfase2 2" xfId="140"/>
    <cellStyle name="60% - Ênfase2 2 2" xfId="141"/>
    <cellStyle name="60% - Ênfase2 3" xfId="142"/>
    <cellStyle name="60% - Ênfase3 2" xfId="143"/>
    <cellStyle name="60% - Ênfase3 2 2" xfId="144"/>
    <cellStyle name="60% - Ênfase3 3" xfId="145"/>
    <cellStyle name="60% - Ênfase3 4" xfId="146"/>
    <cellStyle name="60% - Ênfase3 5" xfId="147"/>
    <cellStyle name="60% - Ênfase3 6" xfId="148"/>
    <cellStyle name="60% - Ênfase3 7" xfId="149"/>
    <cellStyle name="60% - Ênfase3 8" xfId="150"/>
    <cellStyle name="60% - Ênfase3 9" xfId="151"/>
    <cellStyle name="60% - Ênfase4 2" xfId="152"/>
    <cellStyle name="60% - Ênfase4 2 2" xfId="153"/>
    <cellStyle name="60% - Ênfase4 3" xfId="154"/>
    <cellStyle name="60% - Ênfase4 4" xfId="155"/>
    <cellStyle name="60% - Ênfase4 5" xfId="156"/>
    <cellStyle name="60% - Ênfase4 6" xfId="157"/>
    <cellStyle name="60% - Ênfase4 7" xfId="158"/>
    <cellStyle name="60% - Ênfase4 8" xfId="159"/>
    <cellStyle name="60% - Ênfase4 9" xfId="160"/>
    <cellStyle name="60% - Ênfase5 2" xfId="161"/>
    <cellStyle name="60% - Ênfase5 2 2" xfId="162"/>
    <cellStyle name="60% - Ênfase5 3" xfId="163"/>
    <cellStyle name="60% - Ênfase6 2" xfId="164"/>
    <cellStyle name="60% - Ênfase6 2 2" xfId="165"/>
    <cellStyle name="60% - Ênfase6 3" xfId="166"/>
    <cellStyle name="60% - Ênfase6 4" xfId="167"/>
    <cellStyle name="60% - Ênfase6 5" xfId="168"/>
    <cellStyle name="60% - Ênfase6 6" xfId="169"/>
    <cellStyle name="60% - Ênfase6 7" xfId="170"/>
    <cellStyle name="60% - Ênfase6 8" xfId="171"/>
    <cellStyle name="60% - Ênfase6 9" xfId="172"/>
    <cellStyle name="Accent1" xfId="173"/>
    <cellStyle name="Accent2" xfId="174"/>
    <cellStyle name="Accent3" xfId="175"/>
    <cellStyle name="Accent4" xfId="176"/>
    <cellStyle name="Accent5" xfId="177"/>
    <cellStyle name="Accent6" xfId="178"/>
    <cellStyle name="Bad" xfId="179"/>
    <cellStyle name="Bom 2" xfId="180"/>
    <cellStyle name="Bom 2 2" xfId="181"/>
    <cellStyle name="Bom 3" xfId="182"/>
    <cellStyle name="Calculation" xfId="183"/>
    <cellStyle name="Calculation 2" xfId="734"/>
    <cellStyle name="Calculation 3" xfId="896"/>
    <cellStyle name="Calculation 4" xfId="944"/>
    <cellStyle name="Cálculo 2" xfId="184"/>
    <cellStyle name="Cálculo 2 2" xfId="185"/>
    <cellStyle name="Cálculo 2 2 2" xfId="946"/>
    <cellStyle name="Cálculo 2 2 3" xfId="967"/>
    <cellStyle name="Cálculo 2 2 4" xfId="690"/>
    <cellStyle name="Cálculo 2 3" xfId="785"/>
    <cellStyle name="Cálculo 2 4" xfId="804"/>
    <cellStyle name="Cálculo 2 5" xfId="889"/>
    <cellStyle name="Cálculo 3" xfId="186"/>
    <cellStyle name="Cálculo 3 2" xfId="724"/>
    <cellStyle name="Cálculo 3 3" xfId="968"/>
    <cellStyle name="Cálculo 3 4" xfId="822"/>
    <cellStyle name="Cálculo 4" xfId="187"/>
    <cellStyle name="Cálculo 4 2" xfId="882"/>
    <cellStyle name="Cálculo 4 3" xfId="950"/>
    <cellStyle name="Cálculo 4 4" xfId="979"/>
    <cellStyle name="Cálculo 5" xfId="188"/>
    <cellStyle name="Cálculo 5 2" xfId="895"/>
    <cellStyle name="Cálculo 5 3" xfId="850"/>
    <cellStyle name="Cálculo 5 4" xfId="926"/>
    <cellStyle name="Cálculo 6" xfId="189"/>
    <cellStyle name="Cálculo 6 2" xfId="823"/>
    <cellStyle name="Cálculo 6 3" xfId="752"/>
    <cellStyle name="Cálculo 6 4" xfId="851"/>
    <cellStyle name="Cálculo 7" xfId="190"/>
    <cellStyle name="Cálculo 7 2" xfId="917"/>
    <cellStyle name="Cálculo 7 3" xfId="750"/>
    <cellStyle name="Cálculo 7 4" xfId="931"/>
    <cellStyle name="Cálculo 8" xfId="191"/>
    <cellStyle name="Cálculo 8 2" xfId="887"/>
    <cellStyle name="Cálculo 8 3" xfId="878"/>
    <cellStyle name="Cálculo 8 4" xfId="721"/>
    <cellStyle name="Cálculo 9" xfId="192"/>
    <cellStyle name="Cálculo 9 2" xfId="941"/>
    <cellStyle name="Cálculo 9 3" xfId="802"/>
    <cellStyle name="Cálculo 9 4" xfId="972"/>
    <cellStyle name="Célula de Verificação 2" xfId="193"/>
    <cellStyle name="Célula de Verificação 2 2" xfId="194"/>
    <cellStyle name="Célula de Verificação 3" xfId="195"/>
    <cellStyle name="Célula Vinculada 2" xfId="196"/>
    <cellStyle name="Célula Vinculada 2 2" xfId="197"/>
    <cellStyle name="Célula Vinculada 3" xfId="198"/>
    <cellStyle name="Check Cell" xfId="199"/>
    <cellStyle name="Ênfase1 2" xfId="200"/>
    <cellStyle name="Ênfase1 2 2" xfId="201"/>
    <cellStyle name="Ênfase1 3" xfId="202"/>
    <cellStyle name="Ênfase1 4" xfId="203"/>
    <cellStyle name="Ênfase1 5" xfId="204"/>
    <cellStyle name="Ênfase1 6" xfId="205"/>
    <cellStyle name="Ênfase1 7" xfId="206"/>
    <cellStyle name="Ênfase1 8" xfId="207"/>
    <cellStyle name="Ênfase1 9" xfId="208"/>
    <cellStyle name="Ênfase2 2" xfId="209"/>
    <cellStyle name="Ênfase2 2 2" xfId="210"/>
    <cellStyle name="Ênfase2 3" xfId="211"/>
    <cellStyle name="Ênfase3 2" xfId="212"/>
    <cellStyle name="Ênfase3 2 2" xfId="213"/>
    <cellStyle name="Ênfase3 3" xfId="214"/>
    <cellStyle name="Ênfase4 2" xfId="215"/>
    <cellStyle name="Ênfase4 2 2" xfId="216"/>
    <cellStyle name="Ênfase4 3" xfId="217"/>
    <cellStyle name="Ênfase4 4" xfId="218"/>
    <cellStyle name="Ênfase4 5" xfId="219"/>
    <cellStyle name="Ênfase4 6" xfId="220"/>
    <cellStyle name="Ênfase4 7" xfId="221"/>
    <cellStyle name="Ênfase4 8" xfId="222"/>
    <cellStyle name="Ênfase4 9" xfId="223"/>
    <cellStyle name="Ênfase5 2" xfId="224"/>
    <cellStyle name="Ênfase5 2 2" xfId="225"/>
    <cellStyle name="Ênfase5 3" xfId="226"/>
    <cellStyle name="Ênfase6 2" xfId="227"/>
    <cellStyle name="Ênfase6 2 2" xfId="228"/>
    <cellStyle name="Ênfase6 3" xfId="229"/>
    <cellStyle name="Entrada 2" xfId="230"/>
    <cellStyle name="Entrada 2 2" xfId="231"/>
    <cellStyle name="Entrada 2 2 2" xfId="870"/>
    <cellStyle name="Entrada 2 2 3" xfId="951"/>
    <cellStyle name="Entrada 2 2 4" xfId="800"/>
    <cellStyle name="Entrada 2 3" xfId="845"/>
    <cellStyle name="Entrada 2 4" xfId="735"/>
    <cellStyle name="Entrada 2 5" xfId="982"/>
    <cellStyle name="Entrada 3" xfId="232"/>
    <cellStyle name="Entrada 3 2" xfId="814"/>
    <cellStyle name="Entrada 3 3" xfId="842"/>
    <cellStyle name="Entrada 3 4" xfId="700"/>
    <cellStyle name="Entrada 4" xfId="233"/>
    <cellStyle name="Entrada 4 2" xfId="784"/>
    <cellStyle name="Entrada 4 3" xfId="942"/>
    <cellStyle name="Entrada 4 4" xfId="768"/>
    <cellStyle name="Entrada 5" xfId="234"/>
    <cellStyle name="Entrada 5 2" xfId="880"/>
    <cellStyle name="Entrada 5 3" xfId="791"/>
    <cellStyle name="Entrada 5 4" xfId="719"/>
    <cellStyle name="Entrada 6" xfId="235"/>
    <cellStyle name="Entrada 6 2" xfId="929"/>
    <cellStyle name="Entrada 6 3" xfId="831"/>
    <cellStyle name="Entrada 6 4" xfId="827"/>
    <cellStyle name="Entrada 7" xfId="236"/>
    <cellStyle name="Entrada 7 2" xfId="709"/>
    <cellStyle name="Entrada 7 3" xfId="977"/>
    <cellStyle name="Entrada 7 4" xfId="832"/>
    <cellStyle name="Entrada 8" xfId="237"/>
    <cellStyle name="Entrada 8 2" xfId="818"/>
    <cellStyle name="Entrada 8 3" xfId="969"/>
    <cellStyle name="Entrada 8 4" xfId="957"/>
    <cellStyle name="Entrada 9" xfId="238"/>
    <cellStyle name="Entrada 9 2" xfId="947"/>
    <cellStyle name="Entrada 9 3" xfId="846"/>
    <cellStyle name="Entrada 9 4" xfId="932"/>
    <cellStyle name="Excel Built-in Normal" xfId="239"/>
    <cellStyle name="Excel Built-in Normal 1" xfId="240"/>
    <cellStyle name="Excel Built-in Normal 1 2" xfId="626"/>
    <cellStyle name="Excel Built-in Normal 1 3" xfId="627"/>
    <cellStyle name="Excel Built-in Normal 2" xfId="628"/>
    <cellStyle name="Excel Built-in Normal 3" xfId="629"/>
    <cellStyle name="Explanatory Text" xfId="241"/>
    <cellStyle name="Good" xfId="242"/>
    <cellStyle name="Heading 1" xfId="243"/>
    <cellStyle name="Heading 2" xfId="244"/>
    <cellStyle name="Heading 3" xfId="245"/>
    <cellStyle name="Heading 4" xfId="246"/>
    <cellStyle name="Hiperlink 2" xfId="372"/>
    <cellStyle name="Incorreto 2" xfId="247"/>
    <cellStyle name="Incorreto 2 2" xfId="248"/>
    <cellStyle name="Incorreto 3" xfId="249"/>
    <cellStyle name="Input" xfId="250"/>
    <cellStyle name="Input 2" xfId="755"/>
    <cellStyle name="Input 3" xfId="892"/>
    <cellStyle name="Input 4" xfId="854"/>
    <cellStyle name="Linked Cell" xfId="251"/>
    <cellStyle name="Moeda 2" xfId="1"/>
    <cellStyle name="Moeda 2 2" xfId="253"/>
    <cellStyle name="Moeda 2 2 2" xfId="630"/>
    <cellStyle name="Moeda 2 3" xfId="373"/>
    <cellStyle name="Moeda 2 4" xfId="422"/>
    <cellStyle name="Moeda 2 5" xfId="999"/>
    <cellStyle name="Moeda 2 6" xfId="997"/>
    <cellStyle name="Moeda 3" xfId="254"/>
    <cellStyle name="Moeda 3 2" xfId="255"/>
    <cellStyle name="Moeda 3 3" xfId="256"/>
    <cellStyle name="Moeda 3 3 2" xfId="257"/>
    <cellStyle name="Moeda 4" xfId="258"/>
    <cellStyle name="Moeda 5" xfId="259"/>
    <cellStyle name="Moeda 5 2" xfId="260"/>
    <cellStyle name="Moeda 5 2 2" xfId="374"/>
    <cellStyle name="Moeda 5 3" xfId="261"/>
    <cellStyle name="Moeda 5 4" xfId="371"/>
    <cellStyle name="Moeda 5 4 2" xfId="376"/>
    <cellStyle name="Moeda 5 4 3" xfId="377"/>
    <cellStyle name="Moeda 5 4 4" xfId="378"/>
    <cellStyle name="Moeda 5 4 4 2" xfId="379"/>
    <cellStyle name="Moeda 5 4 4 3" xfId="423"/>
    <cellStyle name="Moeda 5 4 5" xfId="375"/>
    <cellStyle name="Moeda 5 4 6" xfId="432"/>
    <cellStyle name="Moeda 5 4 6 2" xfId="936"/>
    <cellStyle name="Moeda 5 4 6 3" xfId="935"/>
    <cellStyle name="Moeda 5 4 6 4" xfId="934"/>
    <cellStyle name="Moeda 5 4 6 5" xfId="992"/>
    <cellStyle name="Moeda 5 4 6 5 2" xfId="1005"/>
    <cellStyle name="Moeda 6" xfId="262"/>
    <cellStyle name="Moeda 6 2" xfId="381"/>
    <cellStyle name="Moeda 6 2 2" xfId="382"/>
    <cellStyle name="Moeda 6 2 3" xfId="631"/>
    <cellStyle name="Moeda 6 3" xfId="380"/>
    <cellStyle name="Moeda 6 4" xfId="632"/>
    <cellStyle name="Moeda 7" xfId="263"/>
    <cellStyle name="Moeda 7 2" xfId="384"/>
    <cellStyle name="Moeda 7 2 2" xfId="385"/>
    <cellStyle name="Moeda 7 2 2 2" xfId="633"/>
    <cellStyle name="Moeda 7 2 3" xfId="634"/>
    <cellStyle name="Moeda 7 3" xfId="386"/>
    <cellStyle name="Moeda 7 3 2" xfId="635"/>
    <cellStyle name="Moeda 7 4" xfId="387"/>
    <cellStyle name="Moeda 7 4 2" xfId="636"/>
    <cellStyle name="Moeda 7 5" xfId="388"/>
    <cellStyle name="Moeda 7 5 2" xfId="637"/>
    <cellStyle name="Moeda 7 6" xfId="389"/>
    <cellStyle name="Moeda 7 6 2" xfId="390"/>
    <cellStyle name="Moeda 7 6 2 2" xfId="638"/>
    <cellStyle name="Moeda 7 6 3" xfId="639"/>
    <cellStyle name="Moeda 7 7" xfId="383"/>
    <cellStyle name="Moeda 7 7 2" xfId="640"/>
    <cellStyle name="Moeda 8" xfId="252"/>
    <cellStyle name="Moeda 9" xfId="391"/>
    <cellStyle name="Neutra 2" xfId="264"/>
    <cellStyle name="Neutra 2 2" xfId="265"/>
    <cellStyle name="Neutra 3" xfId="266"/>
    <cellStyle name="Neutral" xfId="267"/>
    <cellStyle name="Normal" xfId="0" builtinId="0"/>
    <cellStyle name="Normal 10" xfId="418"/>
    <cellStyle name="Normal 10 2" xfId="428"/>
    <cellStyle name="Normal 10 3" xfId="420"/>
    <cellStyle name="Normal 10 4" xfId="985"/>
    <cellStyle name="Normal 11" xfId="419"/>
    <cellStyle name="Normal 11 2" xfId="429"/>
    <cellStyle name="Normal 11 3" xfId="421"/>
    <cellStyle name="Normal 11 4" xfId="986"/>
    <cellStyle name="Normal 12" xfId="431"/>
    <cellStyle name="Normal 12 2" xfId="433"/>
    <cellStyle name="Normal 12 2 2" xfId="641"/>
    <cellStyle name="Normal 12 3" xfId="642"/>
    <cellStyle name="Normal 12 4" xfId="988"/>
    <cellStyle name="Normal 12 5" xfId="987"/>
    <cellStyle name="Normal 12 6" xfId="989"/>
    <cellStyle name="Normal 12 6 2" xfId="990"/>
    <cellStyle name="Normal 12 7" xfId="984"/>
    <cellStyle name="Normal 12 7 2" xfId="993"/>
    <cellStyle name="Normal 12 8" xfId="991"/>
    <cellStyle name="Normal 12 8 2" xfId="1004"/>
    <cellStyle name="Normal 13" xfId="994"/>
    <cellStyle name="Normal 2" xfId="2"/>
    <cellStyle name="Normal 2 2" xfId="269"/>
    <cellStyle name="Normal 2 2 2" xfId="643"/>
    <cellStyle name="Normal 2 2 3" xfId="644"/>
    <cellStyle name="Normal 2 2 4" xfId="1003"/>
    <cellStyle name="Normal 2 2 5" xfId="996"/>
    <cellStyle name="Normal 2 3" xfId="268"/>
    <cellStyle name="Normal 2 4" xfId="392"/>
    <cellStyle name="Normal 2 5" xfId="424"/>
    <cellStyle name="Normal 2 6" xfId="1000"/>
    <cellStyle name="Normal 2 7" xfId="995"/>
    <cellStyle name="Normal 3" xfId="3"/>
    <cellStyle name="Normal 3 2" xfId="271"/>
    <cellStyle name="Normal 3 3" xfId="272"/>
    <cellStyle name="Normal 3 4" xfId="273"/>
    <cellStyle name="Normal 3 5" xfId="274"/>
    <cellStyle name="Normal 3 6" xfId="275"/>
    <cellStyle name="Normal 3 7" xfId="276"/>
    <cellStyle name="Normal 3 8" xfId="270"/>
    <cellStyle name="Normal 4" xfId="277"/>
    <cellStyle name="Normal 4 2" xfId="394"/>
    <cellStyle name="Normal 4 3" xfId="395"/>
    <cellStyle name="Normal 4 4" xfId="393"/>
    <cellStyle name="Normal 5" xfId="278"/>
    <cellStyle name="Normal 5 2" xfId="397"/>
    <cellStyle name="Normal 5 3" xfId="398"/>
    <cellStyle name="Normal 5 4" xfId="396"/>
    <cellStyle name="Normal 6" xfId="370"/>
    <cellStyle name="Normal 6 2" xfId="399"/>
    <cellStyle name="Normal 6 3" xfId="430"/>
    <cellStyle name="Normal 7" xfId="279"/>
    <cellStyle name="Normal 7 2" xfId="645"/>
    <cellStyle name="Normal 7 3" xfId="646"/>
    <cellStyle name="Normal 8" xfId="280"/>
    <cellStyle name="Normal 8 2" xfId="647"/>
    <cellStyle name="Normal 8 3" xfId="648"/>
    <cellStyle name="Normal 9" xfId="400"/>
    <cellStyle name="Normal_Pesquisa no referencial 10 de maio de 2013 2" xfId="401"/>
    <cellStyle name="Nota 10" xfId="281"/>
    <cellStyle name="Nota 10 2" xfId="282"/>
    <cellStyle name="Nota 10 2 2" xfId="739"/>
    <cellStyle name="Nota 10 2 3" xfId="836"/>
    <cellStyle name="Nota 10 2 4" xfId="937"/>
    <cellStyle name="Nota 10 2 5" xfId="689"/>
    <cellStyle name="Nota 10 3" xfId="865"/>
    <cellStyle name="Nota 10 4" xfId="962"/>
    <cellStyle name="Nota 10 5" xfId="680"/>
    <cellStyle name="Nota 10 6" xfId="928"/>
    <cellStyle name="Nota 11" xfId="283"/>
    <cellStyle name="Nota 11 2" xfId="284"/>
    <cellStyle name="Nota 11 2 2" xfId="796"/>
    <cellStyle name="Nota 11 2 3" xfId="763"/>
    <cellStyle name="Nota 11 2 4" xfId="819"/>
    <cellStyle name="Nota 11 2 5" xfId="913"/>
    <cellStyle name="Nota 11 3" xfId="402"/>
    <cellStyle name="Nota 11 3 2" xfId="403"/>
    <cellStyle name="Nota 11 3 2 2" xfId="744"/>
    <cellStyle name="Nota 11 3 2 3" xfId="697"/>
    <cellStyle name="Nota 11 3 2 4" xfId="874"/>
    <cellStyle name="Nota 11 3 2 5" xfId="810"/>
    <cellStyle name="Nota 11 3 3" xfId="404"/>
    <cellStyle name="Nota 11 3 3 2" xfId="705"/>
    <cellStyle name="Nota 11 3 3 3" xfId="696"/>
    <cellStyle name="Nota 11 3 3 4" xfId="871"/>
    <cellStyle name="Nota 11 3 3 5" xfId="844"/>
    <cellStyle name="Nota 11 3 4" xfId="793"/>
    <cellStyle name="Nota 11 3 5" xfId="731"/>
    <cellStyle name="Nota 11 3 6" xfId="727"/>
    <cellStyle name="Nota 11 3 7" xfId="938"/>
    <cellStyle name="Nota 11 4" xfId="838"/>
    <cellStyle name="Nota 11 5" xfId="828"/>
    <cellStyle name="Nota 11 6" xfId="922"/>
    <cellStyle name="Nota 11 7" xfId="970"/>
    <cellStyle name="Nota 12" xfId="285"/>
    <cellStyle name="Nota 12 2" xfId="286"/>
    <cellStyle name="Nota 12 2 2" xfId="905"/>
    <cellStyle name="Nota 12 2 3" xfId="786"/>
    <cellStyle name="Nota 12 2 4" xfId="955"/>
    <cellStyle name="Nota 12 2 5" xfId="863"/>
    <cellStyle name="Nota 12 3" xfId="717"/>
    <cellStyle name="Nota 12 4" xfId="891"/>
    <cellStyle name="Nota 12 5" xfId="801"/>
    <cellStyle name="Nota 12 6" xfId="715"/>
    <cellStyle name="Nota 13" xfId="287"/>
    <cellStyle name="Nota 13 2" xfId="288"/>
    <cellStyle name="Nota 13 2 2" xfId="924"/>
    <cellStyle name="Nota 13 2 3" xfId="833"/>
    <cellStyle name="Nota 13 2 4" xfId="966"/>
    <cellStyle name="Nota 13 2 5" xfId="899"/>
    <cellStyle name="Nota 13 3" xfId="289"/>
    <cellStyle name="Nota 13 3 2" xfId="837"/>
    <cellStyle name="Nota 13 3 3" xfId="835"/>
    <cellStyle name="Nota 13 3 4" xfId="812"/>
    <cellStyle name="Nota 13 3 5" xfId="981"/>
    <cellStyle name="Nota 13 4" xfId="927"/>
    <cellStyle name="Nota 13 5" xfId="890"/>
    <cellStyle name="Nota 13 6" xfId="692"/>
    <cellStyle name="Nota 13 7" xfId="881"/>
    <cellStyle name="Nota 14" xfId="290"/>
    <cellStyle name="Nota 14 2" xfId="879"/>
    <cellStyle name="Nota 14 3" xfId="930"/>
    <cellStyle name="Nota 14 4" xfId="780"/>
    <cellStyle name="Nota 14 5" xfId="722"/>
    <cellStyle name="Nota 15" xfId="405"/>
    <cellStyle name="Nota 15 2" xfId="406"/>
    <cellStyle name="Nota 15 2 2" xfId="867"/>
    <cellStyle name="Nota 15 2 3" xfId="866"/>
    <cellStyle name="Nota 15 2 4" xfId="761"/>
    <cellStyle name="Nota 15 2 5" xfId="925"/>
    <cellStyle name="Nota 15 3" xfId="407"/>
    <cellStyle name="Nota 15 3 2" xfId="888"/>
    <cellStyle name="Nota 15 3 3" xfId="826"/>
    <cellStyle name="Nota 15 3 4" xfId="683"/>
    <cellStyle name="Nota 15 3 5" xfId="702"/>
    <cellStyle name="Nota 15 4" xfId="408"/>
    <cellStyle name="Nota 15 4 2" xfId="908"/>
    <cellStyle name="Nota 15 4 3" xfId="679"/>
    <cellStyle name="Nota 15 4 4" xfId="960"/>
    <cellStyle name="Nota 15 4 5" xfId="710"/>
    <cellStyle name="Nota 15 5" xfId="730"/>
    <cellStyle name="Nota 15 6" xfId="940"/>
    <cellStyle name="Nota 15 7" xfId="766"/>
    <cellStyle name="Nota 15 8" xfId="794"/>
    <cellStyle name="Nota 16" xfId="409"/>
    <cellStyle name="Nota 16 2" xfId="410"/>
    <cellStyle name="Nota 16 2 2" xfId="859"/>
    <cellStyle name="Nota 16 2 3" xfId="855"/>
    <cellStyle name="Nota 16 2 4" xfId="860"/>
    <cellStyle name="Nota 16 2 5" xfId="678"/>
    <cellStyle name="Nota 16 3" xfId="411"/>
    <cellStyle name="Nota 16 3 2" xfId="904"/>
    <cellStyle name="Nota 16 3 3" xfId="920"/>
    <cellStyle name="Nota 16 3 4" xfId="853"/>
    <cellStyle name="Nota 16 3 5" xfId="959"/>
    <cellStyle name="Nota 16 4" xfId="898"/>
    <cellStyle name="Nota 16 5" xfId="872"/>
    <cellStyle name="Nota 16 6" xfId="829"/>
    <cellStyle name="Nota 16 7" xfId="781"/>
    <cellStyle name="Nota 17" xfId="412"/>
    <cellStyle name="Nota 17 2" xfId="743"/>
    <cellStyle name="Nota 17 3" xfId="756"/>
    <cellStyle name="Nota 17 4" xfId="779"/>
    <cellStyle name="Nota 17 5" xfId="701"/>
    <cellStyle name="Nota 2" xfId="291"/>
    <cellStyle name="Nota 2 2" xfId="292"/>
    <cellStyle name="Nota 2 2 2" xfId="746"/>
    <cellStyle name="Nota 2 2 3" xfId="943"/>
    <cellStyle name="Nota 2 2 4" xfId="807"/>
    <cellStyle name="Nota 2 2 5" xfId="769"/>
    <cellStyle name="Nota 2 3" xfId="649"/>
    <cellStyle name="Nota 2 3 2" xfId="862"/>
    <cellStyle name="Nota 2 3 3" xfId="713"/>
    <cellStyle name="Nota 2 3 4" xfId="728"/>
    <cellStyle name="Nota 2 3 5" xfId="983"/>
    <cellStyle name="Nota 2 4" xfId="650"/>
    <cellStyle name="Nota 2 4 2" xfId="741"/>
    <cellStyle name="Nota 2 4 3" xfId="876"/>
    <cellStyle name="Nota 2 4 4" xfId="742"/>
    <cellStyle name="Nota 2 4 5" xfId="776"/>
    <cellStyle name="Nota 2 5" xfId="738"/>
    <cellStyle name="Nota 2 6" xfId="809"/>
    <cellStyle name="Nota 2 7" xfId="712"/>
    <cellStyle name="Nota 2 8" xfId="933"/>
    <cellStyle name="Nota 3" xfId="293"/>
    <cellStyle name="Nota 3 2" xfId="651"/>
    <cellStyle name="Nota 3 2 2" xfId="777"/>
    <cellStyle name="Nota 3 2 3" xfId="840"/>
    <cellStyle name="Nota 3 2 4" xfId="952"/>
    <cellStyle name="Nota 3 2 5" xfId="847"/>
    <cellStyle name="Nota 3 3" xfId="652"/>
    <cellStyle name="Nota 3 3 2" xfId="916"/>
    <cellStyle name="Nota 3 3 3" xfId="915"/>
    <cellStyle name="Nota 3 3 4" xfId="839"/>
    <cellStyle name="Nota 3 3 5" xfId="774"/>
    <cellStyle name="Nota 3 4" xfId="824"/>
    <cellStyle name="Nota 3 5" xfId="911"/>
    <cellStyle name="Nota 3 6" xfId="903"/>
    <cellStyle name="Nota 3 7" xfId="900"/>
    <cellStyle name="Nota 4" xfId="294"/>
    <cellStyle name="Nota 4 2" xfId="653"/>
    <cellStyle name="Nota 4 2 2" xfId="754"/>
    <cellStyle name="Nota 4 2 3" xfId="820"/>
    <cellStyle name="Nota 4 2 4" xfId="954"/>
    <cellStyle name="Nota 4 2 5" xfId="693"/>
    <cellStyle name="Nota 4 3" xfId="654"/>
    <cellStyle name="Nota 4 3 2" xfId="740"/>
    <cellStyle name="Nota 4 3 3" xfId="783"/>
    <cellStyle name="Nota 4 3 4" xfId="884"/>
    <cellStyle name="Nota 4 3 5" xfId="805"/>
    <cellStyle name="Nota 4 4" xfId="711"/>
    <cellStyle name="Nota 4 5" xfId="772"/>
    <cellStyle name="Nota 4 6" xfId="974"/>
    <cellStyle name="Nota 4 7" xfId="682"/>
    <cellStyle name="Nota 5" xfId="295"/>
    <cellStyle name="Nota 5 2" xfId="655"/>
    <cellStyle name="Nota 5 2 2" xfId="770"/>
    <cellStyle name="Nota 5 2 3" xfId="939"/>
    <cellStyle name="Nota 5 2 4" xfId="758"/>
    <cellStyle name="Nota 5 2 5" xfId="799"/>
    <cellStyle name="Nota 5 3" xfId="656"/>
    <cellStyle name="Nota 5 3 2" xfId="795"/>
    <cellStyle name="Nota 5 3 3" xfId="811"/>
    <cellStyle name="Nota 5 3 4" xfId="873"/>
    <cellStyle name="Nota 5 3 5" xfId="963"/>
    <cellStyle name="Nota 5 4" xfId="912"/>
    <cellStyle name="Nota 5 5" xfId="684"/>
    <cellStyle name="Nota 5 6" xfId="708"/>
    <cellStyle name="Nota 5 7" xfId="718"/>
    <cellStyle name="Nota 6" xfId="296"/>
    <cellStyle name="Nota 6 2" xfId="657"/>
    <cellStyle name="Nota 6 2 2" xfId="753"/>
    <cellStyle name="Nota 6 2 3" xfId="703"/>
    <cellStyle name="Nota 6 2 4" xfId="949"/>
    <cellStyle name="Nota 6 2 5" xfId="707"/>
    <cellStyle name="Nota 6 3" xfId="658"/>
    <cellStyle name="Nota 6 3 2" xfId="816"/>
    <cellStyle name="Nota 6 3 3" xfId="893"/>
    <cellStyle name="Nota 6 3 4" xfId="978"/>
    <cellStyle name="Nota 6 3 5" xfId="861"/>
    <cellStyle name="Nota 6 4" xfId="787"/>
    <cellStyle name="Nota 6 5" xfId="815"/>
    <cellStyle name="Nota 6 6" xfId="723"/>
    <cellStyle name="Nota 6 7" xfId="691"/>
    <cellStyle name="Nota 7" xfId="297"/>
    <cellStyle name="Nota 7 2" xfId="659"/>
    <cellStyle name="Nota 7 2 2" xfId="923"/>
    <cellStyle name="Nota 7 2 3" xfId="732"/>
    <cellStyle name="Nota 7 2 4" xfId="699"/>
    <cellStyle name="Nota 7 2 5" xfId="736"/>
    <cellStyle name="Nota 7 3" xfId="660"/>
    <cellStyle name="Nota 7 3 2" xfId="773"/>
    <cellStyle name="Nota 7 3 3" xfId="910"/>
    <cellStyle name="Nota 7 3 4" xfId="681"/>
    <cellStyle name="Nota 7 3 5" xfId="909"/>
    <cellStyle name="Nota 7 4" xfId="706"/>
    <cellStyle name="Nota 7 5" xfId="687"/>
    <cellStyle name="Nota 7 6" xfId="945"/>
    <cellStyle name="Nota 7 7" xfId="685"/>
    <cellStyle name="Nota 8" xfId="298"/>
    <cellStyle name="Nota 8 2" xfId="797"/>
    <cellStyle name="Nota 8 3" xfId="759"/>
    <cellStyle name="Nota 8 4" xfId="918"/>
    <cellStyle name="Nota 8 5" xfId="953"/>
    <cellStyle name="Nota 9" xfId="299"/>
    <cellStyle name="Nota 9 2" xfId="737"/>
    <cellStyle name="Nota 9 3" xfId="961"/>
    <cellStyle name="Nota 9 4" xfId="971"/>
    <cellStyle name="Nota 9 5" xfId="975"/>
    <cellStyle name="Note" xfId="300"/>
    <cellStyle name="Note 2" xfId="661"/>
    <cellStyle name="Note 2 2" xfId="817"/>
    <cellStyle name="Note 2 3" xfId="841"/>
    <cellStyle name="Note 2 4" xfId="726"/>
    <cellStyle name="Note 2 5" xfId="789"/>
    <cellStyle name="Note 3" xfId="747"/>
    <cellStyle name="Note 4" xfId="852"/>
    <cellStyle name="Note 5" xfId="885"/>
    <cellStyle name="Note 6" xfId="808"/>
    <cellStyle name="Output" xfId="301"/>
    <cellStyle name="Output 2" xfId="825"/>
    <cellStyle name="Output 3" xfId="830"/>
    <cellStyle name="Output 4" xfId="902"/>
    <cellStyle name="Output 5" xfId="857"/>
    <cellStyle name="Porcentagem 2" xfId="4"/>
    <cellStyle name="Porcentagem 2 2" xfId="302"/>
    <cellStyle name="Porcentagem 2 2 2" xfId="662"/>
    <cellStyle name="Porcentagem 2 3" xfId="413"/>
    <cellStyle name="Porcentagem 2 4" xfId="425"/>
    <cellStyle name="Porcentagem 2 5" xfId="1001"/>
    <cellStyle name="Porcentagem 2 6" xfId="998"/>
    <cellStyle name="Porcentagem 3" xfId="5"/>
    <cellStyle name="Porcentagem 3 2" xfId="6"/>
    <cellStyle name="Porcentagem 3 2 2" xfId="663"/>
    <cellStyle name="Porcentagem 3 3" xfId="303"/>
    <cellStyle name="Porcentagem 3 4" xfId="414"/>
    <cellStyle name="Porcentagem 3 4 2" xfId="664"/>
    <cellStyle name="Porcentagem 3 5" xfId="426"/>
    <cellStyle name="Porcentagem 3 6" xfId="665"/>
    <cellStyle name="Porcentagem 4" xfId="415"/>
    <cellStyle name="Porcentagem 4 2" xfId="666"/>
    <cellStyle name="Porcentagem 5" xfId="667"/>
    <cellStyle name="Saída 2" xfId="304"/>
    <cellStyle name="Saída 2 2" xfId="305"/>
    <cellStyle name="Saída 2 2 2" xfId="764"/>
    <cellStyle name="Saída 2 2 3" xfId="792"/>
    <cellStyle name="Saída 2 2 4" xfId="749"/>
    <cellStyle name="Saída 2 2 5" xfId="869"/>
    <cellStyle name="Saída 2 3" xfId="868"/>
    <cellStyle name="Saída 2 4" xfId="762"/>
    <cellStyle name="Saída 2 5" xfId="849"/>
    <cellStyle name="Saída 2 6" xfId="778"/>
    <cellStyle name="Saída 3" xfId="306"/>
    <cellStyle name="Saída 3 2" xfId="677"/>
    <cellStyle name="Saída 3 3" xfId="821"/>
    <cellStyle name="Saída 3 4" xfId="694"/>
    <cellStyle name="Saída 3 5" xfId="921"/>
    <cellStyle name="Saída 4" xfId="307"/>
    <cellStyle name="Saída 4 2" xfId="765"/>
    <cellStyle name="Saída 4 3" xfId="745"/>
    <cellStyle name="Saída 4 4" xfId="714"/>
    <cellStyle name="Saída 4 5" xfId="976"/>
    <cellStyle name="Saída 5" xfId="308"/>
    <cellStyle name="Saída 5 2" xfId="725"/>
    <cellStyle name="Saída 5 3" xfId="729"/>
    <cellStyle name="Saída 5 4" xfId="877"/>
    <cellStyle name="Saída 5 5" xfId="686"/>
    <cellStyle name="Saída 6" xfId="309"/>
    <cellStyle name="Saída 6 2" xfId="886"/>
    <cellStyle name="Saída 6 3" xfId="748"/>
    <cellStyle name="Saída 6 4" xfId="964"/>
    <cellStyle name="Saída 6 5" xfId="973"/>
    <cellStyle name="Saída 7" xfId="310"/>
    <cellStyle name="Saída 7 2" xfId="698"/>
    <cellStyle name="Saída 7 3" xfId="875"/>
    <cellStyle name="Saída 7 4" xfId="834"/>
    <cellStyle name="Saída 7 5" xfId="919"/>
    <cellStyle name="Saída 8" xfId="311"/>
    <cellStyle name="Saída 8 2" xfId="695"/>
    <cellStyle name="Saída 8 3" xfId="906"/>
    <cellStyle name="Saída 8 4" xfId="948"/>
    <cellStyle name="Saída 8 5" xfId="958"/>
    <cellStyle name="Saída 9" xfId="312"/>
    <cellStyle name="Saída 9 2" xfId="790"/>
    <cellStyle name="Saída 9 3" xfId="751"/>
    <cellStyle name="Saída 9 4" xfId="704"/>
    <cellStyle name="Saída 9 5" xfId="771"/>
    <cellStyle name="Separador de milhares 2" xfId="313"/>
    <cellStyle name="Separador de milhares 2 2" xfId="668"/>
    <cellStyle name="Separador de milhares 2 3" xfId="669"/>
    <cellStyle name="Separador de milhares 4" xfId="314"/>
    <cellStyle name="Separador de milhares 4 2" xfId="670"/>
    <cellStyle name="Separador de milhares 4 3" xfId="671"/>
    <cellStyle name="Texto de Aviso 2" xfId="315"/>
    <cellStyle name="Texto Explicativo 2" xfId="316"/>
    <cellStyle name="Title" xfId="317"/>
    <cellStyle name="Título 1 1" xfId="318"/>
    <cellStyle name="Título 1 1 2" xfId="319"/>
    <cellStyle name="Título 1 1 3" xfId="320"/>
    <cellStyle name="Título 1 1 4" xfId="321"/>
    <cellStyle name="Título 1 1 5" xfId="322"/>
    <cellStyle name="Título 1 1 6" xfId="323"/>
    <cellStyle name="Título 1 1 7" xfId="324"/>
    <cellStyle name="Título 1 2" xfId="325"/>
    <cellStyle name="Título 1 2 2" xfId="326"/>
    <cellStyle name="Título 1 3" xfId="327"/>
    <cellStyle name="Título 1 4" xfId="328"/>
    <cellStyle name="Título 1 5" xfId="329"/>
    <cellStyle name="Título 1 6" xfId="330"/>
    <cellStyle name="Título 1 7" xfId="331"/>
    <cellStyle name="Título 1 8" xfId="332"/>
    <cellStyle name="Título 1 9" xfId="333"/>
    <cellStyle name="Título 2 2" xfId="334"/>
    <cellStyle name="Título 2 2 2" xfId="335"/>
    <cellStyle name="Título 2 3" xfId="336"/>
    <cellStyle name="Título 2 4" xfId="337"/>
    <cellStyle name="Título 2 5" xfId="338"/>
    <cellStyle name="Título 2 6" xfId="339"/>
    <cellStyle name="Título 2 7" xfId="340"/>
    <cellStyle name="Título 2 8" xfId="341"/>
    <cellStyle name="Título 2 9" xfId="342"/>
    <cellStyle name="Título 3 2" xfId="343"/>
    <cellStyle name="Título 3 2 2" xfId="344"/>
    <cellStyle name="Título 3 3" xfId="345"/>
    <cellStyle name="Título 3 4" xfId="346"/>
    <cellStyle name="Título 3 5" xfId="347"/>
    <cellStyle name="Título 3 6" xfId="348"/>
    <cellStyle name="Título 3 7" xfId="349"/>
    <cellStyle name="Título 3 8" xfId="350"/>
    <cellStyle name="Título 3 9" xfId="351"/>
    <cellStyle name="Título 4 2" xfId="352"/>
    <cellStyle name="Título 4 2 2" xfId="353"/>
    <cellStyle name="Título 4 3" xfId="354"/>
    <cellStyle name="Título 4 4" xfId="355"/>
    <cellStyle name="Título 4 5" xfId="356"/>
    <cellStyle name="Título 4 6" xfId="357"/>
    <cellStyle name="Título 4 7" xfId="358"/>
    <cellStyle name="Título 4 8" xfId="359"/>
    <cellStyle name="Título 5" xfId="360"/>
    <cellStyle name="Total 2" xfId="361"/>
    <cellStyle name="Total 2 2" xfId="782"/>
    <cellStyle name="Total 2 3" xfId="760"/>
    <cellStyle name="Total 2 4" xfId="775"/>
    <cellStyle name="Total 2 5" xfId="914"/>
    <cellStyle name="Total 3" xfId="362"/>
    <cellStyle name="Total 3 2" xfId="858"/>
    <cellStyle name="Total 3 3" xfId="956"/>
    <cellStyle name="Total 3 4" xfId="901"/>
    <cellStyle name="Total 3 5" xfId="848"/>
    <cellStyle name="Total 4" xfId="363"/>
    <cellStyle name="Total 4 2" xfId="883"/>
    <cellStyle name="Total 4 3" xfId="803"/>
    <cellStyle name="Total 4 4" xfId="757"/>
    <cellStyle name="Total 4 5" xfId="813"/>
    <cellStyle name="Total 5" xfId="364"/>
    <cellStyle name="Total 5 2" xfId="716"/>
    <cellStyle name="Total 5 3" xfId="720"/>
    <cellStyle name="Total 5 4" xfId="798"/>
    <cellStyle name="Total 5 5" xfId="907"/>
    <cellStyle name="Total 6" xfId="365"/>
    <cellStyle name="Total 6 2" xfId="806"/>
    <cellStyle name="Total 6 3" xfId="864"/>
    <cellStyle name="Total 6 4" xfId="733"/>
    <cellStyle name="Total 6 5" xfId="980"/>
    <cellStyle name="Total 7" xfId="366"/>
    <cellStyle name="Total 7 2" xfId="767"/>
    <cellStyle name="Total 7 3" xfId="843"/>
    <cellStyle name="Total 7 4" xfId="856"/>
    <cellStyle name="Total 7 5" xfId="965"/>
    <cellStyle name="Total 8" xfId="367"/>
    <cellStyle name="Total 8 2" xfId="788"/>
    <cellStyle name="Total 8 3" xfId="894"/>
    <cellStyle name="Total 8 4" xfId="897"/>
    <cellStyle name="Total 8 5" xfId="688"/>
    <cellStyle name="Vírgula" xfId="7" builtinId="3"/>
    <cellStyle name="Vírgula 2" xfId="8"/>
    <cellStyle name="Vírgula 2 2" xfId="368"/>
    <cellStyle name="Vírgula 2 2 2" xfId="672"/>
    <cellStyle name="Vírgula 2 3" xfId="416"/>
    <cellStyle name="Vírgula 2 4" xfId="427"/>
    <cellStyle name="Vírgula 3" xfId="9"/>
    <cellStyle name="Vírgula 3 2" xfId="10"/>
    <cellStyle name="Vírgula 3 2 2" xfId="673"/>
    <cellStyle name="Vírgula 3 3" xfId="674"/>
    <cellStyle name="Vírgula 4" xfId="417"/>
    <cellStyle name="Vírgula 4 2" xfId="675"/>
    <cellStyle name="Vírgula 5" xfId="676"/>
    <cellStyle name="Vírgula 6" xfId="1002"/>
    <cellStyle name="Warning Text" xfId="369"/>
  </cellStyles>
  <dxfs count="469"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3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4" customWidth="1"/>
    <col min="2" max="2" width="32.7109375" style="44" customWidth="1"/>
    <col min="3" max="3" width="10.7109375" style="44" customWidth="1"/>
    <col min="4" max="5" width="15.7109375" style="44" customWidth="1"/>
    <col min="6" max="16384" width="9.140625" style="44"/>
  </cols>
  <sheetData>
    <row r="1" spans="2:10" ht="15.75" thickBot="1">
      <c r="B1" s="49"/>
      <c r="C1" s="49"/>
      <c r="D1" s="49"/>
      <c r="E1" s="49"/>
      <c r="F1" s="49"/>
      <c r="G1" s="49"/>
      <c r="H1" s="49"/>
      <c r="I1" s="49"/>
      <c r="J1" s="49"/>
    </row>
    <row r="2" spans="2:10" ht="89.25" customHeight="1" thickBot="1">
      <c r="B2" s="399"/>
      <c r="C2" s="400"/>
      <c r="D2" s="400"/>
      <c r="E2" s="400"/>
      <c r="F2" s="400"/>
      <c r="G2" s="400"/>
      <c r="H2" s="401"/>
      <c r="I2" s="49"/>
      <c r="J2" s="49"/>
    </row>
    <row r="3" spans="2:10" ht="15" customHeight="1"/>
    <row r="4" spans="2:10" ht="20.100000000000001" customHeight="1">
      <c r="B4" s="335" t="s">
        <v>54</v>
      </c>
      <c r="C4" s="335"/>
      <c r="D4" s="335"/>
      <c r="E4" s="335"/>
      <c r="F4" s="335"/>
      <c r="G4" s="335"/>
      <c r="H4" s="335"/>
      <c r="I4" s="64"/>
      <c r="J4" s="49"/>
    </row>
    <row r="5" spans="2:10" ht="15" customHeight="1" thickBot="1">
      <c r="B5" s="49"/>
      <c r="C5" s="49"/>
      <c r="D5" s="49"/>
      <c r="E5" s="49"/>
      <c r="F5" s="49"/>
      <c r="G5" s="49"/>
      <c r="H5" s="49"/>
      <c r="I5" s="49"/>
      <c r="J5" s="49"/>
    </row>
    <row r="6" spans="2:10" ht="25.5" customHeight="1" thickBot="1">
      <c r="B6" s="336" t="s">
        <v>55</v>
      </c>
      <c r="C6" s="337"/>
      <c r="D6" s="337"/>
      <c r="E6" s="337"/>
      <c r="F6" s="337"/>
      <c r="G6" s="337"/>
      <c r="H6" s="338"/>
      <c r="I6" s="55"/>
      <c r="J6" s="55"/>
    </row>
    <row r="7" spans="2:10" ht="15" customHeight="1" thickBot="1">
      <c r="B7" s="49"/>
      <c r="C7" s="49"/>
      <c r="D7" s="49"/>
      <c r="E7" s="49"/>
      <c r="F7" s="49"/>
      <c r="G7" s="49"/>
      <c r="H7" s="49"/>
      <c r="I7" s="49"/>
      <c r="J7" s="49"/>
    </row>
    <row r="8" spans="2:10" ht="24.95" customHeight="1">
      <c r="B8" s="339" t="s">
        <v>56</v>
      </c>
      <c r="C8" s="340"/>
      <c r="D8" s="340"/>
      <c r="E8" s="340"/>
      <c r="F8" s="341"/>
      <c r="G8" s="402">
        <v>0</v>
      </c>
      <c r="H8" s="403"/>
      <c r="I8" s="49"/>
      <c r="J8" s="49"/>
    </row>
    <row r="9" spans="2:10" ht="15" customHeight="1" thickBot="1">
      <c r="B9" s="342" t="s">
        <v>57</v>
      </c>
      <c r="C9" s="343"/>
      <c r="D9" s="343"/>
      <c r="E9" s="343"/>
      <c r="F9" s="343"/>
      <c r="G9" s="404">
        <v>0</v>
      </c>
      <c r="H9" s="405"/>
      <c r="I9" s="49"/>
      <c r="J9" s="49"/>
    </row>
    <row r="10" spans="2:10" ht="15" customHeight="1" thickBot="1">
      <c r="B10" s="49"/>
      <c r="C10" s="49"/>
      <c r="D10" s="49"/>
      <c r="E10" s="49"/>
      <c r="F10" s="49"/>
      <c r="G10" s="49"/>
      <c r="H10" s="49"/>
      <c r="I10" s="49"/>
      <c r="J10" s="49"/>
    </row>
    <row r="11" spans="2:10" s="42" customFormat="1" ht="45" customHeight="1">
      <c r="B11" s="47" t="s">
        <v>58</v>
      </c>
      <c r="C11" s="48" t="s">
        <v>59</v>
      </c>
      <c r="D11" s="46" t="s">
        <v>60</v>
      </c>
      <c r="E11" s="46" t="s">
        <v>61</v>
      </c>
      <c r="F11" s="68" t="s">
        <v>62</v>
      </c>
      <c r="G11" s="68" t="s">
        <v>63</v>
      </c>
      <c r="H11" s="63" t="s">
        <v>64</v>
      </c>
      <c r="I11" s="55"/>
      <c r="J11" s="55"/>
    </row>
    <row r="12" spans="2:10" ht="15" customHeight="1">
      <c r="B12" s="71" t="s">
        <v>65</v>
      </c>
      <c r="C12" s="67" t="s">
        <v>12</v>
      </c>
      <c r="D12" s="406">
        <v>0</v>
      </c>
      <c r="E12" s="62" t="s">
        <v>66</v>
      </c>
      <c r="F12" s="50">
        <v>0.03</v>
      </c>
      <c r="G12" s="50">
        <v>0.04</v>
      </c>
      <c r="H12" s="61">
        <v>5.5E-2</v>
      </c>
      <c r="I12" s="49"/>
      <c r="J12" s="58"/>
    </row>
    <row r="13" spans="2:10" ht="15" customHeight="1">
      <c r="B13" s="71" t="s">
        <v>67</v>
      </c>
      <c r="C13" s="67" t="s">
        <v>68</v>
      </c>
      <c r="D13" s="406">
        <v>0</v>
      </c>
      <c r="E13" s="62" t="s">
        <v>66</v>
      </c>
      <c r="F13" s="50">
        <v>8.0000000000000002E-3</v>
      </c>
      <c r="G13" s="50">
        <v>8.0000000000000002E-3</v>
      </c>
      <c r="H13" s="61">
        <v>0.01</v>
      </c>
      <c r="I13" s="49"/>
      <c r="J13" s="49"/>
    </row>
    <row r="14" spans="2:10" ht="15" customHeight="1">
      <c r="B14" s="71" t="s">
        <v>69</v>
      </c>
      <c r="C14" s="67" t="s">
        <v>14</v>
      </c>
      <c r="D14" s="406">
        <v>0</v>
      </c>
      <c r="E14" s="62" t="s">
        <v>66</v>
      </c>
      <c r="F14" s="50">
        <v>9.7000000000000003E-3</v>
      </c>
      <c r="G14" s="50">
        <v>1.2699999999999999E-2</v>
      </c>
      <c r="H14" s="61">
        <v>1.2699999999999999E-2</v>
      </c>
      <c r="I14" s="49"/>
      <c r="J14" s="49"/>
    </row>
    <row r="15" spans="2:10" ht="15" customHeight="1">
      <c r="B15" s="71" t="s">
        <v>70</v>
      </c>
      <c r="C15" s="67" t="s">
        <v>13</v>
      </c>
      <c r="D15" s="406">
        <v>0</v>
      </c>
      <c r="E15" s="62" t="s">
        <v>66</v>
      </c>
      <c r="F15" s="50">
        <v>5.8999999999999999E-3</v>
      </c>
      <c r="G15" s="50">
        <v>1.23E-2</v>
      </c>
      <c r="H15" s="61">
        <v>1.3899999999999999E-2</v>
      </c>
      <c r="I15" s="49"/>
      <c r="J15" s="49"/>
    </row>
    <row r="16" spans="2:10" ht="15" customHeight="1">
      <c r="B16" s="71" t="s">
        <v>71</v>
      </c>
      <c r="C16" s="67" t="s">
        <v>11</v>
      </c>
      <c r="D16" s="406">
        <v>0</v>
      </c>
      <c r="E16" s="62" t="s">
        <v>66</v>
      </c>
      <c r="F16" s="50">
        <v>6.1600000000000002E-2</v>
      </c>
      <c r="G16" s="50">
        <v>7.400000000000001E-2</v>
      </c>
      <c r="H16" s="61">
        <v>8.9600000000000013E-2</v>
      </c>
      <c r="I16" s="49"/>
      <c r="J16" s="49"/>
    </row>
    <row r="17" spans="2:8" ht="30" customHeight="1">
      <c r="B17" s="74" t="s">
        <v>72</v>
      </c>
      <c r="C17" s="75" t="s">
        <v>20</v>
      </c>
      <c r="D17" s="406">
        <v>0</v>
      </c>
      <c r="E17" s="62" t="str">
        <f>IF(AND(D17&gt;=F17, D17&lt;=H17), "OK", "Não OK")</f>
        <v>Não OK</v>
      </c>
      <c r="F17" s="57">
        <v>3.6499999999999998E-2</v>
      </c>
      <c r="G17" s="57">
        <v>3.6499999999999998E-2</v>
      </c>
      <c r="H17" s="60">
        <v>3.6499999999999998E-2</v>
      </c>
    </row>
    <row r="18" spans="2:8" ht="30" customHeight="1">
      <c r="B18" s="74" t="s">
        <v>73</v>
      </c>
      <c r="C18" s="75" t="s">
        <v>74</v>
      </c>
      <c r="D18" s="407">
        <f>G9*G8</f>
        <v>0</v>
      </c>
      <c r="E18" s="62" t="str">
        <f>IF(AND(D18&gt;=F18, D18&lt;=H18), "OK", "Não OK")</f>
        <v>OK</v>
      </c>
      <c r="F18" s="57">
        <v>0</v>
      </c>
      <c r="G18" s="57">
        <v>2.5000000000000001E-2</v>
      </c>
      <c r="H18" s="60">
        <v>0.05</v>
      </c>
    </row>
    <row r="19" spans="2:8" ht="45" customHeight="1">
      <c r="B19" s="74" t="s">
        <v>75</v>
      </c>
      <c r="C19" s="75" t="s">
        <v>76</v>
      </c>
      <c r="D19" s="406">
        <v>0</v>
      </c>
      <c r="E19" s="62" t="str">
        <f>IF(AND(D19&gt;=F19, D19&lt;=H19), "OK", "Não OK")</f>
        <v>OK</v>
      </c>
      <c r="F19" s="54">
        <v>0</v>
      </c>
      <c r="G19" s="54">
        <v>0.02</v>
      </c>
      <c r="H19" s="53">
        <v>4.4999999999999998E-2</v>
      </c>
    </row>
    <row r="20" spans="2:8" ht="30" customHeight="1" thickBot="1">
      <c r="B20" s="51" t="s">
        <v>77</v>
      </c>
      <c r="C20" s="76" t="s">
        <v>78</v>
      </c>
      <c r="D20" s="72">
        <f>ROUND((((1+D12+D13+D14)*(1+D15)*(1+D16)/(1-(D17+D18)))-1),4)</f>
        <v>0</v>
      </c>
      <c r="E20" s="62" t="str">
        <f>IF(AND(D20&gt;=F20, D20&lt;=H20), "OK", "Não OK")</f>
        <v>Não OK</v>
      </c>
      <c r="F20" s="50">
        <v>0.2034</v>
      </c>
      <c r="G20" s="50">
        <v>0.22120000000000001</v>
      </c>
      <c r="H20" s="61">
        <v>0.25</v>
      </c>
    </row>
    <row r="21" spans="2:8" ht="45" customHeight="1" thickBot="1">
      <c r="B21" s="59" t="s">
        <v>79</v>
      </c>
      <c r="C21" s="73" t="s">
        <v>80</v>
      </c>
      <c r="D21" s="65">
        <f>ROUND((((1+D12+D13+D14)*(1+D15)*(1+D16)/(1-(D17+D18+D19)))-1),4)</f>
        <v>0</v>
      </c>
      <c r="E21" s="70" t="str">
        <f>IF(COUNTIF($E$12:$E$20,"NÃO OK")&gt;0,"NÃO OK","OK")</f>
        <v>NÃO OK</v>
      </c>
      <c r="F21" s="52"/>
      <c r="G21" s="52"/>
      <c r="H21" s="69"/>
    </row>
    <row r="22" spans="2:8" ht="15" customHeight="1" thickBot="1">
      <c r="B22" s="49"/>
      <c r="C22" s="49"/>
      <c r="D22" s="49"/>
      <c r="E22" s="49"/>
      <c r="F22" s="49"/>
      <c r="G22" s="49"/>
      <c r="H22" s="49"/>
    </row>
    <row r="23" spans="2:8" ht="57.95" customHeight="1" thickBot="1">
      <c r="B23" s="326" t="s">
        <v>81</v>
      </c>
      <c r="C23" s="327"/>
      <c r="D23" s="327"/>
      <c r="E23" s="327"/>
      <c r="F23" s="327"/>
      <c r="G23" s="327"/>
      <c r="H23" s="328"/>
    </row>
    <row r="24" spans="2:8" ht="15" customHeight="1" thickBot="1">
      <c r="B24" s="56"/>
      <c r="C24" s="66"/>
      <c r="D24" s="66"/>
      <c r="E24" s="66"/>
      <c r="F24" s="66"/>
      <c r="G24" s="66"/>
      <c r="H24" s="66"/>
    </row>
    <row r="25" spans="2:8" ht="50.1" customHeight="1" thickBot="1">
      <c r="B25" s="329" t="s">
        <v>82</v>
      </c>
      <c r="C25" s="330"/>
      <c r="D25" s="330"/>
      <c r="E25" s="330"/>
      <c r="F25" s="330"/>
      <c r="G25" s="330"/>
      <c r="H25" s="331"/>
    </row>
    <row r="26" spans="2:8" ht="39.950000000000003" customHeight="1" thickBot="1">
      <c r="B26" s="332" t="s">
        <v>448</v>
      </c>
      <c r="C26" s="333"/>
      <c r="D26" s="333"/>
      <c r="E26" s="333"/>
      <c r="F26" s="333"/>
      <c r="G26" s="333"/>
      <c r="H26" s="334"/>
    </row>
    <row r="32" spans="2:8">
      <c r="B32" s="43"/>
    </row>
    <row r="33" spans="2:2">
      <c r="B33" s="43"/>
    </row>
    <row r="34" spans="2:2">
      <c r="B34" s="45"/>
    </row>
    <row r="35" spans="2:2">
      <c r="B35" s="45"/>
    </row>
    <row r="36" spans="2:2">
      <c r="B36" s="45"/>
    </row>
    <row r="39" spans="2:2">
      <c r="B39" s="45"/>
    </row>
    <row r="40" spans="2:2">
      <c r="B40" s="45"/>
    </row>
  </sheetData>
  <sheetProtection algorithmName="SHA-512" hashValue="gd9aVPXol3YsTd+rfeB56xtXSnaz3d152gfR2jhzIPnTasybI0Nrr22VdsRiqN1TXqDjomsrosslXXdvLtwQ3w==" saltValue="JSDLFKUAAEP2PC/Dzx/WeA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468" priority="1" operator="equal">
      <formula>"NÃO OK"</formula>
    </cfRule>
    <cfRule type="cellIs" dxfId="467" priority="2" operator="equal">
      <formula>"OK"</formula>
    </cfRule>
  </conditionalFormatting>
  <pageMargins left="0.70866141732283472" right="0.11811023622047245" top="0.59055118110236227" bottom="0.59055118110236227" header="0.31496062992125984" footer="0.31496062992125984"/>
  <pageSetup paperSize="9" scale="92" orientation="portrait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N47"/>
  <sheetViews>
    <sheetView showGridLines="0" workbookViewId="0">
      <selection activeCell="B47" sqref="B47"/>
    </sheetView>
  </sheetViews>
  <sheetFormatPr defaultColWidth="9.140625" defaultRowHeight="15"/>
  <cols>
    <col min="1" max="1" width="3.7109375" style="44" customWidth="1"/>
    <col min="2" max="16384" width="9.140625" style="44"/>
  </cols>
  <sheetData>
    <row r="1" spans="2:14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2:14" ht="77.25" customHeight="1">
      <c r="B2" s="408"/>
      <c r="C2" s="408"/>
      <c r="D2" s="408"/>
      <c r="E2" s="408"/>
      <c r="F2" s="408"/>
      <c r="G2" s="408"/>
      <c r="H2" s="408"/>
      <c r="I2" s="408"/>
      <c r="J2" s="49"/>
      <c r="K2" s="49"/>
      <c r="L2" s="49"/>
      <c r="M2" s="49"/>
      <c r="N2" s="49"/>
    </row>
    <row r="3" spans="2:14" ht="24.95" customHeight="1">
      <c r="B3" s="344" t="s">
        <v>449</v>
      </c>
      <c r="C3" s="345"/>
      <c r="D3" s="345"/>
      <c r="E3" s="345"/>
      <c r="F3" s="345"/>
      <c r="G3" s="345"/>
      <c r="H3" s="345"/>
      <c r="I3" s="346"/>
      <c r="J3" s="80"/>
      <c r="K3" s="80"/>
      <c r="L3" s="80"/>
      <c r="M3" s="80"/>
      <c r="N3" s="80"/>
    </row>
    <row r="4" spans="2:14" ht="15" customHeight="1">
      <c r="B4" s="90" t="s">
        <v>1</v>
      </c>
      <c r="C4" s="91"/>
      <c r="D4" s="92"/>
      <c r="E4" s="92"/>
      <c r="F4" s="93" t="s">
        <v>2</v>
      </c>
      <c r="G4" s="92"/>
      <c r="H4" s="94"/>
      <c r="I4" s="95" t="s">
        <v>83</v>
      </c>
      <c r="J4" s="80"/>
      <c r="K4" s="80"/>
      <c r="L4" s="80"/>
      <c r="M4" s="80"/>
      <c r="N4" s="80"/>
    </row>
    <row r="5" spans="2:14" ht="15" customHeight="1">
      <c r="B5" s="103"/>
      <c r="C5" s="104"/>
      <c r="D5" s="104"/>
      <c r="E5" s="104"/>
      <c r="F5" s="105" t="s">
        <v>84</v>
      </c>
      <c r="G5" s="104"/>
      <c r="H5" s="104"/>
      <c r="I5" s="106"/>
      <c r="J5" s="80"/>
      <c r="K5" s="80"/>
      <c r="L5" s="80"/>
      <c r="M5" s="80"/>
      <c r="N5" s="80"/>
    </row>
    <row r="6" spans="2:14" ht="15" customHeight="1">
      <c r="B6" s="89" t="s">
        <v>85</v>
      </c>
      <c r="C6" s="96" t="s">
        <v>86</v>
      </c>
      <c r="D6" s="97"/>
      <c r="E6" s="97"/>
      <c r="F6" s="97"/>
      <c r="G6" s="97"/>
      <c r="H6" s="98"/>
      <c r="I6" s="409">
        <v>0</v>
      </c>
      <c r="J6" s="79"/>
      <c r="K6" s="79"/>
      <c r="L6" s="79"/>
      <c r="M6" s="79"/>
      <c r="N6" s="79"/>
    </row>
    <row r="7" spans="2:14" ht="15" customHeight="1">
      <c r="B7" s="89" t="s">
        <v>87</v>
      </c>
      <c r="C7" s="96" t="s">
        <v>88</v>
      </c>
      <c r="D7" s="97"/>
      <c r="E7" s="97"/>
      <c r="F7" s="97"/>
      <c r="G7" s="97"/>
      <c r="H7" s="98"/>
      <c r="I7" s="409">
        <v>0</v>
      </c>
      <c r="J7" s="79"/>
      <c r="K7" s="79"/>
      <c r="L7" s="79"/>
      <c r="M7" s="79"/>
      <c r="N7" s="79"/>
    </row>
    <row r="8" spans="2:14" ht="15" customHeight="1">
      <c r="B8" s="89" t="s">
        <v>89</v>
      </c>
      <c r="C8" s="96" t="s">
        <v>90</v>
      </c>
      <c r="D8" s="97"/>
      <c r="E8" s="97"/>
      <c r="F8" s="97"/>
      <c r="G8" s="97"/>
      <c r="H8" s="98"/>
      <c r="I8" s="409">
        <v>0</v>
      </c>
      <c r="J8" s="79"/>
      <c r="K8" s="79"/>
      <c r="L8" s="79"/>
      <c r="M8" s="79"/>
      <c r="N8" s="79"/>
    </row>
    <row r="9" spans="2:14" ht="15" customHeight="1">
      <c r="B9" s="89" t="s">
        <v>91</v>
      </c>
      <c r="C9" s="96" t="s">
        <v>92</v>
      </c>
      <c r="D9" s="97"/>
      <c r="E9" s="97"/>
      <c r="F9" s="97"/>
      <c r="G9" s="97"/>
      <c r="H9" s="98"/>
      <c r="I9" s="409">
        <v>0</v>
      </c>
      <c r="J9" s="79"/>
      <c r="K9" s="79"/>
      <c r="L9" s="79"/>
      <c r="M9" s="79"/>
      <c r="N9" s="79"/>
    </row>
    <row r="10" spans="2:14" ht="15" customHeight="1">
      <c r="B10" s="89" t="s">
        <v>93</v>
      </c>
      <c r="C10" s="96" t="s">
        <v>94</v>
      </c>
      <c r="D10" s="97"/>
      <c r="E10" s="97"/>
      <c r="F10" s="97"/>
      <c r="G10" s="97"/>
      <c r="H10" s="98"/>
      <c r="I10" s="409">
        <v>0</v>
      </c>
      <c r="J10" s="79"/>
      <c r="K10" s="79"/>
      <c r="L10" s="79"/>
      <c r="M10" s="79"/>
      <c r="N10" s="79"/>
    </row>
    <row r="11" spans="2:14" ht="15" customHeight="1">
      <c r="B11" s="89" t="s">
        <v>95</v>
      </c>
      <c r="C11" s="96" t="s">
        <v>96</v>
      </c>
      <c r="D11" s="97"/>
      <c r="E11" s="97"/>
      <c r="F11" s="97"/>
      <c r="G11" s="97"/>
      <c r="H11" s="98"/>
      <c r="I11" s="409">
        <v>0</v>
      </c>
      <c r="J11" s="79"/>
      <c r="K11" s="79"/>
      <c r="L11" s="79"/>
      <c r="M11" s="79"/>
      <c r="N11" s="79"/>
    </row>
    <row r="12" spans="2:14" ht="15" customHeight="1">
      <c r="B12" s="89" t="s">
        <v>97</v>
      </c>
      <c r="C12" s="96" t="s">
        <v>98</v>
      </c>
      <c r="D12" s="97"/>
      <c r="E12" s="97"/>
      <c r="F12" s="97"/>
      <c r="G12" s="97"/>
      <c r="H12" s="98"/>
      <c r="I12" s="409">
        <v>0</v>
      </c>
      <c r="J12" s="79"/>
      <c r="K12" s="79"/>
      <c r="L12" s="79"/>
      <c r="M12" s="79"/>
      <c r="N12" s="79"/>
    </row>
    <row r="13" spans="2:14" ht="15" customHeight="1">
      <c r="B13" s="89" t="s">
        <v>99</v>
      </c>
      <c r="C13" s="96" t="s">
        <v>100</v>
      </c>
      <c r="D13" s="97"/>
      <c r="E13" s="97"/>
      <c r="F13" s="97"/>
      <c r="G13" s="97"/>
      <c r="H13" s="98"/>
      <c r="I13" s="409">
        <v>0</v>
      </c>
      <c r="J13" s="79"/>
      <c r="K13" s="79"/>
      <c r="L13" s="79"/>
      <c r="M13" s="79"/>
      <c r="N13" s="79"/>
    </row>
    <row r="14" spans="2:14" ht="15" customHeight="1">
      <c r="B14" s="145" t="s">
        <v>101</v>
      </c>
      <c r="C14" s="96" t="s">
        <v>102</v>
      </c>
      <c r="D14" s="97"/>
      <c r="E14" s="97"/>
      <c r="F14" s="97"/>
      <c r="G14" s="97"/>
      <c r="H14" s="98"/>
      <c r="I14" s="410">
        <v>0</v>
      </c>
      <c r="J14" s="79"/>
      <c r="K14" s="79"/>
      <c r="L14" s="79"/>
      <c r="M14" s="79"/>
      <c r="N14" s="79"/>
    </row>
    <row r="15" spans="2:14" ht="15" customHeight="1">
      <c r="B15" s="88" t="s">
        <v>19</v>
      </c>
      <c r="C15" s="348" t="s">
        <v>103</v>
      </c>
      <c r="D15" s="348"/>
      <c r="E15" s="348"/>
      <c r="F15" s="348"/>
      <c r="G15" s="348"/>
      <c r="H15" s="348"/>
      <c r="I15" s="99">
        <f>SUM(I6:I14)</f>
        <v>0</v>
      </c>
      <c r="J15" s="79"/>
      <c r="K15" s="79"/>
      <c r="L15" s="79"/>
      <c r="M15" s="79"/>
      <c r="N15" s="79"/>
    </row>
    <row r="16" spans="2:14" ht="15" customHeight="1">
      <c r="B16" s="100"/>
      <c r="C16" s="101"/>
      <c r="D16" s="101"/>
      <c r="E16" s="101"/>
      <c r="F16" s="107" t="s">
        <v>104</v>
      </c>
      <c r="G16" s="101"/>
      <c r="H16" s="101"/>
      <c r="I16" s="108"/>
      <c r="J16" s="79"/>
      <c r="K16" s="79"/>
      <c r="L16" s="79"/>
      <c r="M16" s="79"/>
      <c r="N16" s="78"/>
    </row>
    <row r="17" spans="2:9" ht="15" customHeight="1">
      <c r="B17" s="89" t="s">
        <v>105</v>
      </c>
      <c r="C17" s="96" t="s">
        <v>106</v>
      </c>
      <c r="D17" s="97"/>
      <c r="E17" s="97"/>
      <c r="F17" s="97"/>
      <c r="G17" s="97"/>
      <c r="H17" s="98"/>
      <c r="I17" s="409">
        <v>0</v>
      </c>
    </row>
    <row r="18" spans="2:9" ht="15" customHeight="1">
      <c r="B18" s="89" t="s">
        <v>107</v>
      </c>
      <c r="C18" s="96" t="s">
        <v>108</v>
      </c>
      <c r="D18" s="97"/>
      <c r="E18" s="97"/>
      <c r="F18" s="97"/>
      <c r="G18" s="97"/>
      <c r="H18" s="98"/>
      <c r="I18" s="409">
        <v>0</v>
      </c>
    </row>
    <row r="19" spans="2:9" ht="15" customHeight="1">
      <c r="B19" s="89" t="s">
        <v>109</v>
      </c>
      <c r="C19" s="96" t="s">
        <v>110</v>
      </c>
      <c r="D19" s="97"/>
      <c r="E19" s="97"/>
      <c r="F19" s="97"/>
      <c r="G19" s="97"/>
      <c r="H19" s="98"/>
      <c r="I19" s="409">
        <v>0</v>
      </c>
    </row>
    <row r="20" spans="2:9" ht="15" customHeight="1">
      <c r="B20" s="89" t="s">
        <v>111</v>
      </c>
      <c r="C20" s="96" t="s">
        <v>112</v>
      </c>
      <c r="D20" s="97"/>
      <c r="E20" s="97"/>
      <c r="F20" s="97"/>
      <c r="G20" s="97"/>
      <c r="H20" s="98"/>
      <c r="I20" s="409">
        <v>0</v>
      </c>
    </row>
    <row r="21" spans="2:9" ht="15" customHeight="1">
      <c r="B21" s="89" t="s">
        <v>113</v>
      </c>
      <c r="C21" s="96" t="s">
        <v>114</v>
      </c>
      <c r="D21" s="97"/>
      <c r="E21" s="97"/>
      <c r="F21" s="97"/>
      <c r="G21" s="97"/>
      <c r="H21" s="98"/>
      <c r="I21" s="409">
        <v>0</v>
      </c>
    </row>
    <row r="22" spans="2:9" ht="15" customHeight="1">
      <c r="B22" s="89" t="s">
        <v>115</v>
      </c>
      <c r="C22" s="96" t="s">
        <v>116</v>
      </c>
      <c r="D22" s="97"/>
      <c r="E22" s="97"/>
      <c r="F22" s="97"/>
      <c r="G22" s="97"/>
      <c r="H22" s="98"/>
      <c r="I22" s="409">
        <v>0</v>
      </c>
    </row>
    <row r="23" spans="2:9" ht="15" customHeight="1">
      <c r="B23" s="89" t="s">
        <v>117</v>
      </c>
      <c r="C23" s="96" t="s">
        <v>118</v>
      </c>
      <c r="D23" s="97"/>
      <c r="E23" s="97"/>
      <c r="F23" s="97"/>
      <c r="G23" s="97"/>
      <c r="H23" s="98"/>
      <c r="I23" s="409">
        <v>0</v>
      </c>
    </row>
    <row r="24" spans="2:9" ht="15" customHeight="1">
      <c r="B24" s="89" t="s">
        <v>119</v>
      </c>
      <c r="C24" s="96" t="s">
        <v>120</v>
      </c>
      <c r="D24" s="97"/>
      <c r="E24" s="97"/>
      <c r="F24" s="97"/>
      <c r="G24" s="97"/>
      <c r="H24" s="98"/>
      <c r="I24" s="409">
        <v>0</v>
      </c>
    </row>
    <row r="25" spans="2:9" ht="15" customHeight="1">
      <c r="B25" s="89" t="s">
        <v>121</v>
      </c>
      <c r="C25" s="96" t="s">
        <v>122</v>
      </c>
      <c r="D25" s="97"/>
      <c r="E25" s="97"/>
      <c r="F25" s="97"/>
      <c r="G25" s="97"/>
      <c r="H25" s="98"/>
      <c r="I25" s="409">
        <v>0</v>
      </c>
    </row>
    <row r="26" spans="2:9" ht="15" customHeight="1">
      <c r="B26" s="89" t="s">
        <v>123</v>
      </c>
      <c r="C26" s="96" t="s">
        <v>124</v>
      </c>
      <c r="D26" s="97"/>
      <c r="E26" s="97"/>
      <c r="F26" s="97"/>
      <c r="G26" s="97"/>
      <c r="H26" s="98"/>
      <c r="I26" s="409">
        <v>0</v>
      </c>
    </row>
    <row r="27" spans="2:9" ht="15" customHeight="1">
      <c r="B27" s="88" t="s">
        <v>125</v>
      </c>
      <c r="C27" s="348" t="s">
        <v>126</v>
      </c>
      <c r="D27" s="348"/>
      <c r="E27" s="348"/>
      <c r="F27" s="348"/>
      <c r="G27" s="348"/>
      <c r="H27" s="348"/>
      <c r="I27" s="99">
        <f>SUM(I17:I26)</f>
        <v>0</v>
      </c>
    </row>
    <row r="28" spans="2:9" ht="15" customHeight="1">
      <c r="B28" s="100"/>
      <c r="C28" s="101"/>
      <c r="D28" s="101"/>
      <c r="E28" s="101"/>
      <c r="F28" s="107" t="s">
        <v>127</v>
      </c>
      <c r="G28" s="101"/>
      <c r="H28" s="101"/>
      <c r="I28" s="108"/>
    </row>
    <row r="29" spans="2:9" ht="15" customHeight="1">
      <c r="B29" s="89" t="s">
        <v>128</v>
      </c>
      <c r="C29" s="96" t="s">
        <v>129</v>
      </c>
      <c r="D29" s="97"/>
      <c r="E29" s="97"/>
      <c r="F29" s="97"/>
      <c r="G29" s="97"/>
      <c r="H29" s="98"/>
      <c r="I29" s="409">
        <v>0</v>
      </c>
    </row>
    <row r="30" spans="2:9" ht="15" customHeight="1">
      <c r="B30" s="89" t="s">
        <v>130</v>
      </c>
      <c r="C30" s="96" t="s">
        <v>131</v>
      </c>
      <c r="D30" s="97"/>
      <c r="E30" s="97"/>
      <c r="F30" s="97"/>
      <c r="G30" s="97"/>
      <c r="H30" s="98"/>
      <c r="I30" s="409">
        <v>0</v>
      </c>
    </row>
    <row r="31" spans="2:9" ht="15" customHeight="1">
      <c r="B31" s="89" t="s">
        <v>132</v>
      </c>
      <c r="C31" s="96" t="s">
        <v>133</v>
      </c>
      <c r="D31" s="97"/>
      <c r="E31" s="97"/>
      <c r="F31" s="97"/>
      <c r="G31" s="97"/>
      <c r="H31" s="98"/>
      <c r="I31" s="409">
        <v>0</v>
      </c>
    </row>
    <row r="32" spans="2:9" ht="15" customHeight="1">
      <c r="B32" s="89" t="s">
        <v>134</v>
      </c>
      <c r="C32" s="96" t="s">
        <v>135</v>
      </c>
      <c r="D32" s="97"/>
      <c r="E32" s="97"/>
      <c r="F32" s="97"/>
      <c r="G32" s="97"/>
      <c r="H32" s="98"/>
      <c r="I32" s="409">
        <v>0</v>
      </c>
    </row>
    <row r="33" spans="2:10" ht="15" customHeight="1">
      <c r="B33" s="89" t="s">
        <v>136</v>
      </c>
      <c r="C33" s="96" t="s">
        <v>137</v>
      </c>
      <c r="D33" s="97"/>
      <c r="E33" s="97"/>
      <c r="F33" s="97"/>
      <c r="G33" s="97"/>
      <c r="H33" s="98"/>
      <c r="I33" s="409">
        <v>0</v>
      </c>
      <c r="J33" s="79"/>
    </row>
    <row r="34" spans="2:10" ht="15" customHeight="1">
      <c r="B34" s="88" t="s">
        <v>18</v>
      </c>
      <c r="C34" s="348" t="s">
        <v>138</v>
      </c>
      <c r="D34" s="348"/>
      <c r="E34" s="348"/>
      <c r="F34" s="348"/>
      <c r="G34" s="348"/>
      <c r="H34" s="348"/>
      <c r="I34" s="99">
        <f>SUM(I29:I33)</f>
        <v>0</v>
      </c>
      <c r="J34" s="79"/>
    </row>
    <row r="35" spans="2:10" ht="15" customHeight="1">
      <c r="B35" s="100"/>
      <c r="C35" s="101"/>
      <c r="D35" s="101"/>
      <c r="E35" s="101"/>
      <c r="F35" s="107" t="s">
        <v>139</v>
      </c>
      <c r="G35" s="101"/>
      <c r="H35" s="101"/>
      <c r="I35" s="108"/>
      <c r="J35" s="79"/>
    </row>
    <row r="36" spans="2:10" ht="15" customHeight="1">
      <c r="B36" s="89" t="s">
        <v>21</v>
      </c>
      <c r="C36" s="96" t="s">
        <v>140</v>
      </c>
      <c r="D36" s="97"/>
      <c r="E36" s="97"/>
      <c r="F36" s="97"/>
      <c r="G36" s="97"/>
      <c r="H36" s="98"/>
      <c r="I36" s="409">
        <v>0</v>
      </c>
      <c r="J36" s="79"/>
    </row>
    <row r="37" spans="2:10" ht="15" customHeight="1">
      <c r="B37" s="349" t="s">
        <v>22</v>
      </c>
      <c r="C37" s="82" t="s">
        <v>141</v>
      </c>
      <c r="D37" s="83"/>
      <c r="E37" s="83"/>
      <c r="F37" s="83"/>
      <c r="G37" s="83"/>
      <c r="H37" s="84"/>
      <c r="I37" s="411">
        <v>0</v>
      </c>
      <c r="J37" s="79"/>
    </row>
    <row r="38" spans="2:10" ht="15" customHeight="1">
      <c r="B38" s="349"/>
      <c r="C38" s="85" t="s">
        <v>142</v>
      </c>
      <c r="D38" s="86"/>
      <c r="E38" s="86"/>
      <c r="F38" s="86"/>
      <c r="G38" s="86"/>
      <c r="H38" s="87"/>
      <c r="I38" s="411"/>
      <c r="J38" s="79"/>
    </row>
    <row r="39" spans="2:10" ht="15" customHeight="1">
      <c r="B39" s="88" t="s">
        <v>143</v>
      </c>
      <c r="C39" s="348" t="s">
        <v>144</v>
      </c>
      <c r="D39" s="348"/>
      <c r="E39" s="348"/>
      <c r="F39" s="348"/>
      <c r="G39" s="348"/>
      <c r="H39" s="348"/>
      <c r="I39" s="99">
        <f>SUM(I36:I38)</f>
        <v>0</v>
      </c>
      <c r="J39" s="79"/>
    </row>
    <row r="40" spans="2:10" ht="15" customHeight="1">
      <c r="B40" s="347" t="s">
        <v>145</v>
      </c>
      <c r="C40" s="347"/>
      <c r="D40" s="347"/>
      <c r="E40" s="347"/>
      <c r="F40" s="347"/>
      <c r="G40" s="347"/>
      <c r="H40" s="347"/>
      <c r="I40" s="102">
        <f>I15+I27+I34+I39</f>
        <v>0</v>
      </c>
      <c r="J40" s="77"/>
    </row>
    <row r="41" spans="2:10" ht="15" customHeight="1">
      <c r="B41" s="350"/>
      <c r="C41" s="351"/>
      <c r="D41" s="351"/>
      <c r="E41" s="351"/>
      <c r="F41" s="351"/>
      <c r="G41" s="351"/>
      <c r="H41" s="351"/>
      <c r="I41" s="352"/>
      <c r="J41" s="49"/>
    </row>
    <row r="42" spans="2:10" ht="15" customHeight="1">
      <c r="B42" s="109" t="s">
        <v>146</v>
      </c>
      <c r="C42" s="147"/>
      <c r="D42" s="147"/>
      <c r="E42" s="147"/>
      <c r="F42" s="147"/>
      <c r="G42" s="147"/>
      <c r="H42" s="147"/>
      <c r="I42" s="148"/>
      <c r="J42" s="49"/>
    </row>
    <row r="43" spans="2:10" ht="15" customHeight="1">
      <c r="B43" s="146"/>
      <c r="C43" s="147"/>
      <c r="D43" s="147"/>
      <c r="E43" s="147"/>
      <c r="F43" s="147"/>
      <c r="G43" s="147"/>
      <c r="H43" s="147"/>
      <c r="I43" s="148"/>
      <c r="J43" s="49"/>
    </row>
    <row r="44" spans="2:10" ht="15" customHeight="1">
      <c r="B44" s="412"/>
      <c r="C44" s="413"/>
      <c r="D44" s="413"/>
      <c r="E44" s="413"/>
      <c r="F44" s="413"/>
      <c r="G44" s="413"/>
      <c r="H44" s="413"/>
      <c r="I44" s="414"/>
      <c r="J44" s="80"/>
    </row>
    <row r="45" spans="2:10" ht="15" customHeight="1">
      <c r="B45" s="415"/>
      <c r="C45" s="416"/>
      <c r="D45" s="416"/>
      <c r="E45" s="416"/>
      <c r="F45" s="417"/>
      <c r="G45" s="418"/>
      <c r="H45" s="419"/>
      <c r="I45" s="420"/>
      <c r="J45" s="81"/>
    </row>
    <row r="47" spans="2:10">
      <c r="B47" s="421"/>
      <c r="C47" s="422"/>
      <c r="D47" s="49"/>
      <c r="E47" s="49"/>
      <c r="F47" s="49"/>
      <c r="G47" s="49"/>
      <c r="H47" s="49"/>
      <c r="I47" s="49"/>
      <c r="J47" s="49"/>
    </row>
  </sheetData>
  <sheetProtection algorithmName="SHA-512" hashValue="hGAAkgfjvo5LoPcV40FniI1Sgne1Oo1aBZzD+xSJdLNdMX/m6zhhMG5/LhFIblzAgjmxAKpubRJlnBhHPIBMRg==" saltValue="EsyjUdb/hdq+FxGxxDDB2Q==" spinCount="100000" sheet="1" objects="1" scenarios="1" selectLockedCells="1"/>
  <mergeCells count="13">
    <mergeCell ref="B45:F45"/>
    <mergeCell ref="G45:I45"/>
    <mergeCell ref="B2:I2"/>
    <mergeCell ref="B44:I44"/>
    <mergeCell ref="B3:I3"/>
    <mergeCell ref="B40:H40"/>
    <mergeCell ref="C34:H34"/>
    <mergeCell ref="B37:B38"/>
    <mergeCell ref="I37:I38"/>
    <mergeCell ref="C39:H39"/>
    <mergeCell ref="C15:H15"/>
    <mergeCell ref="C27:H27"/>
    <mergeCell ref="B41:I41"/>
  </mergeCells>
  <printOptions horizontalCentered="1"/>
  <pageMargins left="0.70866141732283472" right="0.11811023622047245" top="0.59055118110236227" bottom="0.59055118110236227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M138"/>
  <sheetViews>
    <sheetView showGridLines="0" tabSelected="1" zoomScaleNormal="100" zoomScaleSheetLayoutView="100" workbookViewId="0">
      <selection activeCell="B2" sqref="B2"/>
    </sheetView>
  </sheetViews>
  <sheetFormatPr defaultColWidth="9.140625" defaultRowHeight="11.25"/>
  <cols>
    <col min="1" max="1" width="2.85546875" style="206" customWidth="1"/>
    <col min="2" max="2" width="9.7109375" style="206" customWidth="1"/>
    <col min="3" max="3" width="11" style="203" customWidth="1"/>
    <col min="4" max="4" width="10.7109375" style="203" customWidth="1"/>
    <col min="5" max="5" width="45.7109375" style="206" customWidth="1"/>
    <col min="6" max="6" width="6.5703125" style="324" customWidth="1"/>
    <col min="7" max="7" width="9.7109375" style="204" customWidth="1"/>
    <col min="8" max="8" width="12.7109375" style="204" customWidth="1"/>
    <col min="9" max="9" width="14.7109375" style="206" customWidth="1"/>
    <col min="10" max="10" width="15.7109375" style="206" customWidth="1"/>
    <col min="11" max="16384" width="9.140625" style="206"/>
  </cols>
  <sheetData>
    <row r="1" spans="2:10" ht="18.75" customHeight="1">
      <c r="B1" s="202"/>
      <c r="E1" s="204"/>
      <c r="F1" s="205"/>
      <c r="I1" s="204"/>
      <c r="J1" s="204"/>
    </row>
    <row r="2" spans="2:10" ht="82.5" customHeight="1">
      <c r="B2" s="423"/>
      <c r="C2" s="424"/>
      <c r="D2" s="424"/>
      <c r="E2" s="425"/>
      <c r="F2" s="426"/>
      <c r="G2" s="427"/>
      <c r="H2" s="428"/>
      <c r="I2" s="427"/>
      <c r="J2" s="429"/>
    </row>
    <row r="3" spans="2:10" ht="11.25" customHeight="1">
      <c r="B3" s="207"/>
      <c r="C3" s="208"/>
      <c r="D3" s="209"/>
      <c r="E3" s="210"/>
      <c r="F3" s="211"/>
      <c r="G3" s="211"/>
      <c r="H3" s="209"/>
      <c r="I3" s="211"/>
      <c r="J3" s="212"/>
    </row>
    <row r="4" spans="2:10" ht="35.1" customHeight="1">
      <c r="B4" s="353" t="s">
        <v>451</v>
      </c>
      <c r="C4" s="353"/>
      <c r="D4" s="353"/>
      <c r="E4" s="353"/>
      <c r="F4" s="353"/>
      <c r="G4" s="353"/>
      <c r="H4" s="353"/>
      <c r="I4" s="354">
        <v>45876</v>
      </c>
      <c r="J4" s="355"/>
    </row>
    <row r="5" spans="2:10" ht="11.25" customHeight="1">
      <c r="B5" s="207"/>
      <c r="C5" s="208"/>
      <c r="D5" s="208"/>
      <c r="E5" s="213"/>
      <c r="F5" s="207"/>
      <c r="G5" s="207"/>
      <c r="H5" s="208"/>
      <c r="I5" s="207"/>
      <c r="J5" s="207"/>
    </row>
    <row r="6" spans="2:10" ht="11.25" customHeight="1">
      <c r="B6" s="214"/>
      <c r="C6" s="215"/>
      <c r="D6" s="215"/>
      <c r="E6" s="216"/>
      <c r="F6" s="217"/>
      <c r="G6" s="218"/>
      <c r="H6" s="219"/>
      <c r="I6" s="218"/>
      <c r="J6" s="220"/>
    </row>
    <row r="7" spans="2:10" ht="22.5" customHeight="1">
      <c r="B7" s="221" t="s">
        <v>178</v>
      </c>
      <c r="C7" s="222" t="s">
        <v>453</v>
      </c>
      <c r="D7" s="223"/>
      <c r="E7" s="224"/>
      <c r="F7" s="225"/>
      <c r="G7" s="225"/>
      <c r="H7" s="226"/>
      <c r="I7" s="227" t="s">
        <v>179</v>
      </c>
      <c r="J7" s="228">
        <f>'BDI (00,00%)'!D21</f>
        <v>0</v>
      </c>
    </row>
    <row r="8" spans="2:10" ht="22.5" customHeight="1">
      <c r="B8" s="229" t="s">
        <v>27</v>
      </c>
      <c r="C8" s="230" t="s">
        <v>456</v>
      </c>
      <c r="D8" s="231"/>
      <c r="E8" s="232"/>
      <c r="F8" s="232"/>
      <c r="G8" s="232"/>
      <c r="H8" s="231"/>
      <c r="I8" s="233" t="s">
        <v>181</v>
      </c>
      <c r="J8" s="228">
        <f>'L.S.(00,00%)'!I40</f>
        <v>0</v>
      </c>
    </row>
    <row r="9" spans="2:10" ht="22.5" customHeight="1">
      <c r="B9" s="229" t="s">
        <v>180</v>
      </c>
      <c r="C9" s="234" t="s">
        <v>454</v>
      </c>
      <c r="D9" s="202"/>
      <c r="E9" s="235"/>
      <c r="F9" s="236"/>
      <c r="G9" s="237"/>
      <c r="H9" s="238"/>
      <c r="I9" s="233"/>
      <c r="J9" s="239"/>
    </row>
    <row r="10" spans="2:10" ht="15" customHeight="1">
      <c r="B10" s="240"/>
      <c r="C10" s="241" t="s">
        <v>455</v>
      </c>
      <c r="D10" s="242"/>
      <c r="E10" s="243"/>
      <c r="F10" s="244"/>
      <c r="G10" s="245" t="s">
        <v>182</v>
      </c>
      <c r="H10" s="246" t="s">
        <v>42</v>
      </c>
      <c r="I10" s="247"/>
      <c r="J10" s="248"/>
    </row>
    <row r="11" spans="2:10" ht="11.25" customHeight="1">
      <c r="B11" s="249"/>
      <c r="C11" s="204"/>
      <c r="D11" s="204"/>
      <c r="E11" s="213"/>
      <c r="F11" s="207"/>
      <c r="G11" s="227"/>
      <c r="H11" s="208"/>
      <c r="I11" s="207"/>
      <c r="J11" s="207"/>
    </row>
    <row r="12" spans="2:10" ht="24.95" customHeight="1">
      <c r="B12" s="194" t="s">
        <v>447</v>
      </c>
      <c r="C12" s="250"/>
      <c r="D12" s="250"/>
      <c r="E12" s="251"/>
      <c r="F12" s="252"/>
      <c r="G12" s="253"/>
      <c r="H12" s="254"/>
      <c r="I12" s="250"/>
      <c r="J12" s="255"/>
    </row>
    <row r="13" spans="2:10">
      <c r="B13" s="256"/>
      <c r="C13" s="257"/>
      <c r="D13" s="257"/>
      <c r="E13" s="258"/>
      <c r="F13" s="259"/>
      <c r="G13" s="256"/>
      <c r="H13" s="260"/>
      <c r="I13" s="261"/>
      <c r="J13" s="262"/>
    </row>
    <row r="14" spans="2:10" s="266" customFormat="1" ht="22.5">
      <c r="B14" s="263" t="s">
        <v>0</v>
      </c>
      <c r="C14" s="264" t="s">
        <v>26</v>
      </c>
      <c r="D14" s="264" t="s">
        <v>1</v>
      </c>
      <c r="E14" s="263" t="s">
        <v>2</v>
      </c>
      <c r="F14" s="265" t="s">
        <v>3</v>
      </c>
      <c r="G14" s="263" t="s">
        <v>4</v>
      </c>
      <c r="H14" s="263" t="s">
        <v>6</v>
      </c>
      <c r="I14" s="263" t="s">
        <v>5</v>
      </c>
      <c r="J14" s="263" t="s">
        <v>7</v>
      </c>
    </row>
    <row r="15" spans="2:10" s="276" customFormat="1" ht="20.100000000000001" customHeight="1">
      <c r="B15" s="267">
        <v>1</v>
      </c>
      <c r="C15" s="268"/>
      <c r="D15" s="269"/>
      <c r="E15" s="270" t="s">
        <v>147</v>
      </c>
      <c r="F15" s="271"/>
      <c r="G15" s="272"/>
      <c r="H15" s="273"/>
      <c r="I15" s="274"/>
      <c r="J15" s="275">
        <f>J16+J21+J24</f>
        <v>0</v>
      </c>
    </row>
    <row r="16" spans="2:10" s="286" customFormat="1" ht="15" customHeight="1">
      <c r="B16" s="277" t="s">
        <v>156</v>
      </c>
      <c r="C16" s="278"/>
      <c r="D16" s="279"/>
      <c r="E16" s="280" t="s">
        <v>274</v>
      </c>
      <c r="F16" s="281"/>
      <c r="G16" s="282"/>
      <c r="H16" s="283"/>
      <c r="I16" s="284"/>
      <c r="J16" s="285">
        <f>SUM(J17:J20)</f>
        <v>0</v>
      </c>
    </row>
    <row r="17" spans="2:13" ht="22.5">
      <c r="B17" s="287" t="s">
        <v>157</v>
      </c>
      <c r="C17" s="288" t="s">
        <v>194</v>
      </c>
      <c r="D17" s="289" t="s">
        <v>272</v>
      </c>
      <c r="E17" s="290" t="s">
        <v>273</v>
      </c>
      <c r="F17" s="291" t="s">
        <v>31</v>
      </c>
      <c r="G17" s="292">
        <v>3</v>
      </c>
      <c r="H17" s="430">
        <v>0</v>
      </c>
      <c r="I17" s="293">
        <f>ROUND(ROUND(H17,2)*(1+J$7),2)</f>
        <v>0</v>
      </c>
      <c r="J17" s="294">
        <f t="shared" ref="J17" si="0">ROUND(G17*I17,2)</f>
        <v>0</v>
      </c>
    </row>
    <row r="18" spans="2:13" ht="22.5">
      <c r="B18" s="287" t="s">
        <v>158</v>
      </c>
      <c r="C18" s="288" t="s">
        <v>35</v>
      </c>
      <c r="D18" s="289" t="s">
        <v>398</v>
      </c>
      <c r="E18" s="290" t="s">
        <v>397</v>
      </c>
      <c r="F18" s="291" t="s">
        <v>31</v>
      </c>
      <c r="G18" s="292">
        <v>5</v>
      </c>
      <c r="H18" s="430">
        <v>0</v>
      </c>
      <c r="I18" s="293">
        <f>ROUND(ROUND(H18,2)*(1+J$7),2)</f>
        <v>0</v>
      </c>
      <c r="J18" s="294">
        <f t="shared" ref="J18" si="1">ROUND(G18*I18,2)</f>
        <v>0</v>
      </c>
    </row>
    <row r="19" spans="2:13" ht="22.5">
      <c r="B19" s="287" t="s">
        <v>396</v>
      </c>
      <c r="C19" s="288" t="s">
        <v>35</v>
      </c>
      <c r="D19" s="289" t="s">
        <v>400</v>
      </c>
      <c r="E19" s="290" t="s">
        <v>401</v>
      </c>
      <c r="F19" s="291" t="s">
        <v>31</v>
      </c>
      <c r="G19" s="292">
        <v>1</v>
      </c>
      <c r="H19" s="430">
        <v>0</v>
      </c>
      <c r="I19" s="293">
        <f>ROUND(ROUND(H19,2)*(1+J$7),2)</f>
        <v>0</v>
      </c>
      <c r="J19" s="294">
        <f t="shared" ref="J19" si="2">ROUND(G19*I19,2)</f>
        <v>0</v>
      </c>
    </row>
    <row r="20" spans="2:13" ht="15" customHeight="1">
      <c r="B20" s="287" t="s">
        <v>399</v>
      </c>
      <c r="C20" s="288" t="s">
        <v>35</v>
      </c>
      <c r="D20" s="289" t="s">
        <v>234</v>
      </c>
      <c r="E20" s="290" t="s">
        <v>235</v>
      </c>
      <c r="F20" s="291" t="s">
        <v>32</v>
      </c>
      <c r="G20" s="292">
        <v>35.340000000000003</v>
      </c>
      <c r="H20" s="430">
        <v>0</v>
      </c>
      <c r="I20" s="293">
        <f>ROUND(ROUND(H20,2)*(1+J$7),2)</f>
        <v>0</v>
      </c>
      <c r="J20" s="294">
        <f t="shared" ref="J20" si="3">ROUND(G20*I20,2)</f>
        <v>0</v>
      </c>
    </row>
    <row r="21" spans="2:13" s="286" customFormat="1" ht="15" customHeight="1" collapsed="1">
      <c r="B21" s="277" t="s">
        <v>159</v>
      </c>
      <c r="C21" s="278"/>
      <c r="D21" s="279"/>
      <c r="E21" s="280" t="s">
        <v>149</v>
      </c>
      <c r="F21" s="281"/>
      <c r="G21" s="282"/>
      <c r="H21" s="283"/>
      <c r="I21" s="284"/>
      <c r="J21" s="285">
        <f>SUM(J22:J23)</f>
        <v>0</v>
      </c>
    </row>
    <row r="22" spans="2:13" ht="15" customHeight="1">
      <c r="B22" s="287" t="s">
        <v>160</v>
      </c>
      <c r="C22" s="288" t="s">
        <v>194</v>
      </c>
      <c r="D22" s="289" t="s">
        <v>176</v>
      </c>
      <c r="E22" s="290" t="s">
        <v>196</v>
      </c>
      <c r="F22" s="291" t="s">
        <v>150</v>
      </c>
      <c r="G22" s="292">
        <v>2</v>
      </c>
      <c r="H22" s="430">
        <v>0</v>
      </c>
      <c r="I22" s="293">
        <f t="shared" ref="I22:I23" si="4">ROUND(ROUND(H22,2)*(1+J$7),2)</f>
        <v>0</v>
      </c>
      <c r="J22" s="294">
        <f t="shared" ref="J22:J23" si="5">ROUND(G22*I22,2)</f>
        <v>0</v>
      </c>
    </row>
    <row r="23" spans="2:13" ht="15" customHeight="1">
      <c r="B23" s="287" t="s">
        <v>275</v>
      </c>
      <c r="C23" s="288" t="s">
        <v>194</v>
      </c>
      <c r="D23" s="289" t="s">
        <v>177</v>
      </c>
      <c r="E23" s="290" t="s">
        <v>197</v>
      </c>
      <c r="F23" s="291" t="s">
        <v>34</v>
      </c>
      <c r="G23" s="292">
        <v>4.5</v>
      </c>
      <c r="H23" s="430">
        <v>0</v>
      </c>
      <c r="I23" s="293">
        <f t="shared" si="4"/>
        <v>0</v>
      </c>
      <c r="J23" s="294">
        <f t="shared" si="5"/>
        <v>0</v>
      </c>
    </row>
    <row r="24" spans="2:13" s="286" customFormat="1" ht="15" customHeight="1" collapsed="1">
      <c r="B24" s="277" t="s">
        <v>461</v>
      </c>
      <c r="C24" s="278"/>
      <c r="D24" s="279"/>
      <c r="E24" s="280" t="s">
        <v>457</v>
      </c>
      <c r="F24" s="281"/>
      <c r="G24" s="282"/>
      <c r="H24" s="283"/>
      <c r="I24" s="284"/>
      <c r="J24" s="285">
        <f>SUM(J25:J28)</f>
        <v>0</v>
      </c>
    </row>
    <row r="25" spans="2:13" ht="22.5">
      <c r="B25" s="287" t="s">
        <v>462</v>
      </c>
      <c r="C25" s="288" t="s">
        <v>194</v>
      </c>
      <c r="D25" s="289" t="s">
        <v>458</v>
      </c>
      <c r="E25" s="290" t="s">
        <v>466</v>
      </c>
      <c r="F25" s="291" t="s">
        <v>31</v>
      </c>
      <c r="G25" s="292">
        <v>44</v>
      </c>
      <c r="H25" s="430">
        <v>0</v>
      </c>
      <c r="I25" s="293">
        <f t="shared" ref="I25:I28" si="6">ROUND(ROUND(H25,2)*(1+J$7),2)</f>
        <v>0</v>
      </c>
      <c r="J25" s="294">
        <f t="shared" ref="J25:J28" si="7">ROUND(G25*I25,2)</f>
        <v>0</v>
      </c>
      <c r="M25" s="249"/>
    </row>
    <row r="26" spans="2:13" ht="15" customHeight="1">
      <c r="B26" s="287" t="s">
        <v>463</v>
      </c>
      <c r="C26" s="288" t="s">
        <v>194</v>
      </c>
      <c r="D26" s="289" t="s">
        <v>459</v>
      </c>
      <c r="E26" s="290" t="s">
        <v>467</v>
      </c>
      <c r="F26" s="291" t="s">
        <v>34</v>
      </c>
      <c r="G26" s="292">
        <v>134.4</v>
      </c>
      <c r="H26" s="430">
        <v>0</v>
      </c>
      <c r="I26" s="293">
        <f t="shared" si="6"/>
        <v>0</v>
      </c>
      <c r="J26" s="294">
        <f t="shared" si="7"/>
        <v>0</v>
      </c>
      <c r="M26" s="249"/>
    </row>
    <row r="27" spans="2:13" ht="33.75">
      <c r="B27" s="287" t="s">
        <v>464</v>
      </c>
      <c r="C27" s="288" t="s">
        <v>194</v>
      </c>
      <c r="D27" s="289" t="s">
        <v>460</v>
      </c>
      <c r="E27" s="290" t="s">
        <v>468</v>
      </c>
      <c r="F27" s="291" t="s">
        <v>32</v>
      </c>
      <c r="G27" s="292">
        <v>2.52</v>
      </c>
      <c r="H27" s="430">
        <v>0</v>
      </c>
      <c r="I27" s="293">
        <f t="shared" ref="I27" si="8">ROUND(ROUND(H27,2)*(1+J$7),2)</f>
        <v>0</v>
      </c>
      <c r="J27" s="294">
        <f t="shared" ref="J27" si="9">ROUND(G27*I27,2)</f>
        <v>0</v>
      </c>
      <c r="M27" s="249"/>
    </row>
    <row r="28" spans="2:13" ht="33.75">
      <c r="B28" s="287" t="s">
        <v>465</v>
      </c>
      <c r="C28" s="288" t="s">
        <v>194</v>
      </c>
      <c r="D28" s="289" t="s">
        <v>341</v>
      </c>
      <c r="E28" s="290" t="s">
        <v>342</v>
      </c>
      <c r="F28" s="291" t="s">
        <v>32</v>
      </c>
      <c r="G28" s="297">
        <v>3.28</v>
      </c>
      <c r="H28" s="431">
        <v>0</v>
      </c>
      <c r="I28" s="293">
        <f t="shared" si="6"/>
        <v>0</v>
      </c>
      <c r="J28" s="294">
        <f t="shared" si="7"/>
        <v>0</v>
      </c>
    </row>
    <row r="29" spans="2:13" s="276" customFormat="1" ht="20.100000000000001" customHeight="1" collapsed="1">
      <c r="B29" s="267">
        <v>2</v>
      </c>
      <c r="C29" s="268"/>
      <c r="D29" s="269"/>
      <c r="E29" s="295" t="s">
        <v>236</v>
      </c>
      <c r="F29" s="271"/>
      <c r="G29" s="272"/>
      <c r="H29" s="273"/>
      <c r="I29" s="274"/>
      <c r="J29" s="275">
        <f>J30</f>
        <v>0</v>
      </c>
    </row>
    <row r="30" spans="2:13" s="286" customFormat="1" ht="15" customHeight="1">
      <c r="B30" s="277" t="s">
        <v>161</v>
      </c>
      <c r="C30" s="278"/>
      <c r="D30" s="279"/>
      <c r="E30" s="280" t="s">
        <v>236</v>
      </c>
      <c r="F30" s="281"/>
      <c r="G30" s="282"/>
      <c r="H30" s="283"/>
      <c r="I30" s="284"/>
      <c r="J30" s="285">
        <f>SUM(J31:J58)</f>
        <v>0</v>
      </c>
    </row>
    <row r="31" spans="2:13" ht="15" customHeight="1">
      <c r="B31" s="287" t="s">
        <v>198</v>
      </c>
      <c r="C31" s="288" t="s">
        <v>194</v>
      </c>
      <c r="D31" s="289" t="s">
        <v>237</v>
      </c>
      <c r="E31" s="290" t="s">
        <v>260</v>
      </c>
      <c r="F31" s="291" t="s">
        <v>10</v>
      </c>
      <c r="G31" s="292">
        <v>26.75</v>
      </c>
      <c r="H31" s="430">
        <v>0</v>
      </c>
      <c r="I31" s="293">
        <f t="shared" ref="I31:I42" si="10">ROUND(ROUND(H31,2)*(1+J$7),2)</f>
        <v>0</v>
      </c>
      <c r="J31" s="294">
        <f t="shared" ref="J31:J42" si="11">ROUND(G31*I31,2)</f>
        <v>0</v>
      </c>
    </row>
    <row r="32" spans="2:13" ht="33.75">
      <c r="B32" s="287" t="s">
        <v>199</v>
      </c>
      <c r="C32" s="288" t="s">
        <v>28</v>
      </c>
      <c r="D32" s="289" t="s">
        <v>152</v>
      </c>
      <c r="E32" s="290" t="s">
        <v>166</v>
      </c>
      <c r="F32" s="291" t="s">
        <v>10</v>
      </c>
      <c r="G32" s="292">
        <v>100</v>
      </c>
      <c r="H32" s="430">
        <v>0</v>
      </c>
      <c r="I32" s="293">
        <f t="shared" si="10"/>
        <v>0</v>
      </c>
      <c r="J32" s="294">
        <f t="shared" si="11"/>
        <v>0</v>
      </c>
    </row>
    <row r="33" spans="2:10" ht="22.5" customHeight="1">
      <c r="B33" s="287" t="s">
        <v>200</v>
      </c>
      <c r="C33" s="288" t="s">
        <v>28</v>
      </c>
      <c r="D33" s="289" t="s">
        <v>241</v>
      </c>
      <c r="E33" s="290" t="s">
        <v>242</v>
      </c>
      <c r="F33" s="291" t="s">
        <v>32</v>
      </c>
      <c r="G33" s="292">
        <v>3.78</v>
      </c>
      <c r="H33" s="430">
        <v>0</v>
      </c>
      <c r="I33" s="293">
        <f t="shared" si="10"/>
        <v>0</v>
      </c>
      <c r="J33" s="294">
        <f t="shared" si="11"/>
        <v>0</v>
      </c>
    </row>
    <row r="34" spans="2:10" ht="22.5" customHeight="1">
      <c r="B34" s="287" t="s">
        <v>201</v>
      </c>
      <c r="C34" s="288" t="s">
        <v>28</v>
      </c>
      <c r="D34" s="289" t="s">
        <v>153</v>
      </c>
      <c r="E34" s="290" t="s">
        <v>164</v>
      </c>
      <c r="F34" s="291" t="s">
        <v>32</v>
      </c>
      <c r="G34" s="292">
        <v>3.21</v>
      </c>
      <c r="H34" s="430">
        <v>0</v>
      </c>
      <c r="I34" s="293">
        <f t="shared" si="10"/>
        <v>0</v>
      </c>
      <c r="J34" s="294">
        <f t="shared" si="11"/>
        <v>0</v>
      </c>
    </row>
    <row r="35" spans="2:10" ht="15" customHeight="1">
      <c r="B35" s="287" t="s">
        <v>202</v>
      </c>
      <c r="C35" s="288" t="s">
        <v>35</v>
      </c>
      <c r="D35" s="289" t="s">
        <v>183</v>
      </c>
      <c r="E35" s="290" t="s">
        <v>148</v>
      </c>
      <c r="F35" s="291" t="s">
        <v>34</v>
      </c>
      <c r="G35" s="292">
        <v>15.2</v>
      </c>
      <c r="H35" s="430">
        <v>0</v>
      </c>
      <c r="I35" s="293">
        <f t="shared" si="10"/>
        <v>0</v>
      </c>
      <c r="J35" s="294">
        <f t="shared" si="11"/>
        <v>0</v>
      </c>
    </row>
    <row r="36" spans="2:10" ht="15" customHeight="1">
      <c r="B36" s="287" t="s">
        <v>203</v>
      </c>
      <c r="C36" s="288" t="s">
        <v>194</v>
      </c>
      <c r="D36" s="289" t="s">
        <v>263</v>
      </c>
      <c r="E36" s="290" t="s">
        <v>264</v>
      </c>
      <c r="F36" s="291" t="s">
        <v>32</v>
      </c>
      <c r="G36" s="292">
        <v>3.14</v>
      </c>
      <c r="H36" s="430">
        <v>0</v>
      </c>
      <c r="I36" s="293">
        <f t="shared" ref="I36" si="12">ROUND(ROUND(H36,2)*(1+J$7),2)</f>
        <v>0</v>
      </c>
      <c r="J36" s="294">
        <f t="shared" ref="J36" si="13">ROUND(G36*I36,2)</f>
        <v>0</v>
      </c>
    </row>
    <row r="37" spans="2:10" ht="22.5">
      <c r="B37" s="287" t="s">
        <v>224</v>
      </c>
      <c r="C37" s="288" t="s">
        <v>28</v>
      </c>
      <c r="D37" s="289" t="s">
        <v>154</v>
      </c>
      <c r="E37" s="290" t="s">
        <v>168</v>
      </c>
      <c r="F37" s="291" t="s">
        <v>34</v>
      </c>
      <c r="G37" s="292">
        <v>9.85</v>
      </c>
      <c r="H37" s="430">
        <v>0</v>
      </c>
      <c r="I37" s="293">
        <f t="shared" si="10"/>
        <v>0</v>
      </c>
      <c r="J37" s="294">
        <f t="shared" si="11"/>
        <v>0</v>
      </c>
    </row>
    <row r="38" spans="2:10" ht="33.75">
      <c r="B38" s="287" t="s">
        <v>225</v>
      </c>
      <c r="C38" s="288" t="s">
        <v>28</v>
      </c>
      <c r="D38" s="289" t="s">
        <v>245</v>
      </c>
      <c r="E38" s="290" t="s">
        <v>246</v>
      </c>
      <c r="F38" s="291" t="s">
        <v>34</v>
      </c>
      <c r="G38" s="292">
        <v>13.5</v>
      </c>
      <c r="H38" s="430">
        <v>0</v>
      </c>
      <c r="I38" s="293">
        <f t="shared" si="10"/>
        <v>0</v>
      </c>
      <c r="J38" s="294">
        <f t="shared" si="11"/>
        <v>0</v>
      </c>
    </row>
    <row r="39" spans="2:10" ht="33.75">
      <c r="B39" s="287" t="s">
        <v>226</v>
      </c>
      <c r="C39" s="288" t="s">
        <v>28</v>
      </c>
      <c r="D39" s="289" t="s">
        <v>243</v>
      </c>
      <c r="E39" s="290" t="s">
        <v>244</v>
      </c>
      <c r="F39" s="291" t="s">
        <v>34</v>
      </c>
      <c r="G39" s="292">
        <v>16.05</v>
      </c>
      <c r="H39" s="430">
        <v>0</v>
      </c>
      <c r="I39" s="293">
        <f t="shared" si="10"/>
        <v>0</v>
      </c>
      <c r="J39" s="294">
        <f t="shared" si="11"/>
        <v>0</v>
      </c>
    </row>
    <row r="40" spans="2:10" ht="22.5">
      <c r="B40" s="287" t="s">
        <v>227</v>
      </c>
      <c r="C40" s="288" t="s">
        <v>28</v>
      </c>
      <c r="D40" s="289" t="s">
        <v>265</v>
      </c>
      <c r="E40" s="290" t="s">
        <v>267</v>
      </c>
      <c r="F40" s="291" t="s">
        <v>170</v>
      </c>
      <c r="G40" s="292">
        <v>39.340000000000003</v>
      </c>
      <c r="H40" s="430">
        <v>0</v>
      </c>
      <c r="I40" s="293">
        <f t="shared" si="10"/>
        <v>0</v>
      </c>
      <c r="J40" s="294">
        <f t="shared" si="11"/>
        <v>0</v>
      </c>
    </row>
    <row r="41" spans="2:10" ht="22.5">
      <c r="B41" s="287" t="s">
        <v>228</v>
      </c>
      <c r="C41" s="288" t="s">
        <v>28</v>
      </c>
      <c r="D41" s="289" t="s">
        <v>266</v>
      </c>
      <c r="E41" s="290" t="s">
        <v>268</v>
      </c>
      <c r="F41" s="291" t="s">
        <v>170</v>
      </c>
      <c r="G41" s="292">
        <v>117.85</v>
      </c>
      <c r="H41" s="430">
        <v>0</v>
      </c>
      <c r="I41" s="293">
        <f t="shared" ref="I41" si="14">ROUND(ROUND(H41,2)*(1+J$7),2)</f>
        <v>0</v>
      </c>
      <c r="J41" s="294">
        <f t="shared" ref="J41" si="15">ROUND(G41*I41,2)</f>
        <v>0</v>
      </c>
    </row>
    <row r="42" spans="2:10" ht="22.5">
      <c r="B42" s="287" t="s">
        <v>276</v>
      </c>
      <c r="C42" s="288" t="s">
        <v>28</v>
      </c>
      <c r="D42" s="289" t="s">
        <v>247</v>
      </c>
      <c r="E42" s="290" t="s">
        <v>248</v>
      </c>
      <c r="F42" s="291" t="s">
        <v>170</v>
      </c>
      <c r="G42" s="292">
        <v>64.86</v>
      </c>
      <c r="H42" s="430">
        <v>0</v>
      </c>
      <c r="I42" s="293">
        <f t="shared" si="10"/>
        <v>0</v>
      </c>
      <c r="J42" s="294">
        <f t="shared" si="11"/>
        <v>0</v>
      </c>
    </row>
    <row r="43" spans="2:10" ht="22.5">
      <c r="B43" s="287" t="s">
        <v>277</v>
      </c>
      <c r="C43" s="288" t="s">
        <v>28</v>
      </c>
      <c r="D43" s="289" t="s">
        <v>249</v>
      </c>
      <c r="E43" s="290" t="s">
        <v>250</v>
      </c>
      <c r="F43" s="291" t="s">
        <v>170</v>
      </c>
      <c r="G43" s="292">
        <v>38.28</v>
      </c>
      <c r="H43" s="430">
        <v>0</v>
      </c>
      <c r="I43" s="293">
        <f t="shared" ref="I43:I48" si="16">ROUND(ROUND(H43,2)*(1+J$7),2)</f>
        <v>0</v>
      </c>
      <c r="J43" s="294">
        <f t="shared" ref="J43:J48" si="17">ROUND(G43*I43,2)</f>
        <v>0</v>
      </c>
    </row>
    <row r="44" spans="2:10" ht="22.5">
      <c r="B44" s="287" t="s">
        <v>278</v>
      </c>
      <c r="C44" s="288" t="s">
        <v>28</v>
      </c>
      <c r="D44" s="289" t="s">
        <v>186</v>
      </c>
      <c r="E44" s="290" t="s">
        <v>187</v>
      </c>
      <c r="F44" s="291" t="s">
        <v>170</v>
      </c>
      <c r="G44" s="292">
        <v>71.45</v>
      </c>
      <c r="H44" s="430">
        <v>0</v>
      </c>
      <c r="I44" s="293">
        <f t="shared" si="16"/>
        <v>0</v>
      </c>
      <c r="J44" s="294">
        <f t="shared" si="17"/>
        <v>0</v>
      </c>
    </row>
    <row r="45" spans="2:10" ht="22.5">
      <c r="B45" s="287" t="s">
        <v>279</v>
      </c>
      <c r="C45" s="288" t="s">
        <v>28</v>
      </c>
      <c r="D45" s="289" t="s">
        <v>184</v>
      </c>
      <c r="E45" s="290" t="s">
        <v>185</v>
      </c>
      <c r="F45" s="291" t="s">
        <v>170</v>
      </c>
      <c r="G45" s="292">
        <v>20.97</v>
      </c>
      <c r="H45" s="430">
        <v>0</v>
      </c>
      <c r="I45" s="293">
        <f t="shared" si="16"/>
        <v>0</v>
      </c>
      <c r="J45" s="294">
        <f t="shared" si="17"/>
        <v>0</v>
      </c>
    </row>
    <row r="46" spans="2:10" ht="15" customHeight="1">
      <c r="B46" s="287" t="s">
        <v>280</v>
      </c>
      <c r="C46" s="288" t="s">
        <v>194</v>
      </c>
      <c r="D46" s="288" t="s">
        <v>255</v>
      </c>
      <c r="E46" s="296" t="s">
        <v>261</v>
      </c>
      <c r="F46" s="291" t="s">
        <v>32</v>
      </c>
      <c r="G46" s="292">
        <v>3.86</v>
      </c>
      <c r="H46" s="430">
        <v>0</v>
      </c>
      <c r="I46" s="293">
        <f t="shared" si="16"/>
        <v>0</v>
      </c>
      <c r="J46" s="294">
        <f t="shared" si="17"/>
        <v>0</v>
      </c>
    </row>
    <row r="47" spans="2:10" ht="22.5">
      <c r="B47" s="287" t="s">
        <v>281</v>
      </c>
      <c r="C47" s="288" t="s">
        <v>194</v>
      </c>
      <c r="D47" s="289" t="s">
        <v>188</v>
      </c>
      <c r="E47" s="296" t="s">
        <v>189</v>
      </c>
      <c r="F47" s="291" t="s">
        <v>32</v>
      </c>
      <c r="G47" s="292">
        <v>3.86</v>
      </c>
      <c r="H47" s="430">
        <v>0</v>
      </c>
      <c r="I47" s="293">
        <f t="shared" si="16"/>
        <v>0</v>
      </c>
      <c r="J47" s="294">
        <f t="shared" si="17"/>
        <v>0</v>
      </c>
    </row>
    <row r="48" spans="2:10" ht="33.75" customHeight="1">
      <c r="B48" s="287" t="s">
        <v>282</v>
      </c>
      <c r="C48" s="288" t="s">
        <v>28</v>
      </c>
      <c r="D48" s="289" t="s">
        <v>253</v>
      </c>
      <c r="E48" s="290" t="s">
        <v>251</v>
      </c>
      <c r="F48" s="291" t="s">
        <v>34</v>
      </c>
      <c r="G48" s="292">
        <v>16.12</v>
      </c>
      <c r="H48" s="430">
        <v>0</v>
      </c>
      <c r="I48" s="293">
        <f t="shared" si="16"/>
        <v>0</v>
      </c>
      <c r="J48" s="294">
        <f t="shared" si="17"/>
        <v>0</v>
      </c>
    </row>
    <row r="49" spans="2:10" ht="33.75">
      <c r="B49" s="287" t="s">
        <v>283</v>
      </c>
      <c r="C49" s="288" t="s">
        <v>28</v>
      </c>
      <c r="D49" s="289" t="s">
        <v>252</v>
      </c>
      <c r="E49" s="290" t="s">
        <v>254</v>
      </c>
      <c r="F49" s="291" t="s">
        <v>34</v>
      </c>
      <c r="G49" s="292">
        <v>24.18</v>
      </c>
      <c r="H49" s="430">
        <v>0</v>
      </c>
      <c r="I49" s="293">
        <f t="shared" ref="I49:I53" si="18">ROUND(ROUND(H49,2)*(1+J$7),2)</f>
        <v>0</v>
      </c>
      <c r="J49" s="294">
        <f t="shared" ref="J49:J53" si="19">ROUND(G49*I49,2)</f>
        <v>0</v>
      </c>
    </row>
    <row r="50" spans="2:10" ht="33.75">
      <c r="B50" s="287" t="s">
        <v>284</v>
      </c>
      <c r="C50" s="288" t="s">
        <v>28</v>
      </c>
      <c r="D50" s="289" t="s">
        <v>190</v>
      </c>
      <c r="E50" s="290" t="s">
        <v>191</v>
      </c>
      <c r="F50" s="291" t="s">
        <v>170</v>
      </c>
      <c r="G50" s="292">
        <v>40.049999999999997</v>
      </c>
      <c r="H50" s="430">
        <v>0</v>
      </c>
      <c r="I50" s="293">
        <f t="shared" si="18"/>
        <v>0</v>
      </c>
      <c r="J50" s="294">
        <f t="shared" si="19"/>
        <v>0</v>
      </c>
    </row>
    <row r="51" spans="2:10" ht="33.75">
      <c r="B51" s="287" t="s">
        <v>285</v>
      </c>
      <c r="C51" s="288" t="s">
        <v>28</v>
      </c>
      <c r="D51" s="289" t="s">
        <v>192</v>
      </c>
      <c r="E51" s="290" t="s">
        <v>193</v>
      </c>
      <c r="F51" s="291" t="s">
        <v>170</v>
      </c>
      <c r="G51" s="292">
        <v>155.99</v>
      </c>
      <c r="H51" s="430">
        <v>0</v>
      </c>
      <c r="I51" s="293">
        <f t="shared" si="18"/>
        <v>0</v>
      </c>
      <c r="J51" s="294">
        <f t="shared" si="19"/>
        <v>0</v>
      </c>
    </row>
    <row r="52" spans="2:10" ht="15" customHeight="1">
      <c r="B52" s="287" t="s">
        <v>286</v>
      </c>
      <c r="C52" s="288" t="s">
        <v>194</v>
      </c>
      <c r="D52" s="288" t="s">
        <v>255</v>
      </c>
      <c r="E52" s="290" t="s">
        <v>261</v>
      </c>
      <c r="F52" s="291" t="s">
        <v>32</v>
      </c>
      <c r="G52" s="292">
        <v>2.67</v>
      </c>
      <c r="H52" s="430">
        <v>0</v>
      </c>
      <c r="I52" s="293">
        <f t="shared" si="18"/>
        <v>0</v>
      </c>
      <c r="J52" s="294">
        <f t="shared" si="19"/>
        <v>0</v>
      </c>
    </row>
    <row r="53" spans="2:10" ht="22.5">
      <c r="B53" s="287" t="s">
        <v>287</v>
      </c>
      <c r="C53" s="288" t="s">
        <v>194</v>
      </c>
      <c r="D53" s="289" t="s">
        <v>220</v>
      </c>
      <c r="E53" s="290" t="s">
        <v>221</v>
      </c>
      <c r="F53" s="291" t="s">
        <v>32</v>
      </c>
      <c r="G53" s="292">
        <v>2.67</v>
      </c>
      <c r="H53" s="430">
        <v>0</v>
      </c>
      <c r="I53" s="293">
        <f t="shared" si="18"/>
        <v>0</v>
      </c>
      <c r="J53" s="294">
        <f t="shared" si="19"/>
        <v>0</v>
      </c>
    </row>
    <row r="54" spans="2:10" ht="15" customHeight="1">
      <c r="B54" s="287" t="s">
        <v>288</v>
      </c>
      <c r="C54" s="288" t="s">
        <v>194</v>
      </c>
      <c r="D54" s="289" t="s">
        <v>256</v>
      </c>
      <c r="E54" s="290" t="s">
        <v>262</v>
      </c>
      <c r="F54" s="291" t="s">
        <v>34</v>
      </c>
      <c r="G54" s="292">
        <v>18</v>
      </c>
      <c r="H54" s="430">
        <v>0</v>
      </c>
      <c r="I54" s="293">
        <f t="shared" ref="I54:I58" si="20">ROUND(ROUND(H54,2)*(1+J$7),2)</f>
        <v>0</v>
      </c>
      <c r="J54" s="294">
        <f t="shared" ref="J54:J58" si="21">ROUND(G54*I54,2)</f>
        <v>0</v>
      </c>
    </row>
    <row r="55" spans="2:10" ht="33.75">
      <c r="B55" s="287" t="s">
        <v>289</v>
      </c>
      <c r="C55" s="288" t="s">
        <v>28</v>
      </c>
      <c r="D55" s="289" t="s">
        <v>151</v>
      </c>
      <c r="E55" s="290" t="s">
        <v>257</v>
      </c>
      <c r="F55" s="291" t="s">
        <v>34</v>
      </c>
      <c r="G55" s="292">
        <v>31.28</v>
      </c>
      <c r="H55" s="430">
        <v>0</v>
      </c>
      <c r="I55" s="293">
        <f t="shared" si="20"/>
        <v>0</v>
      </c>
      <c r="J55" s="294">
        <f t="shared" si="21"/>
        <v>0</v>
      </c>
    </row>
    <row r="56" spans="2:10" ht="22.5">
      <c r="B56" s="287" t="s">
        <v>290</v>
      </c>
      <c r="C56" s="288" t="s">
        <v>28</v>
      </c>
      <c r="D56" s="289" t="s">
        <v>155</v>
      </c>
      <c r="E56" s="290" t="s">
        <v>172</v>
      </c>
      <c r="F56" s="291" t="s">
        <v>34</v>
      </c>
      <c r="G56" s="292">
        <v>31.28</v>
      </c>
      <c r="H56" s="430">
        <v>0</v>
      </c>
      <c r="I56" s="293">
        <f t="shared" si="20"/>
        <v>0</v>
      </c>
      <c r="J56" s="294">
        <f t="shared" si="21"/>
        <v>0</v>
      </c>
    </row>
    <row r="57" spans="2:10" ht="22.5">
      <c r="B57" s="287" t="s">
        <v>291</v>
      </c>
      <c r="C57" s="288" t="s">
        <v>28</v>
      </c>
      <c r="D57" s="289" t="s">
        <v>258</v>
      </c>
      <c r="E57" s="290" t="s">
        <v>259</v>
      </c>
      <c r="F57" s="291" t="s">
        <v>34</v>
      </c>
      <c r="G57" s="292">
        <v>31.28</v>
      </c>
      <c r="H57" s="430">
        <v>0</v>
      </c>
      <c r="I57" s="293">
        <f t="shared" si="20"/>
        <v>0</v>
      </c>
      <c r="J57" s="294">
        <f t="shared" si="21"/>
        <v>0</v>
      </c>
    </row>
    <row r="58" spans="2:10" ht="22.5">
      <c r="B58" s="287" t="s">
        <v>292</v>
      </c>
      <c r="C58" s="288" t="s">
        <v>194</v>
      </c>
      <c r="D58" s="289" t="s">
        <v>215</v>
      </c>
      <c r="E58" s="290" t="s">
        <v>216</v>
      </c>
      <c r="F58" s="291" t="s">
        <v>10</v>
      </c>
      <c r="G58" s="292">
        <v>4.2</v>
      </c>
      <c r="H58" s="430">
        <v>0</v>
      </c>
      <c r="I58" s="293">
        <f t="shared" si="20"/>
        <v>0</v>
      </c>
      <c r="J58" s="294">
        <f t="shared" si="21"/>
        <v>0</v>
      </c>
    </row>
    <row r="59" spans="2:10" s="276" customFormat="1" ht="20.100000000000001" customHeight="1" collapsed="1">
      <c r="B59" s="267">
        <v>3</v>
      </c>
      <c r="C59" s="268"/>
      <c r="D59" s="269"/>
      <c r="E59" s="295" t="s">
        <v>238</v>
      </c>
      <c r="F59" s="271"/>
      <c r="G59" s="272"/>
      <c r="H59" s="273"/>
      <c r="I59" s="274"/>
      <c r="J59" s="275">
        <f>J60</f>
        <v>0</v>
      </c>
    </row>
    <row r="60" spans="2:10" s="286" customFormat="1" ht="15" customHeight="1">
      <c r="B60" s="277" t="s">
        <v>162</v>
      </c>
      <c r="C60" s="278"/>
      <c r="D60" s="279"/>
      <c r="E60" s="280" t="s">
        <v>238</v>
      </c>
      <c r="F60" s="281"/>
      <c r="G60" s="282"/>
      <c r="H60" s="283"/>
      <c r="I60" s="284"/>
      <c r="J60" s="285">
        <f>SUM(J61:J80)</f>
        <v>0</v>
      </c>
    </row>
    <row r="61" spans="2:10" ht="15" customHeight="1">
      <c r="B61" s="287" t="s">
        <v>163</v>
      </c>
      <c r="C61" s="288" t="s">
        <v>194</v>
      </c>
      <c r="D61" s="289" t="s">
        <v>237</v>
      </c>
      <c r="E61" s="290" t="s">
        <v>260</v>
      </c>
      <c r="F61" s="291" t="s">
        <v>10</v>
      </c>
      <c r="G61" s="292">
        <v>58.8</v>
      </c>
      <c r="H61" s="430">
        <v>0</v>
      </c>
      <c r="I61" s="293">
        <f t="shared" ref="I61:I67" si="22">ROUND(ROUND(H61,2)*(1+J$7),2)</f>
        <v>0</v>
      </c>
      <c r="J61" s="294">
        <f t="shared" ref="J61:J67" si="23">ROUND(G61*I61,2)</f>
        <v>0</v>
      </c>
    </row>
    <row r="62" spans="2:10" ht="33.75">
      <c r="B62" s="287" t="s">
        <v>165</v>
      </c>
      <c r="C62" s="288" t="s">
        <v>28</v>
      </c>
      <c r="D62" s="289" t="s">
        <v>239</v>
      </c>
      <c r="E62" s="290" t="s">
        <v>240</v>
      </c>
      <c r="F62" s="291" t="s">
        <v>10</v>
      </c>
      <c r="G62" s="292">
        <v>72</v>
      </c>
      <c r="H62" s="430">
        <v>0</v>
      </c>
      <c r="I62" s="293">
        <f t="shared" si="22"/>
        <v>0</v>
      </c>
      <c r="J62" s="294">
        <f t="shared" si="23"/>
        <v>0</v>
      </c>
    </row>
    <row r="63" spans="2:10" ht="22.5" customHeight="1">
      <c r="B63" s="287" t="s">
        <v>204</v>
      </c>
      <c r="C63" s="288" t="s">
        <v>28</v>
      </c>
      <c r="D63" s="289" t="s">
        <v>153</v>
      </c>
      <c r="E63" s="290" t="s">
        <v>164</v>
      </c>
      <c r="F63" s="291" t="s">
        <v>32</v>
      </c>
      <c r="G63" s="292">
        <v>6.18</v>
      </c>
      <c r="H63" s="430">
        <v>0</v>
      </c>
      <c r="I63" s="293">
        <f t="shared" si="22"/>
        <v>0</v>
      </c>
      <c r="J63" s="294">
        <f t="shared" si="23"/>
        <v>0</v>
      </c>
    </row>
    <row r="64" spans="2:10" ht="15" customHeight="1">
      <c r="B64" s="287" t="s">
        <v>167</v>
      </c>
      <c r="C64" s="288" t="s">
        <v>35</v>
      </c>
      <c r="D64" s="289" t="s">
        <v>183</v>
      </c>
      <c r="E64" s="290" t="s">
        <v>148</v>
      </c>
      <c r="F64" s="291" t="s">
        <v>34</v>
      </c>
      <c r="G64" s="292">
        <v>20.58</v>
      </c>
      <c r="H64" s="430">
        <v>0</v>
      </c>
      <c r="I64" s="293">
        <f t="shared" si="22"/>
        <v>0</v>
      </c>
      <c r="J64" s="294">
        <f t="shared" si="23"/>
        <v>0</v>
      </c>
    </row>
    <row r="65" spans="2:10" ht="15" customHeight="1">
      <c r="B65" s="287" t="s">
        <v>169</v>
      </c>
      <c r="C65" s="288" t="s">
        <v>194</v>
      </c>
      <c r="D65" s="289" t="s">
        <v>263</v>
      </c>
      <c r="E65" s="290" t="s">
        <v>264</v>
      </c>
      <c r="F65" s="291" t="s">
        <v>32</v>
      </c>
      <c r="G65" s="292">
        <v>3.53</v>
      </c>
      <c r="H65" s="430">
        <v>0</v>
      </c>
      <c r="I65" s="293">
        <f t="shared" si="22"/>
        <v>0</v>
      </c>
      <c r="J65" s="294">
        <f t="shared" si="23"/>
        <v>0</v>
      </c>
    </row>
    <row r="66" spans="2:10" ht="22.5">
      <c r="B66" s="287" t="s">
        <v>205</v>
      </c>
      <c r="C66" s="288" t="s">
        <v>28</v>
      </c>
      <c r="D66" s="289" t="s">
        <v>154</v>
      </c>
      <c r="E66" s="290" t="s">
        <v>168</v>
      </c>
      <c r="F66" s="291" t="s">
        <v>34</v>
      </c>
      <c r="G66" s="292">
        <v>8.82</v>
      </c>
      <c r="H66" s="430">
        <v>0</v>
      </c>
      <c r="I66" s="293">
        <f t="shared" si="22"/>
        <v>0</v>
      </c>
      <c r="J66" s="294">
        <f t="shared" si="23"/>
        <v>0</v>
      </c>
    </row>
    <row r="67" spans="2:10" ht="33.75">
      <c r="B67" s="287" t="s">
        <v>206</v>
      </c>
      <c r="C67" s="288" t="s">
        <v>28</v>
      </c>
      <c r="D67" s="289" t="s">
        <v>243</v>
      </c>
      <c r="E67" s="290" t="s">
        <v>244</v>
      </c>
      <c r="F67" s="291" t="s">
        <v>34</v>
      </c>
      <c r="G67" s="292">
        <v>35.29</v>
      </c>
      <c r="H67" s="430">
        <v>0</v>
      </c>
      <c r="I67" s="293">
        <f t="shared" si="22"/>
        <v>0</v>
      </c>
      <c r="J67" s="294">
        <f t="shared" si="23"/>
        <v>0</v>
      </c>
    </row>
    <row r="68" spans="2:10" ht="22.5">
      <c r="B68" s="287" t="s">
        <v>207</v>
      </c>
      <c r="C68" s="288" t="s">
        <v>28</v>
      </c>
      <c r="D68" s="289" t="s">
        <v>265</v>
      </c>
      <c r="E68" s="290" t="s">
        <v>267</v>
      </c>
      <c r="F68" s="291" t="s">
        <v>170</v>
      </c>
      <c r="G68" s="292">
        <v>39.92</v>
      </c>
      <c r="H68" s="430">
        <v>0</v>
      </c>
      <c r="I68" s="293">
        <f t="shared" ref="I68:I80" si="24">ROUND(ROUND(H68,2)*(1+J$7),2)</f>
        <v>0</v>
      </c>
      <c r="J68" s="294">
        <f t="shared" ref="J68:J80" si="25">ROUND(G68*I68,2)</f>
        <v>0</v>
      </c>
    </row>
    <row r="69" spans="2:10" ht="22.5">
      <c r="B69" s="287" t="s">
        <v>208</v>
      </c>
      <c r="C69" s="288" t="s">
        <v>28</v>
      </c>
      <c r="D69" s="289" t="s">
        <v>266</v>
      </c>
      <c r="E69" s="290" t="s">
        <v>268</v>
      </c>
      <c r="F69" s="291" t="s">
        <v>170</v>
      </c>
      <c r="G69" s="292">
        <v>177.7</v>
      </c>
      <c r="H69" s="430">
        <v>0</v>
      </c>
      <c r="I69" s="293">
        <f t="shared" si="24"/>
        <v>0</v>
      </c>
      <c r="J69" s="294">
        <f t="shared" si="25"/>
        <v>0</v>
      </c>
    </row>
    <row r="70" spans="2:10" ht="22.5">
      <c r="B70" s="287" t="s">
        <v>209</v>
      </c>
      <c r="C70" s="288" t="s">
        <v>28</v>
      </c>
      <c r="D70" s="289" t="s">
        <v>186</v>
      </c>
      <c r="E70" s="290" t="s">
        <v>187</v>
      </c>
      <c r="F70" s="291" t="s">
        <v>170</v>
      </c>
      <c r="G70" s="292">
        <v>152.18</v>
      </c>
      <c r="H70" s="430">
        <v>0</v>
      </c>
      <c r="I70" s="293">
        <f t="shared" si="24"/>
        <v>0</v>
      </c>
      <c r="J70" s="294">
        <f t="shared" si="25"/>
        <v>0</v>
      </c>
    </row>
    <row r="71" spans="2:10" ht="22.5">
      <c r="B71" s="287" t="s">
        <v>171</v>
      </c>
      <c r="C71" s="288" t="s">
        <v>28</v>
      </c>
      <c r="D71" s="289" t="s">
        <v>184</v>
      </c>
      <c r="E71" s="290" t="s">
        <v>185</v>
      </c>
      <c r="F71" s="291" t="s">
        <v>170</v>
      </c>
      <c r="G71" s="292">
        <v>55.68</v>
      </c>
      <c r="H71" s="430">
        <v>0</v>
      </c>
      <c r="I71" s="293">
        <f t="shared" si="24"/>
        <v>0</v>
      </c>
      <c r="J71" s="294">
        <f t="shared" si="25"/>
        <v>0</v>
      </c>
    </row>
    <row r="72" spans="2:10" ht="15" customHeight="1">
      <c r="B72" s="287" t="s">
        <v>210</v>
      </c>
      <c r="C72" s="288" t="s">
        <v>194</v>
      </c>
      <c r="D72" s="288" t="s">
        <v>255</v>
      </c>
      <c r="E72" s="296" t="s">
        <v>261</v>
      </c>
      <c r="F72" s="291" t="s">
        <v>32</v>
      </c>
      <c r="G72" s="292">
        <v>2.65</v>
      </c>
      <c r="H72" s="430">
        <v>0</v>
      </c>
      <c r="I72" s="293">
        <f t="shared" si="24"/>
        <v>0</v>
      </c>
      <c r="J72" s="294">
        <f t="shared" si="25"/>
        <v>0</v>
      </c>
    </row>
    <row r="73" spans="2:10" ht="22.5">
      <c r="B73" s="287" t="s">
        <v>211</v>
      </c>
      <c r="C73" s="288" t="s">
        <v>194</v>
      </c>
      <c r="D73" s="289" t="s">
        <v>188</v>
      </c>
      <c r="E73" s="296" t="s">
        <v>189</v>
      </c>
      <c r="F73" s="291" t="s">
        <v>32</v>
      </c>
      <c r="G73" s="292">
        <v>2.65</v>
      </c>
      <c r="H73" s="430">
        <v>0</v>
      </c>
      <c r="I73" s="293">
        <f t="shared" si="24"/>
        <v>0</v>
      </c>
      <c r="J73" s="294">
        <f t="shared" si="25"/>
        <v>0</v>
      </c>
    </row>
    <row r="74" spans="2:10" ht="33.75" customHeight="1">
      <c r="B74" s="287" t="s">
        <v>173</v>
      </c>
      <c r="C74" s="288" t="s">
        <v>28</v>
      </c>
      <c r="D74" s="289" t="s">
        <v>253</v>
      </c>
      <c r="E74" s="290" t="s">
        <v>251</v>
      </c>
      <c r="F74" s="291" t="s">
        <v>34</v>
      </c>
      <c r="G74" s="292">
        <v>44.8</v>
      </c>
      <c r="H74" s="430">
        <v>0</v>
      </c>
      <c r="I74" s="293">
        <f t="shared" si="24"/>
        <v>0</v>
      </c>
      <c r="J74" s="294">
        <f t="shared" si="25"/>
        <v>0</v>
      </c>
    </row>
    <row r="75" spans="2:10" ht="33.75">
      <c r="B75" s="287" t="s">
        <v>293</v>
      </c>
      <c r="C75" s="288" t="s">
        <v>28</v>
      </c>
      <c r="D75" s="289" t="s">
        <v>190</v>
      </c>
      <c r="E75" s="290" t="s">
        <v>191</v>
      </c>
      <c r="F75" s="291" t="s">
        <v>170</v>
      </c>
      <c r="G75" s="292">
        <v>41.64</v>
      </c>
      <c r="H75" s="430">
        <v>0</v>
      </c>
      <c r="I75" s="293">
        <f t="shared" si="24"/>
        <v>0</v>
      </c>
      <c r="J75" s="294">
        <f t="shared" si="25"/>
        <v>0</v>
      </c>
    </row>
    <row r="76" spans="2:10" ht="33.75">
      <c r="B76" s="287" t="s">
        <v>294</v>
      </c>
      <c r="C76" s="288" t="s">
        <v>28</v>
      </c>
      <c r="D76" s="289" t="s">
        <v>269</v>
      </c>
      <c r="E76" s="290" t="s">
        <v>270</v>
      </c>
      <c r="F76" s="291" t="s">
        <v>170</v>
      </c>
      <c r="G76" s="292">
        <v>115.85</v>
      </c>
      <c r="H76" s="430">
        <v>0</v>
      </c>
      <c r="I76" s="293">
        <f t="shared" ref="I76" si="26">ROUND(ROUND(H76,2)*(1+J$7),2)</f>
        <v>0</v>
      </c>
      <c r="J76" s="294">
        <f t="shared" ref="J76" si="27">ROUND(G76*I76,2)</f>
        <v>0</v>
      </c>
    </row>
    <row r="77" spans="2:10" ht="33.75">
      <c r="B77" s="287" t="s">
        <v>295</v>
      </c>
      <c r="C77" s="288" t="s">
        <v>28</v>
      </c>
      <c r="D77" s="289" t="s">
        <v>192</v>
      </c>
      <c r="E77" s="290" t="s">
        <v>193</v>
      </c>
      <c r="F77" s="291" t="s">
        <v>170</v>
      </c>
      <c r="G77" s="292">
        <v>246.8</v>
      </c>
      <c r="H77" s="430">
        <v>0</v>
      </c>
      <c r="I77" s="293">
        <f t="shared" si="24"/>
        <v>0</v>
      </c>
      <c r="J77" s="294">
        <f t="shared" si="25"/>
        <v>0</v>
      </c>
    </row>
    <row r="78" spans="2:10" ht="15" customHeight="1">
      <c r="B78" s="287" t="s">
        <v>296</v>
      </c>
      <c r="C78" s="288" t="s">
        <v>194</v>
      </c>
      <c r="D78" s="288" t="s">
        <v>255</v>
      </c>
      <c r="E78" s="290" t="s">
        <v>261</v>
      </c>
      <c r="F78" s="291" t="s">
        <v>32</v>
      </c>
      <c r="G78" s="292">
        <v>4.5999999999999996</v>
      </c>
      <c r="H78" s="430">
        <v>0</v>
      </c>
      <c r="I78" s="293">
        <f t="shared" si="24"/>
        <v>0</v>
      </c>
      <c r="J78" s="294">
        <f t="shared" si="25"/>
        <v>0</v>
      </c>
    </row>
    <row r="79" spans="2:10" ht="22.5">
      <c r="B79" s="287" t="s">
        <v>297</v>
      </c>
      <c r="C79" s="288" t="s">
        <v>194</v>
      </c>
      <c r="D79" s="289" t="s">
        <v>220</v>
      </c>
      <c r="E79" s="290" t="s">
        <v>221</v>
      </c>
      <c r="F79" s="291" t="s">
        <v>32</v>
      </c>
      <c r="G79" s="292">
        <v>4.5999999999999996</v>
      </c>
      <c r="H79" s="430">
        <v>0</v>
      </c>
      <c r="I79" s="293">
        <f t="shared" si="24"/>
        <v>0</v>
      </c>
      <c r="J79" s="294">
        <f t="shared" si="25"/>
        <v>0</v>
      </c>
    </row>
    <row r="80" spans="2:10" ht="15" customHeight="1">
      <c r="B80" s="287" t="s">
        <v>298</v>
      </c>
      <c r="C80" s="288" t="s">
        <v>194</v>
      </c>
      <c r="D80" s="289" t="s">
        <v>271</v>
      </c>
      <c r="E80" s="290" t="s">
        <v>308</v>
      </c>
      <c r="F80" s="291" t="s">
        <v>34</v>
      </c>
      <c r="G80" s="292">
        <v>158.26</v>
      </c>
      <c r="H80" s="430">
        <v>0</v>
      </c>
      <c r="I80" s="293">
        <f t="shared" si="24"/>
        <v>0</v>
      </c>
      <c r="J80" s="294">
        <f t="shared" si="25"/>
        <v>0</v>
      </c>
    </row>
    <row r="81" spans="2:13" s="276" customFormat="1" ht="20.100000000000001" customHeight="1">
      <c r="B81" s="267">
        <v>4</v>
      </c>
      <c r="C81" s="268"/>
      <c r="D81" s="269"/>
      <c r="E81" s="295" t="s">
        <v>319</v>
      </c>
      <c r="F81" s="271"/>
      <c r="G81" s="272"/>
      <c r="H81" s="273"/>
      <c r="I81" s="274"/>
      <c r="J81" s="275">
        <f>J82</f>
        <v>0</v>
      </c>
    </row>
    <row r="82" spans="2:13" s="286" customFormat="1" ht="15" customHeight="1">
      <c r="B82" s="277" t="s">
        <v>174</v>
      </c>
      <c r="C82" s="278"/>
      <c r="D82" s="279"/>
      <c r="E82" s="280" t="s">
        <v>319</v>
      </c>
      <c r="F82" s="281"/>
      <c r="G82" s="282"/>
      <c r="H82" s="283"/>
      <c r="I82" s="284"/>
      <c r="J82" s="285">
        <f>SUM(J83:J94)</f>
        <v>0</v>
      </c>
    </row>
    <row r="83" spans="2:13" ht="22.5">
      <c r="B83" s="287" t="s">
        <v>299</v>
      </c>
      <c r="C83" s="288" t="s">
        <v>194</v>
      </c>
      <c r="D83" s="289" t="s">
        <v>213</v>
      </c>
      <c r="E83" s="290" t="s">
        <v>214</v>
      </c>
      <c r="F83" s="291" t="s">
        <v>32</v>
      </c>
      <c r="G83" s="292">
        <v>2.33</v>
      </c>
      <c r="H83" s="430">
        <v>0</v>
      </c>
      <c r="I83" s="293">
        <f t="shared" ref="I83:I94" si="28">ROUND(ROUND(H83,2)*(1+J$7),2)</f>
        <v>0</v>
      </c>
      <c r="J83" s="294">
        <f t="shared" ref="J83:J94" si="29">ROUND(G83*I83,2)</f>
        <v>0</v>
      </c>
    </row>
    <row r="84" spans="2:13" ht="15" customHeight="1">
      <c r="B84" s="287" t="s">
        <v>300</v>
      </c>
      <c r="C84" s="288" t="s">
        <v>194</v>
      </c>
      <c r="D84" s="289" t="s">
        <v>263</v>
      </c>
      <c r="E84" s="290" t="s">
        <v>264</v>
      </c>
      <c r="F84" s="291" t="s">
        <v>32</v>
      </c>
      <c r="G84" s="292">
        <v>1.78</v>
      </c>
      <c r="H84" s="430">
        <v>0</v>
      </c>
      <c r="I84" s="293">
        <f t="shared" si="28"/>
        <v>0</v>
      </c>
      <c r="J84" s="294">
        <f t="shared" si="29"/>
        <v>0</v>
      </c>
    </row>
    <row r="85" spans="2:13" ht="33.75">
      <c r="B85" s="287" t="s">
        <v>301</v>
      </c>
      <c r="C85" s="288" t="s">
        <v>28</v>
      </c>
      <c r="D85" s="289" t="s">
        <v>317</v>
      </c>
      <c r="E85" s="290" t="s">
        <v>318</v>
      </c>
      <c r="F85" s="291" t="s">
        <v>10</v>
      </c>
      <c r="G85" s="292">
        <v>12</v>
      </c>
      <c r="H85" s="430">
        <v>0</v>
      </c>
      <c r="I85" s="293">
        <f t="shared" ref="I85" si="30">ROUND(ROUND(H85,2)*(1+J$7),2)</f>
        <v>0</v>
      </c>
      <c r="J85" s="294">
        <f t="shared" si="29"/>
        <v>0</v>
      </c>
    </row>
    <row r="86" spans="2:13" ht="22.5">
      <c r="B86" s="287" t="s">
        <v>302</v>
      </c>
      <c r="C86" s="288" t="s">
        <v>28</v>
      </c>
      <c r="D86" s="289" t="s">
        <v>309</v>
      </c>
      <c r="E86" s="290" t="s">
        <v>310</v>
      </c>
      <c r="F86" s="291" t="s">
        <v>10</v>
      </c>
      <c r="G86" s="292">
        <v>31</v>
      </c>
      <c r="H86" s="430">
        <v>0</v>
      </c>
      <c r="I86" s="293">
        <f t="shared" si="28"/>
        <v>0</v>
      </c>
      <c r="J86" s="294">
        <f t="shared" si="29"/>
        <v>0</v>
      </c>
    </row>
    <row r="87" spans="2:13" ht="33.75">
      <c r="B87" s="287" t="s">
        <v>303</v>
      </c>
      <c r="C87" s="288" t="s">
        <v>28</v>
      </c>
      <c r="D87" s="289" t="s">
        <v>315</v>
      </c>
      <c r="E87" s="290" t="s">
        <v>316</v>
      </c>
      <c r="F87" s="291" t="s">
        <v>31</v>
      </c>
      <c r="G87" s="292">
        <v>1</v>
      </c>
      <c r="H87" s="430">
        <v>0</v>
      </c>
      <c r="I87" s="293">
        <f t="shared" si="28"/>
        <v>0</v>
      </c>
      <c r="J87" s="294">
        <f t="shared" si="29"/>
        <v>0</v>
      </c>
    </row>
    <row r="88" spans="2:13" ht="33.75">
      <c r="B88" s="287" t="s">
        <v>304</v>
      </c>
      <c r="C88" s="288" t="s">
        <v>28</v>
      </c>
      <c r="D88" s="289" t="s">
        <v>311</v>
      </c>
      <c r="E88" s="290" t="s">
        <v>312</v>
      </c>
      <c r="F88" s="291" t="s">
        <v>31</v>
      </c>
      <c r="G88" s="292">
        <v>2</v>
      </c>
      <c r="H88" s="430">
        <v>0</v>
      </c>
      <c r="I88" s="293">
        <f t="shared" si="28"/>
        <v>0</v>
      </c>
      <c r="J88" s="294">
        <f t="shared" si="29"/>
        <v>0</v>
      </c>
    </row>
    <row r="89" spans="2:13" ht="33.75">
      <c r="B89" s="287" t="s">
        <v>305</v>
      </c>
      <c r="C89" s="288" t="s">
        <v>28</v>
      </c>
      <c r="D89" s="289" t="s">
        <v>313</v>
      </c>
      <c r="E89" s="290" t="s">
        <v>314</v>
      </c>
      <c r="F89" s="291" t="s">
        <v>31</v>
      </c>
      <c r="G89" s="292">
        <v>1</v>
      </c>
      <c r="H89" s="430">
        <v>0</v>
      </c>
      <c r="I89" s="293">
        <f t="shared" si="28"/>
        <v>0</v>
      </c>
      <c r="J89" s="294">
        <f t="shared" si="29"/>
        <v>0</v>
      </c>
    </row>
    <row r="90" spans="2:13" ht="15" customHeight="1">
      <c r="B90" s="287" t="s">
        <v>306</v>
      </c>
      <c r="C90" s="288" t="s">
        <v>194</v>
      </c>
      <c r="D90" s="289" t="s">
        <v>320</v>
      </c>
      <c r="E90" s="290" t="s">
        <v>323</v>
      </c>
      <c r="F90" s="291" t="s">
        <v>34</v>
      </c>
      <c r="G90" s="292">
        <v>6</v>
      </c>
      <c r="H90" s="430">
        <v>0</v>
      </c>
      <c r="I90" s="293">
        <f t="shared" si="28"/>
        <v>0</v>
      </c>
      <c r="J90" s="294">
        <f t="shared" si="29"/>
        <v>0</v>
      </c>
    </row>
    <row r="91" spans="2:13" ht="33.75">
      <c r="B91" s="287" t="s">
        <v>307</v>
      </c>
      <c r="C91" s="288" t="s">
        <v>28</v>
      </c>
      <c r="D91" s="289" t="s">
        <v>151</v>
      </c>
      <c r="E91" s="290" t="s">
        <v>257</v>
      </c>
      <c r="F91" s="291" t="s">
        <v>34</v>
      </c>
      <c r="G91" s="292">
        <v>15</v>
      </c>
      <c r="H91" s="430">
        <v>0</v>
      </c>
      <c r="I91" s="293">
        <f t="shared" si="28"/>
        <v>0</v>
      </c>
      <c r="J91" s="294">
        <f t="shared" si="29"/>
        <v>0</v>
      </c>
    </row>
    <row r="92" spans="2:13" ht="22.5">
      <c r="B92" s="287" t="s">
        <v>444</v>
      </c>
      <c r="C92" s="288" t="s">
        <v>28</v>
      </c>
      <c r="D92" s="289" t="s">
        <v>155</v>
      </c>
      <c r="E92" s="290" t="s">
        <v>172</v>
      </c>
      <c r="F92" s="291" t="s">
        <v>34</v>
      </c>
      <c r="G92" s="292">
        <v>15</v>
      </c>
      <c r="H92" s="430">
        <v>0</v>
      </c>
      <c r="I92" s="293">
        <f t="shared" si="28"/>
        <v>0</v>
      </c>
      <c r="J92" s="294">
        <f t="shared" si="29"/>
        <v>0</v>
      </c>
    </row>
    <row r="93" spans="2:13" ht="22.5">
      <c r="B93" s="287" t="s">
        <v>445</v>
      </c>
      <c r="C93" s="288" t="s">
        <v>194</v>
      </c>
      <c r="D93" s="289" t="s">
        <v>321</v>
      </c>
      <c r="E93" s="290" t="s">
        <v>322</v>
      </c>
      <c r="F93" s="291" t="s">
        <v>32</v>
      </c>
      <c r="G93" s="292">
        <v>1</v>
      </c>
      <c r="H93" s="430">
        <v>0</v>
      </c>
      <c r="I93" s="293">
        <f t="shared" ref="I93" si="31">ROUND(ROUND(H93,2)*(1+J$7),2)</f>
        <v>0</v>
      </c>
      <c r="J93" s="294">
        <f t="shared" ref="J93" si="32">ROUND(G93*I93,2)</f>
        <v>0</v>
      </c>
    </row>
    <row r="94" spans="2:13" ht="33.75">
      <c r="B94" s="287" t="s">
        <v>446</v>
      </c>
      <c r="C94" s="288" t="s">
        <v>443</v>
      </c>
      <c r="D94" s="289" t="s">
        <v>442</v>
      </c>
      <c r="E94" s="290" t="s">
        <v>441</v>
      </c>
      <c r="F94" s="291" t="s">
        <v>10</v>
      </c>
      <c r="G94" s="292">
        <v>21.5</v>
      </c>
      <c r="H94" s="430">
        <v>0</v>
      </c>
      <c r="I94" s="293">
        <f t="shared" si="28"/>
        <v>0</v>
      </c>
      <c r="J94" s="294">
        <f t="shared" si="29"/>
        <v>0</v>
      </c>
      <c r="M94" s="325"/>
    </row>
    <row r="95" spans="2:13" s="276" customFormat="1" ht="20.100000000000001" customHeight="1">
      <c r="B95" s="267">
        <v>5</v>
      </c>
      <c r="C95" s="268"/>
      <c r="D95" s="269"/>
      <c r="E95" s="295" t="s">
        <v>324</v>
      </c>
      <c r="F95" s="271"/>
      <c r="G95" s="272"/>
      <c r="H95" s="273"/>
      <c r="I95" s="274"/>
      <c r="J95" s="275">
        <f>J96</f>
        <v>0</v>
      </c>
    </row>
    <row r="96" spans="2:13" s="286" customFormat="1" ht="15" customHeight="1">
      <c r="B96" s="277" t="s">
        <v>175</v>
      </c>
      <c r="C96" s="278"/>
      <c r="D96" s="279"/>
      <c r="E96" s="280" t="s">
        <v>325</v>
      </c>
      <c r="F96" s="281"/>
      <c r="G96" s="282"/>
      <c r="H96" s="283"/>
      <c r="I96" s="284"/>
      <c r="J96" s="285">
        <f>SUM(J97:J133)</f>
        <v>0</v>
      </c>
    </row>
    <row r="97" spans="2:10" ht="15" customHeight="1">
      <c r="B97" s="287" t="s">
        <v>229</v>
      </c>
      <c r="C97" s="288" t="s">
        <v>194</v>
      </c>
      <c r="D97" s="289" t="s">
        <v>326</v>
      </c>
      <c r="E97" s="290" t="s">
        <v>327</v>
      </c>
      <c r="F97" s="291" t="s">
        <v>34</v>
      </c>
      <c r="G97" s="297">
        <v>3.88</v>
      </c>
      <c r="H97" s="431">
        <v>0</v>
      </c>
      <c r="I97" s="298">
        <f t="shared" ref="I97:I103" si="33">ROUND(ROUND(H97,2)*(1+J$7),2)</f>
        <v>0</v>
      </c>
      <c r="J97" s="294">
        <f t="shared" ref="J97" si="34">ROUND(G97*I97,2)</f>
        <v>0</v>
      </c>
    </row>
    <row r="98" spans="2:10" ht="22.5">
      <c r="B98" s="287" t="s">
        <v>230</v>
      </c>
      <c r="C98" s="288" t="s">
        <v>28</v>
      </c>
      <c r="D98" s="289" t="s">
        <v>328</v>
      </c>
      <c r="E98" s="290" t="s">
        <v>329</v>
      </c>
      <c r="F98" s="291" t="s">
        <v>34</v>
      </c>
      <c r="G98" s="297">
        <v>1.89</v>
      </c>
      <c r="H98" s="431">
        <v>0</v>
      </c>
      <c r="I98" s="298">
        <f t="shared" si="33"/>
        <v>0</v>
      </c>
      <c r="J98" s="294">
        <f t="shared" ref="J98:J100" si="35">ROUND(G98*I98,2)</f>
        <v>0</v>
      </c>
    </row>
    <row r="99" spans="2:10" ht="15" customHeight="1">
      <c r="B99" s="287" t="s">
        <v>231</v>
      </c>
      <c r="C99" s="288" t="s">
        <v>194</v>
      </c>
      <c r="D99" s="289" t="s">
        <v>330</v>
      </c>
      <c r="E99" s="290" t="s">
        <v>331</v>
      </c>
      <c r="F99" s="291" t="s">
        <v>31</v>
      </c>
      <c r="G99" s="297">
        <v>1</v>
      </c>
      <c r="H99" s="431">
        <v>0</v>
      </c>
      <c r="I99" s="298">
        <f t="shared" si="33"/>
        <v>0</v>
      </c>
      <c r="J99" s="294">
        <f t="shared" si="35"/>
        <v>0</v>
      </c>
    </row>
    <row r="100" spans="2:10" ht="22.5">
      <c r="B100" s="287" t="s">
        <v>232</v>
      </c>
      <c r="C100" s="288" t="s">
        <v>28</v>
      </c>
      <c r="D100" s="289" t="s">
        <v>332</v>
      </c>
      <c r="E100" s="290" t="s">
        <v>333</v>
      </c>
      <c r="F100" s="291" t="s">
        <v>34</v>
      </c>
      <c r="G100" s="297">
        <v>31.33</v>
      </c>
      <c r="H100" s="431">
        <v>0</v>
      </c>
      <c r="I100" s="298">
        <f t="shared" si="33"/>
        <v>0</v>
      </c>
      <c r="J100" s="294">
        <f t="shared" si="35"/>
        <v>0</v>
      </c>
    </row>
    <row r="101" spans="2:10" ht="15" customHeight="1">
      <c r="B101" s="287" t="s">
        <v>233</v>
      </c>
      <c r="C101" s="288" t="s">
        <v>194</v>
      </c>
      <c r="D101" s="289" t="s">
        <v>334</v>
      </c>
      <c r="E101" s="290" t="s">
        <v>335</v>
      </c>
      <c r="F101" s="291" t="s">
        <v>34</v>
      </c>
      <c r="G101" s="297">
        <v>55.55</v>
      </c>
      <c r="H101" s="431">
        <v>0</v>
      </c>
      <c r="I101" s="298">
        <f t="shared" si="33"/>
        <v>0</v>
      </c>
      <c r="J101" s="294">
        <f t="shared" ref="J101:J124" si="36">ROUND(G101*I101,2)</f>
        <v>0</v>
      </c>
    </row>
    <row r="102" spans="2:10" ht="22.5">
      <c r="B102" s="287" t="s">
        <v>403</v>
      </c>
      <c r="C102" s="288" t="s">
        <v>194</v>
      </c>
      <c r="D102" s="289" t="s">
        <v>338</v>
      </c>
      <c r="E102" s="290" t="s">
        <v>402</v>
      </c>
      <c r="F102" s="291" t="s">
        <v>10</v>
      </c>
      <c r="G102" s="297">
        <v>6.15</v>
      </c>
      <c r="H102" s="431">
        <v>0</v>
      </c>
      <c r="I102" s="298">
        <f t="shared" ref="I102" si="37">ROUND(ROUND(H102,2)*(1+J$7),2)</f>
        <v>0</v>
      </c>
      <c r="J102" s="294">
        <f t="shared" ref="J102" si="38">ROUND(G102*I102,2)</f>
        <v>0</v>
      </c>
    </row>
    <row r="103" spans="2:10" ht="15" customHeight="1">
      <c r="B103" s="287" t="s">
        <v>404</v>
      </c>
      <c r="C103" s="288" t="s">
        <v>194</v>
      </c>
      <c r="D103" s="289" t="s">
        <v>336</v>
      </c>
      <c r="E103" s="290" t="s">
        <v>337</v>
      </c>
      <c r="F103" s="291" t="s">
        <v>34</v>
      </c>
      <c r="G103" s="297">
        <v>0.41</v>
      </c>
      <c r="H103" s="431">
        <v>0</v>
      </c>
      <c r="I103" s="298">
        <f t="shared" si="33"/>
        <v>0</v>
      </c>
      <c r="J103" s="294">
        <f t="shared" si="36"/>
        <v>0</v>
      </c>
    </row>
    <row r="104" spans="2:10" ht="22.5" customHeight="1">
      <c r="B104" s="287" t="s">
        <v>405</v>
      </c>
      <c r="C104" s="288" t="s">
        <v>28</v>
      </c>
      <c r="D104" s="299" t="s">
        <v>339</v>
      </c>
      <c r="E104" s="300" t="s">
        <v>340</v>
      </c>
      <c r="F104" s="301" t="s">
        <v>32</v>
      </c>
      <c r="G104" s="292">
        <v>0.6</v>
      </c>
      <c r="H104" s="430">
        <v>0</v>
      </c>
      <c r="I104" s="293">
        <f t="shared" ref="I104:I124" si="39">ROUND(ROUND(H104,2)*(1+J$7),2)</f>
        <v>0</v>
      </c>
      <c r="J104" s="294">
        <f t="shared" si="36"/>
        <v>0</v>
      </c>
    </row>
    <row r="105" spans="2:10" ht="33.75">
      <c r="B105" s="287" t="s">
        <v>406</v>
      </c>
      <c r="C105" s="288" t="s">
        <v>194</v>
      </c>
      <c r="D105" s="289" t="s">
        <v>341</v>
      </c>
      <c r="E105" s="290" t="s">
        <v>342</v>
      </c>
      <c r="F105" s="291" t="s">
        <v>32</v>
      </c>
      <c r="G105" s="297">
        <v>2.0099999999999998</v>
      </c>
      <c r="H105" s="431">
        <v>0</v>
      </c>
      <c r="I105" s="293">
        <f t="shared" si="39"/>
        <v>0</v>
      </c>
      <c r="J105" s="294">
        <f t="shared" si="36"/>
        <v>0</v>
      </c>
    </row>
    <row r="106" spans="2:10" ht="33.75" customHeight="1">
      <c r="B106" s="287" t="s">
        <v>407</v>
      </c>
      <c r="C106" s="288" t="s">
        <v>28</v>
      </c>
      <c r="D106" s="289" t="s">
        <v>343</v>
      </c>
      <c r="E106" s="290" t="s">
        <v>344</v>
      </c>
      <c r="F106" s="291" t="s">
        <v>34</v>
      </c>
      <c r="G106" s="297">
        <v>1.89</v>
      </c>
      <c r="H106" s="431">
        <v>0</v>
      </c>
      <c r="I106" s="293">
        <f t="shared" si="39"/>
        <v>0</v>
      </c>
      <c r="J106" s="294">
        <f t="shared" si="36"/>
        <v>0</v>
      </c>
    </row>
    <row r="107" spans="2:10" ht="15" customHeight="1">
      <c r="B107" s="287" t="s">
        <v>408</v>
      </c>
      <c r="C107" s="288" t="s">
        <v>194</v>
      </c>
      <c r="D107" s="289" t="s">
        <v>345</v>
      </c>
      <c r="E107" s="290" t="s">
        <v>346</v>
      </c>
      <c r="F107" s="291" t="s">
        <v>34</v>
      </c>
      <c r="G107" s="297">
        <v>2.1</v>
      </c>
      <c r="H107" s="431">
        <v>0</v>
      </c>
      <c r="I107" s="293">
        <f t="shared" si="39"/>
        <v>0</v>
      </c>
      <c r="J107" s="294">
        <f t="shared" si="36"/>
        <v>0</v>
      </c>
    </row>
    <row r="108" spans="2:10" ht="33.75">
      <c r="B108" s="287" t="s">
        <v>409</v>
      </c>
      <c r="C108" s="288" t="s">
        <v>28</v>
      </c>
      <c r="D108" s="299" t="s">
        <v>349</v>
      </c>
      <c r="E108" s="300" t="s">
        <v>350</v>
      </c>
      <c r="F108" s="301" t="s">
        <v>31</v>
      </c>
      <c r="G108" s="292">
        <v>1</v>
      </c>
      <c r="H108" s="430">
        <v>0</v>
      </c>
      <c r="I108" s="293">
        <f t="shared" si="39"/>
        <v>0</v>
      </c>
      <c r="J108" s="294">
        <f t="shared" si="36"/>
        <v>0</v>
      </c>
    </row>
    <row r="109" spans="2:10" ht="33.75">
      <c r="B109" s="287" t="s">
        <v>410</v>
      </c>
      <c r="C109" s="288" t="s">
        <v>28</v>
      </c>
      <c r="D109" s="289" t="s">
        <v>347</v>
      </c>
      <c r="E109" s="290" t="s">
        <v>348</v>
      </c>
      <c r="F109" s="291" t="s">
        <v>31</v>
      </c>
      <c r="G109" s="297">
        <v>2</v>
      </c>
      <c r="H109" s="431">
        <v>0</v>
      </c>
      <c r="I109" s="293">
        <f t="shared" si="39"/>
        <v>0</v>
      </c>
      <c r="J109" s="294">
        <f t="shared" si="36"/>
        <v>0</v>
      </c>
    </row>
    <row r="110" spans="2:10" ht="33.75">
      <c r="B110" s="287" t="s">
        <v>411</v>
      </c>
      <c r="C110" s="288" t="s">
        <v>28</v>
      </c>
      <c r="D110" s="289" t="s">
        <v>151</v>
      </c>
      <c r="E110" s="290" t="s">
        <v>351</v>
      </c>
      <c r="F110" s="291" t="s">
        <v>34</v>
      </c>
      <c r="G110" s="297">
        <v>35.72</v>
      </c>
      <c r="H110" s="431">
        <v>0</v>
      </c>
      <c r="I110" s="293">
        <f t="shared" si="39"/>
        <v>0</v>
      </c>
      <c r="J110" s="294">
        <f t="shared" si="36"/>
        <v>0</v>
      </c>
    </row>
    <row r="111" spans="2:10" ht="33.75" customHeight="1">
      <c r="B111" s="287" t="s">
        <v>412</v>
      </c>
      <c r="C111" s="288" t="s">
        <v>28</v>
      </c>
      <c r="D111" s="289" t="s">
        <v>352</v>
      </c>
      <c r="E111" s="290" t="s">
        <v>353</v>
      </c>
      <c r="F111" s="291" t="s">
        <v>34</v>
      </c>
      <c r="G111" s="297">
        <v>35.72</v>
      </c>
      <c r="H111" s="431">
        <v>0</v>
      </c>
      <c r="I111" s="293">
        <f t="shared" si="39"/>
        <v>0</v>
      </c>
      <c r="J111" s="294">
        <f t="shared" si="36"/>
        <v>0</v>
      </c>
    </row>
    <row r="112" spans="2:10" ht="33.75">
      <c r="B112" s="287" t="s">
        <v>413</v>
      </c>
      <c r="C112" s="302" t="s">
        <v>28</v>
      </c>
      <c r="D112" s="299" t="s">
        <v>354</v>
      </c>
      <c r="E112" s="300" t="s">
        <v>355</v>
      </c>
      <c r="F112" s="301" t="s">
        <v>34</v>
      </c>
      <c r="G112" s="297">
        <v>3.84</v>
      </c>
      <c r="H112" s="431">
        <v>0</v>
      </c>
      <c r="I112" s="293">
        <f t="shared" si="39"/>
        <v>0</v>
      </c>
      <c r="J112" s="294">
        <f t="shared" si="36"/>
        <v>0</v>
      </c>
    </row>
    <row r="113" spans="2:10" ht="45">
      <c r="B113" s="287" t="s">
        <v>414</v>
      </c>
      <c r="C113" s="288" t="s">
        <v>194</v>
      </c>
      <c r="D113" s="289" t="s">
        <v>356</v>
      </c>
      <c r="E113" s="290" t="s">
        <v>357</v>
      </c>
      <c r="F113" s="291" t="s">
        <v>10</v>
      </c>
      <c r="G113" s="297">
        <v>20.5</v>
      </c>
      <c r="H113" s="431">
        <v>0</v>
      </c>
      <c r="I113" s="293">
        <f t="shared" si="39"/>
        <v>0</v>
      </c>
      <c r="J113" s="294">
        <f t="shared" si="36"/>
        <v>0</v>
      </c>
    </row>
    <row r="114" spans="2:10" ht="22.5">
      <c r="B114" s="287" t="s">
        <v>415</v>
      </c>
      <c r="C114" s="288" t="s">
        <v>194</v>
      </c>
      <c r="D114" s="289" t="s">
        <v>358</v>
      </c>
      <c r="E114" s="290" t="s">
        <v>359</v>
      </c>
      <c r="F114" s="291" t="s">
        <v>10</v>
      </c>
      <c r="G114" s="297">
        <v>0.9</v>
      </c>
      <c r="H114" s="431">
        <v>0</v>
      </c>
      <c r="I114" s="293">
        <f t="shared" si="39"/>
        <v>0</v>
      </c>
      <c r="J114" s="294">
        <f t="shared" si="36"/>
        <v>0</v>
      </c>
    </row>
    <row r="115" spans="2:10" ht="15" customHeight="1">
      <c r="B115" s="287" t="s">
        <v>416</v>
      </c>
      <c r="C115" s="288" t="s">
        <v>194</v>
      </c>
      <c r="D115" s="289" t="s">
        <v>360</v>
      </c>
      <c r="E115" s="290" t="s">
        <v>361</v>
      </c>
      <c r="F115" s="301" t="s">
        <v>31</v>
      </c>
      <c r="G115" s="297">
        <v>1</v>
      </c>
      <c r="H115" s="431">
        <v>0</v>
      </c>
      <c r="I115" s="293">
        <f t="shared" si="39"/>
        <v>0</v>
      </c>
      <c r="J115" s="294">
        <f t="shared" si="36"/>
        <v>0</v>
      </c>
    </row>
    <row r="116" spans="2:10" ht="33.75">
      <c r="B116" s="287" t="s">
        <v>417</v>
      </c>
      <c r="C116" s="302" t="s">
        <v>28</v>
      </c>
      <c r="D116" s="299" t="s">
        <v>362</v>
      </c>
      <c r="E116" s="300" t="s">
        <v>363</v>
      </c>
      <c r="F116" s="301" t="s">
        <v>31</v>
      </c>
      <c r="G116" s="297">
        <v>1</v>
      </c>
      <c r="H116" s="431">
        <v>0</v>
      </c>
      <c r="I116" s="293">
        <f t="shared" si="39"/>
        <v>0</v>
      </c>
      <c r="J116" s="294">
        <f t="shared" si="36"/>
        <v>0</v>
      </c>
    </row>
    <row r="117" spans="2:10" ht="33.75">
      <c r="B117" s="287" t="s">
        <v>418</v>
      </c>
      <c r="C117" s="302" t="s">
        <v>28</v>
      </c>
      <c r="D117" s="299" t="s">
        <v>364</v>
      </c>
      <c r="E117" s="300" t="s">
        <v>365</v>
      </c>
      <c r="F117" s="301" t="s">
        <v>31</v>
      </c>
      <c r="G117" s="297">
        <v>1</v>
      </c>
      <c r="H117" s="431">
        <v>0</v>
      </c>
      <c r="I117" s="293">
        <f t="shared" si="39"/>
        <v>0</v>
      </c>
      <c r="J117" s="294">
        <f t="shared" si="36"/>
        <v>0</v>
      </c>
    </row>
    <row r="118" spans="2:10" ht="22.5">
      <c r="B118" s="287" t="s">
        <v>419</v>
      </c>
      <c r="C118" s="302" t="s">
        <v>28</v>
      </c>
      <c r="D118" s="289" t="s">
        <v>366</v>
      </c>
      <c r="E118" s="290" t="s">
        <v>367</v>
      </c>
      <c r="F118" s="301" t="s">
        <v>31</v>
      </c>
      <c r="G118" s="297">
        <v>1</v>
      </c>
      <c r="H118" s="431">
        <v>0</v>
      </c>
      <c r="I118" s="293">
        <f t="shared" si="39"/>
        <v>0</v>
      </c>
      <c r="J118" s="294">
        <f t="shared" si="36"/>
        <v>0</v>
      </c>
    </row>
    <row r="119" spans="2:10" ht="22.5">
      <c r="B119" s="287" t="s">
        <v>420</v>
      </c>
      <c r="C119" s="288" t="s">
        <v>28</v>
      </c>
      <c r="D119" s="303" t="s">
        <v>368</v>
      </c>
      <c r="E119" s="300" t="s">
        <v>369</v>
      </c>
      <c r="F119" s="301" t="s">
        <v>10</v>
      </c>
      <c r="G119" s="297">
        <v>4</v>
      </c>
      <c r="H119" s="431">
        <v>0</v>
      </c>
      <c r="I119" s="293">
        <f t="shared" si="39"/>
        <v>0</v>
      </c>
      <c r="J119" s="294">
        <f t="shared" si="36"/>
        <v>0</v>
      </c>
    </row>
    <row r="120" spans="2:10" ht="22.5" customHeight="1">
      <c r="B120" s="287" t="s">
        <v>421</v>
      </c>
      <c r="C120" s="288" t="s">
        <v>28</v>
      </c>
      <c r="D120" s="303" t="s">
        <v>370</v>
      </c>
      <c r="E120" s="300" t="s">
        <v>371</v>
      </c>
      <c r="F120" s="301" t="s">
        <v>10</v>
      </c>
      <c r="G120" s="297">
        <v>4</v>
      </c>
      <c r="H120" s="431">
        <v>0</v>
      </c>
      <c r="I120" s="293">
        <f t="shared" si="39"/>
        <v>0</v>
      </c>
      <c r="J120" s="294">
        <f t="shared" si="36"/>
        <v>0</v>
      </c>
    </row>
    <row r="121" spans="2:10" ht="22.5">
      <c r="B121" s="287" t="s">
        <v>422</v>
      </c>
      <c r="C121" s="288" t="s">
        <v>194</v>
      </c>
      <c r="D121" s="289" t="s">
        <v>372</v>
      </c>
      <c r="E121" s="304" t="s">
        <v>373</v>
      </c>
      <c r="F121" s="301" t="s">
        <v>10</v>
      </c>
      <c r="G121" s="297">
        <v>12</v>
      </c>
      <c r="H121" s="432">
        <v>0</v>
      </c>
      <c r="I121" s="293">
        <f t="shared" si="39"/>
        <v>0</v>
      </c>
      <c r="J121" s="294">
        <f t="shared" si="36"/>
        <v>0</v>
      </c>
    </row>
    <row r="122" spans="2:10" ht="33.75">
      <c r="B122" s="287" t="s">
        <v>423</v>
      </c>
      <c r="C122" s="288" t="s">
        <v>28</v>
      </c>
      <c r="D122" s="289" t="s">
        <v>374</v>
      </c>
      <c r="E122" s="300" t="s">
        <v>375</v>
      </c>
      <c r="F122" s="301" t="s">
        <v>31</v>
      </c>
      <c r="G122" s="297">
        <v>1</v>
      </c>
      <c r="H122" s="431">
        <v>0</v>
      </c>
      <c r="I122" s="293">
        <f t="shared" si="39"/>
        <v>0</v>
      </c>
      <c r="J122" s="294">
        <f t="shared" si="36"/>
        <v>0</v>
      </c>
    </row>
    <row r="123" spans="2:10" ht="22.5">
      <c r="B123" s="287" t="s">
        <v>424</v>
      </c>
      <c r="C123" s="288" t="s">
        <v>194</v>
      </c>
      <c r="D123" s="289" t="s">
        <v>215</v>
      </c>
      <c r="E123" s="304" t="s">
        <v>216</v>
      </c>
      <c r="F123" s="291" t="s">
        <v>10</v>
      </c>
      <c r="G123" s="297">
        <v>6</v>
      </c>
      <c r="H123" s="431">
        <v>0</v>
      </c>
      <c r="I123" s="293">
        <f t="shared" si="39"/>
        <v>0</v>
      </c>
      <c r="J123" s="294">
        <f t="shared" si="36"/>
        <v>0</v>
      </c>
    </row>
    <row r="124" spans="2:10" ht="33.75">
      <c r="B124" s="287" t="s">
        <v>425</v>
      </c>
      <c r="C124" s="288" t="s">
        <v>28</v>
      </c>
      <c r="D124" s="299" t="s">
        <v>376</v>
      </c>
      <c r="E124" s="300" t="s">
        <v>377</v>
      </c>
      <c r="F124" s="301" t="s">
        <v>32</v>
      </c>
      <c r="G124" s="292">
        <v>0.6</v>
      </c>
      <c r="H124" s="430">
        <v>0</v>
      </c>
      <c r="I124" s="293">
        <f t="shared" si="39"/>
        <v>0</v>
      </c>
      <c r="J124" s="294">
        <f t="shared" si="36"/>
        <v>0</v>
      </c>
    </row>
    <row r="125" spans="2:10" ht="22.5">
      <c r="B125" s="287" t="s">
        <v>426</v>
      </c>
      <c r="C125" s="288" t="s">
        <v>28</v>
      </c>
      <c r="D125" s="289" t="s">
        <v>378</v>
      </c>
      <c r="E125" s="300" t="s">
        <v>379</v>
      </c>
      <c r="F125" s="301" t="s">
        <v>34</v>
      </c>
      <c r="G125" s="297">
        <v>32.54</v>
      </c>
      <c r="H125" s="431">
        <v>0</v>
      </c>
      <c r="I125" s="293">
        <f t="shared" ref="I125:I133" si="40">ROUND(ROUND(H125,2)*(1+J$7),2)</f>
        <v>0</v>
      </c>
      <c r="J125" s="294">
        <f t="shared" ref="J125:J133" si="41">ROUND(G125*I125,2)</f>
        <v>0</v>
      </c>
    </row>
    <row r="126" spans="2:10" ht="22.5">
      <c r="B126" s="287" t="s">
        <v>427</v>
      </c>
      <c r="C126" s="288" t="s">
        <v>28</v>
      </c>
      <c r="D126" s="289" t="s">
        <v>380</v>
      </c>
      <c r="E126" s="300" t="s">
        <v>381</v>
      </c>
      <c r="F126" s="301" t="s">
        <v>34</v>
      </c>
      <c r="G126" s="297">
        <v>54.95</v>
      </c>
      <c r="H126" s="431">
        <v>0</v>
      </c>
      <c r="I126" s="293">
        <f t="shared" si="40"/>
        <v>0</v>
      </c>
      <c r="J126" s="294">
        <f t="shared" si="41"/>
        <v>0</v>
      </c>
    </row>
    <row r="127" spans="2:10" ht="22.5">
      <c r="B127" s="287" t="s">
        <v>428</v>
      </c>
      <c r="C127" s="288" t="s">
        <v>28</v>
      </c>
      <c r="D127" s="289" t="s">
        <v>382</v>
      </c>
      <c r="E127" s="300" t="s">
        <v>383</v>
      </c>
      <c r="F127" s="301" t="s">
        <v>34</v>
      </c>
      <c r="G127" s="297">
        <v>32.54</v>
      </c>
      <c r="H127" s="431">
        <v>0</v>
      </c>
      <c r="I127" s="293">
        <f t="shared" si="40"/>
        <v>0</v>
      </c>
      <c r="J127" s="294">
        <f t="shared" si="41"/>
        <v>0</v>
      </c>
    </row>
    <row r="128" spans="2:10" ht="22.5">
      <c r="B128" s="287" t="s">
        <v>429</v>
      </c>
      <c r="C128" s="288" t="s">
        <v>28</v>
      </c>
      <c r="D128" s="289" t="s">
        <v>384</v>
      </c>
      <c r="E128" s="300" t="s">
        <v>385</v>
      </c>
      <c r="F128" s="301" t="s">
        <v>34</v>
      </c>
      <c r="G128" s="297">
        <v>54.95</v>
      </c>
      <c r="H128" s="431">
        <v>0</v>
      </c>
      <c r="I128" s="293">
        <f t="shared" si="40"/>
        <v>0</v>
      </c>
      <c r="J128" s="294">
        <f t="shared" si="41"/>
        <v>0</v>
      </c>
    </row>
    <row r="129" spans="2:10" ht="22.5">
      <c r="B129" s="287" t="s">
        <v>430</v>
      </c>
      <c r="C129" s="305" t="s">
        <v>28</v>
      </c>
      <c r="D129" s="306" t="s">
        <v>386</v>
      </c>
      <c r="E129" s="300" t="s">
        <v>387</v>
      </c>
      <c r="F129" s="301" t="s">
        <v>34</v>
      </c>
      <c r="G129" s="297">
        <v>32.54</v>
      </c>
      <c r="H129" s="431">
        <v>0</v>
      </c>
      <c r="I129" s="293">
        <f t="shared" si="40"/>
        <v>0</v>
      </c>
      <c r="J129" s="294">
        <f t="shared" si="41"/>
        <v>0</v>
      </c>
    </row>
    <row r="130" spans="2:10" ht="22.5">
      <c r="B130" s="287" t="s">
        <v>431</v>
      </c>
      <c r="C130" s="288" t="s">
        <v>28</v>
      </c>
      <c r="D130" s="289" t="s">
        <v>388</v>
      </c>
      <c r="E130" s="300" t="s">
        <v>389</v>
      </c>
      <c r="F130" s="301" t="s">
        <v>34</v>
      </c>
      <c r="G130" s="297">
        <v>54.95</v>
      </c>
      <c r="H130" s="431">
        <v>0</v>
      </c>
      <c r="I130" s="293">
        <f t="shared" si="40"/>
        <v>0</v>
      </c>
      <c r="J130" s="294">
        <f t="shared" si="41"/>
        <v>0</v>
      </c>
    </row>
    <row r="131" spans="2:10" ht="22.5">
      <c r="B131" s="287" t="s">
        <v>432</v>
      </c>
      <c r="C131" s="288" t="s">
        <v>390</v>
      </c>
      <c r="D131" s="289" t="s">
        <v>391</v>
      </c>
      <c r="E131" s="290" t="s">
        <v>37</v>
      </c>
      <c r="F131" s="301" t="s">
        <v>34</v>
      </c>
      <c r="G131" s="297">
        <v>34.07</v>
      </c>
      <c r="H131" s="431">
        <v>0</v>
      </c>
      <c r="I131" s="293">
        <f t="shared" si="40"/>
        <v>0</v>
      </c>
      <c r="J131" s="294">
        <f t="shared" si="41"/>
        <v>0</v>
      </c>
    </row>
    <row r="132" spans="2:10" ht="22.5">
      <c r="B132" s="287" t="s">
        <v>433</v>
      </c>
      <c r="C132" s="288" t="s">
        <v>28</v>
      </c>
      <c r="D132" s="299" t="s">
        <v>394</v>
      </c>
      <c r="E132" s="300" t="s">
        <v>395</v>
      </c>
      <c r="F132" s="301" t="s">
        <v>34</v>
      </c>
      <c r="G132" s="292">
        <v>5.67</v>
      </c>
      <c r="H132" s="430">
        <v>0</v>
      </c>
      <c r="I132" s="293">
        <f t="shared" si="40"/>
        <v>0</v>
      </c>
      <c r="J132" s="294">
        <f t="shared" si="41"/>
        <v>0</v>
      </c>
    </row>
    <row r="133" spans="2:10" ht="33.75" customHeight="1">
      <c r="B133" s="287" t="s">
        <v>434</v>
      </c>
      <c r="C133" s="288" t="s">
        <v>28</v>
      </c>
      <c r="D133" s="289" t="s">
        <v>392</v>
      </c>
      <c r="E133" s="290" t="s">
        <v>393</v>
      </c>
      <c r="F133" s="301" t="s">
        <v>34</v>
      </c>
      <c r="G133" s="297">
        <v>28.77</v>
      </c>
      <c r="H133" s="431">
        <v>0</v>
      </c>
      <c r="I133" s="293">
        <f t="shared" si="40"/>
        <v>0</v>
      </c>
      <c r="J133" s="294">
        <f t="shared" si="41"/>
        <v>0</v>
      </c>
    </row>
    <row r="134" spans="2:10" s="314" customFormat="1" ht="11.25" customHeight="1">
      <c r="B134" s="307"/>
      <c r="C134" s="181"/>
      <c r="D134" s="308"/>
      <c r="E134" s="309"/>
      <c r="F134" s="310"/>
      <c r="G134" s="311"/>
      <c r="H134" s="312"/>
      <c r="I134" s="311"/>
      <c r="J134" s="313"/>
    </row>
    <row r="135" spans="2:10" s="314" customFormat="1" ht="24.95" customHeight="1">
      <c r="B135" s="315"/>
      <c r="C135" s="316"/>
      <c r="D135" s="316"/>
      <c r="E135" s="317" t="s">
        <v>212</v>
      </c>
      <c r="F135" s="318"/>
      <c r="G135" s="315"/>
      <c r="H135" s="315"/>
      <c r="I135" s="315"/>
      <c r="J135" s="319">
        <f>J15+J29+J59+J81+J95</f>
        <v>0</v>
      </c>
    </row>
    <row r="136" spans="2:10" s="314" customFormat="1" ht="11.25" customHeight="1">
      <c r="B136" s="320"/>
      <c r="C136" s="181"/>
      <c r="D136" s="181"/>
      <c r="E136" s="321"/>
      <c r="F136" s="310"/>
      <c r="G136" s="322"/>
      <c r="H136" s="322"/>
      <c r="I136" s="322"/>
      <c r="J136" s="323"/>
    </row>
    <row r="137" spans="2:10" s="314" customFormat="1" ht="15" customHeight="1">
      <c r="B137" s="433"/>
      <c r="C137" s="434"/>
      <c r="D137" s="434"/>
      <c r="E137" s="434"/>
      <c r="F137" s="434"/>
      <c r="G137" s="434"/>
      <c r="H137" s="434"/>
      <c r="I137" s="434"/>
      <c r="J137" s="435"/>
    </row>
    <row r="138" spans="2:10" s="314" customFormat="1" ht="15" customHeight="1">
      <c r="B138" s="436"/>
      <c r="C138" s="436"/>
      <c r="D138" s="436"/>
      <c r="E138" s="436"/>
      <c r="F138" s="437"/>
      <c r="G138" s="437"/>
      <c r="H138" s="437"/>
      <c r="I138" s="437"/>
      <c r="J138" s="437"/>
    </row>
  </sheetData>
  <sheetProtection algorithmName="SHA-512" hashValue="7Im7W7mAey6r5lCHE42R8DYyohW+MjNnfYETodA49pDEmq/8wVOQ0SvpnykKLMtfi5VhnVuhrbaCQrmpJBaV2w==" saltValue="znkPVaSm5zVcF4efVORSyA==" spinCount="100000" sheet="1" objects="1" scenarios="1" selectLockedCells="1"/>
  <mergeCells count="5">
    <mergeCell ref="B4:H4"/>
    <mergeCell ref="I4:J4"/>
    <mergeCell ref="B137:J137"/>
    <mergeCell ref="B138:E138"/>
    <mergeCell ref="F138:J138"/>
  </mergeCells>
  <phoneticPr fontId="13" type="noConversion"/>
  <conditionalFormatting sqref="J1 J14:J16 J139:J64820 J29:J30 J81:J92 J94">
    <cfRule type="expression" dxfId="466" priority="13817" stopIfTrue="1">
      <formula>OR(#REF!="M",#REF!="A")</formula>
    </cfRule>
  </conditionalFormatting>
  <conditionalFormatting sqref="E1 E14:E16 E32 E34 E86 E94 E88:E89 E139:E64820 E29:E30 E81:E82">
    <cfRule type="expression" dxfId="465" priority="13814" stopIfTrue="1">
      <formula>OR(#REF!="M",#REF!="A")</formula>
    </cfRule>
  </conditionalFormatting>
  <conditionalFormatting sqref="C1:D1 F1:I1 C29:D30 G31:H31 G34:H34 D32 D34 G48 D47:D48 F49 I52:I53 D86 F86:H86 D88:D89 D94 C14:D16 F139:I64820 C139:D64820 F81:I82 C81:D82 F54 D22:D23 D17:D19 G88:H89 I83 I86:I92 F14:I17 F20:I23 F18:H19 F94:I94 F29:I30">
    <cfRule type="expression" dxfId="464" priority="13812" stopIfTrue="1">
      <formula>OR(#REF!="M",#REF!="A")</formula>
    </cfRule>
  </conditionalFormatting>
  <conditionalFormatting sqref="B15:B16 B29:B30 B61:B82">
    <cfRule type="expression" dxfId="463" priority="13792" stopIfTrue="1">
      <formula>OR(#REF!="M",#REF!="A")</formula>
    </cfRule>
  </conditionalFormatting>
  <conditionalFormatting sqref="B14">
    <cfRule type="expression" dxfId="462" priority="13789" stopIfTrue="1">
      <formula>OR(#REF!="M",#REF!="A")</formula>
    </cfRule>
  </conditionalFormatting>
  <conditionalFormatting sqref="J78:J80 J43:J58 J60:J67">
    <cfRule type="expression" dxfId="461" priority="7706" stopIfTrue="1">
      <formula>OR(#REF!="M",#REF!="A")</formula>
    </cfRule>
  </conditionalFormatting>
  <conditionalFormatting sqref="E17:E19">
    <cfRule type="expression" dxfId="460" priority="6186" stopIfTrue="1">
      <formula>OR(#REF!="M",#REF!="A")</formula>
    </cfRule>
  </conditionalFormatting>
  <conditionalFormatting sqref="B17:B20">
    <cfRule type="expression" dxfId="459" priority="6184" stopIfTrue="1">
      <formula>OR(#REF!="M",#REF!="A")</formula>
    </cfRule>
  </conditionalFormatting>
  <conditionalFormatting sqref="E20">
    <cfRule type="expression" dxfId="458" priority="5962" stopIfTrue="1">
      <formula>OR(#REF!="M",#REF!="A")</formula>
    </cfRule>
  </conditionalFormatting>
  <conditionalFormatting sqref="D20">
    <cfRule type="expression" dxfId="457" priority="5961" stopIfTrue="1">
      <formula>OR(#REF!="M",#REF!="A")</formula>
    </cfRule>
  </conditionalFormatting>
  <conditionalFormatting sqref="J21">
    <cfRule type="expression" dxfId="456" priority="5957" stopIfTrue="1">
      <formula>OR(#REF!="M",#REF!="A")</formula>
    </cfRule>
  </conditionalFormatting>
  <conditionalFormatting sqref="E21:E23">
    <cfRule type="expression" dxfId="455" priority="5956" stopIfTrue="1">
      <formula>OR(#REF!="M",#REF!="A")</formula>
    </cfRule>
  </conditionalFormatting>
  <conditionalFormatting sqref="C21:D21">
    <cfRule type="expression" dxfId="454" priority="5955" stopIfTrue="1">
      <formula>OR(#REF!="M",#REF!="A")</formula>
    </cfRule>
  </conditionalFormatting>
  <conditionalFormatting sqref="B21:B23">
    <cfRule type="expression" dxfId="453" priority="5954" stopIfTrue="1">
      <formula>OR(#REF!="M",#REF!="A")</formula>
    </cfRule>
  </conditionalFormatting>
  <conditionalFormatting sqref="F32:H32">
    <cfRule type="expression" dxfId="452" priority="4476" stopIfTrue="1">
      <formula>OR(#REF!="M",#REF!="A")</formula>
    </cfRule>
  </conditionalFormatting>
  <conditionalFormatting sqref="E31">
    <cfRule type="expression" dxfId="451" priority="4474" stopIfTrue="1">
      <formula>OR(#REF!="M",#REF!="A")</formula>
    </cfRule>
  </conditionalFormatting>
  <conditionalFormatting sqref="D31">
    <cfRule type="expression" dxfId="450" priority="4473" stopIfTrue="1">
      <formula>OR(#REF!="M",#REF!="A")</formula>
    </cfRule>
  </conditionalFormatting>
  <conditionalFormatting sqref="B31:B58">
    <cfRule type="expression" dxfId="449" priority="4472" stopIfTrue="1">
      <formula>OR(#REF!="M",#REF!="A")</formula>
    </cfRule>
  </conditionalFormatting>
  <conditionalFormatting sqref="F31">
    <cfRule type="expression" dxfId="448" priority="4471" stopIfTrue="1">
      <formula>OR(#REF!="M",#REF!="A")</formula>
    </cfRule>
  </conditionalFormatting>
  <conditionalFormatting sqref="G35:H36">
    <cfRule type="expression" dxfId="447" priority="4466" stopIfTrue="1">
      <formula>OR(#REF!="M",#REF!="A")</formula>
    </cfRule>
  </conditionalFormatting>
  <conditionalFormatting sqref="F34">
    <cfRule type="expression" dxfId="446" priority="4459" stopIfTrue="1">
      <formula>OR(#REF!="M",#REF!="A")</formula>
    </cfRule>
  </conditionalFormatting>
  <conditionalFormatting sqref="G45:H45 F47:G47 F46:H46">
    <cfRule type="expression" dxfId="445" priority="4457" stopIfTrue="1">
      <formula>OR(#REF!="M",#REF!="A")</formula>
    </cfRule>
  </conditionalFormatting>
  <conditionalFormatting sqref="E45">
    <cfRule type="expression" dxfId="444" priority="4455" stopIfTrue="1">
      <formula>OR(#REF!="M",#REF!="A")</formula>
    </cfRule>
  </conditionalFormatting>
  <conditionalFormatting sqref="C46:D46 D45">
    <cfRule type="expression" dxfId="443" priority="4454" stopIfTrue="1">
      <formula>OR(#REF!="M",#REF!="A")</formula>
    </cfRule>
  </conditionalFormatting>
  <conditionalFormatting sqref="G43:H43">
    <cfRule type="expression" dxfId="442" priority="4447" stopIfTrue="1">
      <formula>OR(#REF!="M",#REF!="A")</formula>
    </cfRule>
  </conditionalFormatting>
  <conditionalFormatting sqref="E43">
    <cfRule type="expression" dxfId="441" priority="4446" stopIfTrue="1">
      <formula>OR(#REF!="M",#REF!="A")</formula>
    </cfRule>
  </conditionalFormatting>
  <conditionalFormatting sqref="D43">
    <cfRule type="expression" dxfId="440" priority="4445" stopIfTrue="1">
      <formula>OR(#REF!="M",#REF!="A")</formula>
    </cfRule>
  </conditionalFormatting>
  <conditionalFormatting sqref="G44:H44">
    <cfRule type="expression" dxfId="439" priority="4438" stopIfTrue="1">
      <formula>OR(#REF!="M",#REF!="A")</formula>
    </cfRule>
  </conditionalFormatting>
  <conditionalFormatting sqref="E48">
    <cfRule type="expression" dxfId="438" priority="4435" stopIfTrue="1">
      <formula>OR(#REF!="M",#REF!="A")</formula>
    </cfRule>
  </conditionalFormatting>
  <conditionalFormatting sqref="G49:H49">
    <cfRule type="expression" dxfId="437" priority="4421" stopIfTrue="1">
      <formula>OR(#REF!="M",#REF!="A")</formula>
    </cfRule>
  </conditionalFormatting>
  <conditionalFormatting sqref="E49">
    <cfRule type="expression" dxfId="436" priority="4420" stopIfTrue="1">
      <formula>OR(#REF!="M",#REF!="A")</formula>
    </cfRule>
  </conditionalFormatting>
  <conditionalFormatting sqref="D49">
    <cfRule type="expression" dxfId="435" priority="4419" stopIfTrue="1">
      <formula>OR(#REF!="M",#REF!="A")</formula>
    </cfRule>
  </conditionalFormatting>
  <conditionalFormatting sqref="F50">
    <cfRule type="expression" dxfId="434" priority="4411" stopIfTrue="1">
      <formula>OR(#REF!="M",#REF!="A")</formula>
    </cfRule>
  </conditionalFormatting>
  <conditionalFormatting sqref="G50">
    <cfRule type="expression" dxfId="433" priority="4414" stopIfTrue="1">
      <formula>OR(#REF!="M",#REF!="A")</formula>
    </cfRule>
  </conditionalFormatting>
  <conditionalFormatting sqref="E50">
    <cfRule type="expression" dxfId="432" priority="4413" stopIfTrue="1">
      <formula>OR(#REF!="M",#REF!="A")</formula>
    </cfRule>
  </conditionalFormatting>
  <conditionalFormatting sqref="G51:H51">
    <cfRule type="expression" dxfId="431" priority="4406" stopIfTrue="1">
      <formula>OR(#REF!="M",#REF!="A")</formula>
    </cfRule>
  </conditionalFormatting>
  <conditionalFormatting sqref="G53">
    <cfRule type="expression" dxfId="430" priority="4400" stopIfTrue="1">
      <formula>OR(#REF!="M",#REF!="A")</formula>
    </cfRule>
  </conditionalFormatting>
  <conditionalFormatting sqref="E53">
    <cfRule type="expression" dxfId="429" priority="4399" stopIfTrue="1">
      <formula>OR(#REF!="M",#REF!="A")</formula>
    </cfRule>
  </conditionalFormatting>
  <conditionalFormatting sqref="D53">
    <cfRule type="expression" dxfId="428" priority="4398" stopIfTrue="1">
      <formula>OR(#REF!="M",#REF!="A")</formula>
    </cfRule>
  </conditionalFormatting>
  <conditionalFormatting sqref="G54:H54">
    <cfRule type="expression" dxfId="427" priority="4376" stopIfTrue="1">
      <formula>OR(#REF!="M",#REF!="A")</formula>
    </cfRule>
  </conditionalFormatting>
  <conditionalFormatting sqref="E54">
    <cfRule type="expression" dxfId="426" priority="4375" stopIfTrue="1">
      <formula>OR(#REF!="M",#REF!="A")</formula>
    </cfRule>
  </conditionalFormatting>
  <conditionalFormatting sqref="D54">
    <cfRule type="expression" dxfId="425" priority="4374" stopIfTrue="1">
      <formula>OR(#REF!="M",#REF!="A")</formula>
    </cfRule>
  </conditionalFormatting>
  <conditionalFormatting sqref="G55">
    <cfRule type="expression" dxfId="424" priority="4369" stopIfTrue="1">
      <formula>OR(#REF!="M",#REF!="A")</formula>
    </cfRule>
  </conditionalFormatting>
  <conditionalFormatting sqref="E55">
    <cfRule type="expression" dxfId="423" priority="4368" stopIfTrue="1">
      <formula>OR(#REF!="M",#REF!="A")</formula>
    </cfRule>
  </conditionalFormatting>
  <conditionalFormatting sqref="G58:H58">
    <cfRule type="expression" dxfId="422" priority="4361" stopIfTrue="1">
      <formula>OR(#REF!="M",#REF!="A")</formula>
    </cfRule>
  </conditionalFormatting>
  <conditionalFormatting sqref="G56">
    <cfRule type="expression" dxfId="421" priority="4346" stopIfTrue="1">
      <formula>OR(#REF!="M",#REF!="A")</formula>
    </cfRule>
  </conditionalFormatting>
  <conditionalFormatting sqref="D56">
    <cfRule type="expression" dxfId="420" priority="4343" stopIfTrue="1">
      <formula>OR(#REF!="M",#REF!="A")</formula>
    </cfRule>
  </conditionalFormatting>
  <conditionalFormatting sqref="E56">
    <cfRule type="expression" dxfId="419" priority="4344" stopIfTrue="1">
      <formula>OR(#REF!="M",#REF!="A")</formula>
    </cfRule>
  </conditionalFormatting>
  <conditionalFormatting sqref="G57:H57">
    <cfRule type="expression" dxfId="418" priority="4336" stopIfTrue="1">
      <formula>OR(#REF!="M",#REF!="A")</formula>
    </cfRule>
  </conditionalFormatting>
  <conditionalFormatting sqref="F33:H33">
    <cfRule type="expression" dxfId="417" priority="4340" stopIfTrue="1">
      <formula>OR(#REF!="M",#REF!="A")</formula>
    </cfRule>
  </conditionalFormatting>
  <conditionalFormatting sqref="E33">
    <cfRule type="expression" dxfId="416" priority="4339" stopIfTrue="1">
      <formula>OR(#REF!="M",#REF!="A")</formula>
    </cfRule>
  </conditionalFormatting>
  <conditionalFormatting sqref="D33">
    <cfRule type="expression" dxfId="415" priority="4338" stopIfTrue="1">
      <formula>OR(#REF!="M",#REF!="A")</formula>
    </cfRule>
  </conditionalFormatting>
  <conditionalFormatting sqref="E57">
    <cfRule type="expression" dxfId="414" priority="4334" stopIfTrue="1">
      <formula>OR(#REF!="M",#REF!="A")</formula>
    </cfRule>
  </conditionalFormatting>
  <conditionalFormatting sqref="D57">
    <cfRule type="expression" dxfId="413" priority="4333" stopIfTrue="1">
      <formula>OR(#REF!="M",#REF!="A")</formula>
    </cfRule>
  </conditionalFormatting>
  <conditionalFormatting sqref="E60">
    <cfRule type="expression" dxfId="412" priority="4323" stopIfTrue="1">
      <formula>OR(#REF!="M",#REF!="A")</formula>
    </cfRule>
  </conditionalFormatting>
  <conditionalFormatting sqref="F60:I60">
    <cfRule type="expression" dxfId="411" priority="4322" stopIfTrue="1">
      <formula>OR(#REF!="M",#REF!="A")</formula>
    </cfRule>
  </conditionalFormatting>
  <conditionalFormatting sqref="B60">
    <cfRule type="expression" dxfId="410" priority="4321" stopIfTrue="1">
      <formula>OR(#REF!="M",#REF!="A")</formula>
    </cfRule>
  </conditionalFormatting>
  <conditionalFormatting sqref="C60:D60">
    <cfRule type="expression" dxfId="409" priority="4320" stopIfTrue="1">
      <formula>OR(#REF!="M",#REF!="A")</formula>
    </cfRule>
  </conditionalFormatting>
  <conditionalFormatting sqref="F80:G80">
    <cfRule type="expression" dxfId="408" priority="4193" stopIfTrue="1">
      <formula>OR(#REF!="M",#REF!="A")</formula>
    </cfRule>
  </conditionalFormatting>
  <conditionalFormatting sqref="E80">
    <cfRule type="expression" dxfId="407" priority="4192" stopIfTrue="1">
      <formula>OR(#REF!="M",#REF!="A")</formula>
    </cfRule>
  </conditionalFormatting>
  <conditionalFormatting sqref="D80">
    <cfRule type="expression" dxfId="406" priority="4191" stopIfTrue="1">
      <formula>OR(#REF!="M",#REF!="A")</formula>
    </cfRule>
  </conditionalFormatting>
  <conditionalFormatting sqref="D44 F48 D51">
    <cfRule type="expression" dxfId="405" priority="14265" stopIfTrue="1">
      <formula>OR(#REF!="M",#REF!="A")</formula>
    </cfRule>
  </conditionalFormatting>
  <conditionalFormatting sqref="E44 E51">
    <cfRule type="expression" dxfId="404" priority="14266" stopIfTrue="1">
      <formula>OR(#REF!="M",#REF!="A")</formula>
    </cfRule>
  </conditionalFormatting>
  <conditionalFormatting sqref="F58 C58:D58">
    <cfRule type="expression" dxfId="403" priority="14274" stopIfTrue="1">
      <formula>OR(#REF!="M",#REF!="A")</formula>
    </cfRule>
  </conditionalFormatting>
  <conditionalFormatting sqref="E58">
    <cfRule type="expression" dxfId="402" priority="14275" stopIfTrue="1">
      <formula>OR(#REF!="M",#REF!="A")</formula>
    </cfRule>
  </conditionalFormatting>
  <conditionalFormatting sqref="I43:I45">
    <cfRule type="expression" dxfId="401" priority="14308" stopIfTrue="1">
      <formula>OR(#REF!="M",#REF!="A")</formula>
    </cfRule>
  </conditionalFormatting>
  <conditionalFormatting sqref="J13">
    <cfRule type="expression" dxfId="400" priority="3248" stopIfTrue="1">
      <formula>OR(#REF!="M",#REF!="A")</formula>
    </cfRule>
  </conditionalFormatting>
  <conditionalFormatting sqref="E13">
    <cfRule type="expression" dxfId="399" priority="3247" stopIfTrue="1">
      <formula>OR(#REF!="M",#REF!="A")</formula>
    </cfRule>
  </conditionalFormatting>
  <conditionalFormatting sqref="C13:D13 F13:I13">
    <cfRule type="expression" dxfId="398" priority="3246" stopIfTrue="1">
      <formula>OR(#REF!="M",#REF!="A")</formula>
    </cfRule>
  </conditionalFormatting>
  <conditionalFormatting sqref="B7:B8">
    <cfRule type="expression" dxfId="397" priority="3241" stopIfTrue="1">
      <formula>OR(#REF!="M",#REF!="A")</formula>
    </cfRule>
  </conditionalFormatting>
  <conditionalFormatting sqref="J5:J6 J2 J10:J12">
    <cfRule type="expression" dxfId="396" priority="3244" stopIfTrue="1">
      <formula>OR(#REF!="M",#REF!="A")</formula>
    </cfRule>
  </conditionalFormatting>
  <conditionalFormatting sqref="E2 E5:E12">
    <cfRule type="expression" dxfId="395" priority="3243" stopIfTrue="1">
      <formula>OR(#REF!="M",#REF!="A")</formula>
    </cfRule>
  </conditionalFormatting>
  <conditionalFormatting sqref="C5:D6 C3:C4 F7:F8 C2:D2 F5:I6 F2:I2 C9:D12 F10:I12 F9:H9">
    <cfRule type="expression" dxfId="394" priority="3242" stopIfTrue="1">
      <formula>OR(#REF!="M",#REF!="A")</formula>
    </cfRule>
  </conditionalFormatting>
  <conditionalFormatting sqref="D3">
    <cfRule type="expression" dxfId="393" priority="3245" stopIfTrue="1">
      <formula>OR(#REF!="M",#REF!="A")</formula>
    </cfRule>
  </conditionalFormatting>
  <conditionalFormatting sqref="I31:I35">
    <cfRule type="expression" dxfId="392" priority="3240" stopIfTrue="1">
      <formula>OR(#REF!="M",#REF!="A")</formula>
    </cfRule>
  </conditionalFormatting>
  <conditionalFormatting sqref="I46:I51">
    <cfRule type="expression" dxfId="391" priority="3239" stopIfTrue="1">
      <formula>OR(#REF!="M",#REF!="A")</formula>
    </cfRule>
  </conditionalFormatting>
  <conditionalFormatting sqref="I54:I58">
    <cfRule type="expression" dxfId="390" priority="3238" stopIfTrue="1">
      <formula>OR(#REF!="M",#REF!="A")</formula>
    </cfRule>
  </conditionalFormatting>
  <conditionalFormatting sqref="I78:I80 I61:I67">
    <cfRule type="expression" dxfId="389" priority="3237" stopIfTrue="1">
      <formula>OR(#REF!="M",#REF!="A")</formula>
    </cfRule>
  </conditionalFormatting>
  <conditionalFormatting sqref="J31:J35">
    <cfRule type="expression" dxfId="388" priority="3223" stopIfTrue="1">
      <formula>OR(#REF!="M",#REF!="A")</formula>
    </cfRule>
  </conditionalFormatting>
  <conditionalFormatting sqref="B83:B94 B97:B133">
    <cfRule type="expression" dxfId="387" priority="3204" stopIfTrue="1">
      <formula>OR(#REF!="M",#REF!="A")</formula>
    </cfRule>
  </conditionalFormatting>
  <conditionalFormatting sqref="E83">
    <cfRule type="expression" dxfId="386" priority="3202" stopIfTrue="1">
      <formula>OR(#REF!="M",#REF!="A")</formula>
    </cfRule>
  </conditionalFormatting>
  <conditionalFormatting sqref="D83 F83:H83">
    <cfRule type="expression" dxfId="385" priority="3201" stopIfTrue="1">
      <formula>OR(#REF!="M",#REF!="A")</formula>
    </cfRule>
  </conditionalFormatting>
  <conditionalFormatting sqref="D87 G87:H87">
    <cfRule type="expression" dxfId="384" priority="3199" stopIfTrue="1">
      <formula>OR(#REF!="M",#REF!="A")</formula>
    </cfRule>
  </conditionalFormatting>
  <conditionalFormatting sqref="E87">
    <cfRule type="expression" dxfId="383" priority="3197" stopIfTrue="1">
      <formula>OR(#REF!="M",#REF!="A")</formula>
    </cfRule>
  </conditionalFormatting>
  <conditionalFormatting sqref="E90">
    <cfRule type="expression" dxfId="382" priority="3188" stopIfTrue="1">
      <formula>OR(#REF!="M",#REF!="A")</formula>
    </cfRule>
  </conditionalFormatting>
  <conditionalFormatting sqref="F90:H90 D90">
    <cfRule type="expression" dxfId="381" priority="3187" stopIfTrue="1">
      <formula>OR(#REF!="M",#REF!="A")</formula>
    </cfRule>
  </conditionalFormatting>
  <conditionalFormatting sqref="J97">
    <cfRule type="expression" dxfId="380" priority="3179" stopIfTrue="1">
      <formula>OR(#REF!="M",#REF!="A")</formula>
    </cfRule>
  </conditionalFormatting>
  <conditionalFormatting sqref="J98:J100">
    <cfRule type="expression" dxfId="379" priority="3159" stopIfTrue="1">
      <formula>OR(#REF!="M",#REF!="A")</formula>
    </cfRule>
  </conditionalFormatting>
  <conditionalFormatting sqref="C63">
    <cfRule type="expression" dxfId="378" priority="1538" stopIfTrue="1">
      <formula>OR(#REF!="M",#REF!="A")</formula>
    </cfRule>
  </conditionalFormatting>
  <conditionalFormatting sqref="J17">
    <cfRule type="expression" dxfId="377" priority="1386" stopIfTrue="1">
      <formula>OR(#REF!="M",#REF!="A")</formula>
    </cfRule>
  </conditionalFormatting>
  <conditionalFormatting sqref="J20">
    <cfRule type="expression" dxfId="376" priority="1385" stopIfTrue="1">
      <formula>OR(#REF!="M",#REF!="A")</formula>
    </cfRule>
  </conditionalFormatting>
  <conditionalFormatting sqref="J22:J23">
    <cfRule type="expression" dxfId="375" priority="1384" stopIfTrue="1">
      <formula>OR(#REF!="M",#REF!="A")</formula>
    </cfRule>
  </conditionalFormatting>
  <conditionalFormatting sqref="C22:C23 C31:C34">
    <cfRule type="expression" dxfId="374" priority="1383" stopIfTrue="1">
      <formula>OR(#REF!="M",#REF!="A")</formula>
    </cfRule>
  </conditionalFormatting>
  <conditionalFormatting sqref="H80">
    <cfRule type="expression" dxfId="373" priority="1372" stopIfTrue="1">
      <formula>OR(#REF!="M",#REF!="A")</formula>
    </cfRule>
  </conditionalFormatting>
  <conditionalFormatting sqref="J136:J138">
    <cfRule type="expression" dxfId="372" priority="1366" stopIfTrue="1">
      <formula>OR(#REF!="M",#REF!="A")</formula>
    </cfRule>
  </conditionalFormatting>
  <conditionalFormatting sqref="E136:E138">
    <cfRule type="expression" dxfId="371" priority="1365" stopIfTrue="1">
      <formula>OR(#REF!="M",#REF!="A")</formula>
    </cfRule>
  </conditionalFormatting>
  <conditionalFormatting sqref="C136:D138 F136:I138">
    <cfRule type="expression" dxfId="370" priority="1364" stopIfTrue="1">
      <formula>OR(#REF!="M",#REF!="A")</formula>
    </cfRule>
  </conditionalFormatting>
  <conditionalFormatting sqref="J134:J135">
    <cfRule type="expression" dxfId="369" priority="1363" stopIfTrue="1">
      <formula>OR(#REF!="M",#REF!="A")</formula>
    </cfRule>
  </conditionalFormatting>
  <conditionalFormatting sqref="E134:E135">
    <cfRule type="expression" dxfId="368" priority="1362" stopIfTrue="1">
      <formula>OR(#REF!="M",#REF!="A")</formula>
    </cfRule>
  </conditionalFormatting>
  <conditionalFormatting sqref="C134:D135 F134:I135">
    <cfRule type="expression" dxfId="367" priority="1361" stopIfTrue="1">
      <formula>OR(#REF!="M",#REF!="A")</formula>
    </cfRule>
  </conditionalFormatting>
  <conditionalFormatting sqref="G37:H37">
    <cfRule type="expression" dxfId="366" priority="947" stopIfTrue="1">
      <formula>OR(#REF!="M",#REF!="A")</formula>
    </cfRule>
  </conditionalFormatting>
  <conditionalFormatting sqref="J37:J39">
    <cfRule type="expression" dxfId="365" priority="946" stopIfTrue="1">
      <formula>OR(#REF!="M",#REF!="A")</formula>
    </cfRule>
  </conditionalFormatting>
  <conditionalFormatting sqref="E40">
    <cfRule type="expression" dxfId="364" priority="933" stopIfTrue="1">
      <formula>OR(#REF!="M",#REF!="A")</formula>
    </cfRule>
  </conditionalFormatting>
  <conditionalFormatting sqref="G38:H39">
    <cfRule type="expression" dxfId="363" priority="941" stopIfTrue="1">
      <formula>OR(#REF!="M",#REF!="A")</formula>
    </cfRule>
  </conditionalFormatting>
  <conditionalFormatting sqref="E38">
    <cfRule type="expression" dxfId="362" priority="940" stopIfTrue="1">
      <formula>OR(#REF!="M",#REF!="A")</formula>
    </cfRule>
  </conditionalFormatting>
  <conditionalFormatting sqref="D38">
    <cfRule type="expression" dxfId="361" priority="939" stopIfTrue="1">
      <formula>OR(#REF!="M",#REF!="A")</formula>
    </cfRule>
  </conditionalFormatting>
  <conditionalFormatting sqref="I37:I39">
    <cfRule type="expression" dxfId="360" priority="937" stopIfTrue="1">
      <formula>OR(#REF!="M",#REF!="A")</formula>
    </cfRule>
  </conditionalFormatting>
  <conditionalFormatting sqref="D40">
    <cfRule type="expression" dxfId="359" priority="936" stopIfTrue="1">
      <formula>OR(#REF!="M",#REF!="A")</formula>
    </cfRule>
  </conditionalFormatting>
  <conditionalFormatting sqref="J40">
    <cfRule type="expression" dxfId="358" priority="935" stopIfTrue="1">
      <formula>OR(#REF!="M",#REF!="A")</formula>
    </cfRule>
  </conditionalFormatting>
  <conditionalFormatting sqref="G40:H40">
    <cfRule type="expression" dxfId="357" priority="934" stopIfTrue="1">
      <formula>OR(#REF!="M",#REF!="A")</formula>
    </cfRule>
  </conditionalFormatting>
  <conditionalFormatting sqref="I40">
    <cfRule type="expression" dxfId="356" priority="930" stopIfTrue="1">
      <formula>OR(#REF!="M",#REF!="A")</formula>
    </cfRule>
  </conditionalFormatting>
  <conditionalFormatting sqref="G42:H42 D42">
    <cfRule type="expression" dxfId="355" priority="927" stopIfTrue="1">
      <formula>OR(#REF!="M",#REF!="A")</formula>
    </cfRule>
  </conditionalFormatting>
  <conditionalFormatting sqref="J42">
    <cfRule type="expression" dxfId="354" priority="926" stopIfTrue="1">
      <formula>OR(#REF!="M",#REF!="A")</formula>
    </cfRule>
  </conditionalFormatting>
  <conditionalFormatting sqref="E42">
    <cfRule type="expression" dxfId="353" priority="924" stopIfTrue="1">
      <formula>OR(#REF!="M",#REF!="A")</formula>
    </cfRule>
  </conditionalFormatting>
  <conditionalFormatting sqref="F42">
    <cfRule type="expression" dxfId="352" priority="928" stopIfTrue="1">
      <formula>OR(#REF!="M",#REF!="A")</formula>
    </cfRule>
  </conditionalFormatting>
  <conditionalFormatting sqref="I42">
    <cfRule type="expression" dxfId="351" priority="923" stopIfTrue="1">
      <formula>OR(#REF!="M",#REF!="A")</formula>
    </cfRule>
  </conditionalFormatting>
  <conditionalFormatting sqref="H56">
    <cfRule type="expression" dxfId="350" priority="465" stopIfTrue="1">
      <formula>OR(#REF!="M",#REF!="A")</formula>
    </cfRule>
  </conditionalFormatting>
  <conditionalFormatting sqref="H53 H47">
    <cfRule type="expression" dxfId="349" priority="461" stopIfTrue="1">
      <formula>OR(#REF!="M",#REF!="A")</formula>
    </cfRule>
  </conditionalFormatting>
  <conditionalFormatting sqref="D55 D50">
    <cfRule type="expression" dxfId="348" priority="460" stopIfTrue="1">
      <formula>OR(#REF!="M",#REF!="A")</formula>
    </cfRule>
  </conditionalFormatting>
  <conditionalFormatting sqref="H55 H50">
    <cfRule type="expression" dxfId="347" priority="458" stopIfTrue="1">
      <formula>OR(#REF!="M",#REF!="A")</formula>
    </cfRule>
  </conditionalFormatting>
  <conditionalFormatting sqref="H48">
    <cfRule type="expression" dxfId="346" priority="457" stopIfTrue="1">
      <formula>OR(#REF!="M",#REF!="A")</formula>
    </cfRule>
  </conditionalFormatting>
  <conditionalFormatting sqref="C20">
    <cfRule type="expression" dxfId="345" priority="411" stopIfTrue="1">
      <formula>OR(#REF!="M",#REF!="A")</formula>
    </cfRule>
  </conditionalFormatting>
  <conditionalFormatting sqref="J59">
    <cfRule type="expression" dxfId="344" priority="410" stopIfTrue="1">
      <formula>OR(#REF!="M",#REF!="A")</formula>
    </cfRule>
  </conditionalFormatting>
  <conditionalFormatting sqref="E59">
    <cfRule type="expression" dxfId="343" priority="409" stopIfTrue="1">
      <formula>OR(#REF!="M",#REF!="A")</formula>
    </cfRule>
  </conditionalFormatting>
  <conditionalFormatting sqref="C59:D59 F59:I59">
    <cfRule type="expression" dxfId="342" priority="408" stopIfTrue="1">
      <formula>OR(#REF!="M",#REF!="A")</formula>
    </cfRule>
  </conditionalFormatting>
  <conditionalFormatting sqref="B59">
    <cfRule type="expression" dxfId="341" priority="407" stopIfTrue="1">
      <formula>OR(#REF!="M",#REF!="A")</formula>
    </cfRule>
  </conditionalFormatting>
  <conditionalFormatting sqref="E35:E36">
    <cfRule type="expression" dxfId="340" priority="406" stopIfTrue="1">
      <formula>OR(#REF!="M",#REF!="A")</formula>
    </cfRule>
  </conditionalFormatting>
  <conditionalFormatting sqref="C35:D35 F35 D36">
    <cfRule type="expression" dxfId="339" priority="405" stopIfTrue="1">
      <formula>OR(#REF!="M",#REF!="A")</formula>
    </cfRule>
  </conditionalFormatting>
  <conditionalFormatting sqref="F37 C37:D37">
    <cfRule type="expression" dxfId="338" priority="404" stopIfTrue="1">
      <formula>OR(#REF!="M",#REF!="A")</formula>
    </cfRule>
  </conditionalFormatting>
  <conditionalFormatting sqref="E37">
    <cfRule type="expression" dxfId="337" priority="403" stopIfTrue="1">
      <formula>OR(#REF!="M",#REF!="A")</formula>
    </cfRule>
  </conditionalFormatting>
  <conditionalFormatting sqref="F39 C39:D39">
    <cfRule type="expression" dxfId="336" priority="402" stopIfTrue="1">
      <formula>OR(#REF!="M",#REF!="A")</formula>
    </cfRule>
  </conditionalFormatting>
  <conditionalFormatting sqref="E39">
    <cfRule type="expression" dxfId="335" priority="401" stopIfTrue="1">
      <formula>OR(#REF!="M",#REF!="A")</formula>
    </cfRule>
  </conditionalFormatting>
  <conditionalFormatting sqref="F43">
    <cfRule type="expression" dxfId="334" priority="400" stopIfTrue="1">
      <formula>OR(#REF!="M",#REF!="A")</formula>
    </cfRule>
  </conditionalFormatting>
  <conditionalFormatting sqref="G61:H61">
    <cfRule type="expression" dxfId="333" priority="371" stopIfTrue="1">
      <formula>OR(#REF!="M",#REF!="A")</formula>
    </cfRule>
  </conditionalFormatting>
  <conditionalFormatting sqref="C38">
    <cfRule type="expression" dxfId="332" priority="395" stopIfTrue="1">
      <formula>OR(#REF!="M",#REF!="A")</formula>
    </cfRule>
  </conditionalFormatting>
  <conditionalFormatting sqref="C42:C43">
    <cfRule type="expression" dxfId="331" priority="394" stopIfTrue="1">
      <formula>OR(#REF!="M",#REF!="A")</formula>
    </cfRule>
  </conditionalFormatting>
  <conditionalFormatting sqref="C44:C45">
    <cfRule type="expression" dxfId="330" priority="393" stopIfTrue="1">
      <formula>OR(#REF!="M",#REF!="A")</formula>
    </cfRule>
  </conditionalFormatting>
  <conditionalFormatting sqref="F51">
    <cfRule type="expression" dxfId="329" priority="391" stopIfTrue="1">
      <formula>OR(#REF!="M",#REF!="A")</formula>
    </cfRule>
  </conditionalFormatting>
  <conditionalFormatting sqref="F52:H52">
    <cfRule type="expression" dxfId="328" priority="390" stopIfTrue="1">
      <formula>OR(#REF!="M",#REF!="A")</formula>
    </cfRule>
  </conditionalFormatting>
  <conditionalFormatting sqref="E52">
    <cfRule type="expression" dxfId="327" priority="389" stopIfTrue="1">
      <formula>OR(#REF!="M",#REF!="A")</formula>
    </cfRule>
  </conditionalFormatting>
  <conditionalFormatting sqref="C52:D52">
    <cfRule type="expression" dxfId="326" priority="388" stopIfTrue="1">
      <formula>OR(#REF!="M",#REF!="A")</formula>
    </cfRule>
  </conditionalFormatting>
  <conditionalFormatting sqref="C47">
    <cfRule type="expression" dxfId="325" priority="387" stopIfTrue="1">
      <formula>OR(#REF!="M",#REF!="A")</formula>
    </cfRule>
  </conditionalFormatting>
  <conditionalFormatting sqref="C53">
    <cfRule type="expression" dxfId="324" priority="386" stopIfTrue="1">
      <formula>OR(#REF!="M",#REF!="A")</formula>
    </cfRule>
  </conditionalFormatting>
  <conditionalFormatting sqref="F53">
    <cfRule type="expression" dxfId="323" priority="385" stopIfTrue="1">
      <formula>OR(#REF!="M",#REF!="A")</formula>
    </cfRule>
  </conditionalFormatting>
  <conditionalFormatting sqref="C54">
    <cfRule type="expression" dxfId="322" priority="384" stopIfTrue="1">
      <formula>OR(#REF!="M",#REF!="A")</formula>
    </cfRule>
  </conditionalFormatting>
  <conditionalFormatting sqref="C48:C51">
    <cfRule type="expression" dxfId="321" priority="383" stopIfTrue="1">
      <formula>OR(#REF!="M",#REF!="A")</formula>
    </cfRule>
  </conditionalFormatting>
  <conditionalFormatting sqref="C55">
    <cfRule type="expression" dxfId="320" priority="382" stopIfTrue="1">
      <formula>OR(#REF!="M",#REF!="A")</formula>
    </cfRule>
  </conditionalFormatting>
  <conditionalFormatting sqref="F55">
    <cfRule type="expression" dxfId="319" priority="381" stopIfTrue="1">
      <formula>OR(#REF!="M",#REF!="A")</formula>
    </cfRule>
  </conditionalFormatting>
  <conditionalFormatting sqref="F56">
    <cfRule type="expression" dxfId="318" priority="380" stopIfTrue="1">
      <formula>OR(#REF!="M",#REF!="A")</formula>
    </cfRule>
  </conditionalFormatting>
  <conditionalFormatting sqref="F57">
    <cfRule type="expression" dxfId="317" priority="378" stopIfTrue="1">
      <formula>OR(#REF!="M",#REF!="A")</formula>
    </cfRule>
  </conditionalFormatting>
  <conditionalFormatting sqref="E46:E47">
    <cfRule type="duplicateValues" dxfId="316" priority="377"/>
  </conditionalFormatting>
  <conditionalFormatting sqref="C56:C57">
    <cfRule type="expression" dxfId="315" priority="376" stopIfTrue="1">
      <formula>OR(#REF!="M",#REF!="A")</formula>
    </cfRule>
  </conditionalFormatting>
  <conditionalFormatting sqref="F62">
    <cfRule type="expression" dxfId="314" priority="375" stopIfTrue="1">
      <formula>OR(#REF!="M",#REF!="A")</formula>
    </cfRule>
  </conditionalFormatting>
  <conditionalFormatting sqref="G62:H62">
    <cfRule type="expression" dxfId="313" priority="374" stopIfTrue="1">
      <formula>OR(#REF!="M",#REF!="A")</formula>
    </cfRule>
  </conditionalFormatting>
  <conditionalFormatting sqref="E62">
    <cfRule type="expression" dxfId="312" priority="373" stopIfTrue="1">
      <formula>OR(#REF!="M",#REF!="A")</formula>
    </cfRule>
  </conditionalFormatting>
  <conditionalFormatting sqref="C62:D62">
    <cfRule type="expression" dxfId="311" priority="372" stopIfTrue="1">
      <formula>OR(#REF!="M",#REF!="A")</formula>
    </cfRule>
  </conditionalFormatting>
  <conditionalFormatting sqref="E61">
    <cfRule type="expression" dxfId="310" priority="370" stopIfTrue="1">
      <formula>OR(#REF!="M",#REF!="A")</formula>
    </cfRule>
  </conditionalFormatting>
  <conditionalFormatting sqref="D61">
    <cfRule type="expression" dxfId="309" priority="369" stopIfTrue="1">
      <formula>OR(#REF!="M",#REF!="A")</formula>
    </cfRule>
  </conditionalFormatting>
  <conditionalFormatting sqref="F61">
    <cfRule type="expression" dxfId="308" priority="368" stopIfTrue="1">
      <formula>OR(#REF!="M",#REF!="A")</formula>
    </cfRule>
  </conditionalFormatting>
  <conditionalFormatting sqref="C61">
    <cfRule type="expression" dxfId="307" priority="367" stopIfTrue="1">
      <formula>OR(#REF!="M",#REF!="A")</formula>
    </cfRule>
  </conditionalFormatting>
  <conditionalFormatting sqref="C36">
    <cfRule type="expression" dxfId="306" priority="366" stopIfTrue="1">
      <formula>OR(#REF!="M",#REF!="A")</formula>
    </cfRule>
  </conditionalFormatting>
  <conditionalFormatting sqref="F36">
    <cfRule type="expression" dxfId="305" priority="365" stopIfTrue="1">
      <formula>OR(#REF!="M",#REF!="A")</formula>
    </cfRule>
  </conditionalFormatting>
  <conditionalFormatting sqref="I36">
    <cfRule type="expression" dxfId="304" priority="364" stopIfTrue="1">
      <formula>OR(#REF!="M",#REF!="A")</formula>
    </cfRule>
  </conditionalFormatting>
  <conditionalFormatting sqref="J36">
    <cfRule type="expression" dxfId="303" priority="363" stopIfTrue="1">
      <formula>OR(#REF!="M",#REF!="A")</formula>
    </cfRule>
  </conditionalFormatting>
  <conditionalFormatting sqref="F38">
    <cfRule type="expression" dxfId="302" priority="362" stopIfTrue="1">
      <formula>OR(#REF!="M",#REF!="A")</formula>
    </cfRule>
  </conditionalFormatting>
  <conditionalFormatting sqref="E41">
    <cfRule type="expression" dxfId="301" priority="357" stopIfTrue="1">
      <formula>OR(#REF!="M",#REF!="A")</formula>
    </cfRule>
  </conditionalFormatting>
  <conditionalFormatting sqref="D41">
    <cfRule type="expression" dxfId="300" priority="360" stopIfTrue="1">
      <formula>OR(#REF!="M",#REF!="A")</formula>
    </cfRule>
  </conditionalFormatting>
  <conditionalFormatting sqref="J41">
    <cfRule type="expression" dxfId="299" priority="359" stopIfTrue="1">
      <formula>OR(#REF!="M",#REF!="A")</formula>
    </cfRule>
  </conditionalFormatting>
  <conditionalFormatting sqref="G41:H41">
    <cfRule type="expression" dxfId="298" priority="358" stopIfTrue="1">
      <formula>OR(#REF!="M",#REF!="A")</formula>
    </cfRule>
  </conditionalFormatting>
  <conditionalFormatting sqref="I41">
    <cfRule type="expression" dxfId="297" priority="355" stopIfTrue="1">
      <formula>OR(#REF!="M",#REF!="A")</formula>
    </cfRule>
  </conditionalFormatting>
  <conditionalFormatting sqref="F40">
    <cfRule type="expression" dxfId="296" priority="353" stopIfTrue="1">
      <formula>OR(#REF!="M",#REF!="A")</formula>
    </cfRule>
  </conditionalFormatting>
  <conditionalFormatting sqref="F41">
    <cfRule type="expression" dxfId="295" priority="352" stopIfTrue="1">
      <formula>OR(#REF!="M",#REF!="A")</formula>
    </cfRule>
  </conditionalFormatting>
  <conditionalFormatting sqref="F44:F45">
    <cfRule type="expression" dxfId="294" priority="343" stopIfTrue="1">
      <formula>OR(#REF!="M",#REF!="A")</formula>
    </cfRule>
  </conditionalFormatting>
  <conditionalFormatting sqref="C40:C41">
    <cfRule type="expression" dxfId="293" priority="342" stopIfTrue="1">
      <formula>OR(#REF!="M",#REF!="A")</formula>
    </cfRule>
  </conditionalFormatting>
  <conditionalFormatting sqref="J68:J74">
    <cfRule type="expression" dxfId="292" priority="340" stopIfTrue="1">
      <formula>OR(#REF!="M",#REF!="A")</formula>
    </cfRule>
  </conditionalFormatting>
  <conditionalFormatting sqref="I68:I74">
    <cfRule type="expression" dxfId="291" priority="336" stopIfTrue="1">
      <formula>OR(#REF!="M",#REF!="A")</formula>
    </cfRule>
  </conditionalFormatting>
  <conditionalFormatting sqref="E63">
    <cfRule type="expression" dxfId="290" priority="333" stopIfTrue="1">
      <formula>OR(#REF!="M",#REF!="A")</formula>
    </cfRule>
  </conditionalFormatting>
  <conditionalFormatting sqref="G63:H63 D63">
    <cfRule type="expression" dxfId="289" priority="332" stopIfTrue="1">
      <formula>OR(#REF!="M",#REF!="A")</formula>
    </cfRule>
  </conditionalFormatting>
  <conditionalFormatting sqref="G64:H65">
    <cfRule type="expression" dxfId="288" priority="331" stopIfTrue="1">
      <formula>OR(#REF!="M",#REF!="A")</formula>
    </cfRule>
  </conditionalFormatting>
  <conditionalFormatting sqref="F63">
    <cfRule type="expression" dxfId="287" priority="330" stopIfTrue="1">
      <formula>OR(#REF!="M",#REF!="A")</formula>
    </cfRule>
  </conditionalFormatting>
  <conditionalFormatting sqref="G66:H66">
    <cfRule type="expression" dxfId="286" priority="325" stopIfTrue="1">
      <formula>OR(#REF!="M",#REF!="A")</formula>
    </cfRule>
  </conditionalFormatting>
  <conditionalFormatting sqref="E64:E65">
    <cfRule type="expression" dxfId="285" priority="324" stopIfTrue="1">
      <formula>OR(#REF!="M",#REF!="A")</formula>
    </cfRule>
  </conditionalFormatting>
  <conditionalFormatting sqref="C64:D64 F64 D65">
    <cfRule type="expression" dxfId="284" priority="323" stopIfTrue="1">
      <formula>OR(#REF!="M",#REF!="A")</formula>
    </cfRule>
  </conditionalFormatting>
  <conditionalFormatting sqref="F66 C66:D66">
    <cfRule type="expression" dxfId="283" priority="322" stopIfTrue="1">
      <formula>OR(#REF!="M",#REF!="A")</formula>
    </cfRule>
  </conditionalFormatting>
  <conditionalFormatting sqref="E66">
    <cfRule type="expression" dxfId="282" priority="321" stopIfTrue="1">
      <formula>OR(#REF!="M",#REF!="A")</formula>
    </cfRule>
  </conditionalFormatting>
  <conditionalFormatting sqref="C65">
    <cfRule type="expression" dxfId="281" priority="320" stopIfTrue="1">
      <formula>OR(#REF!="M",#REF!="A")</formula>
    </cfRule>
  </conditionalFormatting>
  <conditionalFormatting sqref="F65">
    <cfRule type="expression" dxfId="280" priority="319" stopIfTrue="1">
      <formula>OR(#REF!="M",#REF!="A")</formula>
    </cfRule>
  </conditionalFormatting>
  <conditionalFormatting sqref="G67:H67">
    <cfRule type="expression" dxfId="279" priority="318" stopIfTrue="1">
      <formula>OR(#REF!="M",#REF!="A")</formula>
    </cfRule>
  </conditionalFormatting>
  <conditionalFormatting sqref="F67 C67:D67">
    <cfRule type="expression" dxfId="278" priority="317" stopIfTrue="1">
      <formula>OR(#REF!="M",#REF!="A")</formula>
    </cfRule>
  </conditionalFormatting>
  <conditionalFormatting sqref="E67">
    <cfRule type="expression" dxfId="277" priority="316" stopIfTrue="1">
      <formula>OR(#REF!="M",#REF!="A")</formula>
    </cfRule>
  </conditionalFormatting>
  <conditionalFormatting sqref="E68">
    <cfRule type="expression" dxfId="276" priority="313" stopIfTrue="1">
      <formula>OR(#REF!="M",#REF!="A")</formula>
    </cfRule>
  </conditionalFormatting>
  <conditionalFormatting sqref="D68">
    <cfRule type="expression" dxfId="275" priority="315" stopIfTrue="1">
      <formula>OR(#REF!="M",#REF!="A")</formula>
    </cfRule>
  </conditionalFormatting>
  <conditionalFormatting sqref="G68:H68">
    <cfRule type="expression" dxfId="274" priority="314" stopIfTrue="1">
      <formula>OR(#REF!="M",#REF!="A")</formula>
    </cfRule>
  </conditionalFormatting>
  <conditionalFormatting sqref="E69">
    <cfRule type="expression" dxfId="273" priority="310" stopIfTrue="1">
      <formula>OR(#REF!="M",#REF!="A")</formula>
    </cfRule>
  </conditionalFormatting>
  <conditionalFormatting sqref="D69">
    <cfRule type="expression" dxfId="272" priority="312" stopIfTrue="1">
      <formula>OR(#REF!="M",#REF!="A")</formula>
    </cfRule>
  </conditionalFormatting>
  <conditionalFormatting sqref="G69:H69">
    <cfRule type="expression" dxfId="271" priority="311" stopIfTrue="1">
      <formula>OR(#REF!="M",#REF!="A")</formula>
    </cfRule>
  </conditionalFormatting>
  <conditionalFormatting sqref="F68">
    <cfRule type="expression" dxfId="270" priority="309" stopIfTrue="1">
      <formula>OR(#REF!="M",#REF!="A")</formula>
    </cfRule>
  </conditionalFormatting>
  <conditionalFormatting sqref="F69">
    <cfRule type="expression" dxfId="269" priority="308" stopIfTrue="1">
      <formula>OR(#REF!="M",#REF!="A")</formula>
    </cfRule>
  </conditionalFormatting>
  <conditionalFormatting sqref="C68:C69">
    <cfRule type="expression" dxfId="268" priority="307" stopIfTrue="1">
      <formula>OR(#REF!="M",#REF!="A")</formula>
    </cfRule>
  </conditionalFormatting>
  <conditionalFormatting sqref="G71:H71">
    <cfRule type="expression" dxfId="267" priority="304" stopIfTrue="1">
      <formula>OR(#REF!="M",#REF!="A")</formula>
    </cfRule>
  </conditionalFormatting>
  <conditionalFormatting sqref="E71">
    <cfRule type="expression" dxfId="266" priority="303" stopIfTrue="1">
      <formula>OR(#REF!="M",#REF!="A")</formula>
    </cfRule>
  </conditionalFormatting>
  <conditionalFormatting sqref="D71">
    <cfRule type="expression" dxfId="265" priority="302" stopIfTrue="1">
      <formula>OR(#REF!="M",#REF!="A")</formula>
    </cfRule>
  </conditionalFormatting>
  <conditionalFormatting sqref="G70:H70">
    <cfRule type="expression" dxfId="264" priority="301" stopIfTrue="1">
      <formula>OR(#REF!="M",#REF!="A")</formula>
    </cfRule>
  </conditionalFormatting>
  <conditionalFormatting sqref="D70">
    <cfRule type="expression" dxfId="263" priority="305" stopIfTrue="1">
      <formula>OR(#REF!="M",#REF!="A")</formula>
    </cfRule>
  </conditionalFormatting>
  <conditionalFormatting sqref="E70">
    <cfRule type="expression" dxfId="262" priority="306" stopIfTrue="1">
      <formula>OR(#REF!="M",#REF!="A")</formula>
    </cfRule>
  </conditionalFormatting>
  <conditionalFormatting sqref="C70:C71">
    <cfRule type="expression" dxfId="261" priority="300" stopIfTrue="1">
      <formula>OR(#REF!="M",#REF!="A")</formula>
    </cfRule>
  </conditionalFormatting>
  <conditionalFormatting sqref="F70:F71">
    <cfRule type="expression" dxfId="260" priority="299" stopIfTrue="1">
      <formula>OR(#REF!="M",#REF!="A")</formula>
    </cfRule>
  </conditionalFormatting>
  <conditionalFormatting sqref="D73">
    <cfRule type="expression" dxfId="259" priority="298" stopIfTrue="1">
      <formula>OR(#REF!="M",#REF!="A")</formula>
    </cfRule>
  </conditionalFormatting>
  <conditionalFormatting sqref="F73:G73 F72:H72">
    <cfRule type="expression" dxfId="258" priority="297" stopIfTrue="1">
      <formula>OR(#REF!="M",#REF!="A")</formula>
    </cfRule>
  </conditionalFormatting>
  <conditionalFormatting sqref="C72:D72">
    <cfRule type="expression" dxfId="257" priority="296" stopIfTrue="1">
      <formula>OR(#REF!="M",#REF!="A")</formula>
    </cfRule>
  </conditionalFormatting>
  <conditionalFormatting sqref="H73">
    <cfRule type="expression" dxfId="256" priority="295" stopIfTrue="1">
      <formula>OR(#REF!="M",#REF!="A")</formula>
    </cfRule>
  </conditionalFormatting>
  <conditionalFormatting sqref="C73">
    <cfRule type="expression" dxfId="255" priority="294" stopIfTrue="1">
      <formula>OR(#REF!="M",#REF!="A")</formula>
    </cfRule>
  </conditionalFormatting>
  <conditionalFormatting sqref="E72:E73">
    <cfRule type="duplicateValues" dxfId="254" priority="293"/>
  </conditionalFormatting>
  <conditionalFormatting sqref="G74 D74">
    <cfRule type="expression" dxfId="253" priority="291" stopIfTrue="1">
      <formula>OR(#REF!="M",#REF!="A")</formula>
    </cfRule>
  </conditionalFormatting>
  <conditionalFormatting sqref="E74">
    <cfRule type="expression" dxfId="252" priority="290" stopIfTrue="1">
      <formula>OR(#REF!="M",#REF!="A")</formula>
    </cfRule>
  </conditionalFormatting>
  <conditionalFormatting sqref="F74">
    <cfRule type="expression" dxfId="251" priority="292" stopIfTrue="1">
      <formula>OR(#REF!="M",#REF!="A")</formula>
    </cfRule>
  </conditionalFormatting>
  <conditionalFormatting sqref="H74">
    <cfRule type="expression" dxfId="250" priority="289" stopIfTrue="1">
      <formula>OR(#REF!="M",#REF!="A")</formula>
    </cfRule>
  </conditionalFormatting>
  <conditionalFormatting sqref="C74">
    <cfRule type="expression" dxfId="249" priority="288" stopIfTrue="1">
      <formula>OR(#REF!="M",#REF!="A")</formula>
    </cfRule>
  </conditionalFormatting>
  <conditionalFormatting sqref="G79">
    <cfRule type="expression" dxfId="248" priority="287" stopIfTrue="1">
      <formula>OR(#REF!="M",#REF!="A")</formula>
    </cfRule>
  </conditionalFormatting>
  <conditionalFormatting sqref="E79">
    <cfRule type="expression" dxfId="247" priority="286" stopIfTrue="1">
      <formula>OR(#REF!="M",#REF!="A")</formula>
    </cfRule>
  </conditionalFormatting>
  <conditionalFormatting sqref="D79">
    <cfRule type="expression" dxfId="246" priority="285" stopIfTrue="1">
      <formula>OR(#REF!="M",#REF!="A")</formula>
    </cfRule>
  </conditionalFormatting>
  <conditionalFormatting sqref="H79">
    <cfRule type="expression" dxfId="245" priority="284" stopIfTrue="1">
      <formula>OR(#REF!="M",#REF!="A")</formula>
    </cfRule>
  </conditionalFormatting>
  <conditionalFormatting sqref="F78:H78">
    <cfRule type="expression" dxfId="244" priority="283" stopIfTrue="1">
      <formula>OR(#REF!="M",#REF!="A")</formula>
    </cfRule>
  </conditionalFormatting>
  <conditionalFormatting sqref="E78">
    <cfRule type="expression" dxfId="243" priority="282" stopIfTrue="1">
      <formula>OR(#REF!="M",#REF!="A")</formula>
    </cfRule>
  </conditionalFormatting>
  <conditionalFormatting sqref="C78:D78">
    <cfRule type="expression" dxfId="242" priority="281" stopIfTrue="1">
      <formula>OR(#REF!="M",#REF!="A")</formula>
    </cfRule>
  </conditionalFormatting>
  <conditionalFormatting sqref="C79">
    <cfRule type="expression" dxfId="241" priority="280" stopIfTrue="1">
      <formula>OR(#REF!="M",#REF!="A")</formula>
    </cfRule>
  </conditionalFormatting>
  <conditionalFormatting sqref="F79">
    <cfRule type="expression" dxfId="240" priority="279" stopIfTrue="1">
      <formula>OR(#REF!="M",#REF!="A")</formula>
    </cfRule>
  </conditionalFormatting>
  <conditionalFormatting sqref="J75 J77">
    <cfRule type="expression" dxfId="239" priority="269" stopIfTrue="1">
      <formula>OR(#REF!="M",#REF!="A")</formula>
    </cfRule>
  </conditionalFormatting>
  <conditionalFormatting sqref="I75 I77">
    <cfRule type="expression" dxfId="238" priority="265" stopIfTrue="1">
      <formula>OR(#REF!="M",#REF!="A")</formula>
    </cfRule>
  </conditionalFormatting>
  <conditionalFormatting sqref="F75">
    <cfRule type="expression" dxfId="237" priority="257" stopIfTrue="1">
      <formula>OR(#REF!="M",#REF!="A")</formula>
    </cfRule>
  </conditionalFormatting>
  <conditionalFormatting sqref="G75">
    <cfRule type="expression" dxfId="236" priority="259" stopIfTrue="1">
      <formula>OR(#REF!="M",#REF!="A")</formula>
    </cfRule>
  </conditionalFormatting>
  <conditionalFormatting sqref="E75">
    <cfRule type="expression" dxfId="235" priority="258" stopIfTrue="1">
      <formula>OR(#REF!="M",#REF!="A")</formula>
    </cfRule>
  </conditionalFormatting>
  <conditionalFormatting sqref="G77:H77">
    <cfRule type="expression" dxfId="234" priority="256" stopIfTrue="1">
      <formula>OR(#REF!="M",#REF!="A")</formula>
    </cfRule>
  </conditionalFormatting>
  <conditionalFormatting sqref="D77">
    <cfRule type="expression" dxfId="233" priority="261" stopIfTrue="1">
      <formula>OR(#REF!="M",#REF!="A")</formula>
    </cfRule>
  </conditionalFormatting>
  <conditionalFormatting sqref="E77">
    <cfRule type="expression" dxfId="232" priority="262" stopIfTrue="1">
      <formula>OR(#REF!="M",#REF!="A")</formula>
    </cfRule>
  </conditionalFormatting>
  <conditionalFormatting sqref="D75">
    <cfRule type="expression" dxfId="231" priority="255" stopIfTrue="1">
      <formula>OR(#REF!="M",#REF!="A")</formula>
    </cfRule>
  </conditionalFormatting>
  <conditionalFormatting sqref="H75">
    <cfRule type="expression" dxfId="230" priority="254" stopIfTrue="1">
      <formula>OR(#REF!="M",#REF!="A")</formula>
    </cfRule>
  </conditionalFormatting>
  <conditionalFormatting sqref="F77">
    <cfRule type="expression" dxfId="229" priority="253" stopIfTrue="1">
      <formula>OR(#REF!="M",#REF!="A")</formula>
    </cfRule>
  </conditionalFormatting>
  <conditionalFormatting sqref="C75 C77">
    <cfRule type="expression" dxfId="228" priority="252" stopIfTrue="1">
      <formula>OR(#REF!="M",#REF!="A")</formula>
    </cfRule>
  </conditionalFormatting>
  <conditionalFormatting sqref="J76">
    <cfRule type="expression" dxfId="227" priority="250" stopIfTrue="1">
      <formula>OR(#REF!="M",#REF!="A")</formula>
    </cfRule>
  </conditionalFormatting>
  <conditionalFormatting sqref="G76">
    <cfRule type="expression" dxfId="226" priority="249" stopIfTrue="1">
      <formula>OR(#REF!="M",#REF!="A")</formula>
    </cfRule>
  </conditionalFormatting>
  <conditionalFormatting sqref="E76">
    <cfRule type="expression" dxfId="225" priority="248" stopIfTrue="1">
      <formula>OR(#REF!="M",#REF!="A")</formula>
    </cfRule>
  </conditionalFormatting>
  <conditionalFormatting sqref="D76">
    <cfRule type="expression" dxfId="224" priority="247" stopIfTrue="1">
      <formula>OR(#REF!="M",#REF!="A")</formula>
    </cfRule>
  </conditionalFormatting>
  <conditionalFormatting sqref="I76">
    <cfRule type="expression" dxfId="223" priority="246" stopIfTrue="1">
      <formula>OR(#REF!="M",#REF!="A")</formula>
    </cfRule>
  </conditionalFormatting>
  <conditionalFormatting sqref="H76">
    <cfRule type="expression" dxfId="222" priority="244" stopIfTrue="1">
      <formula>OR(#REF!="M",#REF!="A")</formula>
    </cfRule>
  </conditionalFormatting>
  <conditionalFormatting sqref="F76">
    <cfRule type="expression" dxfId="221" priority="243" stopIfTrue="1">
      <formula>OR(#REF!="M",#REF!="A")</formula>
    </cfRule>
  </conditionalFormatting>
  <conditionalFormatting sqref="C76">
    <cfRule type="expression" dxfId="220" priority="241" stopIfTrue="1">
      <formula>OR(#REF!="M",#REF!="A")</formula>
    </cfRule>
  </conditionalFormatting>
  <conditionalFormatting sqref="C80">
    <cfRule type="expression" dxfId="219" priority="240" stopIfTrue="1">
      <formula>OR(#REF!="M",#REF!="A")</formula>
    </cfRule>
  </conditionalFormatting>
  <conditionalFormatting sqref="C17">
    <cfRule type="expression" dxfId="218" priority="239" stopIfTrue="1">
      <formula>OR(#REF!="M",#REF!="A")</formula>
    </cfRule>
  </conditionalFormatting>
  <conditionalFormatting sqref="C86">
    <cfRule type="expression" dxfId="217" priority="238" stopIfTrue="1">
      <formula>OR(#REF!="M",#REF!="A")</formula>
    </cfRule>
  </conditionalFormatting>
  <conditionalFormatting sqref="F88">
    <cfRule type="expression" dxfId="216" priority="236" stopIfTrue="1">
      <formula>OR(#REF!="M",#REF!="A")</formula>
    </cfRule>
  </conditionalFormatting>
  <conditionalFormatting sqref="F89">
    <cfRule type="expression" dxfId="215" priority="235" stopIfTrue="1">
      <formula>OR(#REF!="M",#REF!="A")</formula>
    </cfRule>
  </conditionalFormatting>
  <conditionalFormatting sqref="C88:C89">
    <cfRule type="expression" dxfId="214" priority="234" stopIfTrue="1">
      <formula>OR(#REF!="M",#REF!="A")</formula>
    </cfRule>
  </conditionalFormatting>
  <conditionalFormatting sqref="F87">
    <cfRule type="expression" dxfId="213" priority="233" stopIfTrue="1">
      <formula>OR(#REF!="M",#REF!="A")</formula>
    </cfRule>
  </conditionalFormatting>
  <conditionalFormatting sqref="C87">
    <cfRule type="expression" dxfId="212" priority="232" stopIfTrue="1">
      <formula>OR(#REF!="M",#REF!="A")</formula>
    </cfRule>
  </conditionalFormatting>
  <conditionalFormatting sqref="I85">
    <cfRule type="expression" dxfId="211" priority="230" stopIfTrue="1">
      <formula>OR(#REF!="M",#REF!="A")</formula>
    </cfRule>
  </conditionalFormatting>
  <conditionalFormatting sqref="E85">
    <cfRule type="expression" dxfId="210" priority="228" stopIfTrue="1">
      <formula>OR(#REF!="M",#REF!="A")</formula>
    </cfRule>
  </conditionalFormatting>
  <conditionalFormatting sqref="D85 F85:H85">
    <cfRule type="expression" dxfId="209" priority="227" stopIfTrue="1">
      <formula>OR(#REF!="M",#REF!="A")</formula>
    </cfRule>
  </conditionalFormatting>
  <conditionalFormatting sqref="C85">
    <cfRule type="expression" dxfId="208" priority="226" stopIfTrue="1">
      <formula>OR(#REF!="M",#REF!="A")</formula>
    </cfRule>
  </conditionalFormatting>
  <conditionalFormatting sqref="I84">
    <cfRule type="expression" dxfId="207" priority="225" stopIfTrue="1">
      <formula>OR(#REF!="M",#REF!="A")</formula>
    </cfRule>
  </conditionalFormatting>
  <conditionalFormatting sqref="G84:H84">
    <cfRule type="expression" dxfId="206" priority="224" stopIfTrue="1">
      <formula>OR(#REF!="M",#REF!="A")</formula>
    </cfRule>
  </conditionalFormatting>
  <conditionalFormatting sqref="E84">
    <cfRule type="expression" dxfId="205" priority="223" stopIfTrue="1">
      <formula>OR(#REF!="M",#REF!="A")</formula>
    </cfRule>
  </conditionalFormatting>
  <conditionalFormatting sqref="D84">
    <cfRule type="expression" dxfId="204" priority="222" stopIfTrue="1">
      <formula>OR(#REF!="M",#REF!="A")</formula>
    </cfRule>
  </conditionalFormatting>
  <conditionalFormatting sqref="C84">
    <cfRule type="expression" dxfId="203" priority="221" stopIfTrue="1">
      <formula>OR(#REF!="M",#REF!="A")</formula>
    </cfRule>
  </conditionalFormatting>
  <conditionalFormatting sqref="F84">
    <cfRule type="expression" dxfId="202" priority="220" stopIfTrue="1">
      <formula>OR(#REF!="M",#REF!="A")</formula>
    </cfRule>
  </conditionalFormatting>
  <conditionalFormatting sqref="C83">
    <cfRule type="expression" dxfId="201" priority="219" stopIfTrue="1">
      <formula>OR(#REF!="M",#REF!="A")</formula>
    </cfRule>
  </conditionalFormatting>
  <conditionalFormatting sqref="C90">
    <cfRule type="expression" dxfId="200" priority="218" stopIfTrue="1">
      <formula>OR(#REF!="M",#REF!="A")</formula>
    </cfRule>
  </conditionalFormatting>
  <conditionalFormatting sqref="G91">
    <cfRule type="expression" dxfId="199" priority="217" stopIfTrue="1">
      <formula>OR(#REF!="M",#REF!="A")</formula>
    </cfRule>
  </conditionalFormatting>
  <conditionalFormatting sqref="E91">
    <cfRule type="expression" dxfId="198" priority="216" stopIfTrue="1">
      <formula>OR(#REF!="M",#REF!="A")</formula>
    </cfRule>
  </conditionalFormatting>
  <conditionalFormatting sqref="G92">
    <cfRule type="expression" dxfId="197" priority="215" stopIfTrue="1">
      <formula>OR(#REF!="M",#REF!="A")</formula>
    </cfRule>
  </conditionalFormatting>
  <conditionalFormatting sqref="D92">
    <cfRule type="expression" dxfId="196" priority="213" stopIfTrue="1">
      <formula>OR(#REF!="M",#REF!="A")</formula>
    </cfRule>
  </conditionalFormatting>
  <conditionalFormatting sqref="E92">
    <cfRule type="expression" dxfId="195" priority="214" stopIfTrue="1">
      <formula>OR(#REF!="M",#REF!="A")</formula>
    </cfRule>
  </conditionalFormatting>
  <conditionalFormatting sqref="H92">
    <cfRule type="expression" dxfId="194" priority="212" stopIfTrue="1">
      <formula>OR(#REF!="M",#REF!="A")</formula>
    </cfRule>
  </conditionalFormatting>
  <conditionalFormatting sqref="D91">
    <cfRule type="expression" dxfId="193" priority="211" stopIfTrue="1">
      <formula>OR(#REF!="M",#REF!="A")</formula>
    </cfRule>
  </conditionalFormatting>
  <conditionalFormatting sqref="H91">
    <cfRule type="expression" dxfId="192" priority="210" stopIfTrue="1">
      <formula>OR(#REF!="M",#REF!="A")</formula>
    </cfRule>
  </conditionalFormatting>
  <conditionalFormatting sqref="C91">
    <cfRule type="expression" dxfId="191" priority="209" stopIfTrue="1">
      <formula>OR(#REF!="M",#REF!="A")</formula>
    </cfRule>
  </conditionalFormatting>
  <conditionalFormatting sqref="F91">
    <cfRule type="expression" dxfId="190" priority="208" stopIfTrue="1">
      <formula>OR(#REF!="M",#REF!="A")</formula>
    </cfRule>
  </conditionalFormatting>
  <conditionalFormatting sqref="F92">
    <cfRule type="expression" dxfId="189" priority="207" stopIfTrue="1">
      <formula>OR(#REF!="M",#REF!="A")</formula>
    </cfRule>
  </conditionalFormatting>
  <conditionalFormatting sqref="C92">
    <cfRule type="expression" dxfId="188" priority="206" stopIfTrue="1">
      <formula>OR(#REF!="M",#REF!="A")</formula>
    </cfRule>
  </conditionalFormatting>
  <conditionalFormatting sqref="C94">
    <cfRule type="expression" dxfId="187" priority="205" stopIfTrue="1">
      <formula>OR(#REF!="M",#REF!="A")</formula>
    </cfRule>
  </conditionalFormatting>
  <conditionalFormatting sqref="J95:J96">
    <cfRule type="expression" dxfId="186" priority="204" stopIfTrue="1">
      <formula>OR(#REF!="M",#REF!="A")</formula>
    </cfRule>
  </conditionalFormatting>
  <conditionalFormatting sqref="E95:E96">
    <cfRule type="expression" dxfId="185" priority="203" stopIfTrue="1">
      <formula>OR(#REF!="M",#REF!="A")</formula>
    </cfRule>
  </conditionalFormatting>
  <conditionalFormatting sqref="F95:I96 C95:D96">
    <cfRule type="expression" dxfId="184" priority="202" stopIfTrue="1">
      <formula>OR(#REF!="M",#REF!="A")</formula>
    </cfRule>
  </conditionalFormatting>
  <conditionalFormatting sqref="B95:B96">
    <cfRule type="expression" dxfId="183" priority="201" stopIfTrue="1">
      <formula>OR(#REF!="M",#REF!="A")</formula>
    </cfRule>
  </conditionalFormatting>
  <conditionalFormatting sqref="G104:H104 G108:H108 G124:H124">
    <cfRule type="expression" dxfId="182" priority="200" stopIfTrue="1">
      <formula>OR(#REF!="M",#REF!="A")</formula>
    </cfRule>
  </conditionalFormatting>
  <conditionalFormatting sqref="E104 E108 E124">
    <cfRule type="expression" dxfId="181" priority="198" stopIfTrue="1">
      <formula>OR(#REF!="M",#REF!="A")</formula>
    </cfRule>
  </conditionalFormatting>
  <conditionalFormatting sqref="F104 F108 F124">
    <cfRule type="expression" dxfId="180" priority="197" stopIfTrue="1">
      <formula>OR(#REF!="M",#REF!="A")</formula>
    </cfRule>
  </conditionalFormatting>
  <conditionalFormatting sqref="D104 D108 D124">
    <cfRule type="expression" dxfId="179" priority="195" stopIfTrue="1">
      <formula>OR(#REF!="M",#REF!="A")</formula>
    </cfRule>
  </conditionalFormatting>
  <conditionalFormatting sqref="J101 J103:J124">
    <cfRule type="expression" dxfId="178" priority="194" stopIfTrue="1">
      <formula>OR(#REF!="M",#REF!="A")</formula>
    </cfRule>
  </conditionalFormatting>
  <conditionalFormatting sqref="I104:I124">
    <cfRule type="expression" dxfId="177" priority="193" stopIfTrue="1">
      <formula>OR(#REF!="M",#REF!="A")</formula>
    </cfRule>
  </conditionalFormatting>
  <conditionalFormatting sqref="G97:H97">
    <cfRule type="expression" dxfId="176" priority="192" stopIfTrue="1">
      <formula>OR(#REF!="M",#REF!="A")</formula>
    </cfRule>
  </conditionalFormatting>
  <conditionalFormatting sqref="E97">
    <cfRule type="expression" dxfId="175" priority="191" stopIfTrue="1">
      <formula>OR(#REF!="M",#REF!="A")</formula>
    </cfRule>
  </conditionalFormatting>
  <conditionalFormatting sqref="D97">
    <cfRule type="expression" dxfId="174" priority="190" stopIfTrue="1">
      <formula>OR(#REF!="M",#REF!="A")</formula>
    </cfRule>
  </conditionalFormatting>
  <conditionalFormatting sqref="F97">
    <cfRule type="expression" dxfId="173" priority="189" stopIfTrue="1">
      <formula>OR(#REF!="M",#REF!="A")</formula>
    </cfRule>
  </conditionalFormatting>
  <conditionalFormatting sqref="I97">
    <cfRule type="expression" dxfId="172" priority="188" stopIfTrue="1">
      <formula>OR(#REF!="M",#REF!="A")</formula>
    </cfRule>
  </conditionalFormatting>
  <conditionalFormatting sqref="C97">
    <cfRule type="expression" dxfId="171" priority="187" stopIfTrue="1">
      <formula>OR(#REF!="M",#REF!="A")</formula>
    </cfRule>
  </conditionalFormatting>
  <conditionalFormatting sqref="F98:H98">
    <cfRule type="expression" dxfId="170" priority="186" stopIfTrue="1">
      <formula>OR(#REF!="M",#REF!="A")</formula>
    </cfRule>
  </conditionalFormatting>
  <conditionalFormatting sqref="E98">
    <cfRule type="expression" dxfId="169" priority="185" stopIfTrue="1">
      <formula>OR(#REF!="M",#REF!="A")</formula>
    </cfRule>
  </conditionalFormatting>
  <conditionalFormatting sqref="C98:D98">
    <cfRule type="expression" dxfId="168" priority="184" stopIfTrue="1">
      <formula>OR(#REF!="M",#REF!="A")</formula>
    </cfRule>
  </conditionalFormatting>
  <conditionalFormatting sqref="I98">
    <cfRule type="expression" dxfId="167" priority="183" stopIfTrue="1">
      <formula>OR(#REF!="M",#REF!="A")</formula>
    </cfRule>
  </conditionalFormatting>
  <conditionalFormatting sqref="G99:H99">
    <cfRule type="expression" dxfId="166" priority="182" stopIfTrue="1">
      <formula>OR(#REF!="M",#REF!="A")</formula>
    </cfRule>
  </conditionalFormatting>
  <conditionalFormatting sqref="F99">
    <cfRule type="expression" dxfId="165" priority="179" stopIfTrue="1">
      <formula>OR(#REF!="M",#REF!="A")</formula>
    </cfRule>
  </conditionalFormatting>
  <conditionalFormatting sqref="E99">
    <cfRule type="expression" dxfId="164" priority="181" stopIfTrue="1">
      <formula>OR(#REF!="M",#REF!="A")</formula>
    </cfRule>
  </conditionalFormatting>
  <conditionalFormatting sqref="D99">
    <cfRule type="expression" dxfId="163" priority="180" stopIfTrue="1">
      <formula>OR(#REF!="M",#REF!="A")</formula>
    </cfRule>
  </conditionalFormatting>
  <conditionalFormatting sqref="I99">
    <cfRule type="expression" dxfId="162" priority="178" stopIfTrue="1">
      <formula>OR(#REF!="M",#REF!="A")</formula>
    </cfRule>
  </conditionalFormatting>
  <conditionalFormatting sqref="C99">
    <cfRule type="expression" dxfId="161" priority="177" stopIfTrue="1">
      <formula>OR(#REF!="M",#REF!="A")</formula>
    </cfRule>
  </conditionalFormatting>
  <conditionalFormatting sqref="D100">
    <cfRule type="expression" dxfId="160" priority="175" stopIfTrue="1">
      <formula>OR(#REF!="M",#REF!="A")</formula>
    </cfRule>
  </conditionalFormatting>
  <conditionalFormatting sqref="F100:G100">
    <cfRule type="expression" dxfId="159" priority="174" stopIfTrue="1">
      <formula>OR(#REF!="M",#REF!="A")</formula>
    </cfRule>
  </conditionalFormatting>
  <conditionalFormatting sqref="E100">
    <cfRule type="expression" dxfId="158" priority="173" stopIfTrue="1">
      <formula>OR(#REF!="M",#REF!="A")</formula>
    </cfRule>
  </conditionalFormatting>
  <conditionalFormatting sqref="C100">
    <cfRule type="expression" dxfId="157" priority="176" stopIfTrue="1">
      <formula>OR(#REF!="M",#REF!="A")</formula>
    </cfRule>
  </conditionalFormatting>
  <conditionalFormatting sqref="I100">
    <cfRule type="expression" dxfId="156" priority="172" stopIfTrue="1">
      <formula>OR(#REF!="M",#REF!="A")</formula>
    </cfRule>
  </conditionalFormatting>
  <conditionalFormatting sqref="H100">
    <cfRule type="expression" dxfId="155" priority="171" stopIfTrue="1">
      <formula>OR(#REF!="M",#REF!="A")</formula>
    </cfRule>
  </conditionalFormatting>
  <conditionalFormatting sqref="F101:G102">
    <cfRule type="expression" dxfId="154" priority="170" stopIfTrue="1">
      <formula>OR(#REF!="M",#REF!="A")</formula>
    </cfRule>
  </conditionalFormatting>
  <conditionalFormatting sqref="E101:E102">
    <cfRule type="expression" dxfId="153" priority="169" stopIfTrue="1">
      <formula>OR(#REF!="M",#REF!="A")</formula>
    </cfRule>
  </conditionalFormatting>
  <conditionalFormatting sqref="D101:D102">
    <cfRule type="expression" dxfId="152" priority="168" stopIfTrue="1">
      <formula>OR(#REF!="M",#REF!="A")</formula>
    </cfRule>
  </conditionalFormatting>
  <conditionalFormatting sqref="I101">
    <cfRule type="expression" dxfId="151" priority="167" stopIfTrue="1">
      <formula>OR(#REF!="M",#REF!="A")</formula>
    </cfRule>
  </conditionalFormatting>
  <conditionalFormatting sqref="C101:C102">
    <cfRule type="expression" dxfId="150" priority="166" stopIfTrue="1">
      <formula>OR(#REF!="M",#REF!="A")</formula>
    </cfRule>
  </conditionalFormatting>
  <conditionalFormatting sqref="H101:H102">
    <cfRule type="expression" dxfId="149" priority="165" stopIfTrue="1">
      <formula>OR(#REF!="M",#REF!="A")</formula>
    </cfRule>
  </conditionalFormatting>
  <conditionalFormatting sqref="E103">
    <cfRule type="expression" dxfId="148" priority="164" stopIfTrue="1">
      <formula>OR(#REF!="M",#REF!="A")</formula>
    </cfRule>
  </conditionalFormatting>
  <conditionalFormatting sqref="G103:H103 D103">
    <cfRule type="expression" dxfId="147" priority="163" stopIfTrue="1">
      <formula>OR(#REF!="M",#REF!="A")</formula>
    </cfRule>
  </conditionalFormatting>
  <conditionalFormatting sqref="F103">
    <cfRule type="expression" dxfId="146" priority="162" stopIfTrue="1">
      <formula>OR(#REF!="M",#REF!="A")</formula>
    </cfRule>
  </conditionalFormatting>
  <conditionalFormatting sqref="I103">
    <cfRule type="expression" dxfId="145" priority="161" stopIfTrue="1">
      <formula>OR(#REF!="M",#REF!="A")</formula>
    </cfRule>
  </conditionalFormatting>
  <conditionalFormatting sqref="C103">
    <cfRule type="expression" dxfId="144" priority="160" stopIfTrue="1">
      <formula>OR(#REF!="M",#REF!="A")</formula>
    </cfRule>
  </conditionalFormatting>
  <conditionalFormatting sqref="J102">
    <cfRule type="expression" dxfId="143" priority="159" stopIfTrue="1">
      <formula>OR(#REF!="M",#REF!="A")</formula>
    </cfRule>
  </conditionalFormatting>
  <conditionalFormatting sqref="I102">
    <cfRule type="expression" dxfId="142" priority="158" stopIfTrue="1">
      <formula>OR(#REF!="M",#REF!="A")</formula>
    </cfRule>
  </conditionalFormatting>
  <conditionalFormatting sqref="C104">
    <cfRule type="expression" dxfId="141" priority="157" stopIfTrue="1">
      <formula>OR(#REF!="M",#REF!="A")</formula>
    </cfRule>
  </conditionalFormatting>
  <conditionalFormatting sqref="G105">
    <cfRule type="expression" dxfId="140" priority="155" stopIfTrue="1">
      <formula>OR(#REF!="M",#REF!="A")</formula>
    </cfRule>
  </conditionalFormatting>
  <conditionalFormatting sqref="D105">
    <cfRule type="expression" dxfId="139" priority="154" stopIfTrue="1">
      <formula>OR(#REF!="M",#REF!="A")</formula>
    </cfRule>
  </conditionalFormatting>
  <conditionalFormatting sqref="E105">
    <cfRule type="expression" dxfId="138" priority="153" stopIfTrue="1">
      <formula>OR(#REF!="M",#REF!="A")</formula>
    </cfRule>
  </conditionalFormatting>
  <conditionalFormatting sqref="F105">
    <cfRule type="expression" dxfId="137" priority="156" stopIfTrue="1">
      <formula>OR(#REF!="M",#REF!="A")</formula>
    </cfRule>
  </conditionalFormatting>
  <conditionalFormatting sqref="C105">
    <cfRule type="expression" dxfId="136" priority="152" stopIfTrue="1">
      <formula>OR(#REF!="M",#REF!="A")</formula>
    </cfRule>
  </conditionalFormatting>
  <conditionalFormatting sqref="H105">
    <cfRule type="expression" dxfId="135" priority="151" stopIfTrue="1">
      <formula>OR(#REF!="M",#REF!="A")</formula>
    </cfRule>
  </conditionalFormatting>
  <conditionalFormatting sqref="G106:H106">
    <cfRule type="expression" dxfId="134" priority="150" stopIfTrue="1">
      <formula>OR(#REF!="M",#REF!="A")</formula>
    </cfRule>
  </conditionalFormatting>
  <conditionalFormatting sqref="F106 C106:D106">
    <cfRule type="expression" dxfId="133" priority="149" stopIfTrue="1">
      <formula>OR(#REF!="M",#REF!="A")</formula>
    </cfRule>
  </conditionalFormatting>
  <conditionalFormatting sqref="E106">
    <cfRule type="expression" dxfId="132" priority="148" stopIfTrue="1">
      <formula>OR(#REF!="M",#REF!="A")</formula>
    </cfRule>
  </conditionalFormatting>
  <conditionalFormatting sqref="G107:H107">
    <cfRule type="expression" dxfId="131" priority="147" stopIfTrue="1">
      <formula>OR(#REF!="M",#REF!="A")</formula>
    </cfRule>
  </conditionalFormatting>
  <conditionalFormatting sqref="E107">
    <cfRule type="expression" dxfId="130" priority="146" stopIfTrue="1">
      <formula>OR(#REF!="M",#REF!="A")</formula>
    </cfRule>
  </conditionalFormatting>
  <conditionalFormatting sqref="F107">
    <cfRule type="expression" dxfId="129" priority="145" stopIfTrue="1">
      <formula>OR(#REF!="M",#REF!="A")</formula>
    </cfRule>
  </conditionalFormatting>
  <conditionalFormatting sqref="D107">
    <cfRule type="expression" dxfId="128" priority="144" stopIfTrue="1">
      <formula>OR(#REF!="M",#REF!="A")</formula>
    </cfRule>
  </conditionalFormatting>
  <conditionalFormatting sqref="C107">
    <cfRule type="expression" dxfId="127" priority="143" stopIfTrue="1">
      <formula>OR(#REF!="M",#REF!="A")</formula>
    </cfRule>
  </conditionalFormatting>
  <conditionalFormatting sqref="G109:H109">
    <cfRule type="expression" dxfId="126" priority="142" stopIfTrue="1">
      <formula>OR(#REF!="M",#REF!="A")</formula>
    </cfRule>
  </conditionalFormatting>
  <conditionalFormatting sqref="E109">
    <cfRule type="expression" dxfId="125" priority="141" stopIfTrue="1">
      <formula>OR(#REF!="M",#REF!="A")</formula>
    </cfRule>
  </conditionalFormatting>
  <conditionalFormatting sqref="F109 C109">
    <cfRule type="expression" dxfId="124" priority="140" stopIfTrue="1">
      <formula>OR(#REF!="M",#REF!="A")</formula>
    </cfRule>
  </conditionalFormatting>
  <conditionalFormatting sqref="D109">
    <cfRule type="expression" dxfId="123" priority="139" stopIfTrue="1">
      <formula>OR(#REF!="M",#REF!="A")</formula>
    </cfRule>
  </conditionalFormatting>
  <conditionalFormatting sqref="C108">
    <cfRule type="expression" dxfId="122" priority="138" stopIfTrue="1">
      <formula>OR(#REF!="M",#REF!="A")</formula>
    </cfRule>
  </conditionalFormatting>
  <conditionalFormatting sqref="G110">
    <cfRule type="expression" dxfId="121" priority="137" stopIfTrue="1">
      <formula>OR(#REF!="M",#REF!="A")</formula>
    </cfRule>
  </conditionalFormatting>
  <conditionalFormatting sqref="F110 C110:D110">
    <cfRule type="expression" dxfId="120" priority="136" stopIfTrue="1">
      <formula>OR(#REF!="M",#REF!="A")</formula>
    </cfRule>
  </conditionalFormatting>
  <conditionalFormatting sqref="E110">
    <cfRule type="expression" dxfId="119" priority="135" stopIfTrue="1">
      <formula>OR(#REF!="M",#REF!="A")</formula>
    </cfRule>
  </conditionalFormatting>
  <conditionalFormatting sqref="C110:D110">
    <cfRule type="expression" dxfId="118" priority="134" stopIfTrue="1">
      <formula>OR(#REF!="M",#REF!="A")</formula>
    </cfRule>
  </conditionalFormatting>
  <conditionalFormatting sqref="H110">
    <cfRule type="expression" dxfId="117" priority="133" stopIfTrue="1">
      <formula>OR(#REF!="M",#REF!="A")</formula>
    </cfRule>
  </conditionalFormatting>
  <conditionalFormatting sqref="E111">
    <cfRule type="expression" dxfId="116" priority="131" stopIfTrue="1">
      <formula>OR(#REF!="M",#REF!="A")</formula>
    </cfRule>
  </conditionalFormatting>
  <conditionalFormatting sqref="F111 C111:D111">
    <cfRule type="expression" dxfId="115" priority="130" stopIfTrue="1">
      <formula>OR(#REF!="M",#REF!="A")</formula>
    </cfRule>
  </conditionalFormatting>
  <conditionalFormatting sqref="H111">
    <cfRule type="expression" dxfId="114" priority="129" stopIfTrue="1">
      <formula>OR(#REF!="M",#REF!="A")</formula>
    </cfRule>
  </conditionalFormatting>
  <conditionalFormatting sqref="G112">
    <cfRule type="expression" dxfId="113" priority="128" stopIfTrue="1">
      <formula>OR(#REF!="M",#REF!="A")</formula>
    </cfRule>
  </conditionalFormatting>
  <conditionalFormatting sqref="E112">
    <cfRule type="expression" dxfId="112" priority="127" stopIfTrue="1">
      <formula>OR(#REF!="M",#REF!="A")</formula>
    </cfRule>
  </conditionalFormatting>
  <conditionalFormatting sqref="F112">
    <cfRule type="expression" dxfId="111" priority="126" stopIfTrue="1">
      <formula>OR(#REF!="M",#REF!="A")</formula>
    </cfRule>
  </conditionalFormatting>
  <conditionalFormatting sqref="C112:D112">
    <cfRule type="expression" dxfId="110" priority="125" stopIfTrue="1">
      <formula>OR(#REF!="M",#REF!="A")</formula>
    </cfRule>
  </conditionalFormatting>
  <conditionalFormatting sqref="D112">
    <cfRule type="expression" dxfId="109" priority="124" stopIfTrue="1">
      <formula>OR(#REF!="M",#REF!="A")</formula>
    </cfRule>
  </conditionalFormatting>
  <conditionalFormatting sqref="C112">
    <cfRule type="expression" dxfId="108" priority="123" stopIfTrue="1">
      <formula>OR(#REF!="M",#REF!="A")</formula>
    </cfRule>
  </conditionalFormatting>
  <conditionalFormatting sqref="H112">
    <cfRule type="expression" dxfId="107" priority="122" stopIfTrue="1">
      <formula>OR(#REF!="M",#REF!="A")</formula>
    </cfRule>
  </conditionalFormatting>
  <conditionalFormatting sqref="G111">
    <cfRule type="expression" dxfId="106" priority="121" stopIfTrue="1">
      <formula>OR(#REF!="M",#REF!="A")</formula>
    </cfRule>
  </conditionalFormatting>
  <conditionalFormatting sqref="F113:H113 D113">
    <cfRule type="expression" dxfId="105" priority="120" stopIfTrue="1">
      <formula>OR(#REF!="M",#REF!="A")</formula>
    </cfRule>
  </conditionalFormatting>
  <conditionalFormatting sqref="E113">
    <cfRule type="expression" dxfId="104" priority="119" stopIfTrue="1">
      <formula>OR(#REF!="M",#REF!="A")</formula>
    </cfRule>
  </conditionalFormatting>
  <conditionalFormatting sqref="C113">
    <cfRule type="expression" dxfId="103" priority="118" stopIfTrue="1">
      <formula>OR(#REF!="M",#REF!="A")</formula>
    </cfRule>
  </conditionalFormatting>
  <conditionalFormatting sqref="D114 F114:G114">
    <cfRule type="expression" dxfId="102" priority="117" stopIfTrue="1">
      <formula>OR(#REF!="M",#REF!="A")</formula>
    </cfRule>
  </conditionalFormatting>
  <conditionalFormatting sqref="E114">
    <cfRule type="expression" dxfId="101" priority="116" stopIfTrue="1">
      <formula>OR(#REF!="M",#REF!="A")</formula>
    </cfRule>
  </conditionalFormatting>
  <conditionalFormatting sqref="C114">
    <cfRule type="expression" dxfId="100" priority="115" stopIfTrue="1">
      <formula>OR(#REF!="M",#REF!="A")</formula>
    </cfRule>
  </conditionalFormatting>
  <conditionalFormatting sqref="H114">
    <cfRule type="expression" dxfId="99" priority="114" stopIfTrue="1">
      <formula>OR(#REF!="M",#REF!="A")</formula>
    </cfRule>
  </conditionalFormatting>
  <conditionalFormatting sqref="D115 D118 G116:H118 G115">
    <cfRule type="expression" dxfId="98" priority="113" stopIfTrue="1">
      <formula>OR(#REF!="M",#REF!="A")</formula>
    </cfRule>
  </conditionalFormatting>
  <conditionalFormatting sqref="E115 E118">
    <cfRule type="expression" dxfId="97" priority="112" stopIfTrue="1">
      <formula>OR(#REF!="M",#REF!="A")</formula>
    </cfRule>
  </conditionalFormatting>
  <conditionalFormatting sqref="E116:E117">
    <cfRule type="expression" dxfId="96" priority="111" stopIfTrue="1">
      <formula>OR(#REF!="M",#REF!="A")</formula>
    </cfRule>
  </conditionalFormatting>
  <conditionalFormatting sqref="F116:F117">
    <cfRule type="expression" dxfId="95" priority="110" stopIfTrue="1">
      <formula>OR(#REF!="M",#REF!="A")</formula>
    </cfRule>
  </conditionalFormatting>
  <conditionalFormatting sqref="C116:D116">
    <cfRule type="expression" dxfId="94" priority="109" stopIfTrue="1">
      <formula>OR(#REF!="M",#REF!="A")</formula>
    </cfRule>
  </conditionalFormatting>
  <conditionalFormatting sqref="C117:D117">
    <cfRule type="expression" dxfId="93" priority="108" stopIfTrue="1">
      <formula>OR(#REF!="M",#REF!="A")</formula>
    </cfRule>
  </conditionalFormatting>
  <conditionalFormatting sqref="C115">
    <cfRule type="expression" dxfId="92" priority="107" stopIfTrue="1">
      <formula>OR(#REF!="M",#REF!="A")</formula>
    </cfRule>
  </conditionalFormatting>
  <conditionalFormatting sqref="F115">
    <cfRule type="expression" dxfId="91" priority="106" stopIfTrue="1">
      <formula>OR(#REF!="M",#REF!="A")</formula>
    </cfRule>
  </conditionalFormatting>
  <conditionalFormatting sqref="C118">
    <cfRule type="expression" dxfId="90" priority="105" stopIfTrue="1">
      <formula>OR(#REF!="M",#REF!="A")</formula>
    </cfRule>
  </conditionalFormatting>
  <conditionalFormatting sqref="F118">
    <cfRule type="expression" dxfId="89" priority="104" stopIfTrue="1">
      <formula>OR(#REF!="M",#REF!="A")</formula>
    </cfRule>
  </conditionalFormatting>
  <conditionalFormatting sqref="H115">
    <cfRule type="expression" dxfId="88" priority="103" stopIfTrue="1">
      <formula>OR(#REF!="M",#REF!="A")</formula>
    </cfRule>
  </conditionalFormatting>
  <conditionalFormatting sqref="H119">
    <cfRule type="expression" dxfId="87" priority="102" stopIfTrue="1">
      <formula>OR(#REF!="M",#REF!="A")</formula>
    </cfRule>
  </conditionalFormatting>
  <conditionalFormatting sqref="E119">
    <cfRule type="expression" dxfId="86" priority="101" stopIfTrue="1">
      <formula>OR(#REF!="M",#REF!="A")</formula>
    </cfRule>
  </conditionalFormatting>
  <conditionalFormatting sqref="F119">
    <cfRule type="expression" dxfId="85" priority="100" stopIfTrue="1">
      <formula>OR(#REF!="M",#REF!="A")</formula>
    </cfRule>
  </conditionalFormatting>
  <conditionalFormatting sqref="C119:D119">
    <cfRule type="expression" dxfId="84" priority="99" stopIfTrue="1">
      <formula>OR(#REF!="M",#REF!="A")</formula>
    </cfRule>
  </conditionalFormatting>
  <conditionalFormatting sqref="G119">
    <cfRule type="expression" dxfId="83" priority="98" stopIfTrue="1">
      <formula>OR(#REF!="M",#REF!="A")</formula>
    </cfRule>
  </conditionalFormatting>
  <conditionalFormatting sqref="H120">
    <cfRule type="expression" dxfId="82" priority="97" stopIfTrue="1">
      <formula>OR(#REF!="M",#REF!="A")</formula>
    </cfRule>
  </conditionalFormatting>
  <conditionalFormatting sqref="E120">
    <cfRule type="expression" dxfId="81" priority="96" stopIfTrue="1">
      <formula>OR(#REF!="M",#REF!="A")</formula>
    </cfRule>
  </conditionalFormatting>
  <conditionalFormatting sqref="F120">
    <cfRule type="expression" dxfId="80" priority="95" stopIfTrue="1">
      <formula>OR(#REF!="M",#REF!="A")</formula>
    </cfRule>
  </conditionalFormatting>
  <conditionalFormatting sqref="C120:D120">
    <cfRule type="expression" dxfId="79" priority="94" stopIfTrue="1">
      <formula>OR(#REF!="M",#REF!="A")</formula>
    </cfRule>
  </conditionalFormatting>
  <conditionalFormatting sqref="G120">
    <cfRule type="expression" dxfId="78" priority="93" stopIfTrue="1">
      <formula>OR(#REF!="M",#REF!="A")</formula>
    </cfRule>
  </conditionalFormatting>
  <conditionalFormatting sqref="C121:D121 H121">
    <cfRule type="expression" dxfId="77" priority="92" stopIfTrue="1">
      <formula>OR(#REF!="M",#REF!="A")</formula>
    </cfRule>
  </conditionalFormatting>
  <conditionalFormatting sqref="F121">
    <cfRule type="expression" dxfId="76" priority="91" stopIfTrue="1">
      <formula>OR(#REF!="M",#REF!="A")</formula>
    </cfRule>
  </conditionalFormatting>
  <conditionalFormatting sqref="G121">
    <cfRule type="expression" dxfId="75" priority="90" stopIfTrue="1">
      <formula>OR(#REF!="M",#REF!="A")</formula>
    </cfRule>
  </conditionalFormatting>
  <conditionalFormatting sqref="G122:H122">
    <cfRule type="expression" dxfId="74" priority="89" stopIfTrue="1">
      <formula>OR(#REF!="M",#REF!="A")</formula>
    </cfRule>
  </conditionalFormatting>
  <conditionalFormatting sqref="C122:D122">
    <cfRule type="expression" dxfId="73" priority="86" stopIfTrue="1">
      <formula>OR(#REF!="M",#REF!="A")</formula>
    </cfRule>
  </conditionalFormatting>
  <conditionalFormatting sqref="E122">
    <cfRule type="expression" dxfId="72" priority="88" stopIfTrue="1">
      <formula>OR(#REF!="M",#REF!="A")</formula>
    </cfRule>
  </conditionalFormatting>
  <conditionalFormatting sqref="F122">
    <cfRule type="expression" dxfId="71" priority="87" stopIfTrue="1">
      <formula>OR(#REF!="M",#REF!="A")</formula>
    </cfRule>
  </conditionalFormatting>
  <conditionalFormatting sqref="F123:H123 C123:D123">
    <cfRule type="expression" dxfId="70" priority="85" stopIfTrue="1">
      <formula>OR(#REF!="M",#REF!="A")</formula>
    </cfRule>
  </conditionalFormatting>
  <conditionalFormatting sqref="G132:H132">
    <cfRule type="expression" dxfId="69" priority="84" stopIfTrue="1">
      <formula>OR(#REF!="M",#REF!="A")</formula>
    </cfRule>
  </conditionalFormatting>
  <conditionalFormatting sqref="E132">
    <cfRule type="expression" dxfId="68" priority="82" stopIfTrue="1">
      <formula>OR(#REF!="M",#REF!="A")</formula>
    </cfRule>
  </conditionalFormatting>
  <conditionalFormatting sqref="D132">
    <cfRule type="expression" dxfId="67" priority="79" stopIfTrue="1">
      <formula>OR(#REF!="M",#REF!="A")</formula>
    </cfRule>
  </conditionalFormatting>
  <conditionalFormatting sqref="J125:J133">
    <cfRule type="expression" dxfId="66" priority="78" stopIfTrue="1">
      <formula>OR(#REF!="M",#REF!="A")</formula>
    </cfRule>
  </conditionalFormatting>
  <conditionalFormatting sqref="I125:I133">
    <cfRule type="expression" dxfId="65" priority="77" stopIfTrue="1">
      <formula>OR(#REF!="M",#REF!="A")</formula>
    </cfRule>
  </conditionalFormatting>
  <conditionalFormatting sqref="C124">
    <cfRule type="expression" dxfId="64" priority="76" stopIfTrue="1">
      <formula>OR(#REF!="M",#REF!="A")</formula>
    </cfRule>
  </conditionalFormatting>
  <conditionalFormatting sqref="G125:G131">
    <cfRule type="expression" dxfId="63" priority="75" stopIfTrue="1">
      <formula>OR(#REF!="M",#REF!="A")</formula>
    </cfRule>
  </conditionalFormatting>
  <conditionalFormatting sqref="C126">
    <cfRule type="expression" dxfId="62" priority="70" stopIfTrue="1">
      <formula>OR(#REF!="M",#REF!="A")</formula>
    </cfRule>
  </conditionalFormatting>
  <conditionalFormatting sqref="C130">
    <cfRule type="expression" dxfId="61" priority="68" stopIfTrue="1">
      <formula>OR(#REF!="M",#REF!="A")</formula>
    </cfRule>
  </conditionalFormatting>
  <conditionalFormatting sqref="C129">
    <cfRule type="expression" dxfId="60" priority="67" stopIfTrue="1">
      <formula>OR(#REF!="M",#REF!="A")</formula>
    </cfRule>
  </conditionalFormatting>
  <conditionalFormatting sqref="E125:E130">
    <cfRule type="expression" dxfId="59" priority="74" stopIfTrue="1">
      <formula>OR(#REF!="M",#REF!="A")</formula>
    </cfRule>
  </conditionalFormatting>
  <conditionalFormatting sqref="F125:F130">
    <cfRule type="expression" dxfId="58" priority="73" stopIfTrue="1">
      <formula>OR(#REF!="M",#REF!="A")</formula>
    </cfRule>
  </conditionalFormatting>
  <conditionalFormatting sqref="D125:D127 D129:D130">
    <cfRule type="expression" dxfId="57" priority="72" stopIfTrue="1">
      <formula>OR(#REF!="M",#REF!="A")</formula>
    </cfRule>
  </conditionalFormatting>
  <conditionalFormatting sqref="C125">
    <cfRule type="expression" dxfId="56" priority="71" stopIfTrue="1">
      <formula>OR(#REF!="M",#REF!="A")</formula>
    </cfRule>
  </conditionalFormatting>
  <conditionalFormatting sqref="C127">
    <cfRule type="expression" dxfId="55" priority="69" stopIfTrue="1">
      <formula>OR(#REF!="M",#REF!="A")</formula>
    </cfRule>
  </conditionalFormatting>
  <conditionalFormatting sqref="E131">
    <cfRule type="expression" dxfId="54" priority="66" stopIfTrue="1">
      <formula>OR(#REF!="M",#REF!="A")</formula>
    </cfRule>
  </conditionalFormatting>
  <conditionalFormatting sqref="D131">
    <cfRule type="expression" dxfId="53" priority="65" stopIfTrue="1">
      <formula>OR(#REF!="M",#REF!="A")</formula>
    </cfRule>
  </conditionalFormatting>
  <conditionalFormatting sqref="C131">
    <cfRule type="expression" dxfId="52" priority="64" stopIfTrue="1">
      <formula>OR(#REF!="M",#REF!="A")</formula>
    </cfRule>
  </conditionalFormatting>
  <conditionalFormatting sqref="F131">
    <cfRule type="expression" dxfId="51" priority="63" stopIfTrue="1">
      <formula>OR(#REF!="M",#REF!="A")</formula>
    </cfRule>
  </conditionalFormatting>
  <conditionalFormatting sqref="D128">
    <cfRule type="expression" dxfId="50" priority="62" stopIfTrue="1">
      <formula>OR(#REF!="M",#REF!="A")</formula>
    </cfRule>
  </conditionalFormatting>
  <conditionalFormatting sqref="C128">
    <cfRule type="expression" dxfId="49" priority="61" stopIfTrue="1">
      <formula>OR(#REF!="M",#REF!="A")</formula>
    </cfRule>
  </conditionalFormatting>
  <conditionalFormatting sqref="H125">
    <cfRule type="expression" dxfId="48" priority="60" stopIfTrue="1">
      <formula>OR(#REF!="M",#REF!="A")</formula>
    </cfRule>
  </conditionalFormatting>
  <conditionalFormatting sqref="H126">
    <cfRule type="expression" dxfId="47" priority="59" stopIfTrue="1">
      <formula>OR(#REF!="M",#REF!="A")</formula>
    </cfRule>
  </conditionalFormatting>
  <conditionalFormatting sqref="H126">
    <cfRule type="expression" dxfId="46" priority="58" stopIfTrue="1">
      <formula>OR(#REF!="M",#REF!="A")</formula>
    </cfRule>
  </conditionalFormatting>
  <conditionalFormatting sqref="H129">
    <cfRule type="expression" dxfId="45" priority="57" stopIfTrue="1">
      <formula>OR(#REF!="M",#REF!="A")</formula>
    </cfRule>
  </conditionalFormatting>
  <conditionalFormatting sqref="H130">
    <cfRule type="expression" dxfId="44" priority="56" stopIfTrue="1">
      <formula>OR(#REF!="M",#REF!="A")</formula>
    </cfRule>
  </conditionalFormatting>
  <conditionalFormatting sqref="H127">
    <cfRule type="expression" dxfId="43" priority="55" stopIfTrue="1">
      <formula>OR(#REF!="M",#REF!="A")</formula>
    </cfRule>
  </conditionalFormatting>
  <conditionalFormatting sqref="H128">
    <cfRule type="expression" dxfId="42" priority="54" stopIfTrue="1">
      <formula>OR(#REF!="M",#REF!="A")</formula>
    </cfRule>
  </conditionalFormatting>
  <conditionalFormatting sqref="H131">
    <cfRule type="expression" dxfId="41" priority="53" stopIfTrue="1">
      <formula>OR(#REF!="M",#REF!="A")</formula>
    </cfRule>
  </conditionalFormatting>
  <conditionalFormatting sqref="D133">
    <cfRule type="expression" dxfId="40" priority="50" stopIfTrue="1">
      <formula>OR(#REF!="M",#REF!="A")</formula>
    </cfRule>
  </conditionalFormatting>
  <conditionalFormatting sqref="G133">
    <cfRule type="expression" dxfId="39" priority="52" stopIfTrue="1">
      <formula>OR(#REF!="M",#REF!="A")</formula>
    </cfRule>
  </conditionalFormatting>
  <conditionalFormatting sqref="E133">
    <cfRule type="expression" dxfId="38" priority="51" stopIfTrue="1">
      <formula>OR(#REF!="M",#REF!="A")</formula>
    </cfRule>
  </conditionalFormatting>
  <conditionalFormatting sqref="D133">
    <cfRule type="expression" dxfId="37" priority="49" stopIfTrue="1">
      <formula>OR(#REF!="M",#REF!="A")</formula>
    </cfRule>
  </conditionalFormatting>
  <conditionalFormatting sqref="D133">
    <cfRule type="expression" dxfId="36" priority="48" stopIfTrue="1">
      <formula>OR(#REF!="M",#REF!="A")</formula>
    </cfRule>
  </conditionalFormatting>
  <conditionalFormatting sqref="G133">
    <cfRule type="expression" dxfId="35" priority="47" stopIfTrue="1">
      <formula>OR(#REF!="M",#REF!="A")</formula>
    </cfRule>
  </conditionalFormatting>
  <conditionalFormatting sqref="C133">
    <cfRule type="expression" dxfId="34" priority="46" stopIfTrue="1">
      <formula>OR(#REF!="M",#REF!="A")</formula>
    </cfRule>
  </conditionalFormatting>
  <conditionalFormatting sqref="F133">
    <cfRule type="expression" dxfId="33" priority="45" stopIfTrue="1">
      <formula>OR(#REF!="M",#REF!="A")</formula>
    </cfRule>
  </conditionalFormatting>
  <conditionalFormatting sqref="H133">
    <cfRule type="expression" dxfId="32" priority="44" stopIfTrue="1">
      <formula>OR(#REF!="M",#REF!="A")</formula>
    </cfRule>
  </conditionalFormatting>
  <conditionalFormatting sqref="C132">
    <cfRule type="expression" dxfId="31" priority="43" stopIfTrue="1">
      <formula>OR(#REF!="M",#REF!="A")</formula>
    </cfRule>
  </conditionalFormatting>
  <conditionalFormatting sqref="F132">
    <cfRule type="expression" dxfId="30" priority="42" stopIfTrue="1">
      <formula>OR(#REF!="M",#REF!="A")</formula>
    </cfRule>
  </conditionalFormatting>
  <conditionalFormatting sqref="C18:C19">
    <cfRule type="expression" dxfId="29" priority="41" stopIfTrue="1">
      <formula>OR(#REF!="M",#REF!="A")</formula>
    </cfRule>
  </conditionalFormatting>
  <conditionalFormatting sqref="I18">
    <cfRule type="expression" dxfId="28" priority="40" stopIfTrue="1">
      <formula>OR(#REF!="M",#REF!="A")</formula>
    </cfRule>
  </conditionalFormatting>
  <conditionalFormatting sqref="J18">
    <cfRule type="expression" dxfId="27" priority="39" stopIfTrue="1">
      <formula>OR(#REF!="M",#REF!="A")</formula>
    </cfRule>
  </conditionalFormatting>
  <conditionalFormatting sqref="I19">
    <cfRule type="expression" dxfId="26" priority="37" stopIfTrue="1">
      <formula>OR(#REF!="M",#REF!="A")</formula>
    </cfRule>
  </conditionalFormatting>
  <conditionalFormatting sqref="J19">
    <cfRule type="expression" dxfId="25" priority="36" stopIfTrue="1">
      <formula>OR(#REF!="M",#REF!="A")</formula>
    </cfRule>
  </conditionalFormatting>
  <conditionalFormatting sqref="J93">
    <cfRule type="expression" dxfId="24" priority="26" stopIfTrue="1">
      <formula>OR(#REF!="M",#REF!="A")</formula>
    </cfRule>
  </conditionalFormatting>
  <conditionalFormatting sqref="E93">
    <cfRule type="expression" dxfId="23" priority="25" stopIfTrue="1">
      <formula>OR(#REF!="M",#REF!="A")</formula>
    </cfRule>
  </conditionalFormatting>
  <conditionalFormatting sqref="D93 F93:I93">
    <cfRule type="expression" dxfId="22" priority="24" stopIfTrue="1">
      <formula>OR(#REF!="M",#REF!="A")</formula>
    </cfRule>
  </conditionalFormatting>
  <conditionalFormatting sqref="C93">
    <cfRule type="expression" dxfId="21" priority="22" stopIfTrue="1">
      <formula>OR(#REF!="M",#REF!="A")</formula>
    </cfRule>
  </conditionalFormatting>
  <conditionalFormatting sqref="F24:I24">
    <cfRule type="expression" dxfId="20" priority="21" stopIfTrue="1">
      <formula>OR(#REF!="M",#REF!="A")</formula>
    </cfRule>
  </conditionalFormatting>
  <conditionalFormatting sqref="J24">
    <cfRule type="expression" dxfId="19" priority="20" stopIfTrue="1">
      <formula>OR(#REF!="M",#REF!="A")</formula>
    </cfRule>
  </conditionalFormatting>
  <conditionalFormatting sqref="E24">
    <cfRule type="expression" dxfId="18" priority="19" stopIfTrue="1">
      <formula>OR(#REF!="M",#REF!="A")</formula>
    </cfRule>
  </conditionalFormatting>
  <conditionalFormatting sqref="C24:D24">
    <cfRule type="expression" dxfId="17" priority="18" stopIfTrue="1">
      <formula>OR(#REF!="M",#REF!="A")</formula>
    </cfRule>
  </conditionalFormatting>
  <conditionalFormatting sqref="B24">
    <cfRule type="expression" dxfId="16" priority="17" stopIfTrue="1">
      <formula>OR(#REF!="M",#REF!="A")</formula>
    </cfRule>
  </conditionalFormatting>
  <conditionalFormatting sqref="D25:D26 F25:I26 I28">
    <cfRule type="expression" dxfId="15" priority="16" stopIfTrue="1">
      <formula>OR(#REF!="M",#REF!="A")</formula>
    </cfRule>
  </conditionalFormatting>
  <conditionalFormatting sqref="E25:E26">
    <cfRule type="expression" dxfId="14" priority="15" stopIfTrue="1">
      <formula>OR(#REF!="M",#REF!="A")</formula>
    </cfRule>
  </conditionalFormatting>
  <conditionalFormatting sqref="B25:B28">
    <cfRule type="expression" dxfId="13" priority="14" stopIfTrue="1">
      <formula>OR(#REF!="M",#REF!="A")</formula>
    </cfRule>
  </conditionalFormatting>
  <conditionalFormatting sqref="J25:J26 J28">
    <cfRule type="expression" dxfId="12" priority="13" stopIfTrue="1">
      <formula>OR(#REF!="M",#REF!="A")</formula>
    </cfRule>
  </conditionalFormatting>
  <conditionalFormatting sqref="C25:C26">
    <cfRule type="expression" dxfId="11" priority="12" stopIfTrue="1">
      <formula>OR(#REF!="M",#REF!="A")</formula>
    </cfRule>
  </conditionalFormatting>
  <conditionalFormatting sqref="F27:I27 D27">
    <cfRule type="expression" dxfId="10" priority="11" stopIfTrue="1">
      <formula>OR(#REF!="M",#REF!="A")</formula>
    </cfRule>
  </conditionalFormatting>
  <conditionalFormatting sqref="E27">
    <cfRule type="expression" dxfId="9" priority="10" stopIfTrue="1">
      <formula>OR(#REF!="M",#REF!="A")</formula>
    </cfRule>
  </conditionalFormatting>
  <conditionalFormatting sqref="J27">
    <cfRule type="expression" dxfId="8" priority="8" stopIfTrue="1">
      <formula>OR(#REF!="M",#REF!="A")</formula>
    </cfRule>
  </conditionalFormatting>
  <conditionalFormatting sqref="C27">
    <cfRule type="expression" dxfId="7" priority="7" stopIfTrue="1">
      <formula>OR(#REF!="M",#REF!="A")</formula>
    </cfRule>
  </conditionalFormatting>
  <conditionalFormatting sqref="G28">
    <cfRule type="expression" dxfId="6" priority="5" stopIfTrue="1">
      <formula>OR(#REF!="M",#REF!="A")</formula>
    </cfRule>
  </conditionalFormatting>
  <conditionalFormatting sqref="D28">
    <cfRule type="expression" dxfId="5" priority="4" stopIfTrue="1">
      <formula>OR(#REF!="M",#REF!="A")</formula>
    </cfRule>
  </conditionalFormatting>
  <conditionalFormatting sqref="E28">
    <cfRule type="expression" dxfId="4" priority="3" stopIfTrue="1">
      <formula>OR(#REF!="M",#REF!="A")</formula>
    </cfRule>
  </conditionalFormatting>
  <conditionalFormatting sqref="F28">
    <cfRule type="expression" dxfId="3" priority="6" stopIfTrue="1">
      <formula>OR(#REF!="M",#REF!="A")</formula>
    </cfRule>
  </conditionalFormatting>
  <conditionalFormatting sqref="C28">
    <cfRule type="expression" dxfId="2" priority="2" stopIfTrue="1">
      <formula>OR(#REF!="M",#REF!="A")</formula>
    </cfRule>
  </conditionalFormatting>
  <conditionalFormatting sqref="H28">
    <cfRule type="expression" dxfId="1" priority="1" stopIfTrue="1">
      <formula>OR(#REF!="M",#REF!="A")</formula>
    </cfRule>
  </conditionalFormatting>
  <pageMargins left="0.70866141732283472" right="0.11811023622047245" top="0.59055118110236227" bottom="0.59055118110236227" header="0.31496062992125984" footer="0.31496062992125984"/>
  <pageSetup paperSize="9" scale="70" fitToHeight="0" orientation="portrait" r:id="rId1"/>
  <headerFooter>
    <oddFooter>&amp;R&amp;9&amp;P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I28"/>
  <sheetViews>
    <sheetView showGridLines="0" zoomScaleNormal="100" zoomScaleSheetLayoutView="100" workbookViewId="0">
      <selection activeCell="G2" sqref="G2"/>
    </sheetView>
  </sheetViews>
  <sheetFormatPr defaultColWidth="9.140625" defaultRowHeight="11.25"/>
  <cols>
    <col min="1" max="1" width="2.85546875" style="195" customWidth="1"/>
    <col min="2" max="2" width="11.42578125" style="197" customWidth="1"/>
    <col min="3" max="3" width="16" style="197" customWidth="1"/>
    <col min="4" max="4" width="43" style="200" customWidth="1"/>
    <col min="5" max="5" width="9.42578125" style="197" bestFit="1" customWidth="1"/>
    <col min="6" max="6" width="12.7109375" style="199" customWidth="1"/>
    <col min="7" max="7" width="12.7109375" style="197" customWidth="1"/>
    <col min="8" max="8" width="15.7109375" style="197" customWidth="1"/>
    <col min="9" max="9" width="16.85546875" style="196" customWidth="1"/>
    <col min="10" max="10" width="11.42578125" style="195" customWidth="1"/>
    <col min="11" max="11" width="14.5703125" style="195" customWidth="1"/>
    <col min="12" max="12" width="18.5703125" style="195" customWidth="1"/>
    <col min="13" max="13" width="16.7109375" style="195" customWidth="1"/>
    <col min="14" max="14" width="13.85546875" style="195" customWidth="1"/>
    <col min="15" max="15" width="9.42578125" style="195" bestFit="1" customWidth="1"/>
    <col min="16" max="17" width="9.28515625" style="195" bestFit="1" customWidth="1"/>
    <col min="18" max="16384" width="9.140625" style="195"/>
  </cols>
  <sheetData>
    <row r="1" spans="1:9" s="152" customFormat="1" ht="24.75" customHeight="1">
      <c r="B1" s="153"/>
      <c r="C1" s="153"/>
      <c r="D1" s="154"/>
      <c r="E1" s="153"/>
      <c r="F1" s="155"/>
      <c r="G1" s="153"/>
      <c r="H1" s="153"/>
    </row>
    <row r="2" spans="1:9" s="152" customFormat="1" ht="82.5" customHeight="1">
      <c r="A2" s="44"/>
      <c r="B2" s="438"/>
      <c r="C2" s="439"/>
      <c r="D2" s="440"/>
      <c r="E2" s="439"/>
      <c r="F2" s="439"/>
      <c r="G2" s="439"/>
      <c r="H2" s="441"/>
      <c r="I2" s="44"/>
    </row>
    <row r="3" spans="1:9" s="152" customFormat="1" ht="11.25" customHeight="1">
      <c r="A3" s="44"/>
      <c r="B3" s="44"/>
      <c r="C3" s="44"/>
      <c r="D3" s="44"/>
      <c r="E3" s="44"/>
      <c r="F3" s="44"/>
      <c r="G3" s="44"/>
      <c r="H3" s="44"/>
      <c r="I3" s="44"/>
    </row>
    <row r="4" spans="1:9" s="152" customFormat="1" ht="17.45" customHeight="1">
      <c r="A4" s="44"/>
      <c r="B4" s="356" t="s">
        <v>452</v>
      </c>
      <c r="C4" s="356"/>
      <c r="D4" s="356"/>
      <c r="E4" s="356"/>
      <c r="F4" s="356"/>
      <c r="G4" s="356"/>
      <c r="H4" s="357">
        <f>Planilha!I4</f>
        <v>45876</v>
      </c>
    </row>
    <row r="5" spans="1:9" s="152" customFormat="1" ht="17.45" customHeight="1">
      <c r="A5" s="44"/>
      <c r="B5" s="356"/>
      <c r="C5" s="356"/>
      <c r="D5" s="356"/>
      <c r="E5" s="356"/>
      <c r="F5" s="356"/>
      <c r="G5" s="356"/>
      <c r="H5" s="358"/>
    </row>
    <row r="6" spans="1:9" s="152" customFormat="1" ht="11.25" customHeight="1">
      <c r="A6" s="44"/>
      <c r="B6" s="153"/>
      <c r="C6" s="153"/>
      <c r="D6" s="154"/>
      <c r="E6" s="153"/>
      <c r="F6" s="153"/>
      <c r="G6" s="153"/>
      <c r="H6" s="153"/>
    </row>
    <row r="7" spans="1:9" s="152" customFormat="1" ht="11.25" customHeight="1">
      <c r="B7" s="158"/>
      <c r="C7" s="159"/>
      <c r="D7" s="160"/>
      <c r="E7" s="159"/>
      <c r="F7" s="159"/>
      <c r="G7" s="159"/>
      <c r="H7" s="161"/>
    </row>
    <row r="8" spans="1:9" s="152" customFormat="1" ht="22.5" customHeight="1">
      <c r="B8" s="162" t="s">
        <v>178</v>
      </c>
      <c r="C8" s="163" t="str">
        <f>Planilha!C7</f>
        <v>CAPS AD NORTE</v>
      </c>
      <c r="D8" s="164"/>
      <c r="E8" s="164"/>
      <c r="F8" s="164"/>
      <c r="G8" s="164"/>
      <c r="H8" s="165"/>
    </row>
    <row r="9" spans="1:9" s="152" customFormat="1" ht="22.5" customHeight="1">
      <c r="B9" s="166" t="s">
        <v>27</v>
      </c>
      <c r="C9" s="193" t="str">
        <f>Planilha!C8</f>
        <v>EXECUÇÃO DE MURO DE DIVISA E REFORMA DO REFEITÓRIO</v>
      </c>
      <c r="D9" s="167"/>
      <c r="E9" s="168"/>
      <c r="F9" s="168"/>
      <c r="G9" s="168"/>
      <c r="H9" s="169"/>
    </row>
    <row r="10" spans="1:9" s="152" customFormat="1" ht="22.5" customHeight="1">
      <c r="B10" s="166" t="s">
        <v>180</v>
      </c>
      <c r="C10" s="192" t="str">
        <f>Planilha!C9</f>
        <v>RUA JOAQUIM ROSA DOS SANTOS, 851</v>
      </c>
      <c r="D10" s="170"/>
      <c r="E10" s="170"/>
      <c r="F10" s="171"/>
      <c r="G10" s="172"/>
      <c r="H10" s="173"/>
    </row>
    <row r="11" spans="1:9" s="152" customFormat="1" ht="15" customHeight="1">
      <c r="B11" s="174"/>
      <c r="C11" s="175" t="str">
        <f>Planilha!C10</f>
        <v>VILA CLEMENTINA</v>
      </c>
      <c r="D11" s="176"/>
      <c r="E11" s="176"/>
      <c r="F11" s="177" t="s">
        <v>182</v>
      </c>
      <c r="G11" s="178" t="str">
        <f>Planilha!H10</f>
        <v>SÃO JOSÉ DO RIO PRETO - SP</v>
      </c>
      <c r="H11" s="179"/>
    </row>
    <row r="12" spans="1:9" s="152" customFormat="1" ht="11.25" customHeight="1">
      <c r="B12" s="138"/>
      <c r="C12" s="139"/>
      <c r="D12" s="180"/>
      <c r="E12" s="181"/>
      <c r="F12" s="139"/>
      <c r="G12" s="137"/>
      <c r="H12" s="140"/>
      <c r="I12" s="44"/>
    </row>
    <row r="13" spans="1:9" ht="22.5">
      <c r="B13" s="359" t="s">
        <v>391</v>
      </c>
      <c r="C13" s="359"/>
      <c r="D13" s="149" t="s">
        <v>37</v>
      </c>
      <c r="E13" s="141" t="s">
        <v>34</v>
      </c>
      <c r="F13" s="128"/>
      <c r="G13" s="129" t="s">
        <v>36</v>
      </c>
      <c r="H13" s="150">
        <f>SUM(H15:H17)</f>
        <v>0</v>
      </c>
    </row>
    <row r="14" spans="1:9">
      <c r="B14" s="131" t="s">
        <v>26</v>
      </c>
      <c r="C14" s="132" t="s">
        <v>1</v>
      </c>
      <c r="D14" s="133" t="s">
        <v>23</v>
      </c>
      <c r="E14" s="131" t="s">
        <v>8</v>
      </c>
      <c r="F14" s="128" t="s">
        <v>24</v>
      </c>
      <c r="G14" s="131" t="s">
        <v>25</v>
      </c>
      <c r="H14" s="131" t="s">
        <v>9</v>
      </c>
    </row>
    <row r="15" spans="1:9">
      <c r="B15" s="125" t="s">
        <v>28</v>
      </c>
      <c r="C15" s="135" t="s">
        <v>38</v>
      </c>
      <c r="D15" s="117" t="s">
        <v>217</v>
      </c>
      <c r="E15" s="125" t="s">
        <v>29</v>
      </c>
      <c r="F15" s="142">
        <v>0.35</v>
      </c>
      <c r="G15" s="442">
        <v>0</v>
      </c>
      <c r="H15" s="134" t="str">
        <f>IF(G15=0,"",ROUND(F15*G15,2))</f>
        <v/>
      </c>
    </row>
    <row r="16" spans="1:9">
      <c r="B16" s="125" t="s">
        <v>28</v>
      </c>
      <c r="C16" s="135" t="s">
        <v>30</v>
      </c>
      <c r="D16" s="117" t="s">
        <v>195</v>
      </c>
      <c r="E16" s="125" t="s">
        <v>29</v>
      </c>
      <c r="F16" s="142">
        <v>0.15</v>
      </c>
      <c r="G16" s="442">
        <v>0</v>
      </c>
      <c r="H16" s="134" t="str">
        <f>IF(G16=0,"",ROUND(F16*G16,2))</f>
        <v/>
      </c>
    </row>
    <row r="17" spans="2:9">
      <c r="B17" s="125" t="s">
        <v>36</v>
      </c>
      <c r="C17" s="135" t="s">
        <v>219</v>
      </c>
      <c r="D17" s="151" t="s">
        <v>218</v>
      </c>
      <c r="E17" s="143" t="s">
        <v>11</v>
      </c>
      <c r="F17" s="144">
        <v>0.16</v>
      </c>
      <c r="G17" s="442">
        <v>0</v>
      </c>
      <c r="H17" s="134" t="str">
        <f>IF(G17=0,"",ROUND(F17*G17,2))</f>
        <v/>
      </c>
    </row>
    <row r="18" spans="2:9">
      <c r="D18" s="198"/>
    </row>
    <row r="19" spans="2:9" ht="33.75">
      <c r="B19" s="360" t="s">
        <v>442</v>
      </c>
      <c r="C19" s="361"/>
      <c r="D19" s="118" t="s">
        <v>441</v>
      </c>
      <c r="E19" s="119" t="s">
        <v>10</v>
      </c>
      <c r="F19" s="128"/>
      <c r="G19" s="129" t="s">
        <v>36</v>
      </c>
      <c r="H19" s="130">
        <f>SUM(H21:H25)</f>
        <v>0</v>
      </c>
      <c r="I19" s="127"/>
    </row>
    <row r="20" spans="2:9">
      <c r="B20" s="131" t="s">
        <v>26</v>
      </c>
      <c r="C20" s="132" t="s">
        <v>1</v>
      </c>
      <c r="D20" s="133" t="s">
        <v>23</v>
      </c>
      <c r="E20" s="131" t="s">
        <v>8</v>
      </c>
      <c r="F20" s="128" t="s">
        <v>24</v>
      </c>
      <c r="G20" s="131" t="s">
        <v>25</v>
      </c>
      <c r="H20" s="131" t="s">
        <v>9</v>
      </c>
    </row>
    <row r="21" spans="2:9">
      <c r="B21" s="124" t="s">
        <v>28</v>
      </c>
      <c r="C21" s="120" t="s">
        <v>435</v>
      </c>
      <c r="D21" s="117" t="s">
        <v>436</v>
      </c>
      <c r="E21" s="125" t="s">
        <v>29</v>
      </c>
      <c r="F21" s="122">
        <v>1.5</v>
      </c>
      <c r="G21" s="442">
        <v>0</v>
      </c>
      <c r="H21" s="134" t="str">
        <f>IF(G21=0,"",ROUND(F21*G21,2))</f>
        <v/>
      </c>
    </row>
    <row r="22" spans="2:9">
      <c r="B22" s="124" t="s">
        <v>28</v>
      </c>
      <c r="C22" s="120" t="s">
        <v>30</v>
      </c>
      <c r="D22" s="117" t="s">
        <v>195</v>
      </c>
      <c r="E22" s="125" t="s">
        <v>29</v>
      </c>
      <c r="F22" s="122">
        <v>1.5</v>
      </c>
      <c r="G22" s="442">
        <v>0</v>
      </c>
      <c r="H22" s="134" t="str">
        <f>IF(G22=0,"",ROUND(F22*G22,2))</f>
        <v/>
      </c>
    </row>
    <row r="23" spans="2:9" ht="22.5">
      <c r="B23" s="124" t="s">
        <v>33</v>
      </c>
      <c r="C23" s="120" t="s">
        <v>222</v>
      </c>
      <c r="D23" s="117" t="s">
        <v>223</v>
      </c>
      <c r="E23" s="125" t="s">
        <v>170</v>
      </c>
      <c r="F23" s="122">
        <v>0.5</v>
      </c>
      <c r="G23" s="442">
        <v>0</v>
      </c>
      <c r="H23" s="134" t="str">
        <f>IF(G23=0,"",ROUND(F23*G23,2))</f>
        <v/>
      </c>
    </row>
    <row r="24" spans="2:9" ht="22.5">
      <c r="B24" s="124" t="s">
        <v>33</v>
      </c>
      <c r="C24" s="120" t="s">
        <v>437</v>
      </c>
      <c r="D24" s="117" t="s">
        <v>438</v>
      </c>
      <c r="E24" s="125" t="s">
        <v>10</v>
      </c>
      <c r="F24" s="122">
        <v>2.42</v>
      </c>
      <c r="G24" s="442">
        <v>0</v>
      </c>
      <c r="H24" s="134" t="str">
        <f>IF(G24=0,"",ROUND(F24*G24,2))</f>
        <v/>
      </c>
    </row>
    <row r="25" spans="2:9">
      <c r="B25" s="124" t="s">
        <v>36</v>
      </c>
      <c r="C25" s="120" t="s">
        <v>439</v>
      </c>
      <c r="D25" s="123" t="s">
        <v>440</v>
      </c>
      <c r="E25" s="124" t="s">
        <v>170</v>
      </c>
      <c r="F25" s="121">
        <v>12.56</v>
      </c>
      <c r="G25" s="443">
        <v>0</v>
      </c>
      <c r="H25" s="134" t="str">
        <f>IF(G25=0,"",ROUND(F25*G25,2))</f>
        <v/>
      </c>
      <c r="I25" s="126"/>
    </row>
    <row r="26" spans="2:9" s="152" customFormat="1">
      <c r="B26" s="156"/>
      <c r="C26" s="182"/>
      <c r="D26" s="136"/>
      <c r="E26" s="139"/>
      <c r="F26" s="183"/>
      <c r="G26" s="157"/>
      <c r="H26" s="184"/>
    </row>
    <row r="27" spans="2:9" s="152" customFormat="1" ht="15" customHeight="1">
      <c r="B27" s="444" t="s">
        <v>450</v>
      </c>
      <c r="C27" s="445"/>
      <c r="D27" s="445"/>
      <c r="E27" s="445"/>
      <c r="F27" s="445"/>
      <c r="G27" s="445"/>
      <c r="H27" s="446"/>
    </row>
    <row r="28" spans="2:9" s="152" customFormat="1" ht="15" customHeight="1">
      <c r="B28" s="444" t="s">
        <v>53</v>
      </c>
      <c r="C28" s="445"/>
      <c r="D28" s="446"/>
      <c r="E28" s="447"/>
      <c r="F28" s="448"/>
      <c r="G28" s="448"/>
      <c r="H28" s="449"/>
    </row>
  </sheetData>
  <sheetProtection algorithmName="SHA-512" hashValue="Rz+YmYBuePMYGtpigyjMmd64F5NfDttJ51K9tVS5ijJdHdKs4IMcRbXRSHsurbxtfgDpH6C1yhZduy+W6q2rBA==" saltValue="qYGQofjTLa0bni2xUwHSwQ==" spinCount="100000" sheet="1" objects="1" scenarios="1" selectLockedCells="1"/>
  <mergeCells count="7">
    <mergeCell ref="B4:G5"/>
    <mergeCell ref="H4:H5"/>
    <mergeCell ref="B27:H27"/>
    <mergeCell ref="B28:D28"/>
    <mergeCell ref="E28:H28"/>
    <mergeCell ref="B13:C13"/>
    <mergeCell ref="B19:C19"/>
  </mergeCells>
  <phoneticPr fontId="13" type="noConversion"/>
  <conditionalFormatting sqref="B12:C12">
    <cfRule type="expression" dxfId="0" priority="1" stopIfTrue="1">
      <formula>OR(#REF!="M",#REF!="A")</formula>
    </cfRule>
  </conditionalFormatting>
  <printOptions horizontalCentered="1"/>
  <pageMargins left="0.70866141732283472" right="0.11811023622047245" top="0.59055118110236227" bottom="0.59055118110236227" header="0.31496062992125984" footer="0.31496062992125984"/>
  <pageSetup paperSize="9" scale="74" fitToHeight="0" orientation="portrait" r:id="rId1"/>
  <headerFooter>
    <oddFooter>&amp;R&amp;9&amp;P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showGridLines="0" zoomScaleNormal="100" workbookViewId="0">
      <selection activeCell="H23" sqref="H23"/>
    </sheetView>
  </sheetViews>
  <sheetFormatPr defaultRowHeight="15"/>
  <cols>
    <col min="1" max="4" width="3.7109375" style="44" customWidth="1"/>
    <col min="5" max="5" width="46.85546875" style="44" customWidth="1"/>
    <col min="6" max="6" width="16.7109375" style="44" customWidth="1"/>
    <col min="7" max="7" width="12.7109375" style="44" customWidth="1"/>
    <col min="8" max="8" width="16.7109375" style="44" customWidth="1"/>
    <col min="9" max="10" width="9.7109375" style="44" customWidth="1"/>
    <col min="11" max="11" width="16.7109375" style="44" customWidth="1"/>
    <col min="12" max="13" width="9.7109375" style="44" customWidth="1"/>
    <col min="14" max="14" width="16.7109375" style="44" customWidth="1"/>
    <col min="15" max="16" width="9.7109375" style="44" customWidth="1"/>
    <col min="17" max="17" width="16.7109375" style="44" customWidth="1"/>
    <col min="18" max="19" width="9.7109375" style="44" customWidth="1"/>
    <col min="20" max="16384" width="9.140625" style="44"/>
  </cols>
  <sheetData>
    <row r="1" spans="1:19" ht="15.75" thickBo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ht="111" customHeight="1" thickBot="1">
      <c r="B2" s="450"/>
      <c r="C2" s="451"/>
      <c r="D2" s="451"/>
      <c r="E2" s="451"/>
      <c r="F2" s="451"/>
      <c r="G2" s="451"/>
      <c r="H2" s="451"/>
      <c r="I2" s="451"/>
      <c r="J2" s="452"/>
      <c r="K2" s="451"/>
      <c r="L2" s="451"/>
      <c r="M2" s="451"/>
      <c r="N2" s="451"/>
      <c r="O2" s="451"/>
      <c r="P2" s="451"/>
      <c r="Q2" s="451"/>
      <c r="R2" s="451"/>
      <c r="S2" s="453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15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28" t="s">
        <v>39</v>
      </c>
      <c r="C4" s="29"/>
      <c r="D4" s="29"/>
      <c r="E4" s="381" t="str">
        <f>Planilha!C7</f>
        <v>CAPS AD NORTE</v>
      </c>
      <c r="F4" s="381"/>
      <c r="G4" s="381"/>
      <c r="H4" s="30"/>
      <c r="I4" s="30"/>
      <c r="J4" s="31"/>
      <c r="K4" s="31"/>
      <c r="L4" s="31"/>
      <c r="M4" s="31"/>
      <c r="N4" s="31"/>
      <c r="O4" s="31"/>
      <c r="P4" s="31"/>
      <c r="Q4" s="31"/>
      <c r="R4" s="31"/>
      <c r="S4" s="32"/>
    </row>
    <row r="5" spans="1:19" ht="19.5" customHeight="1">
      <c r="B5" s="362" t="s">
        <v>40</v>
      </c>
      <c r="C5" s="363"/>
      <c r="D5" s="363"/>
      <c r="E5" s="191" t="str">
        <f>Planilha!C8</f>
        <v>EXECUÇÃO DE MURO DE DIVISA E REFORMA DO REFEITÓRIO</v>
      </c>
      <c r="F5" s="33"/>
      <c r="G5" s="34"/>
      <c r="H5" s="35"/>
      <c r="I5" s="35"/>
      <c r="J5" s="35"/>
      <c r="K5" s="35"/>
      <c r="L5" s="35"/>
      <c r="M5" s="36" t="s">
        <v>41</v>
      </c>
      <c r="N5" s="37" t="str">
        <f>Planilha!H10</f>
        <v>SÃO JOSÉ DO RIO PRETO - SP</v>
      </c>
      <c r="O5" s="38"/>
      <c r="P5" s="38"/>
      <c r="Q5" s="38"/>
      <c r="R5" s="35"/>
      <c r="S5" s="39"/>
    </row>
    <row r="6" spans="1:19" ht="19.5" customHeight="1" thickBot="1">
      <c r="B6" s="364" t="s">
        <v>43</v>
      </c>
      <c r="C6" s="365"/>
      <c r="D6" s="365"/>
      <c r="E6" s="190" t="str">
        <f>Planilha!C9</f>
        <v>RUA JOAQUIM ROSA DOS SANTOS, 851</v>
      </c>
      <c r="F6" s="190" t="str">
        <f>Planilha!C10</f>
        <v>VILA CLEMENTINA</v>
      </c>
      <c r="G6" s="27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2.75" customHeight="1">
      <c r="B7" s="366" t="s">
        <v>0</v>
      </c>
      <c r="C7" s="367"/>
      <c r="D7" s="368"/>
      <c r="E7" s="375" t="s">
        <v>2</v>
      </c>
      <c r="F7" s="378" t="s">
        <v>44</v>
      </c>
      <c r="G7" s="385" t="s">
        <v>45</v>
      </c>
      <c r="H7" s="395">
        <v>1</v>
      </c>
      <c r="I7" s="395"/>
      <c r="J7" s="395"/>
      <c r="K7" s="395">
        <v>2</v>
      </c>
      <c r="L7" s="395"/>
      <c r="M7" s="395"/>
      <c r="N7" s="396">
        <v>3</v>
      </c>
      <c r="O7" s="397"/>
      <c r="P7" s="398"/>
      <c r="Q7" s="396">
        <v>4</v>
      </c>
      <c r="R7" s="397"/>
      <c r="S7" s="398"/>
    </row>
    <row r="8" spans="1:19" ht="12.75" customHeight="1">
      <c r="B8" s="369"/>
      <c r="C8" s="370"/>
      <c r="D8" s="371"/>
      <c r="E8" s="376"/>
      <c r="F8" s="379"/>
      <c r="G8" s="386"/>
      <c r="H8" s="391"/>
      <c r="I8" s="391"/>
      <c r="J8" s="391"/>
      <c r="K8" s="392"/>
      <c r="L8" s="393"/>
      <c r="M8" s="394"/>
      <c r="N8" s="392"/>
      <c r="O8" s="393"/>
      <c r="P8" s="394"/>
      <c r="Q8" s="392"/>
      <c r="R8" s="393"/>
      <c r="S8" s="394"/>
    </row>
    <row r="9" spans="1:19" ht="12.75" customHeight="1" thickBot="1">
      <c r="B9" s="372"/>
      <c r="C9" s="373"/>
      <c r="D9" s="374"/>
      <c r="E9" s="377"/>
      <c r="F9" s="380"/>
      <c r="G9" s="387"/>
      <c r="H9" s="11" t="s">
        <v>16</v>
      </c>
      <c r="I9" s="12" t="s">
        <v>17</v>
      </c>
      <c r="J9" s="13" t="s">
        <v>46</v>
      </c>
      <c r="K9" s="11" t="s">
        <v>16</v>
      </c>
      <c r="L9" s="12" t="s">
        <v>17</v>
      </c>
      <c r="M9" s="13" t="s">
        <v>46</v>
      </c>
      <c r="N9" s="11" t="s">
        <v>16</v>
      </c>
      <c r="O9" s="12" t="s">
        <v>17</v>
      </c>
      <c r="P9" s="13" t="s">
        <v>46</v>
      </c>
      <c r="Q9" s="11" t="s">
        <v>16</v>
      </c>
      <c r="R9" s="12" t="s">
        <v>17</v>
      </c>
      <c r="S9" s="13" t="s">
        <v>46</v>
      </c>
    </row>
    <row r="10" spans="1:19" s="201" customFormat="1" ht="18" customHeight="1">
      <c r="B10" s="110"/>
      <c r="C10" s="111"/>
      <c r="D10" s="111"/>
      <c r="E10" s="112" t="str">
        <f>Planilha!E15</f>
        <v>SERVIÇOS PRELIMINARES</v>
      </c>
      <c r="F10" s="185">
        <f>Planilha!J15</f>
        <v>0</v>
      </c>
      <c r="G10" s="113" t="e">
        <f>F10/F$16</f>
        <v>#DIV/0!</v>
      </c>
      <c r="H10" s="188">
        <f>$F10*I10%</f>
        <v>0</v>
      </c>
      <c r="I10" s="454">
        <v>0</v>
      </c>
      <c r="J10" s="115">
        <f>I10</f>
        <v>0</v>
      </c>
      <c r="K10" s="189">
        <f>$F10*L10%</f>
        <v>0</v>
      </c>
      <c r="L10" s="454">
        <v>0</v>
      </c>
      <c r="M10" s="116">
        <f>L10+J10</f>
        <v>0</v>
      </c>
      <c r="N10" s="189">
        <f>$F10*O10%</f>
        <v>0</v>
      </c>
      <c r="O10" s="454">
        <v>0</v>
      </c>
      <c r="P10" s="116">
        <f>O10+M10</f>
        <v>0</v>
      </c>
      <c r="Q10" s="189">
        <f>$F10*R10%</f>
        <v>0</v>
      </c>
      <c r="R10" s="454">
        <v>0</v>
      </c>
      <c r="S10" s="116">
        <f>R10+P10</f>
        <v>0</v>
      </c>
    </row>
    <row r="11" spans="1:19" s="201" customFormat="1" ht="18" customHeight="1">
      <c r="B11" s="110"/>
      <c r="C11" s="111"/>
      <c r="D11" s="111"/>
      <c r="E11" s="114" t="str">
        <f>Planilha!E29</f>
        <v>MURO DE ARRIMO</v>
      </c>
      <c r="F11" s="186">
        <f>Planilha!J29</f>
        <v>0</v>
      </c>
      <c r="G11" s="113" t="e">
        <f>F11/F$16</f>
        <v>#DIV/0!</v>
      </c>
      <c r="H11" s="188">
        <f>$F11*I11%</f>
        <v>0</v>
      </c>
      <c r="I11" s="454">
        <v>0</v>
      </c>
      <c r="J11" s="115">
        <f>I11</f>
        <v>0</v>
      </c>
      <c r="K11" s="189">
        <f>$F11*L11%</f>
        <v>0</v>
      </c>
      <c r="L11" s="454">
        <v>0</v>
      </c>
      <c r="M11" s="116">
        <f>L11+J11</f>
        <v>0</v>
      </c>
      <c r="N11" s="189">
        <f>$F11*O11%</f>
        <v>0</v>
      </c>
      <c r="O11" s="454">
        <v>0</v>
      </c>
      <c r="P11" s="116">
        <f>O11+M11</f>
        <v>0</v>
      </c>
      <c r="Q11" s="189">
        <f>$F11*R11%</f>
        <v>0</v>
      </c>
      <c r="R11" s="454">
        <v>0</v>
      </c>
      <c r="S11" s="116">
        <f>R11+P11</f>
        <v>0</v>
      </c>
    </row>
    <row r="12" spans="1:19" s="201" customFormat="1" ht="18" customHeight="1">
      <c r="B12" s="110"/>
      <c r="C12" s="111"/>
      <c r="D12" s="111"/>
      <c r="E12" s="114" t="str">
        <f>Planilha!E59</f>
        <v>MURO DE DIVISA</v>
      </c>
      <c r="F12" s="186">
        <f>Planilha!J59</f>
        <v>0</v>
      </c>
      <c r="G12" s="113" t="e">
        <f>F12/F$16</f>
        <v>#DIV/0!</v>
      </c>
      <c r="H12" s="188">
        <f>$F12*I12%</f>
        <v>0</v>
      </c>
      <c r="I12" s="454">
        <v>0</v>
      </c>
      <c r="J12" s="115">
        <f>I12</f>
        <v>0</v>
      </c>
      <c r="K12" s="189">
        <f>$F12*L12%</f>
        <v>0</v>
      </c>
      <c r="L12" s="454">
        <v>0</v>
      </c>
      <c r="M12" s="116">
        <f>L12+J12</f>
        <v>0</v>
      </c>
      <c r="N12" s="189">
        <f>$F12*O12%</f>
        <v>0</v>
      </c>
      <c r="O12" s="454">
        <v>0</v>
      </c>
      <c r="P12" s="116">
        <f>O12+M12</f>
        <v>0</v>
      </c>
      <c r="Q12" s="189">
        <f>$F12*R12%</f>
        <v>0</v>
      </c>
      <c r="R12" s="454">
        <v>0</v>
      </c>
      <c r="S12" s="116">
        <f>R12+P12</f>
        <v>0</v>
      </c>
    </row>
    <row r="13" spans="1:19" s="201" customFormat="1" ht="18" customHeight="1">
      <c r="B13" s="110"/>
      <c r="C13" s="111"/>
      <c r="D13" s="111"/>
      <c r="E13" s="114" t="str">
        <f>Planilha!E81</f>
        <v>DRENAGEM</v>
      </c>
      <c r="F13" s="186">
        <f>Planilha!J81</f>
        <v>0</v>
      </c>
      <c r="G13" s="113" t="e">
        <f>F13/F$16</f>
        <v>#DIV/0!</v>
      </c>
      <c r="H13" s="188">
        <f t="shared" ref="H13:H14" si="0">$F13*I13%</f>
        <v>0</v>
      </c>
      <c r="I13" s="454">
        <v>0</v>
      </c>
      <c r="J13" s="115">
        <f t="shared" ref="J13:J14" si="1">I13</f>
        <v>0</v>
      </c>
      <c r="K13" s="189">
        <f t="shared" ref="K13:K14" si="2">$F13*L13%</f>
        <v>0</v>
      </c>
      <c r="L13" s="454">
        <v>0</v>
      </c>
      <c r="M13" s="116">
        <f t="shared" ref="M13:M14" si="3">L13+J13</f>
        <v>0</v>
      </c>
      <c r="N13" s="189">
        <f t="shared" ref="N13:N14" si="4">$F13*O13%</f>
        <v>0</v>
      </c>
      <c r="O13" s="454">
        <v>0</v>
      </c>
      <c r="P13" s="116">
        <f t="shared" ref="P13:P14" si="5">O13+M13</f>
        <v>0</v>
      </c>
      <c r="Q13" s="189">
        <f t="shared" ref="Q13:Q14" si="6">$F13*R13%</f>
        <v>0</v>
      </c>
      <c r="R13" s="454">
        <v>0</v>
      </c>
      <c r="S13" s="116">
        <f t="shared" ref="S13:S14" si="7">R13+P13</f>
        <v>0</v>
      </c>
    </row>
    <row r="14" spans="1:19" s="201" customFormat="1" ht="18" customHeight="1" thickBot="1">
      <c r="B14" s="110"/>
      <c r="C14" s="111"/>
      <c r="D14" s="111"/>
      <c r="E14" s="114" t="str">
        <f>Planilha!E95</f>
        <v>REFEITÓRIO</v>
      </c>
      <c r="F14" s="186">
        <f>Planilha!J95</f>
        <v>0</v>
      </c>
      <c r="G14" s="113" t="e">
        <f>F14/F$16</f>
        <v>#DIV/0!</v>
      </c>
      <c r="H14" s="188">
        <f t="shared" si="0"/>
        <v>0</v>
      </c>
      <c r="I14" s="454">
        <v>0</v>
      </c>
      <c r="J14" s="115">
        <f t="shared" si="1"/>
        <v>0</v>
      </c>
      <c r="K14" s="189">
        <f t="shared" si="2"/>
        <v>0</v>
      </c>
      <c r="L14" s="454">
        <v>0</v>
      </c>
      <c r="M14" s="116">
        <f t="shared" si="3"/>
        <v>0</v>
      </c>
      <c r="N14" s="189">
        <f t="shared" si="4"/>
        <v>0</v>
      </c>
      <c r="O14" s="454">
        <v>0</v>
      </c>
      <c r="P14" s="116">
        <f t="shared" si="5"/>
        <v>0</v>
      </c>
      <c r="Q14" s="189">
        <f t="shared" si="6"/>
        <v>0</v>
      </c>
      <c r="R14" s="454">
        <v>0</v>
      </c>
      <c r="S14" s="116">
        <f t="shared" si="7"/>
        <v>0</v>
      </c>
    </row>
    <row r="15" spans="1:19" ht="18" customHeight="1" thickBot="1">
      <c r="A15" s="41"/>
      <c r="B15" s="14"/>
      <c r="C15" s="15"/>
      <c r="D15" s="15"/>
      <c r="E15" s="40"/>
      <c r="F15" s="16"/>
      <c r="G15" s="17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9"/>
    </row>
    <row r="16" spans="1:19" ht="18" customHeight="1" thickBot="1">
      <c r="A16" s="41"/>
      <c r="B16" s="366" t="s">
        <v>47</v>
      </c>
      <c r="C16" s="367"/>
      <c r="D16" s="368"/>
      <c r="E16" s="20" t="s">
        <v>48</v>
      </c>
      <c r="F16" s="187">
        <f>SUM(F10:F14)</f>
        <v>0</v>
      </c>
      <c r="G16" s="21" t="e">
        <f>SUM(G10:G14)</f>
        <v>#DIV/0!</v>
      </c>
      <c r="H16" s="22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19"/>
    </row>
    <row r="17" spans="1:19" ht="18" customHeight="1" thickBot="1">
      <c r="A17" s="41"/>
      <c r="B17" s="369"/>
      <c r="C17" s="370"/>
      <c r="D17" s="371"/>
      <c r="E17" s="24" t="s">
        <v>49</v>
      </c>
      <c r="F17" s="25"/>
      <c r="G17" s="26"/>
      <c r="H17" s="388" t="e">
        <f>H19/$F$16</f>
        <v>#DIV/0!</v>
      </c>
      <c r="I17" s="389"/>
      <c r="J17" s="390"/>
      <c r="K17" s="388" t="e">
        <f>K19/$F$16</f>
        <v>#DIV/0!</v>
      </c>
      <c r="L17" s="389"/>
      <c r="M17" s="390"/>
      <c r="N17" s="388" t="e">
        <f>N19/$F$16</f>
        <v>#DIV/0!</v>
      </c>
      <c r="O17" s="389"/>
      <c r="P17" s="390"/>
      <c r="Q17" s="388" t="e">
        <f>Q19/$F$16</f>
        <v>#DIV/0!</v>
      </c>
      <c r="R17" s="389"/>
      <c r="S17" s="390"/>
    </row>
    <row r="18" spans="1:19" ht="18" customHeight="1" thickBot="1">
      <c r="A18" s="41"/>
      <c r="B18" s="369"/>
      <c r="C18" s="370"/>
      <c r="D18" s="371"/>
      <c r="E18" s="24" t="s">
        <v>50</v>
      </c>
      <c r="F18" s="25"/>
      <c r="G18" s="26"/>
      <c r="H18" s="388" t="e">
        <f>H17</f>
        <v>#DIV/0!</v>
      </c>
      <c r="I18" s="389"/>
      <c r="J18" s="390"/>
      <c r="K18" s="388" t="e">
        <f>K17+H18</f>
        <v>#DIV/0!</v>
      </c>
      <c r="L18" s="389"/>
      <c r="M18" s="390"/>
      <c r="N18" s="388" t="e">
        <f>N17+K18</f>
        <v>#DIV/0!</v>
      </c>
      <c r="O18" s="389"/>
      <c r="P18" s="390"/>
      <c r="Q18" s="388" t="e">
        <f>Q17+N18</f>
        <v>#DIV/0!</v>
      </c>
      <c r="R18" s="389"/>
      <c r="S18" s="390"/>
    </row>
    <row r="19" spans="1:19" ht="18" customHeight="1" thickBot="1">
      <c r="A19" s="41"/>
      <c r="B19" s="369"/>
      <c r="C19" s="370"/>
      <c r="D19" s="371"/>
      <c r="E19" s="24" t="s">
        <v>51</v>
      </c>
      <c r="F19" s="25"/>
      <c r="G19" s="26"/>
      <c r="H19" s="382">
        <f>SUM(H10:H14)</f>
        <v>0</v>
      </c>
      <c r="I19" s="383"/>
      <c r="J19" s="384"/>
      <c r="K19" s="382">
        <f>SUM(K10:K14)</f>
        <v>0</v>
      </c>
      <c r="L19" s="383"/>
      <c r="M19" s="384"/>
      <c r="N19" s="382">
        <f>SUM(N10:N14)</f>
        <v>0</v>
      </c>
      <c r="O19" s="383"/>
      <c r="P19" s="384"/>
      <c r="Q19" s="382">
        <f>SUM(Q10:Q14)</f>
        <v>0</v>
      </c>
      <c r="R19" s="383"/>
      <c r="S19" s="384"/>
    </row>
    <row r="20" spans="1:19" ht="18" customHeight="1" thickBot="1">
      <c r="A20" s="41"/>
      <c r="B20" s="372"/>
      <c r="C20" s="373"/>
      <c r="D20" s="374"/>
      <c r="E20" s="24" t="s">
        <v>52</v>
      </c>
      <c r="F20" s="25"/>
      <c r="G20" s="26"/>
      <c r="H20" s="382">
        <f>H19</f>
        <v>0</v>
      </c>
      <c r="I20" s="383"/>
      <c r="J20" s="384"/>
      <c r="K20" s="382">
        <f>K19+H20</f>
        <v>0</v>
      </c>
      <c r="L20" s="383"/>
      <c r="M20" s="384"/>
      <c r="N20" s="382">
        <f>N19+K20</f>
        <v>0</v>
      </c>
      <c r="O20" s="383"/>
      <c r="P20" s="384"/>
      <c r="Q20" s="382">
        <f>Q19+N20</f>
        <v>0</v>
      </c>
      <c r="R20" s="383"/>
      <c r="S20" s="384"/>
    </row>
    <row r="21" spans="1:19" ht="18" customHeight="1" thickBot="1">
      <c r="A21" s="41"/>
      <c r="B21" s="7"/>
      <c r="C21" s="8"/>
      <c r="D21" s="8"/>
      <c r="E21" s="8"/>
      <c r="F21" s="8"/>
      <c r="G21" s="8"/>
      <c r="H21" s="8"/>
      <c r="I21" s="8"/>
      <c r="J21" s="9"/>
      <c r="K21" s="8"/>
      <c r="L21" s="8"/>
      <c r="M21" s="9"/>
      <c r="N21" s="8"/>
      <c r="O21" s="8"/>
      <c r="P21" s="8"/>
      <c r="Q21" s="8"/>
      <c r="R21" s="8"/>
      <c r="S21" s="10"/>
    </row>
    <row r="22" spans="1:19" ht="18" customHeight="1" thickBot="1">
      <c r="A22" s="41"/>
      <c r="B22" s="456"/>
      <c r="C22" s="455"/>
      <c r="D22" s="455"/>
      <c r="E22" s="455"/>
      <c r="F22" s="455"/>
      <c r="G22" s="455"/>
      <c r="H22" s="455"/>
      <c r="I22" s="457"/>
      <c r="J22" s="458"/>
      <c r="K22" s="455"/>
      <c r="L22" s="455"/>
      <c r="M22" s="455"/>
      <c r="N22" s="455"/>
      <c r="O22" s="455"/>
      <c r="P22" s="455"/>
      <c r="Q22" s="455"/>
      <c r="R22" s="455"/>
      <c r="S22" s="459"/>
    </row>
    <row r="23" spans="1:19" ht="18" customHeight="1" thickBot="1">
      <c r="A23" s="41"/>
      <c r="B23" s="460"/>
      <c r="C23" s="461"/>
      <c r="D23" s="461"/>
      <c r="E23" s="461"/>
      <c r="F23" s="461"/>
      <c r="G23" s="462"/>
      <c r="H23" s="463"/>
      <c r="I23" s="464"/>
      <c r="J23" s="464"/>
      <c r="K23" s="464"/>
      <c r="L23" s="464"/>
      <c r="M23" s="464"/>
      <c r="N23" s="464"/>
      <c r="O23" s="464"/>
      <c r="P23" s="464"/>
      <c r="Q23" s="464"/>
      <c r="R23" s="465"/>
      <c r="S23" s="466"/>
    </row>
    <row r="24" spans="1:19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</row>
  </sheetData>
  <sheetProtection algorithmName="SHA-512" hashValue="V2OPZrllqjVucIX4lJh0o7zeZHfSEZ4wesY/1UIjsD+xWW4wAxnQefPQzhoBM37wQeGJCoQWOvcFXUfW+gyAZA==" saltValue="wDQzuKUn5uQDh+FRvqn/gQ==" spinCount="100000" sheet="1" objects="1" scenarios="1" selectLockedCells="1"/>
  <mergeCells count="33">
    <mergeCell ref="K7:M7"/>
    <mergeCell ref="N7:P7"/>
    <mergeCell ref="Q7:S7"/>
    <mergeCell ref="B23:G23"/>
    <mergeCell ref="N20:P20"/>
    <mergeCell ref="Q20:S20"/>
    <mergeCell ref="B16:D20"/>
    <mergeCell ref="H18:J18"/>
    <mergeCell ref="K18:M18"/>
    <mergeCell ref="N18:P18"/>
    <mergeCell ref="H20:J20"/>
    <mergeCell ref="K20:M20"/>
    <mergeCell ref="E4:G4"/>
    <mergeCell ref="H19:J19"/>
    <mergeCell ref="K19:M19"/>
    <mergeCell ref="N19:P19"/>
    <mergeCell ref="Q19:S19"/>
    <mergeCell ref="G7:G9"/>
    <mergeCell ref="Q18:S18"/>
    <mergeCell ref="H17:J17"/>
    <mergeCell ref="K17:M17"/>
    <mergeCell ref="N17:P17"/>
    <mergeCell ref="Q17:S17"/>
    <mergeCell ref="H8:J8"/>
    <mergeCell ref="K8:M8"/>
    <mergeCell ref="N8:P8"/>
    <mergeCell ref="Q8:S8"/>
    <mergeCell ref="H7:J7"/>
    <mergeCell ref="B5:D5"/>
    <mergeCell ref="B6:D6"/>
    <mergeCell ref="B7:D9"/>
    <mergeCell ref="E7:E9"/>
    <mergeCell ref="F7:F9"/>
  </mergeCells>
  <printOptions horizontalCentered="1"/>
  <pageMargins left="0.11811023622047245" right="0.11811023622047245" top="1.5748031496062993" bottom="0.78740157480314965" header="0.31496062992125984" footer="0.31496062992125984"/>
  <pageSetup paperSize="9" scale="62" orientation="landscape" r:id="rId1"/>
  <headerFooter>
    <oddFooter>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6</vt:i4>
      </vt:variant>
    </vt:vector>
  </HeadingPairs>
  <TitlesOfParts>
    <vt:vector size="11" baseType="lpstr">
      <vt:lpstr>BDI (00,00%)</vt:lpstr>
      <vt:lpstr>L.S.(00,00%)</vt:lpstr>
      <vt:lpstr>Planilha</vt:lpstr>
      <vt:lpstr>Comp</vt:lpstr>
      <vt:lpstr>Cronograma</vt:lpstr>
      <vt:lpstr>'BDI (00,00%)'!Area_de_impressao</vt:lpstr>
      <vt:lpstr>Comp!Area_de_impressao</vt:lpstr>
      <vt:lpstr>Cronograma!Area_de_impressao</vt:lpstr>
      <vt:lpstr>Planilha!Area_de_impressao</vt:lpstr>
      <vt:lpstr>Comp!Titulos_de_impressao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2025-08-08T16:12:03Z</dcterms:modified>
</cp:coreProperties>
</file>