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showInkAnnotation="0" codeName="EstaPasta_de_trabalho"/>
  <xr:revisionPtr revIDLastSave="0" documentId="8_{CD7D4C91-74BD-45F7-9192-358B8157FE68}" xr6:coauthVersionLast="47" xr6:coauthVersionMax="47" xr10:uidLastSave="{00000000-0000-0000-0000-000000000000}"/>
  <bookViews>
    <workbookView xWindow="-120" yWindow="-120" windowWidth="29040" windowHeight="15720" tabRatio="795" activeTab="1" xr2:uid="{94E2D92E-4005-44AC-930D-5EF68623128D}"/>
  </bookViews>
  <sheets>
    <sheet name="BDI (00,00%)" sheetId="25" r:id="rId1"/>
    <sheet name="Planilha" sheetId="5" r:id="rId2"/>
    <sheet name="Cronograma" sheetId="22" r:id="rId3"/>
  </sheets>
  <definedNames>
    <definedName name="_xlnm._FilterDatabase" localSheetId="1" hidden="1">Planilha!$B$15:$H$37</definedName>
    <definedName name="_xlnm.Print_Area" localSheetId="0">'BDI (00,00%)'!$B$2:$H$26</definedName>
    <definedName name="_xlnm.Print_Area" localSheetId="2">Cronograma!$B$2:$S$19</definedName>
    <definedName name="_xlnm.Print_Area" localSheetId="1">Planilha!$B$2:$J$42</definedName>
    <definedName name="_xlnm.Print_Titles" localSheetId="2">Cronograma!$B:$G,Cronograma!$2:$9</definedName>
    <definedName name="_xlnm.Print_Titles" localSheetId="1">Planilha!$B:$J,Planilha!$2:$14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2" l="1"/>
  <c r="E6" i="22"/>
  <c r="E5" i="22"/>
  <c r="E4" i="22"/>
  <c r="E19" i="25"/>
  <c r="D18" i="25"/>
  <c r="E18" i="25"/>
  <c r="E17" i="25"/>
  <c r="D21" i="25"/>
  <c r="J7" i="5"/>
  <c r="I21" i="5" s="1"/>
  <c r="J21" i="5" s="1"/>
  <c r="D20" i="25"/>
  <c r="E20" i="25"/>
  <c r="E21" i="25"/>
  <c r="I25" i="5"/>
  <c r="J25" i="5" s="1"/>
  <c r="J24" i="5" s="1"/>
  <c r="I18" i="5"/>
  <c r="J18" i="5"/>
  <c r="I33" i="5"/>
  <c r="J33" i="5"/>
  <c r="I26" i="5"/>
  <c r="J26" i="5" s="1"/>
  <c r="I27" i="5"/>
  <c r="J27" i="5" s="1"/>
  <c r="I29" i="5"/>
  <c r="J29" i="5"/>
  <c r="J28" i="5" s="1"/>
  <c r="I31" i="5"/>
  <c r="J31" i="5"/>
  <c r="I37" i="5"/>
  <c r="J37" i="5"/>
  <c r="I35" i="5"/>
  <c r="J35" i="5"/>
  <c r="I36" i="5"/>
  <c r="J36" i="5" s="1"/>
  <c r="J34" i="5" s="1"/>
  <c r="I17" i="5"/>
  <c r="J17" i="5"/>
  <c r="J16" i="5" s="1"/>
  <c r="J10" i="22"/>
  <c r="M10" i="22"/>
  <c r="P10" i="22"/>
  <c r="S10" i="22"/>
  <c r="I23" i="5" l="1"/>
  <c r="J23" i="5" s="1"/>
  <c r="J22" i="5" s="1"/>
  <c r="I20" i="5"/>
  <c r="J20" i="5" s="1"/>
  <c r="J19" i="5" s="1"/>
  <c r="J39" i="5" s="1"/>
  <c r="F10" i="22" s="1"/>
  <c r="I32" i="5"/>
  <c r="J32" i="5" s="1"/>
  <c r="J30" i="5" s="1"/>
  <c r="F12" i="22" l="1"/>
  <c r="H10" i="22"/>
  <c r="H15" i="22" s="1"/>
  <c r="Q10" i="22"/>
  <c r="Q15" i="22" s="1"/>
  <c r="K10" i="22"/>
  <c r="K15" i="22" s="1"/>
  <c r="G10" i="22"/>
  <c r="G12" i="22" s="1"/>
  <c r="N10" i="22"/>
  <c r="N15" i="22" s="1"/>
  <c r="N13" i="22" l="1"/>
  <c r="Q13" i="22"/>
  <c r="K13" i="22"/>
  <c r="H16" i="22"/>
  <c r="K16" i="22" s="1"/>
  <c r="N16" i="22" s="1"/>
  <c r="Q16" i="22" s="1"/>
  <c r="H13" i="22"/>
  <c r="H14" i="22" s="1"/>
  <c r="K14" i="22" l="1"/>
  <c r="N14" i="22" s="1"/>
  <c r="Q14" i="22" s="1"/>
</calcChain>
</file>

<file path=xl/sharedStrings.xml><?xml version="1.0" encoding="utf-8"?>
<sst xmlns="http://schemas.openxmlformats.org/spreadsheetml/2006/main" count="180" uniqueCount="138">
  <si>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</si>
  <si>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</si>
  <si>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</si>
  <si>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</si>
  <si>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</si>
  <si>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</si>
  <si>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</si>
  <si>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</si>
  <si>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</si>
  <si>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</si>
  <si>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</si>
  <si>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</si>
  <si>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</si>
  <si>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</si>
  <si>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</si>
  <si>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</si>
  <si>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</si>
  <si>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</si>
  <si>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</si>
  <si>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SINAPI</t>
  </si>
  <si>
    <t>UN</t>
  </si>
  <si>
    <t>M3</t>
  </si>
  <si>
    <t>M2</t>
  </si>
  <si>
    <t>FDE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</si>
  <si>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</si>
  <si>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</si>
  <si>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</si>
  <si>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</si>
  <si>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</si>
  <si>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</si>
  <si>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</si>
  <si>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</si>
  <si>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</si>
  <si>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</si>
  <si>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</si>
  <si>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</si>
  <si>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</si>
  <si>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</si>
  <si>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</si>
  <si>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</si>
  <si>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</si>
  <si>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</si>
  <si>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</si>
  <si>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</si>
  <si>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</si>
  <si>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</si>
  <si>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</si>
  <si>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</si>
  <si>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</si>
  <si>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</si>
  <si>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</si>
  <si>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</si>
  <si>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</si>
  <si>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</si>
  <si>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</si>
  <si>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</si>
  <si>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</si>
  <si>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</si>
  <si>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</si>
  <si>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</si>
  <si>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</si>
  <si>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</si>
  <si>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</si>
  <si>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</si>
  <si>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</si>
  <si>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</si>
  <si>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</si>
  <si>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</si>
  <si>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</si>
  <si>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</si>
  <si>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</si>
  <si>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TOTAL DO ORÇAMENTO</t>
  </si>
  <si>
    <t>PLANILHA ORÇAMENTÁRIA - COM DESONERAÇÃO</t>
  </si>
  <si>
    <t>ADEQUAÇÃO ABRIGO COMPRESSOR</t>
  </si>
  <si>
    <t>ELETRICA</t>
  </si>
  <si>
    <t>SAMU</t>
  </si>
  <si>
    <t>93358</t>
  </si>
  <si>
    <t>ESCAVAÇÃO MANUAL DE VALA. AF_09/2024</t>
  </si>
  <si>
    <t>92988</t>
  </si>
  <si>
    <t>CABO DE COBRE FLEXÍVEL ISOLADO, 50 MM², ANTI-CHAMA 0,6/1,0 KV, PARA REDE ENTERRADA DE DISTRIBUIÇÃO DE ENERGIA ELÉTRICA - FORNECIMENTO E INSTALAÇÃO. AF_12/2021 - PRETO</t>
  </si>
  <si>
    <t>CABO DE COBRE FLEXÍVEL ISOLADO, 50 MM², ANTI-CHAMA 0,6/1,0 KV, PARA REDE ENTERRADA DE DISTRIBUIÇÃO DE ENERGIA ELÉTRICA - FORNECIMENTO E INSTALAÇÃO. AF_12/2021 - AZUL</t>
  </si>
  <si>
    <t>CABO DE COBRE FLEXÍVEL ISOLADO, 50 MM², ANTI-CHAMA 0,6/1,0 KV, PARA REDE ENTERRADA DE DISTRIBUIÇÃO DE ENERGIA ELÉTRICA - FORNECIMENTO E INSTALAÇÃO. AF_12/2021 - VERDE</t>
  </si>
  <si>
    <t>93012</t>
  </si>
  <si>
    <t>ELETRODUTO RÍGIDO ROSCÁVEL, PVC, DN 110 MM (4"), PARA REDE ENTERRADA DE DISTRIBUIÇÃO DE ENERGIA ELÉTRICA - FORNECIMENTO E INSTALAÇÃO. AF_12/2021</t>
  </si>
  <si>
    <t>97883</t>
  </si>
  <si>
    <t>CAIXA ENTERRADA ELÉTRICA RETANGULAR, EM CONCRETO PRÉ-MOLDADO, FUNDO COM BRITA, DIMENSÕES INTERNAS: 0,6X0,6X0,5 M. AF_12/2020</t>
  </si>
  <si>
    <t>39.10.160</t>
  </si>
  <si>
    <t>06.11.040</t>
  </si>
  <si>
    <t>08.04.060</t>
  </si>
  <si>
    <t>ENVELOPE DE CONCRETO PARA DUTOS</t>
  </si>
  <si>
    <t>REATERRO MANUAL APILOADO SEM CONTROLE DE COMPACTAÇÃO</t>
  </si>
  <si>
    <t>TERMINAL DE PRESSÃO/COMPRESSÃO PARA CABO DE 50 MM²</t>
  </si>
  <si>
    <t>37.25.110</t>
  </si>
  <si>
    <t>DISJUNTOR EM CAIXA MOLDADA TRIPOLAR, TÉRMICO E MAGNÉTICO FIXOS, TENSÃO DE ISOLAMENTO 415/690V, DE 175A A 250A &gt;&gt; 200A</t>
  </si>
  <si>
    <t>CAIXA DE PASSAGEM</t>
  </si>
  <si>
    <t>CABOS</t>
  </si>
  <si>
    <t>TERMINAL</t>
  </si>
  <si>
    <t>DISJUNTOR</t>
  </si>
  <si>
    <t>ELETRODUTO</t>
  </si>
  <si>
    <t>ESCAVAÇÃO E REATERRO</t>
  </si>
  <si>
    <t>INTERLIGAÇÃO DO GERADOR A REDE EXISTENTE</t>
  </si>
  <si>
    <t>RUA CHEDE SCAFF com a RUA PEDRO GÓES</t>
  </si>
  <si>
    <t>VILA ITALIA</t>
  </si>
  <si>
    <t>BARRA DE COBRE</t>
  </si>
  <si>
    <t>37.20.010</t>
  </si>
  <si>
    <t>09.04.050</t>
  </si>
  <si>
    <t>PLACA DE ACRILICO TRANSPARENTE ESP=5MM PROTECAO A CONTATO ACIDENTAL</t>
  </si>
  <si>
    <t>09.04.045</t>
  </si>
  <si>
    <t>QUADRO GERAL-BARRAMENTO DE 400 A</t>
  </si>
  <si>
    <t>37.25.100</t>
  </si>
  <si>
    <t>ISOLADOR EM EPÓXI DE 1 KV PARA BARRAMENTO</t>
  </si>
  <si>
    <t>CDHU-SD</t>
  </si>
  <si>
    <t>DISJUNTOR EM CAIXA MOLDADA TRIPOLAR, TÉRMICO E MAGNÉTICO FIXOS, TENSÃO DE ISOLAMENTO 480/690V, DE 70A ATÉ 150A &gt;&gt; 80A</t>
  </si>
  <si>
    <t>DISJUNTOR EM CAIXA MOLDADA TRIPOLAR, TÉRMICO E MAGNÉTICO FIXOS, TENSÃO DE ISOLAMENTO 480/690V, DE 70A ATÉ 150A &gt;&gt; 125A</t>
  </si>
  <si>
    <t>Declaro para os devidos fins que para o cálculo deste BDI, optamos pelo Orçamento SEM DESONERAÇÃO, e que esta alternativa é a mais adequada para a Administração Pública.</t>
  </si>
  <si>
    <t>1.1</t>
  </si>
  <si>
    <t>1.1.1</t>
  </si>
  <si>
    <t>1.1.2</t>
  </si>
  <si>
    <t>1.2</t>
  </si>
  <si>
    <t>1.2.1</t>
  </si>
  <si>
    <t>1.2.2</t>
  </si>
  <si>
    <t>1.3</t>
  </si>
  <si>
    <t>1.3.1</t>
  </si>
  <si>
    <t>1.4</t>
  </si>
  <si>
    <t>1.4.1</t>
  </si>
  <si>
    <t>1.4.2</t>
  </si>
  <si>
    <t>1.4.3</t>
  </si>
  <si>
    <t>1.5</t>
  </si>
  <si>
    <t>1.5.1</t>
  </si>
  <si>
    <t>1.6</t>
  </si>
  <si>
    <t>1.6.1</t>
  </si>
  <si>
    <t>1.6.2</t>
  </si>
  <si>
    <t>1.6.3</t>
  </si>
  <si>
    <t>1.7</t>
  </si>
  <si>
    <t>1.7.1</t>
  </si>
  <si>
    <t>1.7.2</t>
  </si>
  <si>
    <t>1.7.3</t>
  </si>
  <si>
    <t>REF.: PREÇOS: SINAPI-FEV./2026; CDHU-BOL.200; FDE-JAN./2026.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</si>
</sst>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</numFmts>
  <fonts count="7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b/>
      <sz val="9"/>
      <name val="Calibri"/>
      <family val="2"/>
    </font>
    <font>
      <b/>
      <sz val="8"/>
      <name val="Calibri"/>
      <family val="2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14"/>
      <name val="Arial Black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i/>
      <sz val="9"/>
      <color rgb="FF0000FF"/>
      <name val="Arial"/>
      <family val="2"/>
    </font>
    <font>
      <b/>
      <i/>
      <sz val="8"/>
      <color rgb="FF0000FF"/>
      <name val="Calibri"/>
      <family val="2"/>
    </font>
    <font>
      <b/>
      <sz val="9"/>
      <color indexed="8"/>
      <name val="Calibri"/>
      <family val="2"/>
      <scheme val="minor"/>
    </font>
    <font>
      <b/>
      <i/>
      <sz val="8"/>
      <color rgb="FF0000FF"/>
      <name val="Arial"/>
      <family val="2"/>
    </font>
  </fonts>
  <fills count="6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9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7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05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9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21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8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31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4" fillId="32" borderId="0" applyNumberFormat="0" applyBorder="0" applyAlignment="0" applyProtection="0"/>
    <xf numFmtId="0" fontId="14" fillId="12" borderId="0" applyNumberFormat="0" applyBorder="0" applyAlignment="0" applyProtection="0"/>
    <xf numFmtId="0" fontId="14" fillId="22" borderId="0" applyNumberFormat="0" applyBorder="0" applyAlignment="0" applyProtection="0"/>
    <xf numFmtId="0" fontId="14" fillId="33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6" borderId="0" applyNumberFormat="0" applyBorder="0" applyAlignment="0" applyProtection="0"/>
    <xf numFmtId="0" fontId="14" fillId="26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28" borderId="0" applyNumberFormat="0" applyBorder="0" applyAlignment="0" applyProtection="0"/>
    <xf numFmtId="0" fontId="14" fillId="23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17" borderId="0" applyNumberFormat="0" applyBorder="0" applyAlignment="0" applyProtection="0"/>
    <xf numFmtId="0" fontId="14" fillId="23" borderId="0" applyNumberFormat="0" applyBorder="0" applyAlignment="0" applyProtection="0"/>
    <xf numFmtId="0" fontId="14" fillId="39" borderId="0" applyNumberFormat="0" applyBorder="0" applyAlignment="0" applyProtection="0"/>
    <xf numFmtId="0" fontId="14" fillId="3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3" borderId="0" applyNumberFormat="0" applyBorder="0" applyAlignment="0" applyProtection="0"/>
    <xf numFmtId="0" fontId="14" fillId="37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42" borderId="0" applyNumberFormat="0" applyBorder="0" applyAlignment="0" applyProtection="0"/>
    <xf numFmtId="0" fontId="14" fillId="1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13" borderId="0" applyNumberFormat="0" applyBorder="0" applyAlignment="0" applyProtection="0"/>
    <xf numFmtId="0" fontId="14" fillId="12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1" borderId="0" applyNumberFormat="0" applyBorder="0" applyAlignment="0" applyProtection="0"/>
    <xf numFmtId="0" fontId="14" fillId="33" borderId="0" applyNumberFormat="0" applyBorder="0" applyAlignment="0" applyProtection="0"/>
    <xf numFmtId="0" fontId="14" fillId="34" borderId="0" applyNumberFormat="0" applyBorder="0" applyAlignment="0" applyProtection="0"/>
    <xf numFmtId="0" fontId="14" fillId="38" borderId="0" applyNumberFormat="0" applyBorder="0" applyAlignment="0" applyProtection="0"/>
    <xf numFmtId="0" fontId="20" fillId="3" borderId="0" applyNumberFormat="0" applyBorder="0" applyAlignment="0" applyProtection="0"/>
    <xf numFmtId="0" fontId="15" fillId="15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6" fillId="27" borderId="1" applyNumberFormat="0" applyAlignment="0" applyProtection="0"/>
    <xf numFmtId="0" fontId="16" fillId="27" borderId="1" applyNumberFormat="0" applyAlignment="0" applyProtection="0"/>
    <xf numFmtId="0" fontId="16" fillId="27" borderId="1" applyNumberFormat="0" applyAlignment="0" applyProtection="0"/>
    <xf numFmtId="0" fontId="16" fillId="27" borderId="1" applyNumberFormat="0" applyAlignment="0" applyProtection="0"/>
    <xf numFmtId="0" fontId="16" fillId="40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5" borderId="1" applyNumberFormat="0" applyAlignment="0" applyProtection="0"/>
    <xf numFmtId="0" fontId="16" fillId="45" borderId="1" applyNumberFormat="0" applyAlignment="0" applyProtection="0"/>
    <xf numFmtId="0" fontId="16" fillId="45" borderId="1" applyNumberFormat="0" applyAlignment="0" applyProtection="0"/>
    <xf numFmtId="0" fontId="16" fillId="45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17" fillId="47" borderId="2" applyNumberFormat="0" applyAlignment="0" applyProtection="0"/>
    <xf numFmtId="0" fontId="17" fillId="46" borderId="2" applyNumberFormat="0" applyAlignment="0" applyProtection="0"/>
    <xf numFmtId="0" fontId="17" fillId="46" borderId="2" applyNumberFormat="0" applyAlignment="0" applyProtection="0"/>
    <xf numFmtId="0" fontId="1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17" fillId="46" borderId="2" applyNumberFormat="0" applyAlignment="0" applyProtection="0"/>
    <xf numFmtId="0" fontId="14" fillId="48" borderId="0" applyNumberFormat="0" applyBorder="0" applyAlignment="0" applyProtection="0"/>
    <xf numFmtId="0" fontId="14" fillId="49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37" borderId="0" applyNumberFormat="0" applyBorder="0" applyAlignment="0" applyProtection="0"/>
    <xf numFmtId="0" fontId="14" fillId="49" borderId="0" applyNumberFormat="0" applyBorder="0" applyAlignment="0" applyProtection="0"/>
    <xf numFmtId="0" fontId="14" fillId="50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51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39" borderId="0" applyNumberFormat="0" applyBorder="0" applyAlignment="0" applyProtection="0"/>
    <xf numFmtId="0" fontId="14" fillId="52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53" borderId="0" applyNumberFormat="0" applyBorder="0" applyAlignment="0" applyProtection="0"/>
    <xf numFmtId="0" fontId="14" fillId="52" borderId="0" applyNumberFormat="0" applyBorder="0" applyAlignment="0" applyProtection="0"/>
    <xf numFmtId="0" fontId="14" fillId="37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5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9" fillId="21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13" borderId="1" applyNumberFormat="0" applyAlignment="0" applyProtection="0"/>
    <xf numFmtId="0" fontId="19" fillId="13" borderId="1" applyNumberFormat="0" applyAlignment="0" applyProtection="0"/>
    <xf numFmtId="0" fontId="19" fillId="13" borderId="1" applyNumberFormat="0" applyAlignment="0" applyProtection="0"/>
    <xf numFmtId="0" fontId="19" fillId="13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25" fillId="0" borderId="5" applyNumberFormat="0" applyFill="0" applyAlignment="0" applyProtection="0"/>
    <xf numFmtId="0" fontId="26" fillId="0" borderId="6" applyNumberFormat="0" applyFill="0" applyAlignment="0" applyProtection="0"/>
    <xf numFmtId="0" fontId="27" fillId="0" borderId="7" applyNumberFormat="0" applyFill="0" applyAlignment="0" applyProtection="0"/>
    <xf numFmtId="0" fontId="27" fillId="0" borderId="0" applyNumberFormat="0" applyFill="0" applyBorder="0" applyAlignment="0" applyProtection="0"/>
    <xf numFmtId="0" fontId="36" fillId="0" borderId="0"/>
    <xf numFmtId="0" fontId="20" fillId="11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8" fillId="0" borderId="3" applyNumberFormat="0" applyFill="0" applyAlignment="0" applyProtection="0"/>
    <xf numFmtId="44" fontId="4" fillId="0" borderId="0" applyFont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4" fontId="4" fillId="0" borderId="0" applyFont="0" applyFill="0" applyBorder="0" applyAlignment="0" applyProtection="0"/>
    <xf numFmtId="169" fontId="1" fillId="0" borderId="0" applyFill="0" applyBorder="0" applyAlignment="0" applyProtection="0"/>
    <xf numFmtId="44" fontId="4" fillId="0" borderId="0" applyFont="0" applyFill="0" applyBorder="0" applyAlignment="0" applyProtection="0"/>
    <xf numFmtId="44" fontId="66" fillId="0" borderId="0" applyFont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3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21" fillId="17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21" fillId="29" borderId="0" applyNumberFormat="0" applyBorder="0" applyAlignment="0" applyProtection="0"/>
    <xf numFmtId="0" fontId="37" fillId="0" borderId="0"/>
    <xf numFmtId="0" fontId="4" fillId="0" borderId="0"/>
    <xf numFmtId="0" fontId="4" fillId="0" borderId="0"/>
    <xf numFmtId="0" fontId="4" fillId="0" borderId="0"/>
    <xf numFmtId="0" fontId="38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/>
    <xf numFmtId="0" fontId="4" fillId="0" borderId="0"/>
    <xf numFmtId="0" fontId="56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66" fillId="0" borderId="0"/>
    <xf numFmtId="0" fontId="4" fillId="0" borderId="0"/>
    <xf numFmtId="0" fontId="66" fillId="0" borderId="0"/>
    <xf numFmtId="0" fontId="4" fillId="0" borderId="0"/>
    <xf numFmtId="0" fontId="66" fillId="0" borderId="0"/>
    <xf numFmtId="0" fontId="12" fillId="0" borderId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4" fillId="0" borderId="0"/>
    <xf numFmtId="0" fontId="67" fillId="0" borderId="0">
      <alignment vertical="center"/>
    </xf>
    <xf numFmtId="0" fontId="4" fillId="0" borderId="0"/>
    <xf numFmtId="0" fontId="67" fillId="0" borderId="0">
      <alignment vertical="center"/>
    </xf>
    <xf numFmtId="0" fontId="4" fillId="0" borderId="0"/>
    <xf numFmtId="0" fontId="28" fillId="0" borderId="0"/>
    <xf numFmtId="0" fontId="4" fillId="0" borderId="0"/>
    <xf numFmtId="0" fontId="28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1" fillId="55" borderId="8" applyNumberForma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4" fillId="17" borderId="8" applyNumberFormat="0" applyAlignment="0" applyProtection="0"/>
    <xf numFmtId="0" fontId="4" fillId="17" borderId="8" applyNumberFormat="0" applyAlignment="0" applyProtection="0"/>
    <xf numFmtId="0" fontId="4" fillId="17" borderId="8" applyNumberFormat="0" applyAlignment="0" applyProtection="0"/>
    <xf numFmtId="0" fontId="4" fillId="17" borderId="8" applyNumberFormat="0" applyAlignment="0" applyProtection="0"/>
    <xf numFmtId="0" fontId="4" fillId="17" borderId="8" applyNumberForma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22" fillId="27" borderId="9" applyNumberFormat="0" applyAlignment="0" applyProtection="0"/>
    <xf numFmtId="0" fontId="22" fillId="27" borderId="9" applyNumberFormat="0" applyAlignment="0" applyProtection="0"/>
    <xf numFmtId="0" fontId="22" fillId="27" borderId="9" applyNumberFormat="0" applyAlignment="0" applyProtection="0"/>
    <xf numFmtId="0" fontId="22" fillId="27" borderId="9" applyNumberFormat="0" applyAlignment="0" applyProtection="0"/>
    <xf numFmtId="0" fontId="22" fillId="27" borderId="9" applyNumberFormat="0" applyAlignment="0" applyProtection="0"/>
    <xf numFmtId="9" fontId="4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4" fillId="0" borderId="0" applyFont="0" applyFill="0" applyBorder="0" applyAlignment="0" applyProtection="0"/>
    <xf numFmtId="9" fontId="1" fillId="0" borderId="0" applyFill="0" applyBorder="0" applyAlignment="0" applyProtection="0"/>
    <xf numFmtId="9" fontId="4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40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5" borderId="9" applyNumberFormat="0" applyAlignment="0" applyProtection="0"/>
    <xf numFmtId="0" fontId="22" fillId="45" borderId="9" applyNumberFormat="0" applyAlignment="0" applyProtection="0"/>
    <xf numFmtId="0" fontId="22" fillId="45" borderId="9" applyNumberFormat="0" applyAlignment="0" applyProtection="0"/>
    <xf numFmtId="0" fontId="22" fillId="45" borderId="9" applyNumberFormat="0" applyAlignment="0" applyProtection="0"/>
    <xf numFmtId="0" fontId="22" fillId="45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26" fillId="0" borderId="6" applyNumberFormat="0" applyFill="0" applyAlignment="0" applyProtection="0"/>
    <xf numFmtId="0" fontId="31" fillId="0" borderId="12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12" applyNumberFormat="0" applyFill="0" applyAlignment="0" applyProtection="0"/>
    <xf numFmtId="0" fontId="27" fillId="0" borderId="7" applyNumberFormat="0" applyFill="0" applyAlignment="0" applyProtection="0"/>
    <xf numFmtId="0" fontId="32" fillId="0" borderId="13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32" fillId="0" borderId="14" applyNumberFormat="0" applyFill="0" applyAlignment="0" applyProtection="0"/>
    <xf numFmtId="0" fontId="32" fillId="0" borderId="13" applyNumberFormat="0" applyFill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5" applyNumberFormat="0" applyFill="0" applyAlignment="0" applyProtection="0"/>
    <xf numFmtId="0" fontId="10" fillId="0" borderId="15" applyNumberFormat="0" applyFill="0" applyAlignment="0" applyProtection="0"/>
    <xf numFmtId="0" fontId="10" fillId="0" borderId="15" applyNumberFormat="0" applyFill="0" applyAlignment="0" applyProtection="0"/>
    <xf numFmtId="0" fontId="10" fillId="0" borderId="15" applyNumberFormat="0" applyFill="0" applyAlignment="0" applyProtection="0"/>
    <xf numFmtId="0" fontId="10" fillId="0" borderId="15" applyNumberFormat="0" applyFill="0" applyAlignment="0" applyProtection="0"/>
    <xf numFmtId="43" fontId="8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1" fillId="0" borderId="0"/>
    <xf numFmtId="168" fontId="1" fillId="0" borderId="0"/>
    <xf numFmtId="165" fontId="4" fillId="0" borderId="0" applyFont="0" applyFill="0" applyBorder="0" applyAlignment="0" applyProtection="0"/>
    <xf numFmtId="168" fontId="1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303">
    <xf numFmtId="0" fontId="0" fillId="0" borderId="0" xfId="0"/>
    <xf numFmtId="0" fontId="40" fillId="56" borderId="17" xfId="558" applyFont="1" applyFill="1" applyBorder="1" applyAlignment="1" applyProtection="1">
      <alignment vertical="center"/>
      <protection hidden="1"/>
    </xf>
    <xf numFmtId="0" fontId="40" fillId="56" borderId="18" xfId="558" applyFont="1" applyFill="1" applyBorder="1" applyAlignment="1" applyProtection="1">
      <alignment vertical="center"/>
      <protection hidden="1"/>
    </xf>
    <xf numFmtId="0" fontId="40" fillId="56" borderId="17" xfId="558" applyFont="1" applyFill="1" applyBorder="1" applyAlignment="1" applyProtection="1">
      <alignment horizontal="center" vertical="center"/>
      <protection hidden="1"/>
    </xf>
    <xf numFmtId="0" fontId="40" fillId="56" borderId="19" xfId="558" applyFont="1" applyFill="1" applyBorder="1" applyAlignment="1" applyProtection="1">
      <alignment vertical="center"/>
      <protection hidden="1"/>
    </xf>
    <xf numFmtId="0" fontId="41" fillId="57" borderId="20" xfId="558" applyFont="1" applyFill="1" applyBorder="1" applyAlignment="1" applyProtection="1">
      <alignment horizontal="center"/>
      <protection hidden="1"/>
    </xf>
    <xf numFmtId="0" fontId="41" fillId="57" borderId="21" xfId="558" applyFont="1" applyFill="1" applyBorder="1" applyAlignment="1" applyProtection="1">
      <alignment horizontal="center"/>
      <protection hidden="1"/>
    </xf>
    <xf numFmtId="0" fontId="5" fillId="0" borderId="17" xfId="558" applyFont="1" applyBorder="1" applyAlignment="1" applyProtection="1">
      <protection hidden="1"/>
    </xf>
    <xf numFmtId="0" fontId="5" fillId="0" borderId="18" xfId="558" applyFont="1" applyBorder="1" applyAlignment="1" applyProtection="1">
      <protection hidden="1"/>
    </xf>
    <xf numFmtId="0" fontId="44" fillId="0" borderId="18" xfId="558" applyFont="1" applyBorder="1" applyAlignment="1" applyProtection="1">
      <alignment horizontal="center" vertical="center"/>
      <protection hidden="1"/>
    </xf>
    <xf numFmtId="0" fontId="5" fillId="0" borderId="19" xfId="558" applyFont="1" applyBorder="1" applyAlignment="1" applyProtection="1">
      <protection hidden="1"/>
    </xf>
    <xf numFmtId="0" fontId="68" fillId="58" borderId="22" xfId="558" applyFont="1" applyFill="1" applyBorder="1" applyAlignment="1" applyProtection="1">
      <alignment horizontal="center"/>
      <protection hidden="1"/>
    </xf>
    <xf numFmtId="0" fontId="68" fillId="58" borderId="23" xfId="558" applyFont="1" applyFill="1" applyBorder="1" applyAlignment="1" applyProtection="1">
      <alignment horizontal="center"/>
      <protection hidden="1"/>
    </xf>
    <xf numFmtId="0" fontId="68" fillId="58" borderId="24" xfId="558" applyFont="1" applyFill="1" applyBorder="1" applyAlignment="1" applyProtection="1">
      <alignment horizontal="center"/>
      <protection hidden="1"/>
    </xf>
    <xf numFmtId="167" fontId="69" fillId="0" borderId="25" xfId="558" applyNumberFormat="1" applyFont="1" applyFill="1" applyBorder="1" applyAlignment="1" applyProtection="1">
      <alignment horizontal="center" vertical="center"/>
    </xf>
    <xf numFmtId="167" fontId="69" fillId="0" borderId="26" xfId="558" applyNumberFormat="1" applyFont="1" applyFill="1" applyBorder="1" applyAlignment="1" applyProtection="1">
      <alignment horizontal="center" vertical="center"/>
    </xf>
    <xf numFmtId="172" fontId="68" fillId="0" borderId="17" xfId="558" applyNumberFormat="1" applyFont="1" applyBorder="1" applyAlignment="1" applyProtection="1">
      <alignment horizontal="center" vertical="center" wrapText="1"/>
    </xf>
    <xf numFmtId="172" fontId="68" fillId="0" borderId="18" xfId="558" applyNumberFormat="1" applyFont="1" applyBorder="1" applyAlignment="1" applyProtection="1">
      <alignment horizontal="center" vertical="center" wrapText="1"/>
    </xf>
    <xf numFmtId="4" fontId="68" fillId="0" borderId="27" xfId="558" applyNumberFormat="1" applyFont="1" applyBorder="1" applyAlignment="1" applyProtection="1">
      <alignment horizontal="right" vertical="center" indent="1"/>
    </xf>
    <xf numFmtId="171" fontId="68" fillId="0" borderId="27" xfId="558" applyNumberFormat="1" applyFont="1" applyBorder="1" applyAlignment="1" applyProtection="1">
      <alignment horizontal="center" vertical="center"/>
    </xf>
    <xf numFmtId="167" fontId="69" fillId="0" borderId="27" xfId="558" applyNumberFormat="1" applyFont="1" applyFill="1" applyBorder="1" applyAlignment="1" applyProtection="1">
      <alignment horizontal="center" vertical="center"/>
    </xf>
    <xf numFmtId="167" fontId="69" fillId="0" borderId="28" xfId="558" applyNumberFormat="1" applyFont="1" applyFill="1" applyBorder="1" applyAlignment="1" applyProtection="1">
      <alignment horizontal="center" vertical="center"/>
    </xf>
    <xf numFmtId="0" fontId="68" fillId="58" borderId="17" xfId="558" applyFont="1" applyFill="1" applyBorder="1" applyAlignment="1" applyProtection="1">
      <alignment horizontal="left" vertical="center"/>
    </xf>
    <xf numFmtId="10" fontId="68" fillId="58" borderId="29" xfId="558" applyNumberFormat="1" applyFont="1" applyFill="1" applyBorder="1" applyAlignment="1" applyProtection="1">
      <alignment horizontal="center" vertical="center"/>
    </xf>
    <xf numFmtId="170" fontId="69" fillId="0" borderId="30" xfId="558" applyNumberFormat="1" applyFont="1" applyBorder="1" applyAlignment="1" applyProtection="1"/>
    <xf numFmtId="170" fontId="69" fillId="0" borderId="31" xfId="558" applyNumberFormat="1" applyFont="1" applyBorder="1" applyAlignment="1" applyProtection="1"/>
    <xf numFmtId="0" fontId="68" fillId="58" borderId="17" xfId="558" applyFont="1" applyFill="1" applyBorder="1" applyAlignment="1" applyProtection="1">
      <alignment vertical="center"/>
    </xf>
    <xf numFmtId="0" fontId="68" fillId="58" borderId="18" xfId="558" applyFont="1" applyFill="1" applyBorder="1" applyAlignment="1" applyProtection="1">
      <alignment vertical="center"/>
    </xf>
    <xf numFmtId="0" fontId="68" fillId="58" borderId="19" xfId="558" applyFont="1" applyFill="1" applyBorder="1" applyAlignment="1" applyProtection="1">
      <alignment vertical="center"/>
    </xf>
    <xf numFmtId="0" fontId="46" fillId="57" borderId="20" xfId="558" applyFont="1" applyFill="1" applyBorder="1" applyAlignment="1" applyProtection="1">
      <alignment horizontal="left"/>
      <protection hidden="1"/>
    </xf>
    <xf numFmtId="0" fontId="5" fillId="57" borderId="32" xfId="558" applyFont="1" applyFill="1" applyBorder="1" applyAlignment="1" applyProtection="1">
      <alignment vertical="center"/>
    </xf>
    <xf numFmtId="0" fontId="5" fillId="57" borderId="33" xfId="558" applyFont="1" applyFill="1" applyBorder="1" applyAlignment="1" applyProtection="1">
      <alignment vertical="center"/>
    </xf>
    <xf numFmtId="0" fontId="4" fillId="0" borderId="33" xfId="558" applyBorder="1" applyAlignment="1" applyProtection="1"/>
    <xf numFmtId="4" fontId="42" fillId="57" borderId="33" xfId="558" applyNumberFormat="1" applyFont="1" applyFill="1" applyBorder="1" applyAlignment="1" applyProtection="1"/>
    <xf numFmtId="4" fontId="42" fillId="57" borderId="34" xfId="558" applyNumberFormat="1" applyFont="1" applyFill="1" applyBorder="1" applyAlignment="1" applyProtection="1"/>
    <xf numFmtId="0" fontId="42" fillId="57" borderId="0" xfId="558" applyFont="1" applyFill="1" applyBorder="1" applyAlignment="1" applyProtection="1"/>
    <xf numFmtId="4" fontId="5" fillId="57" borderId="0" xfId="558" applyNumberFormat="1" applyFont="1" applyFill="1" applyBorder="1" applyAlignment="1" applyProtection="1"/>
    <xf numFmtId="4" fontId="42" fillId="59" borderId="0" xfId="558" applyNumberFormat="1" applyFont="1" applyFill="1" applyBorder="1" applyAlignment="1" applyProtection="1"/>
    <xf numFmtId="0" fontId="5" fillId="57" borderId="0" xfId="558" applyFont="1" applyFill="1" applyBorder="1" applyAlignment="1" applyProtection="1">
      <alignment horizontal="right" indent="2"/>
    </xf>
    <xf numFmtId="4" fontId="47" fillId="59" borderId="0" xfId="558" applyNumberFormat="1" applyFont="1" applyFill="1" applyBorder="1" applyAlignment="1" applyProtection="1"/>
    <xf numFmtId="4" fontId="43" fillId="59" borderId="0" xfId="558" applyNumberFormat="1" applyFont="1" applyFill="1" applyBorder="1" applyAlignment="1" applyProtection="1"/>
    <xf numFmtId="4" fontId="42" fillId="59" borderId="35" xfId="558" applyNumberFormat="1" applyFont="1" applyFill="1" applyBorder="1" applyAlignment="1" applyProtection="1"/>
    <xf numFmtId="0" fontId="68" fillId="0" borderId="18" xfId="558" applyFont="1" applyBorder="1" applyAlignment="1" applyProtection="1">
      <alignment vertical="center"/>
    </xf>
    <xf numFmtId="0" fontId="70" fillId="60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70" fillId="0" borderId="0" xfId="0" applyFont="1" applyProtection="1"/>
    <xf numFmtId="0" fontId="0" fillId="0" borderId="0" xfId="0" applyProtection="1"/>
    <xf numFmtId="0" fontId="71" fillId="0" borderId="0" xfId="0" applyFont="1" applyProtection="1"/>
    <xf numFmtId="4" fontId="50" fillId="0" borderId="36" xfId="558" applyNumberFormat="1" applyFont="1" applyFill="1" applyBorder="1" applyAlignment="1" applyProtection="1">
      <alignment horizontal="center" vertical="center" wrapText="1"/>
    </xf>
    <xf numFmtId="0" fontId="50" fillId="0" borderId="37" xfId="558" applyFont="1" applyBorder="1" applyAlignment="1" applyProtection="1">
      <alignment horizontal="center" vertical="center"/>
    </xf>
    <xf numFmtId="0" fontId="50" fillId="0" borderId="36" xfId="558" applyFont="1" applyBorder="1" applyAlignment="1" applyProtection="1">
      <alignment horizontal="center" vertical="center"/>
    </xf>
    <xf numFmtId="0" fontId="4" fillId="0" borderId="0" xfId="558" applyProtection="1"/>
    <xf numFmtId="10" fontId="4" fillId="0" borderId="38" xfId="596" applyNumberFormat="1" applyFont="1" applyFill="1" applyBorder="1" applyAlignment="1" applyProtection="1">
      <alignment horizontal="center" vertical="center"/>
    </xf>
    <xf numFmtId="0" fontId="4" fillId="0" borderId="39" xfId="558" applyBorder="1" applyAlignment="1" applyProtection="1">
      <alignment horizontal="center" vertical="center" wrapText="1"/>
    </xf>
    <xf numFmtId="2" fontId="52" fillId="1" borderId="40" xfId="558" applyNumberFormat="1" applyFont="1" applyFill="1" applyBorder="1" applyAlignment="1" applyProtection="1">
      <alignment horizontal="center" vertical="center"/>
    </xf>
    <xf numFmtId="10" fontId="4" fillId="0" borderId="41" xfId="596" applyNumberFormat="1" applyFont="1" applyFill="1" applyBorder="1" applyAlignment="1" applyProtection="1">
      <alignment horizontal="center" vertical="center" wrapText="1"/>
    </xf>
    <xf numFmtId="10" fontId="4" fillId="0" borderId="42" xfId="596" applyNumberFormat="1" applyFont="1" applyFill="1" applyBorder="1" applyAlignment="1" applyProtection="1">
      <alignment horizontal="center" vertical="center" wrapText="1"/>
    </xf>
    <xf numFmtId="0" fontId="4" fillId="0" borderId="0" xfId="558" applyAlignment="1" applyProtection="1">
      <alignment vertical="center"/>
    </xf>
    <xf numFmtId="0" fontId="54" fillId="0" borderId="43" xfId="558" applyFont="1" applyBorder="1" applyAlignment="1" applyProtection="1">
      <alignment horizontal="center" vertical="top"/>
    </xf>
    <xf numFmtId="10" fontId="4" fillId="0" borderId="42" xfId="596" applyNumberFormat="1" applyFont="1" applyFill="1" applyBorder="1" applyAlignment="1" applyProtection="1">
      <alignment horizontal="center" vertical="center"/>
    </xf>
    <xf numFmtId="2" fontId="4" fillId="0" borderId="0" xfId="558" applyNumberFormat="1" applyProtection="1"/>
    <xf numFmtId="0" fontId="50" fillId="0" borderId="44" xfId="558" applyFont="1" applyBorder="1" applyAlignment="1" applyProtection="1">
      <alignment horizontal="center" vertical="center" wrapText="1"/>
    </xf>
    <xf numFmtId="10" fontId="4" fillId="0" borderId="41" xfId="596" applyNumberFormat="1" applyFont="1" applyFill="1" applyBorder="1" applyAlignment="1" applyProtection="1">
      <alignment horizontal="center" vertical="center"/>
    </xf>
    <xf numFmtId="10" fontId="4" fillId="0" borderId="45" xfId="596" applyNumberFormat="1" applyFont="1" applyFill="1" applyBorder="1" applyAlignment="1" applyProtection="1">
      <alignment horizontal="center" vertical="center"/>
    </xf>
    <xf numFmtId="4" fontId="50" fillId="0" borderId="42" xfId="558" applyNumberFormat="1" applyFont="1" applyFill="1" applyBorder="1" applyAlignment="1" applyProtection="1">
      <alignment horizontal="center" vertical="center"/>
    </xf>
    <xf numFmtId="10" fontId="4" fillId="58" borderId="42" xfId="558" applyNumberFormat="1" applyFont="1" applyFill="1" applyBorder="1" applyAlignment="1" applyProtection="1">
      <alignment horizontal="center" vertical="center"/>
    </xf>
    <xf numFmtId="0" fontId="50" fillId="0" borderId="46" xfId="558" applyFont="1" applyFill="1" applyBorder="1" applyAlignment="1" applyProtection="1">
      <alignment horizontal="center" vertical="center"/>
    </xf>
    <xf numFmtId="0" fontId="51" fillId="0" borderId="0" xfId="558" applyFont="1" applyAlignment="1" applyProtection="1"/>
    <xf numFmtId="10" fontId="53" fillId="0" borderId="47" xfId="558" applyNumberFormat="1" applyFont="1" applyFill="1" applyBorder="1" applyAlignment="1" applyProtection="1">
      <alignment horizontal="center" vertical="center"/>
    </xf>
    <xf numFmtId="0" fontId="54" fillId="0" borderId="0" xfId="558" applyFont="1" applyBorder="1" applyAlignment="1" applyProtection="1">
      <alignment horizontal="center" vertical="top"/>
    </xf>
    <xf numFmtId="0" fontId="4" fillId="0" borderId="42" xfId="558" applyFont="1" applyBorder="1" applyAlignment="1" applyProtection="1">
      <alignment horizontal="center"/>
    </xf>
    <xf numFmtId="0" fontId="50" fillId="0" borderId="36" xfId="558" applyFont="1" applyFill="1" applyBorder="1" applyAlignment="1" applyProtection="1">
      <alignment horizontal="center" vertical="center"/>
    </xf>
    <xf numFmtId="2" fontId="52" fillId="1" borderId="48" xfId="558" applyNumberFormat="1" applyFont="1" applyFill="1" applyBorder="1" applyAlignment="1" applyProtection="1">
      <alignment horizontal="center" vertical="center"/>
    </xf>
    <xf numFmtId="4" fontId="50" fillId="0" borderId="49" xfId="558" applyNumberFormat="1" applyFont="1" applyFill="1" applyBorder="1" applyAlignment="1" applyProtection="1">
      <alignment horizontal="center" vertical="center"/>
    </xf>
    <xf numFmtId="0" fontId="4" fillId="0" borderId="50" xfId="558" applyBorder="1" applyAlignment="1" applyProtection="1">
      <alignment horizontal="center" vertical="center"/>
    </xf>
    <xf numFmtId="10" fontId="4" fillId="0" borderId="38" xfId="558" applyNumberFormat="1" applyFont="1" applyFill="1" applyBorder="1" applyAlignment="1" applyProtection="1">
      <alignment horizontal="center" vertical="center"/>
    </xf>
    <xf numFmtId="0" fontId="50" fillId="0" borderId="51" xfId="558" applyFont="1" applyFill="1" applyBorder="1" applyAlignment="1" applyProtection="1">
      <alignment horizontal="center" vertical="center" wrapText="1"/>
    </xf>
    <xf numFmtId="0" fontId="4" fillId="0" borderId="50" xfId="558" applyBorder="1" applyAlignment="1" applyProtection="1">
      <alignment horizontal="center" vertical="center" wrapText="1"/>
    </xf>
    <xf numFmtId="0" fontId="4" fillId="0" borderId="42" xfId="558" applyFont="1" applyBorder="1" applyAlignment="1" applyProtection="1">
      <alignment horizontal="center" vertical="center"/>
    </xf>
    <xf numFmtId="0" fontId="4" fillId="0" borderId="38" xfId="558" applyFont="1" applyFill="1" applyBorder="1" applyAlignment="1" applyProtection="1">
      <alignment horizontal="center" vertical="center" wrapText="1"/>
    </xf>
    <xf numFmtId="172" fontId="68" fillId="0" borderId="52" xfId="558" applyNumberFormat="1" applyFont="1" applyFill="1" applyBorder="1" applyAlignment="1" applyProtection="1">
      <alignment horizontal="center" vertical="center" wrapText="1"/>
    </xf>
    <xf numFmtId="172" fontId="68" fillId="0" borderId="53" xfId="558" applyNumberFormat="1" applyFont="1" applyFill="1" applyBorder="1" applyAlignment="1" applyProtection="1">
      <alignment horizontal="center" vertical="center" wrapText="1"/>
    </xf>
    <xf numFmtId="0" fontId="68" fillId="0" borderId="54" xfId="558" applyFont="1" applyFill="1" applyBorder="1" applyAlignment="1" applyProtection="1">
      <alignment vertical="center"/>
    </xf>
    <xf numFmtId="171" fontId="68" fillId="0" borderId="54" xfId="558" applyNumberFormat="1" applyFont="1" applyFill="1" applyBorder="1" applyAlignment="1" applyProtection="1">
      <alignment horizontal="center" vertical="center"/>
    </xf>
    <xf numFmtId="0" fontId="6" fillId="0" borderId="42" xfId="0" applyFont="1" applyFill="1" applyBorder="1" applyAlignment="1" applyProtection="1">
      <alignment horizontal="center" vertical="center"/>
    </xf>
    <xf numFmtId="41" fontId="6" fillId="0" borderId="42" xfId="0" applyNumberFormat="1" applyFont="1" applyFill="1" applyBorder="1" applyAlignment="1" applyProtection="1">
      <alignment horizontal="center" vertical="center"/>
    </xf>
    <xf numFmtId="0" fontId="6" fillId="0" borderId="42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72" fillId="0" borderId="0" xfId="0" applyFont="1" applyProtection="1"/>
    <xf numFmtId="0" fontId="59" fillId="0" borderId="0" xfId="0" applyFont="1" applyAlignment="1" applyProtection="1">
      <alignment vertical="center" wrapText="1"/>
    </xf>
    <xf numFmtId="0" fontId="59" fillId="0" borderId="0" xfId="0" applyFont="1" applyAlignment="1" applyProtection="1">
      <alignment horizontal="justify" vertical="center" wrapText="1"/>
    </xf>
    <xf numFmtId="0" fontId="72" fillId="0" borderId="0" xfId="0" applyFont="1" applyAlignment="1" applyProtection="1">
      <alignment horizontal="justify"/>
    </xf>
    <xf numFmtId="0" fontId="6" fillId="0" borderId="55" xfId="0" applyFont="1" applyBorder="1" applyAlignment="1" applyProtection="1">
      <alignment horizontal="center" vertical="center"/>
    </xf>
    <xf numFmtId="0" fontId="6" fillId="0" borderId="56" xfId="0" applyFont="1" applyBorder="1" applyAlignment="1" applyProtection="1">
      <alignment horizontal="justify" vertical="center"/>
    </xf>
    <xf numFmtId="41" fontId="6" fillId="0" borderId="56" xfId="0" applyNumberFormat="1" applyFont="1" applyBorder="1" applyAlignment="1" applyProtection="1">
      <alignment horizontal="center" vertical="center"/>
    </xf>
    <xf numFmtId="0" fontId="6" fillId="0" borderId="56" xfId="0" applyFont="1" applyBorder="1" applyAlignment="1" applyProtection="1">
      <alignment horizontal="center" vertical="center"/>
    </xf>
    <xf numFmtId="0" fontId="6" fillId="0" borderId="57" xfId="0" applyFont="1" applyBorder="1" applyAlignment="1" applyProtection="1">
      <alignment horizontal="center" vertical="center"/>
    </xf>
    <xf numFmtId="0" fontId="6" fillId="0" borderId="43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3" fillId="0" borderId="58" xfId="0" applyNumberFormat="1" applyFont="1" applyBorder="1" applyAlignment="1" applyProtection="1">
      <alignment horizontal="center" vertical="center"/>
    </xf>
    <xf numFmtId="0" fontId="6" fillId="0" borderId="43" xfId="0" applyFont="1" applyBorder="1" applyAlignment="1" applyProtection="1">
      <alignment horizontal="left" vertical="center"/>
    </xf>
    <xf numFmtId="0" fontId="42" fillId="0" borderId="0" xfId="0" applyFont="1" applyAlignment="1" applyProtection="1">
      <alignment vertical="center"/>
    </xf>
    <xf numFmtId="0" fontId="58" fillId="0" borderId="0" xfId="0" applyFont="1" applyAlignment="1" applyProtection="1">
      <alignment horizontal="justify" vertical="center" wrapText="1"/>
    </xf>
    <xf numFmtId="49" fontId="58" fillId="0" borderId="0" xfId="0" applyNumberFormat="1" applyFont="1" applyAlignment="1" applyProtection="1">
      <alignment vertical="center" wrapText="1"/>
    </xf>
    <xf numFmtId="0" fontId="73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58" fillId="0" borderId="59" xfId="0" applyNumberFormat="1" applyFont="1" applyBorder="1" applyAlignment="1" applyProtection="1">
      <alignment horizontal="left" vertical="center"/>
    </xf>
    <xf numFmtId="0" fontId="58" fillId="0" borderId="60" xfId="0" applyFont="1" applyBorder="1" applyAlignment="1" applyProtection="1">
      <alignment horizontal="justify" vertical="center" wrapText="1"/>
    </xf>
    <xf numFmtId="49" fontId="58" fillId="0" borderId="60" xfId="0" applyNumberFormat="1" applyFont="1" applyBorder="1" applyAlignment="1" applyProtection="1">
      <alignment vertical="center" wrapText="1"/>
    </xf>
    <xf numFmtId="0" fontId="73" fillId="0" borderId="60" xfId="0" applyFont="1" applyBorder="1" applyAlignment="1" applyProtection="1">
      <alignment horizontal="right" vertical="center"/>
    </xf>
    <xf numFmtId="0" fontId="58" fillId="0" borderId="60" xfId="0" applyFont="1" applyBorder="1" applyAlignment="1" applyProtection="1">
      <alignment vertical="center" wrapText="1"/>
    </xf>
    <xf numFmtId="0" fontId="58" fillId="0" borderId="61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61" fillId="61" borderId="62" xfId="578" applyFont="1" applyFill="1" applyBorder="1" applyAlignment="1" applyProtection="1">
      <alignment horizontal="left" vertical="center"/>
      <protection hidden="1"/>
    </xf>
    <xf numFmtId="0" fontId="6" fillId="61" borderId="63" xfId="0" applyFont="1" applyFill="1" applyBorder="1" applyAlignment="1" applyProtection="1">
      <alignment horizontal="right" vertical="center"/>
    </xf>
    <xf numFmtId="17" fontId="58" fillId="61" borderId="63" xfId="0" applyNumberFormat="1" applyFont="1" applyFill="1" applyBorder="1" applyAlignment="1" applyProtection="1">
      <alignment horizontal="justify" vertical="center"/>
    </xf>
    <xf numFmtId="41" fontId="6" fillId="61" borderId="63" xfId="0" applyNumberFormat="1" applyFont="1" applyFill="1" applyBorder="1" applyAlignment="1" applyProtection="1">
      <alignment horizontal="center" vertical="center"/>
    </xf>
    <xf numFmtId="0" fontId="6" fillId="61" borderId="63" xfId="0" applyFont="1" applyFill="1" applyBorder="1" applyAlignment="1" applyProtection="1">
      <alignment horizontal="center" vertical="center"/>
    </xf>
    <xf numFmtId="0" fontId="6" fillId="61" borderId="63" xfId="0" applyFont="1" applyFill="1" applyBorder="1" applyAlignment="1" applyProtection="1">
      <alignment horizontal="left" vertical="center"/>
    </xf>
    <xf numFmtId="10" fontId="58" fillId="61" borderId="64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58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58" fillId="0" borderId="0" xfId="0" applyNumberFormat="1" applyFont="1" applyFill="1" applyBorder="1" applyAlignment="1" applyProtection="1">
      <alignment horizontal="center" vertical="center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42" xfId="990" applyNumberFormat="1" applyFont="1" applyFill="1" applyBorder="1" applyAlignment="1" applyProtection="1">
      <alignment horizontal="right" vertical="center"/>
    </xf>
    <xf numFmtId="0" fontId="59" fillId="0" borderId="0" xfId="0" applyFont="1" applyFill="1" applyAlignment="1" applyProtection="1">
      <alignment vertical="center" wrapText="1"/>
    </xf>
    <xf numFmtId="0" fontId="72" fillId="0" borderId="0" xfId="0" applyFont="1" applyFill="1" applyProtection="1"/>
    <xf numFmtId="0" fontId="6" fillId="0" borderId="56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2" fillId="0" borderId="0" xfId="0" applyFont="1" applyFill="1" applyAlignment="1" applyProtection="1">
      <alignment vertical="center"/>
    </xf>
    <xf numFmtId="41" fontId="44" fillId="0" borderId="0" xfId="0" applyNumberFormat="1" applyFont="1" applyFill="1" applyAlignment="1" applyProtection="1">
      <alignment horizontal="left" vertical="center"/>
    </xf>
    <xf numFmtId="41" fontId="44" fillId="0" borderId="60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57" fillId="62" borderId="42" xfId="0" applyFont="1" applyFill="1" applyBorder="1" applyAlignment="1" applyProtection="1">
      <alignment horizontal="center" vertical="center"/>
    </xf>
    <xf numFmtId="2" fontId="57" fillId="62" borderId="62" xfId="0" applyNumberFormat="1" applyFont="1" applyFill="1" applyBorder="1" applyAlignment="1" applyProtection="1">
      <alignment horizontal="justify" vertical="center" wrapText="1"/>
    </xf>
    <xf numFmtId="41" fontId="57" fillId="62" borderId="63" xfId="0" applyNumberFormat="1" applyFont="1" applyFill="1" applyBorder="1" applyAlignment="1" applyProtection="1">
      <alignment horizontal="center" vertical="center"/>
    </xf>
    <xf numFmtId="164" fontId="57" fillId="62" borderId="63" xfId="990" applyNumberFormat="1" applyFont="1" applyFill="1" applyBorder="1" applyAlignment="1" applyProtection="1">
      <alignment horizontal="right" vertical="center" wrapText="1"/>
    </xf>
    <xf numFmtId="0" fontId="6" fillId="0" borderId="56" xfId="0" applyFont="1" applyFill="1" applyBorder="1" applyAlignment="1" applyProtection="1">
      <alignment horizontal="center" vertical="center" wrapText="1"/>
    </xf>
    <xf numFmtId="0" fontId="60" fillId="0" borderId="0" xfId="0" applyFont="1" applyFill="1" applyAlignment="1" applyProtection="1">
      <alignment horizontal="left" vertical="center"/>
    </xf>
    <xf numFmtId="0" fontId="44" fillId="0" borderId="6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58" fillId="0" borderId="0" xfId="0" applyFont="1" applyFill="1" applyAlignment="1" applyProtection="1">
      <alignment horizontal="left" vertical="center"/>
    </xf>
    <xf numFmtId="0" fontId="58" fillId="0" borderId="60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62" xfId="0" applyFont="1" applyBorder="1" applyAlignment="1" applyProtection="1">
      <alignment horizontal="left" vertical="center"/>
    </xf>
    <xf numFmtId="0" fontId="3" fillId="0" borderId="63" xfId="0" applyFont="1" applyBorder="1" applyAlignment="1" applyProtection="1">
      <alignment horizontal="center" vertical="center" wrapText="1"/>
    </xf>
    <xf numFmtId="49" fontId="3" fillId="0" borderId="63" xfId="0" applyNumberFormat="1" applyFont="1" applyBorder="1" applyAlignment="1" applyProtection="1">
      <alignment horizontal="center" vertical="center" wrapText="1"/>
    </xf>
    <xf numFmtId="2" fontId="3" fillId="0" borderId="63" xfId="0" applyNumberFormat="1" applyFont="1" applyBorder="1" applyAlignment="1" applyProtection="1">
      <alignment horizontal="justify" vertical="center" wrapText="1"/>
    </xf>
    <xf numFmtId="41" fontId="3" fillId="0" borderId="63" xfId="0" applyNumberFormat="1" applyFont="1" applyBorder="1" applyAlignment="1" applyProtection="1">
      <alignment horizontal="center" vertical="center"/>
    </xf>
    <xf numFmtId="43" fontId="3" fillId="0" borderId="63" xfId="997" applyFont="1" applyFill="1" applyBorder="1" applyAlignment="1" applyProtection="1">
      <alignment horizontal="right" vertical="center"/>
    </xf>
    <xf numFmtId="43" fontId="3" fillId="0" borderId="63" xfId="997" applyFont="1" applyFill="1" applyBorder="1" applyAlignment="1" applyProtection="1">
      <alignment horizontal="right" vertical="center" wrapText="1"/>
    </xf>
    <xf numFmtId="43" fontId="3" fillId="0" borderId="64" xfId="997" applyFont="1" applyBorder="1" applyAlignment="1" applyProtection="1">
      <alignment horizontal="right" vertical="center"/>
    </xf>
    <xf numFmtId="0" fontId="3" fillId="63" borderId="42" xfId="0" applyFont="1" applyFill="1" applyBorder="1" applyAlignment="1" applyProtection="1">
      <alignment horizontal="center" vertical="center"/>
    </xf>
    <xf numFmtId="0" fontId="3" fillId="63" borderId="42" xfId="0" applyFont="1" applyFill="1" applyBorder="1" applyAlignment="1" applyProtection="1">
      <alignment horizontal="center" vertical="center" wrapText="1"/>
    </xf>
    <xf numFmtId="0" fontId="62" fillId="61" borderId="63" xfId="0" applyFont="1" applyFill="1" applyBorder="1" applyAlignment="1" applyProtection="1">
      <alignment horizontal="center" vertical="center"/>
    </xf>
    <xf numFmtId="41" fontId="3" fillId="63" borderId="42" xfId="0" applyNumberFormat="1" applyFont="1" applyFill="1" applyBorder="1" applyAlignment="1" applyProtection="1">
      <alignment horizontal="center" vertical="center"/>
    </xf>
    <xf numFmtId="0" fontId="3" fillId="0" borderId="63" xfId="0" applyFont="1" applyBorder="1" applyAlignment="1" applyProtection="1">
      <alignment horizontal="justify" vertical="center"/>
    </xf>
    <xf numFmtId="7" fontId="10" fillId="61" borderId="64" xfId="0" applyNumberFormat="1" applyFont="1" applyFill="1" applyBorder="1" applyAlignment="1" applyProtection="1">
      <alignment horizontal="center" vertical="center"/>
    </xf>
    <xf numFmtId="2" fontId="7" fillId="64" borderId="62" xfId="0" applyNumberFormat="1" applyFont="1" applyFill="1" applyBorder="1" applyAlignment="1" applyProtection="1">
      <alignment horizontal="justify" vertical="center" wrapText="1"/>
    </xf>
    <xf numFmtId="41" fontId="6" fillId="0" borderId="0" xfId="0" applyNumberFormat="1" applyFont="1" applyFill="1" applyAlignment="1" applyProtection="1">
      <alignment horizontal="center" vertical="center"/>
    </xf>
    <xf numFmtId="0" fontId="58" fillId="61" borderId="42" xfId="0" applyFont="1" applyFill="1" applyBorder="1" applyAlignment="1" applyProtection="1">
      <alignment horizontal="center" vertical="center" wrapText="1"/>
    </xf>
    <xf numFmtId="0" fontId="57" fillId="62" borderId="42" xfId="0" applyFont="1" applyFill="1" applyBorder="1" applyAlignment="1" applyProtection="1">
      <alignment horizontal="center" vertical="center" wrapText="1"/>
    </xf>
    <xf numFmtId="49" fontId="57" fillId="62" borderId="42" xfId="0" applyNumberFormat="1" applyFont="1" applyFill="1" applyBorder="1" applyAlignment="1" applyProtection="1">
      <alignment horizontal="center" vertical="center" wrapText="1"/>
    </xf>
    <xf numFmtId="0" fontId="63" fillId="0" borderId="0" xfId="0" applyFont="1" applyFill="1" applyAlignment="1" applyProtection="1">
      <alignment vertical="center"/>
    </xf>
    <xf numFmtId="0" fontId="64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58" fillId="61" borderId="42" xfId="0" applyFont="1" applyFill="1" applyBorder="1" applyAlignment="1" applyProtection="1">
      <alignment horizontal="centerContinuous" vertical="center" wrapText="1"/>
    </xf>
    <xf numFmtId="41" fontId="58" fillId="61" borderId="42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57" fillId="0" borderId="0" xfId="0" applyFont="1" applyAlignment="1" applyProtection="1">
      <alignment horizontal="center" vertical="center"/>
    </xf>
    <xf numFmtId="7" fontId="6" fillId="0" borderId="42" xfId="990" applyNumberFormat="1" applyFont="1" applyFill="1" applyBorder="1" applyAlignment="1" applyProtection="1">
      <alignment horizontal="right" vertical="center"/>
    </xf>
    <xf numFmtId="43" fontId="57" fillId="62" borderId="63" xfId="990" applyFont="1" applyFill="1" applyBorder="1" applyAlignment="1" applyProtection="1">
      <alignment horizontal="right" vertical="center" wrapText="1"/>
    </xf>
    <xf numFmtId="0" fontId="0" fillId="0" borderId="0" xfId="0" applyFill="1" applyProtection="1"/>
    <xf numFmtId="164" fontId="68" fillId="0" borderId="54" xfId="558" applyNumberFormat="1" applyFont="1" applyFill="1" applyBorder="1" applyAlignment="1" applyProtection="1">
      <alignment horizontal="right" vertical="center" indent="1"/>
    </xf>
    <xf numFmtId="164" fontId="68" fillId="58" borderId="29" xfId="558" applyNumberFormat="1" applyFont="1" applyFill="1" applyBorder="1" applyAlignment="1" applyProtection="1">
      <alignment horizontal="center" vertical="center"/>
    </xf>
    <xf numFmtId="7" fontId="69" fillId="0" borderId="65" xfId="558" applyNumberFormat="1" applyFont="1" applyFill="1" applyBorder="1" applyAlignment="1" applyProtection="1">
      <alignment horizontal="right" vertical="center" indent="1"/>
    </xf>
    <xf numFmtId="7" fontId="69" fillId="0" borderId="66" xfId="558" applyNumberFormat="1" applyFont="1" applyFill="1" applyBorder="1" applyAlignment="1" applyProtection="1">
      <alignment horizontal="right" vertical="center" indent="1"/>
    </xf>
    <xf numFmtId="49" fontId="6" fillId="0" borderId="42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42" xfId="0" applyNumberFormat="1" applyFont="1" applyFill="1" applyBorder="1" applyAlignment="1" applyProtection="1">
      <alignment horizontal="justify" vertical="center" wrapText="1"/>
      <protection hidden="1"/>
    </xf>
    <xf numFmtId="43" fontId="6" fillId="0" borderId="42" xfId="997" applyFont="1" applyFill="1" applyBorder="1" applyAlignment="1" applyProtection="1">
      <alignment horizontal="right" vertical="center"/>
      <protection hidden="1"/>
    </xf>
    <xf numFmtId="0" fontId="7" fillId="64" borderId="42" xfId="0" applyFont="1" applyFill="1" applyBorder="1" applyAlignment="1" applyProtection="1">
      <alignment horizontal="center" vertical="center"/>
    </xf>
    <xf numFmtId="0" fontId="3" fillId="0" borderId="42" xfId="0" applyFont="1" applyFill="1" applyBorder="1" applyAlignment="1" applyProtection="1">
      <alignment horizontal="center" vertical="center" wrapText="1"/>
    </xf>
    <xf numFmtId="0" fontId="47" fillId="57" borderId="20" xfId="558" applyFont="1" applyFill="1" applyBorder="1" applyAlignment="1" applyProtection="1"/>
    <xf numFmtId="0" fontId="48" fillId="57" borderId="0" xfId="558" applyFont="1" applyFill="1" applyBorder="1" applyAlignment="1" applyProtection="1"/>
    <xf numFmtId="0" fontId="7" fillId="0" borderId="0" xfId="0" applyFont="1" applyAlignment="1" applyProtection="1">
      <alignment horizontal="center" vertical="center"/>
    </xf>
    <xf numFmtId="0" fontId="7" fillId="64" borderId="42" xfId="0" applyFont="1" applyFill="1" applyBorder="1" applyAlignment="1" applyProtection="1">
      <alignment horizontal="center" vertical="center" wrapText="1"/>
    </xf>
    <xf numFmtId="49" fontId="7" fillId="64" borderId="64" xfId="0" applyNumberFormat="1" applyFont="1" applyFill="1" applyBorder="1" applyAlignment="1" applyProtection="1">
      <alignment horizontal="center" vertical="center" wrapText="1"/>
    </xf>
    <xf numFmtId="41" fontId="7" fillId="64" borderId="63" xfId="0" applyNumberFormat="1" applyFont="1" applyFill="1" applyBorder="1" applyAlignment="1" applyProtection="1">
      <alignment horizontal="center" vertical="center"/>
    </xf>
    <xf numFmtId="43" fontId="7" fillId="64" borderId="63" xfId="997" applyFont="1" applyFill="1" applyBorder="1" applyAlignment="1" applyProtection="1">
      <alignment horizontal="right" vertical="center"/>
    </xf>
    <xf numFmtId="7" fontId="7" fillId="64" borderId="63" xfId="997" applyNumberFormat="1" applyFont="1" applyFill="1" applyBorder="1" applyAlignment="1" applyProtection="1">
      <alignment horizontal="right" vertical="center" wrapText="1"/>
    </xf>
    <xf numFmtId="7" fontId="7" fillId="64" borderId="64" xfId="997" applyNumberFormat="1" applyFont="1" applyFill="1" applyBorder="1" applyAlignment="1" applyProtection="1">
      <alignment horizontal="right" vertical="center"/>
    </xf>
    <xf numFmtId="7" fontId="7" fillId="64" borderId="42" xfId="997" applyNumberFormat="1" applyFont="1" applyFill="1" applyBorder="1" applyAlignment="1" applyProtection="1">
      <alignment horizontal="right" vertical="center"/>
    </xf>
    <xf numFmtId="0" fontId="57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center" vertical="center"/>
    </xf>
    <xf numFmtId="0" fontId="3" fillId="0" borderId="62" xfId="0" applyFont="1" applyBorder="1" applyAlignment="1" applyProtection="1">
      <alignment horizontal="center" vertical="center"/>
    </xf>
    <xf numFmtId="0" fontId="3" fillId="0" borderId="63" xfId="0" applyFont="1" applyBorder="1" applyAlignment="1" applyProtection="1">
      <alignment horizontal="center" vertical="center"/>
    </xf>
    <xf numFmtId="0" fontId="3" fillId="0" borderId="64" xfId="0" applyFont="1" applyBorder="1" applyAlignment="1" applyProtection="1">
      <alignment horizontal="center" vertical="center"/>
    </xf>
    <xf numFmtId="164" fontId="57" fillId="62" borderId="63" xfId="990" applyNumberFormat="1" applyFont="1" applyFill="1" applyBorder="1" applyAlignment="1" applyProtection="1">
      <alignment horizontal="right" vertical="center"/>
    </xf>
    <xf numFmtId="7" fontId="57" fillId="62" borderId="64" xfId="990" applyNumberFormat="1" applyFont="1" applyFill="1" applyBorder="1" applyAlignment="1" applyProtection="1">
      <alignment horizontal="right" vertical="center"/>
    </xf>
    <xf numFmtId="10" fontId="4" fillId="56" borderId="42" xfId="558" applyNumberFormat="1" applyFont="1" applyFill="1" applyBorder="1" applyAlignment="1" applyProtection="1">
      <alignment horizontal="center" vertical="center"/>
      <protection locked="0"/>
    </xf>
    <xf numFmtId="0" fontId="6" fillId="0" borderId="62" xfId="0" applyFont="1" applyBorder="1" applyAlignment="1" applyProtection="1">
      <alignment horizontal="center" vertical="center"/>
      <protection locked="0"/>
    </xf>
    <xf numFmtId="0" fontId="6" fillId="0" borderId="63" xfId="0" applyFont="1" applyFill="1" applyBorder="1" applyAlignment="1" applyProtection="1">
      <alignment horizontal="center" vertical="center" wrapText="1"/>
      <protection locked="0"/>
    </xf>
    <xf numFmtId="0" fontId="6" fillId="0" borderId="63" xfId="0" applyFont="1" applyBorder="1" applyAlignment="1" applyProtection="1">
      <alignment horizontal="justify" vertical="center"/>
      <protection locked="0"/>
    </xf>
    <xf numFmtId="41" fontId="6" fillId="0" borderId="63" xfId="0" applyNumberFormat="1" applyFont="1" applyBorder="1" applyAlignment="1" applyProtection="1">
      <alignment horizontal="center" vertical="center"/>
      <protection locked="0"/>
    </xf>
    <xf numFmtId="0" fontId="6" fillId="0" borderId="63" xfId="0" applyFont="1" applyBorder="1" applyAlignment="1" applyProtection="1">
      <alignment horizontal="center" vertical="center"/>
      <protection locked="0"/>
    </xf>
    <xf numFmtId="0" fontId="6" fillId="0" borderId="63" xfId="0" applyFont="1" applyFill="1" applyBorder="1" applyAlignment="1" applyProtection="1">
      <alignment horizontal="center" vertical="center"/>
      <protection locked="0"/>
    </xf>
    <xf numFmtId="0" fontId="6" fillId="0" borderId="64" xfId="0" applyFont="1" applyBorder="1" applyAlignment="1" applyProtection="1">
      <alignment horizontal="center" vertical="center"/>
      <protection locked="0"/>
    </xf>
    <xf numFmtId="164" fontId="6" fillId="65" borderId="42" xfId="997" applyNumberFormat="1" applyFont="1" applyFill="1" applyBorder="1" applyAlignment="1" applyProtection="1">
      <alignment horizontal="right" vertical="center" wrapText="1"/>
      <protection locked="0" hidden="1"/>
    </xf>
    <xf numFmtId="0" fontId="5" fillId="0" borderId="17" xfId="558" applyFont="1" applyBorder="1" applyAlignment="1" applyProtection="1">
      <alignment wrapText="1"/>
      <protection locked="0" hidden="1"/>
    </xf>
    <xf numFmtId="0" fontId="5" fillId="0" borderId="18" xfId="558" applyFont="1" applyBorder="1" applyAlignment="1" applyProtection="1">
      <alignment wrapText="1"/>
      <protection locked="0" hidden="1"/>
    </xf>
    <xf numFmtId="0" fontId="45" fillId="0" borderId="18" xfId="558" applyFont="1" applyBorder="1" applyAlignment="1" applyProtection="1">
      <alignment horizontal="center" vertical="center"/>
      <protection locked="0" hidden="1"/>
    </xf>
    <xf numFmtId="0" fontId="5" fillId="0" borderId="19" xfId="558" applyFont="1" applyBorder="1" applyAlignment="1" applyProtection="1">
      <alignment wrapText="1"/>
      <protection locked="0" hidden="1"/>
    </xf>
    <xf numFmtId="167" fontId="69" fillId="0" borderId="67" xfId="558" applyNumberFormat="1" applyFont="1" applyFill="1" applyBorder="1" applyAlignment="1" applyProtection="1">
      <alignment horizontal="center" vertical="center"/>
      <protection locked="0"/>
    </xf>
    <xf numFmtId="0" fontId="44" fillId="0" borderId="17" xfId="558" applyFont="1" applyBorder="1" applyAlignment="1" applyProtection="1">
      <alignment vertical="center"/>
      <protection locked="0" hidden="1"/>
    </xf>
    <xf numFmtId="0" fontId="44" fillId="0" borderId="18" xfId="558" applyFont="1" applyBorder="1" applyAlignment="1" applyProtection="1">
      <alignment vertical="center"/>
      <protection locked="0" hidden="1"/>
    </xf>
    <xf numFmtId="0" fontId="74" fillId="0" borderId="18" xfId="558" applyFont="1" applyBorder="1" applyAlignment="1" applyProtection="1">
      <alignment vertical="center"/>
      <protection locked="0" hidden="1"/>
    </xf>
    <xf numFmtId="0" fontId="44" fillId="0" borderId="18" xfId="558" applyFont="1" applyBorder="1" applyAlignment="1" applyProtection="1">
      <alignment horizontal="center" vertical="center"/>
      <protection locked="0" hidden="1"/>
    </xf>
    <xf numFmtId="0" fontId="44" fillId="0" borderId="19" xfId="558" applyFont="1" applyBorder="1" applyAlignment="1" applyProtection="1">
      <alignment vertical="center"/>
      <protection locked="0" hidden="1"/>
    </xf>
    <xf numFmtId="0" fontId="13" fillId="0" borderId="51" xfId="558" applyFont="1" applyBorder="1" applyAlignment="1" applyProtection="1">
      <alignment wrapText="1"/>
      <protection locked="0" hidden="1"/>
    </xf>
    <xf numFmtId="0" fontId="13" fillId="0" borderId="18" xfId="558" applyFont="1" applyBorder="1" applyAlignment="1" applyProtection="1">
      <alignment wrapText="1"/>
      <protection locked="0" hidden="1"/>
    </xf>
    <xf numFmtId="0" fontId="13" fillId="0" borderId="18" xfId="558" applyFont="1" applyBorder="1" applyAlignment="1" applyProtection="1">
      <alignment horizontal="left" wrapText="1"/>
      <protection locked="0" hidden="1"/>
    </xf>
    <xf numFmtId="0" fontId="13" fillId="0" borderId="19" xfId="558" applyFont="1" applyBorder="1" applyAlignment="1" applyProtection="1">
      <alignment horizontal="left" wrapText="1"/>
      <protection locked="0" hidden="1"/>
    </xf>
    <xf numFmtId="0" fontId="54" fillId="0" borderId="17" xfId="558" applyFont="1" applyBorder="1" applyAlignment="1" applyProtection="1">
      <alignment horizontal="center" vertical="top"/>
    </xf>
    <xf numFmtId="0" fontId="54" fillId="0" borderId="18" xfId="558" applyFont="1" applyBorder="1" applyAlignment="1" applyProtection="1">
      <alignment horizontal="center" vertical="top"/>
    </xf>
    <xf numFmtId="0" fontId="54" fillId="0" borderId="19" xfId="558" applyFont="1" applyBorder="1" applyAlignment="1" applyProtection="1">
      <alignment horizontal="center" vertical="top"/>
    </xf>
    <xf numFmtId="0" fontId="55" fillId="0" borderId="17" xfId="558" applyFont="1" applyBorder="1" applyAlignment="1" applyProtection="1">
      <alignment horizontal="justify" vertical="center" wrapText="1"/>
    </xf>
    <xf numFmtId="0" fontId="55" fillId="0" borderId="18" xfId="558" applyFont="1" applyBorder="1" applyAlignment="1" applyProtection="1">
      <alignment horizontal="justify" vertical="center" wrapText="1"/>
    </xf>
    <xf numFmtId="0" fontId="55" fillId="0" borderId="19" xfId="558" applyFont="1" applyBorder="1" applyAlignment="1" applyProtection="1">
      <alignment horizontal="justify" vertical="center" wrapText="1"/>
    </xf>
    <xf numFmtId="0" fontId="55" fillId="0" borderId="44" xfId="558" applyFont="1" applyBorder="1" applyAlignment="1" applyProtection="1">
      <alignment horizontal="justify" vertical="top" wrapText="1"/>
    </xf>
    <xf numFmtId="0" fontId="55" fillId="0" borderId="40" xfId="558" applyFont="1" applyBorder="1" applyAlignment="1" applyProtection="1">
      <alignment horizontal="justify" vertical="top" wrapText="1"/>
    </xf>
    <xf numFmtId="0" fontId="55" fillId="0" borderId="48" xfId="558" applyFont="1" applyBorder="1" applyAlignment="1" applyProtection="1">
      <alignment horizontal="justify" vertical="top" wrapText="1"/>
    </xf>
    <xf numFmtId="0" fontId="4" fillId="0" borderId="17" xfId="558" applyBorder="1" applyAlignment="1" applyProtection="1">
      <alignment horizontal="center"/>
      <protection locked="0"/>
    </xf>
    <xf numFmtId="0" fontId="4" fillId="0" borderId="18" xfId="558" applyBorder="1" applyAlignment="1" applyProtection="1">
      <alignment horizontal="center"/>
      <protection locked="0"/>
    </xf>
    <xf numFmtId="0" fontId="4" fillId="0" borderId="19" xfId="558" applyBorder="1" applyAlignment="1" applyProtection="1">
      <alignment horizontal="center"/>
      <protection locked="0"/>
    </xf>
    <xf numFmtId="0" fontId="51" fillId="0" borderId="0" xfId="558" applyFont="1" applyAlignment="1" applyProtection="1">
      <alignment horizontal="center"/>
    </xf>
    <xf numFmtId="166" fontId="50" fillId="56" borderId="44" xfId="511" applyFont="1" applyFill="1" applyBorder="1" applyAlignment="1" applyProtection="1">
      <alignment horizontal="left" vertical="center"/>
    </xf>
    <xf numFmtId="166" fontId="50" fillId="56" borderId="40" xfId="511" applyFont="1" applyFill="1" applyBorder="1" applyAlignment="1" applyProtection="1">
      <alignment horizontal="left" vertical="center"/>
    </xf>
    <xf numFmtId="166" fontId="50" fillId="56" borderId="48" xfId="511" applyFont="1" applyFill="1" applyBorder="1" applyAlignment="1" applyProtection="1">
      <alignment horizontal="left" vertical="center"/>
    </xf>
    <xf numFmtId="0" fontId="4" fillId="0" borderId="68" xfId="558" applyFill="1" applyBorder="1" applyAlignment="1" applyProtection="1">
      <alignment horizontal="left" wrapText="1"/>
    </xf>
    <xf numFmtId="0" fontId="4" fillId="0" borderId="69" xfId="558" applyFill="1" applyBorder="1" applyAlignment="1" applyProtection="1">
      <alignment horizontal="left" wrapText="1"/>
    </xf>
    <xf numFmtId="0" fontId="4" fillId="0" borderId="70" xfId="558" applyFill="1" applyBorder="1" applyAlignment="1" applyProtection="1">
      <alignment horizontal="left" wrapText="1"/>
    </xf>
    <xf numFmtId="10" fontId="4" fillId="56" borderId="36" xfId="558" applyNumberFormat="1" applyFill="1" applyBorder="1" applyAlignment="1" applyProtection="1">
      <alignment horizontal="center" vertical="center"/>
      <protection locked="0"/>
    </xf>
    <xf numFmtId="10" fontId="4" fillId="56" borderId="46" xfId="558" applyNumberFormat="1" applyFill="1" applyBorder="1" applyAlignment="1" applyProtection="1">
      <alignment horizontal="center" vertical="center"/>
      <protection locked="0"/>
    </xf>
    <xf numFmtId="0" fontId="4" fillId="0" borderId="22" xfId="558" applyFill="1" applyBorder="1" applyAlignment="1" applyProtection="1">
      <alignment horizontal="left"/>
    </xf>
    <xf numFmtId="0" fontId="4" fillId="0" borderId="23" xfId="558" applyFill="1" applyBorder="1" applyAlignment="1" applyProtection="1">
      <alignment horizontal="left"/>
    </xf>
    <xf numFmtId="10" fontId="4" fillId="56" borderId="23" xfId="558" applyNumberFormat="1" applyFill="1" applyBorder="1" applyAlignment="1" applyProtection="1">
      <alignment horizontal="center" vertical="center"/>
      <protection locked="0"/>
    </xf>
    <xf numFmtId="10" fontId="4" fillId="56" borderId="24" xfId="558" applyNumberFormat="1" applyFill="1" applyBorder="1" applyAlignment="1" applyProtection="1">
      <alignment horizontal="center" vertical="center"/>
      <protection locked="0"/>
    </xf>
    <xf numFmtId="0" fontId="45" fillId="66" borderId="42" xfId="0" applyFont="1" applyFill="1" applyBorder="1" applyAlignment="1" applyProtection="1">
      <alignment horizontal="center" vertical="center"/>
    </xf>
    <xf numFmtId="14" fontId="41" fillId="66" borderId="42" xfId="0" applyNumberFormat="1" applyFont="1" applyFill="1" applyBorder="1" applyAlignment="1" applyProtection="1">
      <alignment horizontal="center" vertical="center" wrapText="1"/>
    </xf>
    <xf numFmtId="0" fontId="41" fillId="66" borderId="42" xfId="0" applyFont="1" applyFill="1" applyBorder="1" applyAlignment="1" applyProtection="1">
      <alignment horizontal="center" vertical="center" wrapText="1"/>
    </xf>
    <xf numFmtId="0" fontId="75" fillId="0" borderId="62" xfId="0" applyFont="1" applyBorder="1" applyAlignment="1" applyProtection="1">
      <alignment horizontal="center" vertical="center"/>
      <protection locked="0"/>
    </xf>
    <xf numFmtId="0" fontId="75" fillId="0" borderId="63" xfId="0" applyFont="1" applyBorder="1" applyAlignment="1" applyProtection="1">
      <alignment horizontal="center" vertical="center"/>
      <protection locked="0"/>
    </xf>
    <xf numFmtId="0" fontId="75" fillId="0" borderId="64" xfId="0" applyFont="1" applyBorder="1" applyAlignment="1" applyProtection="1">
      <alignment horizontal="center" vertical="center"/>
      <protection locked="0"/>
    </xf>
    <xf numFmtId="0" fontId="75" fillId="0" borderId="42" xfId="0" applyFont="1" applyBorder="1" applyAlignment="1" applyProtection="1">
      <alignment horizontal="center" vertical="center"/>
      <protection locked="0"/>
    </xf>
    <xf numFmtId="41" fontId="3" fillId="0" borderId="42" xfId="0" applyNumberFormat="1" applyFont="1" applyBorder="1" applyAlignment="1" applyProtection="1">
      <alignment horizontal="center" vertical="center"/>
      <protection locked="0"/>
    </xf>
    <xf numFmtId="0" fontId="68" fillId="58" borderId="76" xfId="558" applyFont="1" applyFill="1" applyBorder="1" applyAlignment="1" applyProtection="1">
      <alignment horizontal="center"/>
      <protection hidden="1"/>
    </xf>
    <xf numFmtId="0" fontId="68" fillId="58" borderId="68" xfId="558" applyFont="1" applyFill="1" applyBorder="1" applyAlignment="1" applyProtection="1">
      <alignment horizontal="center"/>
      <protection hidden="1"/>
    </xf>
    <xf numFmtId="0" fontId="68" fillId="58" borderId="69" xfId="558" applyFont="1" applyFill="1" applyBorder="1" applyAlignment="1" applyProtection="1">
      <alignment horizontal="center"/>
      <protection hidden="1"/>
    </xf>
    <xf numFmtId="0" fontId="68" fillId="58" borderId="81" xfId="558" applyFont="1" applyFill="1" applyBorder="1" applyAlignment="1" applyProtection="1">
      <alignment horizontal="center"/>
      <protection hidden="1"/>
    </xf>
    <xf numFmtId="0" fontId="77" fillId="0" borderId="17" xfId="558" applyFont="1" applyBorder="1" applyAlignment="1" applyProtection="1">
      <alignment horizontal="center"/>
      <protection locked="0" hidden="1"/>
    </xf>
    <xf numFmtId="0" fontId="77" fillId="0" borderId="18" xfId="558" applyFont="1" applyBorder="1" applyAlignment="1" applyProtection="1">
      <alignment horizontal="center"/>
      <protection locked="0" hidden="1"/>
    </xf>
    <xf numFmtId="0" fontId="77" fillId="0" borderId="49" xfId="558" applyFont="1" applyBorder="1" applyAlignment="1" applyProtection="1">
      <alignment horizontal="center"/>
      <protection locked="0" hidden="1"/>
    </xf>
    <xf numFmtId="170" fontId="68" fillId="58" borderId="17" xfId="558" applyNumberFormat="1" applyFont="1" applyFill="1" applyBorder="1" applyAlignment="1" applyProtection="1">
      <alignment horizontal="center" vertical="center"/>
    </xf>
    <xf numFmtId="170" fontId="68" fillId="58" borderId="18" xfId="558" applyNumberFormat="1" applyFont="1" applyFill="1" applyBorder="1" applyAlignment="1" applyProtection="1">
      <alignment horizontal="center" vertical="center"/>
    </xf>
    <xf numFmtId="170" fontId="68" fillId="58" borderId="19" xfId="558" applyNumberFormat="1" applyFont="1" applyFill="1" applyBorder="1" applyAlignment="1" applyProtection="1">
      <alignment horizontal="center" vertical="center"/>
    </xf>
    <xf numFmtId="0" fontId="68" fillId="58" borderId="32" xfId="558" applyFont="1" applyFill="1" applyBorder="1" applyAlignment="1" applyProtection="1">
      <alignment horizontal="center" vertical="center"/>
      <protection hidden="1"/>
    </xf>
    <xf numFmtId="0" fontId="68" fillId="58" borderId="33" xfId="558" applyFont="1" applyFill="1" applyBorder="1" applyAlignment="1" applyProtection="1">
      <alignment horizontal="center" vertical="center"/>
      <protection hidden="1"/>
    </xf>
    <xf numFmtId="0" fontId="68" fillId="58" borderId="34" xfId="558" applyFont="1" applyFill="1" applyBorder="1" applyAlignment="1" applyProtection="1">
      <alignment horizontal="center" vertical="center"/>
      <protection hidden="1"/>
    </xf>
    <xf numFmtId="0" fontId="68" fillId="58" borderId="71" xfId="558" applyFont="1" applyFill="1" applyBorder="1" applyAlignment="1" applyProtection="1">
      <alignment horizontal="center" vertical="center"/>
      <protection hidden="1"/>
    </xf>
    <xf numFmtId="0" fontId="68" fillId="58" borderId="0" xfId="558" applyFont="1" applyFill="1" applyBorder="1" applyAlignment="1" applyProtection="1">
      <alignment horizontal="center" vertical="center"/>
      <protection hidden="1"/>
    </xf>
    <xf numFmtId="0" fontId="68" fillId="58" borderId="35" xfId="558" applyFont="1" applyFill="1" applyBorder="1" applyAlignment="1" applyProtection="1">
      <alignment horizontal="center" vertical="center"/>
      <protection hidden="1"/>
    </xf>
    <xf numFmtId="0" fontId="68" fillId="58" borderId="72" xfId="558" applyFont="1" applyFill="1" applyBorder="1" applyAlignment="1" applyProtection="1">
      <alignment horizontal="center" vertical="center"/>
      <protection hidden="1"/>
    </xf>
    <xf numFmtId="0" fontId="68" fillId="58" borderId="20" xfId="558" applyFont="1" applyFill="1" applyBorder="1" applyAlignment="1" applyProtection="1">
      <alignment horizontal="center" vertical="center"/>
      <protection hidden="1"/>
    </xf>
    <xf numFmtId="0" fontId="68" fillId="58" borderId="21" xfId="558" applyFont="1" applyFill="1" applyBorder="1" applyAlignment="1" applyProtection="1">
      <alignment horizontal="center" vertical="center"/>
      <protection hidden="1"/>
    </xf>
    <xf numFmtId="10" fontId="68" fillId="58" borderId="17" xfId="558" applyNumberFormat="1" applyFont="1" applyFill="1" applyBorder="1" applyAlignment="1" applyProtection="1">
      <alignment horizontal="center" vertical="center"/>
    </xf>
    <xf numFmtId="10" fontId="68" fillId="58" borderId="18" xfId="558" applyNumberFormat="1" applyFont="1" applyFill="1" applyBorder="1" applyAlignment="1" applyProtection="1">
      <alignment horizontal="center" vertical="center"/>
    </xf>
    <xf numFmtId="10" fontId="68" fillId="58" borderId="19" xfId="558" applyNumberFormat="1" applyFont="1" applyFill="1" applyBorder="1" applyAlignment="1" applyProtection="1">
      <alignment horizontal="center" vertical="center"/>
    </xf>
    <xf numFmtId="0" fontId="65" fillId="57" borderId="33" xfId="558" applyFont="1" applyFill="1" applyBorder="1" applyAlignment="1" applyProtection="1">
      <alignment horizontal="justify" vertical="center" wrapText="1"/>
    </xf>
    <xf numFmtId="10" fontId="68" fillId="58" borderId="76" xfId="558" applyNumberFormat="1" applyFont="1" applyFill="1" applyBorder="1" applyAlignment="1" applyProtection="1">
      <alignment horizontal="center" vertical="center" wrapText="1"/>
      <protection hidden="1"/>
    </xf>
    <xf numFmtId="10" fontId="68" fillId="58" borderId="74" xfId="558" applyNumberFormat="1" applyFont="1" applyFill="1" applyBorder="1" applyAlignment="1" applyProtection="1">
      <alignment horizontal="center" vertical="center" wrapText="1"/>
      <protection hidden="1"/>
    </xf>
    <xf numFmtId="10" fontId="68" fillId="58" borderId="77" xfId="558" applyNumberFormat="1" applyFont="1" applyFill="1" applyBorder="1" applyAlignment="1" applyProtection="1">
      <alignment horizontal="center" vertical="center" wrapText="1"/>
      <protection hidden="1"/>
    </xf>
    <xf numFmtId="0" fontId="68" fillId="58" borderId="78" xfId="558" applyFont="1" applyFill="1" applyBorder="1" applyAlignment="1" applyProtection="1">
      <alignment horizontal="center"/>
      <protection hidden="1"/>
    </xf>
    <xf numFmtId="49" fontId="68" fillId="58" borderId="79" xfId="558" applyNumberFormat="1" applyFont="1" applyFill="1" applyBorder="1" applyAlignment="1" applyProtection="1">
      <alignment horizontal="center"/>
      <protection hidden="1"/>
    </xf>
    <xf numFmtId="49" fontId="68" fillId="58" borderId="63" xfId="558" applyNumberFormat="1" applyFont="1" applyFill="1" applyBorder="1" applyAlignment="1" applyProtection="1">
      <alignment horizontal="center"/>
      <protection hidden="1"/>
    </xf>
    <xf numFmtId="49" fontId="68" fillId="58" borderId="80" xfId="558" applyNumberFormat="1" applyFont="1" applyFill="1" applyBorder="1" applyAlignment="1" applyProtection="1">
      <alignment horizontal="center"/>
      <protection hidden="1"/>
    </xf>
    <xf numFmtId="0" fontId="5" fillId="57" borderId="71" xfId="558" applyFont="1" applyFill="1" applyBorder="1" applyAlignment="1" applyProtection="1">
      <alignment horizontal="left" vertical="center"/>
    </xf>
    <xf numFmtId="0" fontId="5" fillId="57" borderId="0" xfId="558" applyFont="1" applyFill="1" applyBorder="1" applyAlignment="1" applyProtection="1">
      <alignment horizontal="left" vertical="center"/>
    </xf>
    <xf numFmtId="0" fontId="5" fillId="57" borderId="72" xfId="558" applyFont="1" applyFill="1" applyBorder="1" applyAlignment="1" applyProtection="1">
      <alignment horizontal="left" vertical="center"/>
    </xf>
    <xf numFmtId="0" fontId="5" fillId="57" borderId="20" xfId="558" applyFont="1" applyFill="1" applyBorder="1" applyAlignment="1" applyProtection="1">
      <alignment horizontal="left" vertical="center"/>
    </xf>
    <xf numFmtId="0" fontId="76" fillId="58" borderId="73" xfId="558" applyFont="1" applyFill="1" applyBorder="1" applyAlignment="1" applyProtection="1">
      <alignment horizontal="center" vertical="center" wrapText="1"/>
      <protection hidden="1"/>
    </xf>
    <xf numFmtId="0" fontId="76" fillId="58" borderId="74" xfId="558" applyFont="1" applyFill="1" applyBorder="1" applyAlignment="1" applyProtection="1">
      <alignment horizontal="center" vertical="center" wrapText="1"/>
      <protection hidden="1"/>
    </xf>
    <xf numFmtId="0" fontId="76" fillId="58" borderId="75" xfId="558" applyFont="1" applyFill="1" applyBorder="1" applyAlignment="1" applyProtection="1">
      <alignment horizontal="center" vertical="center" wrapText="1"/>
      <protection hidden="1"/>
    </xf>
    <xf numFmtId="4" fontId="68" fillId="58" borderId="76" xfId="558" applyNumberFormat="1" applyFont="1" applyFill="1" applyBorder="1" applyAlignment="1" applyProtection="1">
      <alignment horizontal="center" vertical="center" wrapText="1"/>
      <protection hidden="1"/>
    </xf>
    <xf numFmtId="4" fontId="68" fillId="58" borderId="74" xfId="558" applyNumberFormat="1" applyFont="1" applyFill="1" applyBorder="1" applyAlignment="1" applyProtection="1">
      <alignment horizontal="center" vertical="center" wrapText="1"/>
      <protection hidden="1"/>
    </xf>
    <xf numFmtId="4" fontId="68" fillId="58" borderId="77" xfId="558" applyNumberFormat="1" applyFont="1" applyFill="1" applyBorder="1" applyAlignment="1" applyProtection="1">
      <alignment horizontal="center" vertical="center" wrapText="1"/>
      <protection hidden="1"/>
    </xf>
  </cellXfs>
  <cellStyles count="1005">
    <cellStyle name="20% - Accent1" xfId="1" xr:uid="{5C3D1F2E-A881-4DF6-9D93-717C27DA7257}"/>
    <cellStyle name="20% - Accent1 2" xfId="2" xr:uid="{5B299B8B-F6F5-43B4-B457-9E59D29E2009}"/>
    <cellStyle name="20% - Accent2" xfId="3" xr:uid="{6E11829A-9A5A-404C-872D-2AF85D6C020A}"/>
    <cellStyle name="20% - Accent2 2" xfId="4" xr:uid="{B63CFB16-0C07-4539-862A-54521CD43077}"/>
    <cellStyle name="20% - Accent3" xfId="5" xr:uid="{D980150A-C08B-4291-95D4-D758C92CB9F0}"/>
    <cellStyle name="20% - Accent3 2" xfId="6" xr:uid="{57C1C95D-0101-42B6-BE25-D5E7FC123599}"/>
    <cellStyle name="20% - Accent4" xfId="7" xr:uid="{B0F7B9BA-FED2-4C44-B8B4-3EBA3791E525}"/>
    <cellStyle name="20% - Accent4 2" xfId="8" xr:uid="{90AF6D4E-E4AC-4864-9184-3BF290D77737}"/>
    <cellStyle name="20% - Accent5" xfId="9" xr:uid="{4C7EC1EF-3072-45B8-AF2C-CF365AA0FE76}"/>
    <cellStyle name="20% - Accent5 2" xfId="10" xr:uid="{86E2732D-CF33-4BF1-95E3-F8E277D80FD8}"/>
    <cellStyle name="20% - Accent6" xfId="11" xr:uid="{3A334452-6A71-45BA-AFBC-A947AB2FA771}"/>
    <cellStyle name="20% - Accent6 2" xfId="12" xr:uid="{6606DA4C-E650-4A2E-9BFA-33C7E1741BA9}"/>
    <cellStyle name="20% - Ênfase1 2" xfId="13" xr:uid="{A3B79FF9-C603-475B-9D60-84F3B21138FF}"/>
    <cellStyle name="20% - Ênfase1 2 2" xfId="14" xr:uid="{760BF832-C5F8-4C10-A9A3-A33337715E3B}"/>
    <cellStyle name="20% - Ênfase1 2 2 2" xfId="15" xr:uid="{DA2134DC-198F-4398-AB7C-CBD4C1583E61}"/>
    <cellStyle name="20% - Ênfase1 2 3" xfId="16" xr:uid="{C48F9604-C2CB-432A-B20F-032AF75ED10F}"/>
    <cellStyle name="20% - Ênfase1 2 4" xfId="17" xr:uid="{AF9008CA-A02F-455C-BB0A-F039E89D686A}"/>
    <cellStyle name="20% - Ênfase1 3" xfId="18" xr:uid="{A4580A12-D49B-4E3C-9F5D-940757CADAB2}"/>
    <cellStyle name="20% - Ênfase1 3 2" xfId="19" xr:uid="{CE7296BD-B040-4636-8C14-759FEB4AF828}"/>
    <cellStyle name="20% - Ênfase1 3 3" xfId="20" xr:uid="{2E64EF54-919E-4AC2-A7ED-7B43A52C4132}"/>
    <cellStyle name="20% - Ênfase1 4" xfId="21" xr:uid="{2A04694E-29C1-496F-9DE6-6A5CD5A65752}"/>
    <cellStyle name="20% - Ênfase1 4 2" xfId="22" xr:uid="{8CCE90A6-4860-4CF9-9824-80033F3827DF}"/>
    <cellStyle name="20% - Ênfase1 4 3" xfId="23" xr:uid="{2008E773-4673-42CA-BE18-DAA65AFBD61C}"/>
    <cellStyle name="20% - Ênfase1 5" xfId="24" xr:uid="{C54A11AE-886D-4219-AE9D-95D488C70D3F}"/>
    <cellStyle name="20% - Ênfase1 5 2" xfId="25" xr:uid="{7F97733E-0F45-418A-9D82-2739A4798409}"/>
    <cellStyle name="20% - Ênfase1 5 3" xfId="26" xr:uid="{8FCB66D9-13FD-4C37-9F2E-D2BAD85ECA19}"/>
    <cellStyle name="20% - Ênfase1 6" xfId="27" xr:uid="{57BD2EE1-9BD8-4D16-BE6F-BACE932D3598}"/>
    <cellStyle name="20% - Ênfase1 6 2" xfId="28" xr:uid="{1B37FB20-3374-4AA9-8426-6F456A5AD27E}"/>
    <cellStyle name="20% - Ênfase1 6 3" xfId="29" xr:uid="{5766788D-D2B0-4504-AFA6-EFC6CD3D228D}"/>
    <cellStyle name="20% - Ênfase1 7" xfId="30" xr:uid="{B41E723F-0519-4618-9132-97048AB3D6F3}"/>
    <cellStyle name="20% - Ênfase1 7 2" xfId="31" xr:uid="{D3B5CD45-AC0E-4129-B807-D45ADAF92E0B}"/>
    <cellStyle name="20% - Ênfase1 7 3" xfId="32" xr:uid="{A0723A96-952D-4628-B845-53C31314E86F}"/>
    <cellStyle name="20% - Ênfase1 8" xfId="33" xr:uid="{C2374179-07A8-4440-BECE-61D7BEC58A80}"/>
    <cellStyle name="20% - Ênfase1 8 2" xfId="34" xr:uid="{6650B77A-7447-4F88-9D7E-9FC65935788F}"/>
    <cellStyle name="20% - Ênfase1 8 3" xfId="35" xr:uid="{BE728621-5B68-4C19-9276-EAEB72444202}"/>
    <cellStyle name="20% - Ênfase1 9" xfId="36" xr:uid="{FB27312D-E42F-4AD8-9DC6-461FE82A085C}"/>
    <cellStyle name="20% - Ênfase1 9 2" xfId="37" xr:uid="{306D0098-3B6D-4A0C-A7EB-413B078514A9}"/>
    <cellStyle name="20% - Ênfase2 2" xfId="38" xr:uid="{7A332E40-0A30-496B-A504-742D50F0E093}"/>
    <cellStyle name="20% - Ênfase2 2 2" xfId="39" xr:uid="{66C46095-3088-44E9-8419-2ECF52185BCC}"/>
    <cellStyle name="20% - Ênfase2 2 2 2" xfId="40" xr:uid="{5F4AC7D3-E8A3-44E5-BA9A-B1D176B5BDF7}"/>
    <cellStyle name="20% - Ênfase2 2 3" xfId="41" xr:uid="{32925D3F-9377-4C44-8240-41A144F8C3F6}"/>
    <cellStyle name="20% - Ênfase2 2 4" xfId="42" xr:uid="{3DE5C649-D716-4102-8FB0-EF6B110E51C1}"/>
    <cellStyle name="20% - Ênfase2 3" xfId="43" xr:uid="{69A25E77-6EC6-43F2-B2B7-E6EA8F9292D6}"/>
    <cellStyle name="20% - Ênfase2 3 2" xfId="44" xr:uid="{A523F234-94AB-43CE-840A-1DD16B923506}"/>
    <cellStyle name="20% - Ênfase2 3 3" xfId="45" xr:uid="{3D2F261B-5891-4ABE-AE8E-9128F16C1907}"/>
    <cellStyle name="20% - Ênfase2 4" xfId="46" xr:uid="{AE44B6F7-30AB-4F09-A8C9-51421D054A51}"/>
    <cellStyle name="20% - Ênfase2 4 2" xfId="47" xr:uid="{1E4C6663-67D7-4803-8DD8-ECFE81F4F8CA}"/>
    <cellStyle name="20% - Ênfase2 4 3" xfId="48" xr:uid="{8F725A95-9A34-43AA-97C9-FEB01CC86C84}"/>
    <cellStyle name="20% - Ênfase2 5" xfId="49" xr:uid="{30BAC447-87E0-4E6B-8E84-16A5AF4F7EEF}"/>
    <cellStyle name="20% - Ênfase2 5 2" xfId="50" xr:uid="{A95A064E-D675-4DC0-9967-8E1FE72B2253}"/>
    <cellStyle name="20% - Ênfase2 5 3" xfId="51" xr:uid="{5059181C-907F-4850-BECF-B900C289C94B}"/>
    <cellStyle name="20% - Ênfase2 6" xfId="52" xr:uid="{CE1DE812-D661-4ACA-B7F0-113D4D03D0F3}"/>
    <cellStyle name="20% - Ênfase2 6 2" xfId="53" xr:uid="{861D6C85-DAB3-4984-9FB9-2FCD5BECF289}"/>
    <cellStyle name="20% - Ênfase2 6 3" xfId="54" xr:uid="{AB40C463-9CC9-46A7-A02F-20E3C178FCCC}"/>
    <cellStyle name="20% - Ênfase2 7" xfId="55" xr:uid="{F8F07CD7-0A2A-4308-9BC2-494D4431B25A}"/>
    <cellStyle name="20% - Ênfase2 7 2" xfId="56" xr:uid="{086A0A81-3D22-4E8D-9793-39D53D8715AA}"/>
    <cellStyle name="20% - Ênfase2 7 3" xfId="57" xr:uid="{B97C8402-9164-44F7-BD3F-5B9F4AC32677}"/>
    <cellStyle name="20% - Ênfase2 8" xfId="58" xr:uid="{280F2A47-250E-44DE-B540-DE1464F466E9}"/>
    <cellStyle name="20% - Ênfase2 8 2" xfId="59" xr:uid="{659C1009-D66A-445C-8C74-1EAEA006D768}"/>
    <cellStyle name="20% - Ênfase2 8 3" xfId="60" xr:uid="{848DFF9F-FAD4-4453-B072-0682E014A733}"/>
    <cellStyle name="20% - Ênfase2 9" xfId="61" xr:uid="{96B4FD07-7863-4DD1-9B76-BFE59329DA82}"/>
    <cellStyle name="20% - Ênfase2 9 2" xfId="62" xr:uid="{15D356F3-03A1-42CB-A67B-B6B6927FEA3D}"/>
    <cellStyle name="20% - Ênfase3 2" xfId="63" xr:uid="{39597B7C-266C-4731-9DCF-809491AC1C4B}"/>
    <cellStyle name="20% - Ênfase3 2 2" xfId="64" xr:uid="{6EE4EA0D-0F4E-4F44-944D-74DD12BBBB19}"/>
    <cellStyle name="20% - Ênfase3 2 2 2" xfId="65" xr:uid="{E50BAC62-23B4-426F-9026-CC5D70FFA781}"/>
    <cellStyle name="20% - Ênfase3 2 3" xfId="66" xr:uid="{2D07CA35-7E47-4EA6-ADCC-0A8683A0DA32}"/>
    <cellStyle name="20% - Ênfase3 2 4" xfId="67" xr:uid="{8247F353-FAC2-4606-BBB5-332C7CD31385}"/>
    <cellStyle name="20% - Ênfase3 3" xfId="68" xr:uid="{5A69DF58-13BD-4730-961F-F499A021123E}"/>
    <cellStyle name="20% - Ênfase3 3 2" xfId="69" xr:uid="{55E66473-8052-41C4-AE2E-641B1A2ADB78}"/>
    <cellStyle name="20% - Ênfase3 3 3" xfId="70" xr:uid="{6C58A97E-CE4B-42C3-8DE2-B82695F22622}"/>
    <cellStyle name="20% - Ênfase3 4" xfId="71" xr:uid="{625C4F9A-A430-4A43-8FC6-217CDE4A8958}"/>
    <cellStyle name="20% - Ênfase3 4 2" xfId="72" xr:uid="{465E36BA-3D79-48CC-A0E2-3EE94B2243D4}"/>
    <cellStyle name="20% - Ênfase3 4 3" xfId="73" xr:uid="{0B3FE977-8CA7-4116-ADF4-31934370D44D}"/>
    <cellStyle name="20% - Ênfase3 5" xfId="74" xr:uid="{24A81568-74A6-4517-84C9-F2DA5E60A529}"/>
    <cellStyle name="20% - Ênfase3 5 2" xfId="75" xr:uid="{C82F50D0-BAA3-4868-9210-3597FB188D66}"/>
    <cellStyle name="20% - Ênfase3 5 3" xfId="76" xr:uid="{4FEDB838-F074-4A8D-AE7A-4765C0F27252}"/>
    <cellStyle name="20% - Ênfase3 6" xfId="77" xr:uid="{E226558F-6697-4BC2-B3DF-2EF31D31F8FD}"/>
    <cellStyle name="20% - Ênfase3 6 2" xfId="78" xr:uid="{612043EB-679D-497C-B65F-E12F592FEA2E}"/>
    <cellStyle name="20% - Ênfase3 6 3" xfId="79" xr:uid="{CC184274-2BFA-4ADE-8499-23FF7DE780D9}"/>
    <cellStyle name="20% - Ênfase3 7" xfId="80" xr:uid="{5D1BA253-31F1-41B2-B10E-D384BA73E82D}"/>
    <cellStyle name="20% - Ênfase3 7 2" xfId="81" xr:uid="{803A84A4-3AFD-4AC9-A9A2-A500B9D65FE2}"/>
    <cellStyle name="20% - Ênfase3 7 3" xfId="82" xr:uid="{EFB4A2D6-637F-4413-8FBC-02A07131D861}"/>
    <cellStyle name="20% - Ênfase3 8" xfId="83" xr:uid="{55CED989-97E4-4CE7-81E6-1F66A5F57EEC}"/>
    <cellStyle name="20% - Ênfase3 8 2" xfId="84" xr:uid="{21A69A2C-AB00-4559-983D-A6170AA45D96}"/>
    <cellStyle name="20% - Ênfase3 8 3" xfId="85" xr:uid="{ABF16CAF-92E1-4B40-8B14-733CC300C897}"/>
    <cellStyle name="20% - Ênfase3 9" xfId="86" xr:uid="{AEA91A1E-32AB-4BDB-BD4D-6FB6722A6909}"/>
    <cellStyle name="20% - Ênfase3 9 2" xfId="87" xr:uid="{381F42EB-70B4-4AA6-A3F6-6D56341261B1}"/>
    <cellStyle name="20% - Ênfase4 2" xfId="88" xr:uid="{F04EC8D5-CE54-4E35-94AD-6C5D35C226F5}"/>
    <cellStyle name="20% - Ênfase4 2 2" xfId="89" xr:uid="{AE454003-F6C8-4478-A6EA-ECD015AE7AD7}"/>
    <cellStyle name="20% - Ênfase4 2 2 2" xfId="90" xr:uid="{20BD194C-25EB-47A3-B0A7-58DD4214D783}"/>
    <cellStyle name="20% - Ênfase4 2 3" xfId="91" xr:uid="{11D35E93-9087-470E-B58D-16E04AE97BAD}"/>
    <cellStyle name="20% - Ênfase4 2 4" xfId="92" xr:uid="{6656F488-702F-4FFA-841F-19AE8082719D}"/>
    <cellStyle name="20% - Ênfase4 3" xfId="93" xr:uid="{D9ED1D18-A85A-47BD-BC9A-8BA1CFB802A0}"/>
    <cellStyle name="20% - Ênfase4 3 2" xfId="94" xr:uid="{72B6F0CD-782F-4A5F-9D2A-4204EA42998B}"/>
    <cellStyle name="20% - Ênfase4 3 3" xfId="95" xr:uid="{251A131F-BB90-4346-B449-B7B2E4986C79}"/>
    <cellStyle name="20% - Ênfase4 4" xfId="96" xr:uid="{8D618245-93D8-451E-BD50-21996F2AB20B}"/>
    <cellStyle name="20% - Ênfase4 4 2" xfId="97" xr:uid="{EFC77FE1-DA05-494C-A4B4-A3D0ABEEA66F}"/>
    <cellStyle name="20% - Ênfase4 4 3" xfId="98" xr:uid="{F89C4BB8-F648-4F9A-9939-14A81EB65CD5}"/>
    <cellStyle name="20% - Ênfase4 5" xfId="99" xr:uid="{05646BEC-9F26-4DB4-8236-89A62F27170B}"/>
    <cellStyle name="20% - Ênfase4 5 2" xfId="100" xr:uid="{8C8324C5-1087-4076-8A45-2C6234C40126}"/>
    <cellStyle name="20% - Ênfase4 5 3" xfId="101" xr:uid="{2982D6A6-181A-4344-B306-96978E6E8B17}"/>
    <cellStyle name="20% - Ênfase4 6" xfId="102" xr:uid="{DAD14D83-0770-4F25-81D5-8EE4CB9D827E}"/>
    <cellStyle name="20% - Ênfase4 6 2" xfId="103" xr:uid="{E40409D1-9B2A-430C-8DD7-C83EC01AAF9C}"/>
    <cellStyle name="20% - Ênfase4 6 3" xfId="104" xr:uid="{F0ADB828-24E6-4EE0-A1E5-C4A63E900326}"/>
    <cellStyle name="20% - Ênfase4 7" xfId="105" xr:uid="{CD113ADC-31B6-44FB-9B2F-7A0D7B9A2C2E}"/>
    <cellStyle name="20% - Ênfase4 7 2" xfId="106" xr:uid="{BB883D24-D910-43C9-9D95-11EE369CE0EB}"/>
    <cellStyle name="20% - Ênfase4 7 3" xfId="107" xr:uid="{5C6C5550-F7E6-4EE5-BED4-0D7360B50755}"/>
    <cellStyle name="20% - Ênfase4 8" xfId="108" xr:uid="{6348CD30-A213-4703-B5B3-B10539FF8F96}"/>
    <cellStyle name="20% - Ênfase4 8 2" xfId="109" xr:uid="{73B377CC-2B22-4EE7-9045-EC3B65246C7C}"/>
    <cellStyle name="20% - Ênfase4 8 3" xfId="110" xr:uid="{6DD0A789-E8DA-4230-B028-D8DFF8A240C6}"/>
    <cellStyle name="20% - Ênfase4 9" xfId="111" xr:uid="{3E712F8F-585F-40D5-89B5-075FB1681E98}"/>
    <cellStyle name="20% - Ênfase4 9 2" xfId="112" xr:uid="{62A79A28-4AD7-443C-A950-3A7D64AE4673}"/>
    <cellStyle name="20% - Ênfase5 2" xfId="113" xr:uid="{CD55FA95-FDA4-4BD8-9758-7E306C8BE93F}"/>
    <cellStyle name="20% - Ênfase5 2 2" xfId="114" xr:uid="{EBCD3C40-49CB-4998-8850-2EC33478FB09}"/>
    <cellStyle name="20% - Ênfase5 2 2 2" xfId="115" xr:uid="{88F6D775-FBE9-4FB8-AE37-D654DE1B8D22}"/>
    <cellStyle name="20% - Ênfase5 2 3" xfId="116" xr:uid="{FD982AB1-06D9-4E02-BF55-C09CEEDC7B40}"/>
    <cellStyle name="20% - Ênfase5 2 4" xfId="117" xr:uid="{2ED0C9D9-398F-4E62-AB37-8E3324CB7036}"/>
    <cellStyle name="20% - Ênfase5 3" xfId="118" xr:uid="{10A7F0FC-E306-4267-BF48-570458F1769C}"/>
    <cellStyle name="20% - Ênfase5 3 2" xfId="119" xr:uid="{760D9C9D-C75C-4972-BC7E-2D68E2469EE1}"/>
    <cellStyle name="20% - Ênfase5 3 3" xfId="120" xr:uid="{4FBDB4D6-1622-4DA7-89BC-58C1C79F92D9}"/>
    <cellStyle name="20% - Ênfase5 4" xfId="121" xr:uid="{D9A179E8-5808-41AC-9D3D-EF2FFC324290}"/>
    <cellStyle name="20% - Ênfase5 4 2" xfId="122" xr:uid="{1B584C65-7A95-4083-88F6-DFD57D0EBE95}"/>
    <cellStyle name="20% - Ênfase5 4 3" xfId="123" xr:uid="{19FBF3E0-9A44-4941-BF0F-1DEC062DFF43}"/>
    <cellStyle name="20% - Ênfase5 5" xfId="124" xr:uid="{6006750E-F5FB-4E2F-AD13-AA701EE5457F}"/>
    <cellStyle name="20% - Ênfase5 5 2" xfId="125" xr:uid="{A9BBC119-7849-4B3C-84EC-018060C815F9}"/>
    <cellStyle name="20% - Ênfase5 5 3" xfId="126" xr:uid="{349B90E9-5C2B-475D-84A8-F3FCE53E7414}"/>
    <cellStyle name="20% - Ênfase5 6" xfId="127" xr:uid="{34EED52F-5E67-4F4C-B474-5F81D71C58F5}"/>
    <cellStyle name="20% - Ênfase5 6 2" xfId="128" xr:uid="{1AD62D70-5550-4318-B417-D8DD3DD8F6C3}"/>
    <cellStyle name="20% - Ênfase5 6 3" xfId="129" xr:uid="{8655C416-2CE0-462E-9244-2F09725F2399}"/>
    <cellStyle name="20% - Ênfase5 7" xfId="130" xr:uid="{F7F4AF8B-7820-4144-A757-23BCE0E1C1DF}"/>
    <cellStyle name="20% - Ênfase5 7 2" xfId="131" xr:uid="{F25E6720-019A-42A7-848C-67D1DC1AA26F}"/>
    <cellStyle name="20% - Ênfase5 7 3" xfId="132" xr:uid="{CD5FA4DA-A0E4-491E-A432-DD8E716386C6}"/>
    <cellStyle name="20% - Ênfase5 8" xfId="133" xr:uid="{BABC3A38-2DC3-464B-BD6E-DF556FC0CBDB}"/>
    <cellStyle name="20% - Ênfase5 8 2" xfId="134" xr:uid="{333CFF37-78B6-4896-BA59-332064610927}"/>
    <cellStyle name="20% - Ênfase5 8 3" xfId="135" xr:uid="{99F14183-7A4B-42E4-9158-5489ACE78E13}"/>
    <cellStyle name="20% - Ênfase5 9" xfId="136" xr:uid="{572DF886-D51E-43AB-9903-E6C06487033F}"/>
    <cellStyle name="20% - Ênfase5 9 2" xfId="137" xr:uid="{BAD77055-DDE0-4A22-A9D6-A5248A0F1D2D}"/>
    <cellStyle name="20% - Ênfase6 2" xfId="138" xr:uid="{3311032C-7C99-4635-9101-20EBC83EFD4E}"/>
    <cellStyle name="20% - Ênfase6 2 2" xfId="139" xr:uid="{83913ECA-CDCD-48F5-AD99-742C8DC652D2}"/>
    <cellStyle name="20% - Ênfase6 2 2 2" xfId="140" xr:uid="{8D52C4B0-8941-42A0-986A-37868F93A53A}"/>
    <cellStyle name="20% - Ênfase6 2 3" xfId="141" xr:uid="{DF1A9672-727C-43AD-98E6-7308D3E8E5C7}"/>
    <cellStyle name="20% - Ênfase6 2 4" xfId="142" xr:uid="{DAF80D43-C0EB-4A0B-98EB-DA62D141FFE9}"/>
    <cellStyle name="20% - Ênfase6 3" xfId="143" xr:uid="{57DDDD26-F001-491E-A6DE-743DDD0D34C5}"/>
    <cellStyle name="20% - Ênfase6 3 2" xfId="144" xr:uid="{0B58B9E1-3316-4253-AFFD-4F4C4D662807}"/>
    <cellStyle name="20% - Ênfase6 3 3" xfId="145" xr:uid="{7B64A8D3-A835-40D1-A6EB-47CE88BDF3CD}"/>
    <cellStyle name="20% - Ênfase6 4" xfId="146" xr:uid="{128424E4-1546-442F-8E97-8679FB223F2B}"/>
    <cellStyle name="20% - Ênfase6 4 2" xfId="147" xr:uid="{4F5CCBDB-06FB-4138-B9FF-12A6945F6FC7}"/>
    <cellStyle name="20% - Ênfase6 4 3" xfId="148" xr:uid="{A1077999-EDD2-450B-B3ED-1A81AAD6FD20}"/>
    <cellStyle name="20% - Ênfase6 5" xfId="149" xr:uid="{578FF983-42DD-4764-B4E4-EB06E31F1B33}"/>
    <cellStyle name="20% - Ênfase6 5 2" xfId="150" xr:uid="{1106F576-CEFC-41B8-8CA3-9DB1F462C232}"/>
    <cellStyle name="20% - Ênfase6 5 3" xfId="151" xr:uid="{53D90A1D-3566-4458-84D0-8C98453237B1}"/>
    <cellStyle name="20% - Ênfase6 6" xfId="152" xr:uid="{43199D7E-BAA0-4EDD-AE4E-F373A3C094EE}"/>
    <cellStyle name="20% - Ênfase6 6 2" xfId="153" xr:uid="{7A51A82A-8B69-46CA-9139-42B5D50C7F66}"/>
    <cellStyle name="20% - Ênfase6 6 3" xfId="154" xr:uid="{6FD6D009-94AD-44DE-B6C8-292AC9BE7453}"/>
    <cellStyle name="20% - Ênfase6 7" xfId="155" xr:uid="{9CDFA0C8-2217-45A3-903C-5A8F7036B65D}"/>
    <cellStyle name="20% - Ênfase6 7 2" xfId="156" xr:uid="{2E40A72E-1FDF-4896-95CC-5E0FD84A89E6}"/>
    <cellStyle name="20% - Ênfase6 7 3" xfId="157" xr:uid="{F877C47F-5E4A-435E-B103-B26D991B0FA3}"/>
    <cellStyle name="20% - Ênfase6 8" xfId="158" xr:uid="{53814D14-BB48-4B3A-B350-D761B59F4B62}"/>
    <cellStyle name="20% - Ênfase6 8 2" xfId="159" xr:uid="{0AEC4DD2-C5CF-48A7-ACE4-68DDFF026574}"/>
    <cellStyle name="20% - Ênfase6 8 3" xfId="160" xr:uid="{1523AEB5-DE3D-4B23-8BA6-75AA70A5D732}"/>
    <cellStyle name="20% - Ênfase6 9" xfId="161" xr:uid="{2F26E1B5-E0F8-4E7B-BFEC-ADD329DAB897}"/>
    <cellStyle name="20% - Ênfase6 9 2" xfId="162" xr:uid="{B4DB7B67-3692-4274-8A29-61888D8E7BDD}"/>
    <cellStyle name="40% - Accent1" xfId="163" xr:uid="{0C953F1E-E03D-49E6-A843-0468C007F39C}"/>
    <cellStyle name="40% - Accent1 2" xfId="164" xr:uid="{8CBB96CA-98DC-4625-A37D-8D0E4B3FC5A9}"/>
    <cellStyle name="40% - Accent2" xfId="165" xr:uid="{B01D0294-C288-4FE6-BF10-A5F670F1E1B0}"/>
    <cellStyle name="40% - Accent2 2" xfId="166" xr:uid="{082A5465-05B2-44F6-90FA-E307B82C783D}"/>
    <cellStyle name="40% - Accent3" xfId="167" xr:uid="{A0609200-A900-4E05-AC11-DEBC243CD0EA}"/>
    <cellStyle name="40% - Accent3 2" xfId="168" xr:uid="{B90B2CAD-D7FD-4E76-86FA-DCD871902EF8}"/>
    <cellStyle name="40% - Accent4" xfId="169" xr:uid="{0BA4C27F-6B53-422D-B07C-F3D7673ADC6D}"/>
    <cellStyle name="40% - Accent4 2" xfId="170" xr:uid="{B695DB64-B559-48AA-9A15-4EAE572F0DC5}"/>
    <cellStyle name="40% - Accent5" xfId="171" xr:uid="{3CAE4124-84C0-461D-9E35-94AD732F5644}"/>
    <cellStyle name="40% - Accent5 2" xfId="172" xr:uid="{13EC33DC-AC1F-43FE-B011-45721EC0A4BF}"/>
    <cellStyle name="40% - Accent6" xfId="173" xr:uid="{22C0C307-E440-466E-9528-28E5216051D7}"/>
    <cellStyle name="40% - Accent6 2" xfId="174" xr:uid="{F8199112-DAEE-41A4-938B-9C8CEA424664}"/>
    <cellStyle name="40% - Ênfase1 2" xfId="175" xr:uid="{2EC4ECC8-4126-45DF-AD83-CB7845856998}"/>
    <cellStyle name="40% - Ênfase1 2 2" xfId="176" xr:uid="{91E87B34-F5BD-4ADE-A13A-44D5BC76BCB8}"/>
    <cellStyle name="40% - Ênfase1 2 2 2" xfId="177" xr:uid="{50C083D1-363A-4AC3-9635-9FB4C2F18CB6}"/>
    <cellStyle name="40% - Ênfase1 2 3" xfId="178" xr:uid="{AC3E86B2-4391-41AA-81C5-0E6BE67771D3}"/>
    <cellStyle name="40% - Ênfase1 2 4" xfId="179" xr:uid="{D7826D9B-F9FA-45B9-86D1-A75D6F6A81F0}"/>
    <cellStyle name="40% - Ênfase1 3" xfId="180" xr:uid="{D774F1B0-78E7-4F60-8641-C6428CFE798F}"/>
    <cellStyle name="40% - Ênfase1 3 2" xfId="181" xr:uid="{8AAACFB7-FDE7-4693-8A1E-DF14A238D5D6}"/>
    <cellStyle name="40% - Ênfase1 3 3" xfId="182" xr:uid="{B2897AFB-E854-4F8A-9D12-1794346DF3D3}"/>
    <cellStyle name="40% - Ênfase1 4" xfId="183" xr:uid="{953F55AB-2E64-4F36-819E-655424721E23}"/>
    <cellStyle name="40% - Ênfase1 4 2" xfId="184" xr:uid="{0C6B4521-B859-405E-A309-69BBA67EDF21}"/>
    <cellStyle name="40% - Ênfase1 4 3" xfId="185" xr:uid="{B88E2FAB-4319-4C7A-B3B7-31ED414EF40B}"/>
    <cellStyle name="40% - Ênfase1 5" xfId="186" xr:uid="{B03EFFA6-C603-40CF-9083-ED795A0882E1}"/>
    <cellStyle name="40% - Ênfase1 5 2" xfId="187" xr:uid="{70D3504B-4A08-4C35-BEC2-35DC16FC55A3}"/>
    <cellStyle name="40% - Ênfase1 5 3" xfId="188" xr:uid="{399AE40C-29A3-4D5F-BCAD-CE143E0A1D0A}"/>
    <cellStyle name="40% - Ênfase1 6" xfId="189" xr:uid="{CFDC5A01-3396-49AE-8604-60CBF5F951B4}"/>
    <cellStyle name="40% - Ênfase1 6 2" xfId="190" xr:uid="{0EC8B12A-B436-4CBA-A55F-C9E71704237A}"/>
    <cellStyle name="40% - Ênfase1 6 3" xfId="191" xr:uid="{770BC0E0-5928-4CBA-8518-5B0519BBD448}"/>
    <cellStyle name="40% - Ênfase1 7" xfId="192" xr:uid="{52328FA7-2C55-44E8-9FC0-E56CB5DCA929}"/>
    <cellStyle name="40% - Ênfase1 7 2" xfId="193" xr:uid="{755A7224-AE7C-4B30-B147-7BF2C68954BA}"/>
    <cellStyle name="40% - Ênfase1 7 3" xfId="194" xr:uid="{A6AC2C20-EEE0-44ED-B435-8B711E2EAF83}"/>
    <cellStyle name="40% - Ênfase1 8" xfId="195" xr:uid="{451A5B8C-E655-4960-9FCD-D2B8737E6F2E}"/>
    <cellStyle name="40% - Ênfase1 8 2" xfId="196" xr:uid="{AF7F85BA-0195-4CF1-8264-3958E2BE53EF}"/>
    <cellStyle name="40% - Ênfase1 8 3" xfId="197" xr:uid="{E959BEB1-360A-4192-A8D1-1E467F253844}"/>
    <cellStyle name="40% - Ênfase1 9" xfId="198" xr:uid="{925FA49E-D2F6-4516-93CC-D06E2BD04196}"/>
    <cellStyle name="40% - Ênfase1 9 2" xfId="199" xr:uid="{CBEBF005-104C-401F-8054-E38C4130A877}"/>
    <cellStyle name="40% - Ênfase2 2" xfId="200" xr:uid="{71B929F8-DE87-4FF9-8FD7-C72B1745A1D6}"/>
    <cellStyle name="40% - Ênfase2 2 2" xfId="201" xr:uid="{79EAAAA0-70BE-4911-9F89-1C7CC942777C}"/>
    <cellStyle name="40% - Ênfase2 2 2 2" xfId="202" xr:uid="{B2865686-B295-4C24-B23F-EDA98B33BAAF}"/>
    <cellStyle name="40% - Ênfase2 2 3" xfId="203" xr:uid="{6F9CE073-659A-4529-BC8A-DF2518A6F6DA}"/>
    <cellStyle name="40% - Ênfase2 2 4" xfId="204" xr:uid="{5AC3882B-3FAE-45CB-A807-C7DBABB565C6}"/>
    <cellStyle name="40% - Ênfase2 3" xfId="205" xr:uid="{D1E7A963-97A1-44EF-B842-C89BE8B0B46E}"/>
    <cellStyle name="40% - Ênfase2 3 2" xfId="206" xr:uid="{D9481DD5-6E22-4825-A291-A2D86ACC5725}"/>
    <cellStyle name="40% - Ênfase3 2" xfId="207" xr:uid="{6B9EB363-686B-4675-A87B-AD12BC56DAF9}"/>
    <cellStyle name="40% - Ênfase3 2 2" xfId="208" xr:uid="{685955C6-BEE2-44B3-B562-812262F2F3C2}"/>
    <cellStyle name="40% - Ênfase3 2 2 2" xfId="209" xr:uid="{BAC2A606-C830-4A69-A556-D3F6A8B7AD54}"/>
    <cellStyle name="40% - Ênfase3 2 3" xfId="210" xr:uid="{3BA0873F-0A6F-4D4E-8FC1-9824F31B07D6}"/>
    <cellStyle name="40% - Ênfase3 2 4" xfId="211" xr:uid="{6BADFCFA-262E-40D6-ADFD-3A497F159E6A}"/>
    <cellStyle name="40% - Ênfase3 3" xfId="212" xr:uid="{ABD9BE35-98B3-4237-9EC3-98D39C3210A5}"/>
    <cellStyle name="40% - Ênfase3 3 2" xfId="213" xr:uid="{7AF3F924-7616-489D-85E8-20DE0002089B}"/>
    <cellStyle name="40% - Ênfase3 3 3" xfId="214" xr:uid="{EF22115E-A804-4B59-9D57-4E398EEE60E5}"/>
    <cellStyle name="40% - Ênfase3 4" xfId="215" xr:uid="{F3B3FC1E-F014-4D4E-B3A0-8C09C57729DC}"/>
    <cellStyle name="40% - Ênfase3 4 2" xfId="216" xr:uid="{48980FA0-21B5-4986-BC4C-6651F35EFA14}"/>
    <cellStyle name="40% - Ênfase3 4 3" xfId="217" xr:uid="{1B27CC20-DF2A-41FE-A01A-A8B3102D9C7A}"/>
    <cellStyle name="40% - Ênfase3 5" xfId="218" xr:uid="{F647D261-ECE0-4B08-BE5A-74CDE271E938}"/>
    <cellStyle name="40% - Ênfase3 5 2" xfId="219" xr:uid="{F2F7F4BE-AE14-497A-BB30-CEFEB7066B8A}"/>
    <cellStyle name="40% - Ênfase3 5 3" xfId="220" xr:uid="{84923753-028D-41A9-AB2D-5B437C6CE7E7}"/>
    <cellStyle name="40% - Ênfase3 6" xfId="221" xr:uid="{7919CE70-5A45-41DB-B809-466450BDDBFC}"/>
    <cellStyle name="40% - Ênfase3 6 2" xfId="222" xr:uid="{335C8538-DCFD-4CD6-8BF7-42505718E41F}"/>
    <cellStyle name="40% - Ênfase3 6 3" xfId="223" xr:uid="{BA5B93FF-3B2B-4F71-AC63-D376359FB6B4}"/>
    <cellStyle name="40% - Ênfase3 7" xfId="224" xr:uid="{65E5C052-1F50-4DC3-8770-30537B016975}"/>
    <cellStyle name="40% - Ênfase3 7 2" xfId="225" xr:uid="{F36189B4-7275-4FE3-8DBC-2AA9B8197A94}"/>
    <cellStyle name="40% - Ênfase3 7 3" xfId="226" xr:uid="{9EC2D917-7B4E-4DAC-9E85-147C9EFC957A}"/>
    <cellStyle name="40% - Ênfase3 8" xfId="227" xr:uid="{9681C167-79A2-4332-A525-E675D61C486B}"/>
    <cellStyle name="40% - Ênfase3 8 2" xfId="228" xr:uid="{3700EB53-2EAF-43E8-BE0E-5FAD6496C06C}"/>
    <cellStyle name="40% - Ênfase3 8 3" xfId="229" xr:uid="{C263C5BE-5D90-450F-A676-4B466D3326E4}"/>
    <cellStyle name="40% - Ênfase3 9" xfId="230" xr:uid="{C1C91BA2-6CAF-4040-A5B4-4D2BC40894E3}"/>
    <cellStyle name="40% - Ênfase3 9 2" xfId="231" xr:uid="{5596DC70-D172-4F44-B6CF-8B067C7F605E}"/>
    <cellStyle name="40% - Ênfase4 2" xfId="232" xr:uid="{15751025-BBC6-4506-9E3F-D188B0C4602A}"/>
    <cellStyle name="40% - Ênfase4 2 2" xfId="233" xr:uid="{A2E74427-FF8D-45E4-87C1-2CA81DDC6520}"/>
    <cellStyle name="40% - Ênfase4 2 2 2" xfId="234" xr:uid="{486CE138-2774-4A87-AAEA-7DA14D7525CB}"/>
    <cellStyle name="40% - Ênfase4 2 3" xfId="235" xr:uid="{668DC484-B0B8-4F08-B346-3838442C6625}"/>
    <cellStyle name="40% - Ênfase4 2 4" xfId="236" xr:uid="{72C9258C-09A9-4D6E-A0ED-F21D13843C47}"/>
    <cellStyle name="40% - Ênfase4 3" xfId="237" xr:uid="{42290FB3-383F-49B7-A916-980F4306A7CD}"/>
    <cellStyle name="40% - Ênfase4 3 2" xfId="238" xr:uid="{21E3B99F-23E7-45F5-B521-5FACC86E5807}"/>
    <cellStyle name="40% - Ênfase4 3 3" xfId="239" xr:uid="{41A1C7F8-EEA7-4FA1-8958-79D4288A4332}"/>
    <cellStyle name="40% - Ênfase4 4" xfId="240" xr:uid="{FDF237A0-85F3-4495-B722-1392D868887F}"/>
    <cellStyle name="40% - Ênfase4 4 2" xfId="241" xr:uid="{94E44E48-459D-49C7-98AA-7BF7E3B6DF32}"/>
    <cellStyle name="40% - Ênfase4 4 3" xfId="242" xr:uid="{11DAFE05-A0C6-4CEB-B7EC-78D17C1234AB}"/>
    <cellStyle name="40% - Ênfase4 5" xfId="243" xr:uid="{1CB46276-95DE-459F-8185-1644A67250DD}"/>
    <cellStyle name="40% - Ênfase4 5 2" xfId="244" xr:uid="{A5E61CAA-5C74-4B37-990B-B91C45E5DB70}"/>
    <cellStyle name="40% - Ênfase4 5 3" xfId="245" xr:uid="{81FDFFD8-1D74-4577-8831-97C672A7F69D}"/>
    <cellStyle name="40% - Ênfase4 6" xfId="246" xr:uid="{E7075390-5EA7-4B94-9C72-9947BC00A977}"/>
    <cellStyle name="40% - Ênfase4 6 2" xfId="247" xr:uid="{3DCE81C7-D9D0-4851-826B-829A7C493F37}"/>
    <cellStyle name="40% - Ênfase4 6 3" xfId="248" xr:uid="{1CDBE01D-AB94-479D-85B1-C831319047B1}"/>
    <cellStyle name="40% - Ênfase4 7" xfId="249" xr:uid="{1EE26802-121D-431C-A9CB-87D6698862EF}"/>
    <cellStyle name="40% - Ênfase4 7 2" xfId="250" xr:uid="{B03B0F83-8DF0-4403-A181-CD43CD8FE90B}"/>
    <cellStyle name="40% - Ênfase4 7 3" xfId="251" xr:uid="{E011972A-6BC9-4ED6-A57A-0CA80A633E8E}"/>
    <cellStyle name="40% - Ênfase4 8" xfId="252" xr:uid="{2A43A3D3-1122-4F90-8E08-E8BC0E6B6A32}"/>
    <cellStyle name="40% - Ênfase4 8 2" xfId="253" xr:uid="{E988C16A-7B8E-4BF6-ABDA-979092B37546}"/>
    <cellStyle name="40% - Ênfase4 8 3" xfId="254" xr:uid="{2EFAD744-7D06-478D-A25D-A5A5175B2B9D}"/>
    <cellStyle name="40% - Ênfase4 9" xfId="255" xr:uid="{FE08F22B-7484-4DE3-B2E2-8D920664BD10}"/>
    <cellStyle name="40% - Ênfase4 9 2" xfId="256" xr:uid="{9FA0EC72-CDFD-4F50-A537-FBF5954A0A9F}"/>
    <cellStyle name="40% - Ênfase5 2" xfId="257" xr:uid="{3F6D7054-8F59-4590-A85F-EBBD069B234E}"/>
    <cellStyle name="40% - Ênfase5 2 2" xfId="258" xr:uid="{1E99B12C-48D1-4201-86B5-864E50AF5FB6}"/>
    <cellStyle name="40% - Ênfase5 2 2 2" xfId="259" xr:uid="{EF69DE3E-569D-4DA9-905B-7FC4F16523D2}"/>
    <cellStyle name="40% - Ênfase5 2 3" xfId="260" xr:uid="{9DD70ED2-A7F5-4BC3-97FC-897371B51CE8}"/>
    <cellStyle name="40% - Ênfase5 2 4" xfId="261" xr:uid="{4C51EA28-26B6-4660-BB79-E728F5DD4B40}"/>
    <cellStyle name="40% - Ênfase5 3" xfId="262" xr:uid="{88A8F337-495E-424B-949F-C02081C501F1}"/>
    <cellStyle name="40% - Ênfase5 3 2" xfId="263" xr:uid="{FAFA3E36-263F-415C-A043-165DD9F2F8F3}"/>
    <cellStyle name="40% - Ênfase5 3 3" xfId="264" xr:uid="{4EF01AED-C7BD-4582-9CAF-2E80C8AB6BDC}"/>
    <cellStyle name="40% - Ênfase5 4" xfId="265" xr:uid="{60633379-D3B0-4540-B7DF-FFB2AA5C5E44}"/>
    <cellStyle name="40% - Ênfase5 4 2" xfId="266" xr:uid="{53A824F1-8F7F-40B4-A28B-9EFC7FDA48CB}"/>
    <cellStyle name="40% - Ênfase5 4 3" xfId="267" xr:uid="{FD09D166-9EA3-40A8-B259-8BD9B573C042}"/>
    <cellStyle name="40% - Ênfase5 5" xfId="268" xr:uid="{A6912233-1BB4-4D84-9ED5-AC44AF15915D}"/>
    <cellStyle name="40% - Ênfase5 5 2" xfId="269" xr:uid="{E274F743-091A-4DCA-910E-D31784481DD1}"/>
    <cellStyle name="40% - Ênfase5 5 3" xfId="270" xr:uid="{D5516F1F-F949-4F7C-9C41-32B77674C263}"/>
    <cellStyle name="40% - Ênfase5 6" xfId="271" xr:uid="{93B52863-D646-4E92-9F62-5912CF2A7337}"/>
    <cellStyle name="40% - Ênfase5 6 2" xfId="272" xr:uid="{C6B721CA-4F10-4CA3-9A5D-D918AC00BEF6}"/>
    <cellStyle name="40% - Ênfase5 6 3" xfId="273" xr:uid="{9334ECA4-7181-48A1-A52A-E249DBE30131}"/>
    <cellStyle name="40% - Ênfase5 7" xfId="274" xr:uid="{32E527C9-A3FB-4788-899B-C859BB50D6F8}"/>
    <cellStyle name="40% - Ênfase5 7 2" xfId="275" xr:uid="{F7BBC6AA-FDEC-4BEE-BF89-0049C090CA14}"/>
    <cellStyle name="40% - Ênfase5 7 3" xfId="276" xr:uid="{D462A4FD-E0EA-4EF4-9EC4-D3DD5FC8380A}"/>
    <cellStyle name="40% - Ênfase5 8" xfId="277" xr:uid="{C8959BED-884C-4953-9097-BD6AFFECB8E2}"/>
    <cellStyle name="40% - Ênfase5 8 2" xfId="278" xr:uid="{54BB8B52-E238-4687-9160-D30219C09387}"/>
    <cellStyle name="40% - Ênfase5 8 3" xfId="279" xr:uid="{423A4FE4-C5BF-44D3-8821-FF8BF0B74441}"/>
    <cellStyle name="40% - Ênfase5 9" xfId="280" xr:uid="{7DCD2E5A-074F-4026-AC2F-084DFCD70B19}"/>
    <cellStyle name="40% - Ênfase5 9 2" xfId="281" xr:uid="{09EFE215-5138-42F1-BFD6-51D7D3C87DD3}"/>
    <cellStyle name="40% - Ênfase6 2" xfId="282" xr:uid="{852C848A-9318-4A71-B14C-BD245909A3C1}"/>
    <cellStyle name="40% - Ênfase6 2 2" xfId="283" xr:uid="{5B3022E2-945B-499C-BF67-30B96E335710}"/>
    <cellStyle name="40% - Ênfase6 2 2 2" xfId="284" xr:uid="{0FAD14FF-1784-4073-A64D-CE23A7D0E05D}"/>
    <cellStyle name="40% - Ênfase6 2 3" xfId="285" xr:uid="{DDB4D15A-0FF7-43E1-9145-566C150A51D1}"/>
    <cellStyle name="40% - Ênfase6 2 4" xfId="286" xr:uid="{B3C16C21-03B2-451F-AE90-87F9C09E114C}"/>
    <cellStyle name="40% - Ênfase6 3" xfId="287" xr:uid="{6F6DEACE-393B-418E-93F6-640B98BD5FF6}"/>
    <cellStyle name="40% - Ênfase6 3 2" xfId="288" xr:uid="{2DFF2F36-65C2-48A2-9F10-478A3146EA48}"/>
    <cellStyle name="40% - Ênfase6 3 3" xfId="289" xr:uid="{619FDE36-732C-460B-9809-312229CD889D}"/>
    <cellStyle name="40% - Ênfase6 4" xfId="290" xr:uid="{12A20651-94B6-41FF-8473-2254A0B27C9F}"/>
    <cellStyle name="40% - Ênfase6 4 2" xfId="291" xr:uid="{FA7856A4-2B55-4ED8-906D-B42B6E89E51B}"/>
    <cellStyle name="40% - Ênfase6 4 3" xfId="292" xr:uid="{A7C55D3C-E7A3-4540-A58D-FFF716B11BB0}"/>
    <cellStyle name="40% - Ênfase6 5" xfId="293" xr:uid="{C51A866B-567F-4CD4-8DB2-CBD24930B78C}"/>
    <cellStyle name="40% - Ênfase6 5 2" xfId="294" xr:uid="{DE818E66-636C-44E1-998E-A68F5104873C}"/>
    <cellStyle name="40% - Ênfase6 5 3" xfId="295" xr:uid="{282BB608-1B4B-4758-8EDA-BE3A7D71FD00}"/>
    <cellStyle name="40% - Ênfase6 6" xfId="296" xr:uid="{02053CEC-56BD-4C2D-ADDF-FA23C1279D26}"/>
    <cellStyle name="40% - Ênfase6 6 2" xfId="297" xr:uid="{60F6D862-D129-446B-BCB2-D32B9B4B7258}"/>
    <cellStyle name="40% - Ênfase6 6 3" xfId="298" xr:uid="{03898395-8085-4C8D-B49D-4819F62DDEDC}"/>
    <cellStyle name="40% - Ênfase6 7" xfId="299" xr:uid="{547F4D5D-6E19-4DC3-B949-680911DACEFA}"/>
    <cellStyle name="40% - Ênfase6 7 2" xfId="300" xr:uid="{67E4BA38-C15D-481E-8A0E-4FFE197872FB}"/>
    <cellStyle name="40% - Ênfase6 7 3" xfId="301" xr:uid="{6A369556-6CC6-472B-BE19-8034D55E6E2D}"/>
    <cellStyle name="40% - Ênfase6 8" xfId="302" xr:uid="{95428B43-42DE-4106-B9B2-FD43C2D329FE}"/>
    <cellStyle name="40% - Ênfase6 8 2" xfId="303" xr:uid="{528519DB-40C8-42FB-8966-BF34575CF025}"/>
    <cellStyle name="40% - Ênfase6 8 3" xfId="304" xr:uid="{85371636-86D6-46E2-BE90-8D1123843295}"/>
    <cellStyle name="40% - Ênfase6 9" xfId="305" xr:uid="{FAC2EE0F-1861-4B56-A7D0-8B61E496B3CC}"/>
    <cellStyle name="40% - Ênfase6 9 2" xfId="306" xr:uid="{C81796F0-D8E7-4C55-A014-5FFC497CA124}"/>
    <cellStyle name="60% - Accent1" xfId="307" xr:uid="{5BEB2BA1-1B0E-407C-8CE2-4B80443477DB}"/>
    <cellStyle name="60% - Accent2" xfId="308" xr:uid="{52429B35-6E02-4B2B-BFCC-0DE44BC19038}"/>
    <cellStyle name="60% - Accent3" xfId="309" xr:uid="{1D54A318-88A0-4200-BA15-B6B3DC77F3C9}"/>
    <cellStyle name="60% - Accent4" xfId="310" xr:uid="{3B0B25C1-D06E-4DE7-B812-7223144A659E}"/>
    <cellStyle name="60% - Accent5" xfId="311" xr:uid="{DE86A965-ABCD-4035-9511-646B46F7712D}"/>
    <cellStyle name="60% - Accent6" xfId="312" xr:uid="{987CF790-3F5B-444C-A637-A5D8E443B958}"/>
    <cellStyle name="60% - Ênfase1 2" xfId="313" xr:uid="{D6E5C69C-5ACD-40DE-83BF-DA7D130AC2C4}"/>
    <cellStyle name="60% - Ênfase1 2 2" xfId="314" xr:uid="{390C143A-6E9F-4528-85DB-ED534440E48D}"/>
    <cellStyle name="60% - Ênfase1 3" xfId="315" xr:uid="{0040527A-074D-42D1-8EC8-5E2438D6A4D4}"/>
    <cellStyle name="60% - Ênfase1 4" xfId="316" xr:uid="{9EDD283C-0C9A-4DB3-923B-4B6A3E7831EE}"/>
    <cellStyle name="60% - Ênfase1 5" xfId="317" xr:uid="{F8AACE9B-E46B-4B1B-B85A-B17A63FF0391}"/>
    <cellStyle name="60% - Ênfase1 6" xfId="318" xr:uid="{F635ED12-2104-45BC-9DAB-5C8F752D6F3E}"/>
    <cellStyle name="60% - Ênfase1 7" xfId="319" xr:uid="{72B44B92-79BF-4495-BAFA-80D5B5B73EB9}"/>
    <cellStyle name="60% - Ênfase1 8" xfId="320" xr:uid="{2ABF6DFB-2DB3-451C-88C3-A37BDFA29A44}"/>
    <cellStyle name="60% - Ênfase1 9" xfId="321" xr:uid="{7DE33926-CF0D-4CEC-91D2-42386465FC80}"/>
    <cellStyle name="60% - Ênfase2 2" xfId="322" xr:uid="{26422BD4-D9FC-4D5E-84EB-8D9DA40C7850}"/>
    <cellStyle name="60% - Ênfase2 2 2" xfId="323" xr:uid="{0B2AAC1C-3644-4E64-9E6C-D5C068B79CB7}"/>
    <cellStyle name="60% - Ênfase2 3" xfId="324" xr:uid="{A12C90AA-32A7-4B62-8CAB-DF7E1D3EA21E}"/>
    <cellStyle name="60% - Ênfase3 2" xfId="325" xr:uid="{2AB3F9AB-7D3F-4557-A364-28BEB5416051}"/>
    <cellStyle name="60% - Ênfase3 2 2" xfId="326" xr:uid="{6B8D2899-EDD9-4F03-943E-138260EF634D}"/>
    <cellStyle name="60% - Ênfase3 3" xfId="327" xr:uid="{F01A75B3-33A4-4E56-A6AC-853DB5ED7423}"/>
    <cellStyle name="60% - Ênfase3 4" xfId="328" xr:uid="{4D4C10A9-C317-47B6-850B-F847ACB5DC81}"/>
    <cellStyle name="60% - Ênfase3 5" xfId="329" xr:uid="{766AB0C5-DF95-4325-9A1D-B9E2DC3D275D}"/>
    <cellStyle name="60% - Ênfase3 6" xfId="330" xr:uid="{5958C2A0-278E-432A-AB13-08041D6768E3}"/>
    <cellStyle name="60% - Ênfase3 7" xfId="331" xr:uid="{1E2F7E4D-8A40-43C4-947E-4CEC9ECF87A7}"/>
    <cellStyle name="60% - Ênfase3 8" xfId="332" xr:uid="{82570A44-53AF-4529-A72C-A49D86E3A987}"/>
    <cellStyle name="60% - Ênfase3 9" xfId="333" xr:uid="{C03EBE65-A48E-41E9-B1C2-7F06DAD50516}"/>
    <cellStyle name="60% - Ênfase4 2" xfId="334" xr:uid="{E79D934B-7ACF-4D80-A5C3-67E04D0F51CE}"/>
    <cellStyle name="60% - Ênfase4 2 2" xfId="335" xr:uid="{8DB0BEC3-FEEE-4E51-B9D3-1EFBBDF4CA01}"/>
    <cellStyle name="60% - Ênfase4 3" xfId="336" xr:uid="{D2AEFACB-6CCA-46E7-B0FC-7498860EF425}"/>
    <cellStyle name="60% - Ênfase4 4" xfId="337" xr:uid="{54F89761-4CC1-4EA8-A4A9-782F5C531EC4}"/>
    <cellStyle name="60% - Ênfase4 5" xfId="338" xr:uid="{ED5FA7D3-0136-486E-8568-35B5AEF69A4E}"/>
    <cellStyle name="60% - Ênfase4 6" xfId="339" xr:uid="{895F4DB1-8BA8-49A5-B664-F3D070339C03}"/>
    <cellStyle name="60% - Ênfase4 7" xfId="340" xr:uid="{47CE8EF3-EFA3-4756-BB48-6E921338BB73}"/>
    <cellStyle name="60% - Ênfase4 8" xfId="341" xr:uid="{35EC94E2-81B9-4F07-9B2D-A10BAE5DB1C2}"/>
    <cellStyle name="60% - Ênfase4 9" xfId="342" xr:uid="{2E43C4CE-04A6-4D73-8E44-1D55AAED0323}"/>
    <cellStyle name="60% - Ênfase5 2" xfId="343" xr:uid="{043E06FB-BA9F-47BE-B005-145D6701B0C9}"/>
    <cellStyle name="60% - Ênfase5 2 2" xfId="344" xr:uid="{79204794-26D6-4D75-BA1A-CF81B340045C}"/>
    <cellStyle name="60% - Ênfase5 3" xfId="345" xr:uid="{B88BF072-79C4-45EF-87BC-0A9CC300C866}"/>
    <cellStyle name="60% - Ênfase6 2" xfId="346" xr:uid="{FD1D189F-AE96-4377-AADE-FD3B37EE7B06}"/>
    <cellStyle name="60% - Ênfase6 2 2" xfId="347" xr:uid="{F5E4989D-CD84-4AFA-9F55-CDE2AFA8A678}"/>
    <cellStyle name="60% - Ênfase6 3" xfId="348" xr:uid="{2081B93E-261B-4EEB-80B9-8D7E0E15B0BE}"/>
    <cellStyle name="60% - Ênfase6 4" xfId="349" xr:uid="{2AFF5ECE-FD8C-4834-BFA3-0E2E113D5899}"/>
    <cellStyle name="60% - Ênfase6 5" xfId="350" xr:uid="{8BC290A1-80C4-4C08-A6EA-A3FAF84359D5}"/>
    <cellStyle name="60% - Ênfase6 6" xfId="351" xr:uid="{14872C5D-DE4A-4392-A3F7-D39D57B1FB8D}"/>
    <cellStyle name="60% - Ênfase6 7" xfId="352" xr:uid="{314300CE-B6C4-4750-865E-6D74A7EDD103}"/>
    <cellStyle name="60% - Ênfase6 8" xfId="353" xr:uid="{F43763F9-7644-49FE-987A-1993AEB8BB98}"/>
    <cellStyle name="60% - Ênfase6 9" xfId="354" xr:uid="{095DA63A-E3E6-42DE-8855-2188947E4F94}"/>
    <cellStyle name="Accent1" xfId="355" xr:uid="{E35F58AD-1DAE-481F-BE97-EEB33F0FE9D3}"/>
    <cellStyle name="Accent2" xfId="356" xr:uid="{D45B6851-85ED-4129-B669-DA81D3CF75DE}"/>
    <cellStyle name="Accent3" xfId="357" xr:uid="{86145DDD-48BB-46DC-8D05-DF0C6F932C6D}"/>
    <cellStyle name="Accent4" xfId="358" xr:uid="{776FCD16-12EE-4743-A602-E00DFE65CAA6}"/>
    <cellStyle name="Accent5" xfId="359" xr:uid="{76059886-A966-435B-B567-3EC073250AFF}"/>
    <cellStyle name="Accent6" xfId="360" xr:uid="{4A001F41-F936-4E4F-BAE0-3DD25D54F703}"/>
    <cellStyle name="Bad" xfId="361" xr:uid="{F38D7DDD-44A9-4D02-AB2C-D13C10A94C38}"/>
    <cellStyle name="Bom 2" xfId="362" xr:uid="{27222839-F956-4491-9DA3-9FAB539A5EFD}"/>
    <cellStyle name="Bom 2 2" xfId="363" xr:uid="{CA19DA8E-F5BA-4E26-A1B8-CCA013A18F97}"/>
    <cellStyle name="Bom 3" xfId="364" xr:uid="{0B29E27D-145E-489B-9EF6-E72722A29A0A}"/>
    <cellStyle name="Calculation" xfId="365" xr:uid="{8EEFA479-0EC3-4FE4-BB80-065EA882B000}"/>
    <cellStyle name="Calculation 2" xfId="366" xr:uid="{2F44289B-AEEB-4D6F-B4D6-4AC9C1B2F62A}"/>
    <cellStyle name="Calculation 3" xfId="367" xr:uid="{BE1A2B80-EC85-47E8-BF23-9F088A21939C}"/>
    <cellStyle name="Calculation 4" xfId="368" xr:uid="{E5B61290-548E-483B-96A0-F0453AB889AA}"/>
    <cellStyle name="Cálculo 2" xfId="369" xr:uid="{2A06BD2A-B785-4B3A-B091-C75293971E46}"/>
    <cellStyle name="Cálculo 2 2" xfId="370" xr:uid="{345D4E1E-3ABC-48A8-96B2-8450C6623EBA}"/>
    <cellStyle name="Cálculo 2 2 2" xfId="371" xr:uid="{A2AF90DD-D08D-479B-A824-AAA057F735DE}"/>
    <cellStyle name="Cálculo 2 2 3" xfId="372" xr:uid="{2ED307AC-C33A-437F-814E-DDBD7B24F784}"/>
    <cellStyle name="Cálculo 2 2 4" xfId="373" xr:uid="{CFDAE3F9-7E24-4AA1-BA86-C4BE8332AE78}"/>
    <cellStyle name="Cálculo 2 3" xfId="374" xr:uid="{59B6E0B4-4D2A-457B-8ACB-33E39FE7DAA8}"/>
    <cellStyle name="Cálculo 2 4" xfId="375" xr:uid="{DD5957F1-0BF7-4CBC-BF8B-A54B0867C7D1}"/>
    <cellStyle name="Cálculo 2 5" xfId="376" xr:uid="{53DC09C4-7F06-4F88-8CAD-0696ED35A042}"/>
    <cellStyle name="Cálculo 3" xfId="377" xr:uid="{478110BA-4A78-421B-B3A9-87F8D793208A}"/>
    <cellStyle name="Cálculo 3 2" xfId="378" xr:uid="{EEBA6CC1-F812-4C33-AF02-461F09E03A63}"/>
    <cellStyle name="Cálculo 3 3" xfId="379" xr:uid="{CA0D743A-B1E7-4D66-A7C0-70547EC52B12}"/>
    <cellStyle name="Cálculo 3 4" xfId="380" xr:uid="{9486194C-CB39-4777-A941-CBAC9DDE05AC}"/>
    <cellStyle name="Cálculo 4" xfId="381" xr:uid="{176C7F80-AAB0-4BF0-9F52-4466CB9E4B8F}"/>
    <cellStyle name="Cálculo 4 2" xfId="382" xr:uid="{2301C0BB-671A-4EF4-BB2E-A8985209C536}"/>
    <cellStyle name="Cálculo 4 3" xfId="383" xr:uid="{0845B06F-BA70-4EE9-A0FD-461663AD240F}"/>
    <cellStyle name="Cálculo 4 4" xfId="384" xr:uid="{69EC9B3F-511B-482B-B77A-1CCEAFB86598}"/>
    <cellStyle name="Cálculo 5" xfId="385" xr:uid="{CE7F633E-2B03-4F5E-8AAF-0AE5407AFCF8}"/>
    <cellStyle name="Cálculo 5 2" xfId="386" xr:uid="{3BFDAB70-5529-4C0D-ACA8-D65496599687}"/>
    <cellStyle name="Cálculo 5 3" xfId="387" xr:uid="{1231ADC5-AEBF-486C-BDED-373FB082AA12}"/>
    <cellStyle name="Cálculo 5 4" xfId="388" xr:uid="{0F064261-A59F-42E5-88B5-FB1C32BFB27E}"/>
    <cellStyle name="Cálculo 6" xfId="389" xr:uid="{99A96660-8980-43B8-8399-DF366488D965}"/>
    <cellStyle name="Cálculo 6 2" xfId="390" xr:uid="{228049C9-1156-4A4A-95FC-41859D44BA88}"/>
    <cellStyle name="Cálculo 6 3" xfId="391" xr:uid="{6C803D51-4E6E-4CB3-B726-79A83932F60D}"/>
    <cellStyle name="Cálculo 6 4" xfId="392" xr:uid="{9C915608-BCA7-43E9-8F45-1A53BA30A8D2}"/>
    <cellStyle name="Cálculo 7" xfId="393" xr:uid="{EC252101-C232-43FA-AC5D-A1D82862DCBD}"/>
    <cellStyle name="Cálculo 7 2" xfId="394" xr:uid="{79F8062F-266F-4F41-B775-ECC42DA6D699}"/>
    <cellStyle name="Cálculo 7 3" xfId="395" xr:uid="{74C62400-88AF-4B14-8268-3B0C0BAFFB50}"/>
    <cellStyle name="Cálculo 7 4" xfId="396" xr:uid="{BE7CDA2B-F366-4F83-B9AA-74EFA04ED971}"/>
    <cellStyle name="Cálculo 8" xfId="397" xr:uid="{B15B3BC1-91A2-49F3-B29F-5E13516183D9}"/>
    <cellStyle name="Cálculo 8 2" xfId="398" xr:uid="{764BEB38-42DB-4AC0-982E-C61932A64445}"/>
    <cellStyle name="Cálculo 8 3" xfId="399" xr:uid="{16D68586-3CB6-400F-81BA-376086D9F8F8}"/>
    <cellStyle name="Cálculo 8 4" xfId="400" xr:uid="{705E6494-D8A5-42E4-9EDE-CE72306F3806}"/>
    <cellStyle name="Cálculo 9" xfId="401" xr:uid="{4EE9F1F5-4313-4EA3-A0F8-A762C27B6B4B}"/>
    <cellStyle name="Cálculo 9 2" xfId="402" xr:uid="{C3BC20D1-85F3-4795-A26B-D5193C268488}"/>
    <cellStyle name="Cálculo 9 3" xfId="403" xr:uid="{E1D2DE72-338D-4265-A41C-96523B5A3682}"/>
    <cellStyle name="Cálculo 9 4" xfId="404" xr:uid="{2C249701-83EE-4014-B3B5-726007D242CC}"/>
    <cellStyle name="Célula de Verificação 2" xfId="405" xr:uid="{EAC8718A-A832-4C95-92EF-717A8A8F6DD0}"/>
    <cellStyle name="Célula de Verificação 2 2" xfId="406" xr:uid="{8617A279-070E-4472-B7C7-24231459474E}"/>
    <cellStyle name="Célula de Verificação 3" xfId="407" xr:uid="{DA685B2F-0893-46CA-A1DB-6585BD1CD06B}"/>
    <cellStyle name="Célula Vinculada 2" xfId="408" xr:uid="{3D9CA874-1E21-4517-834F-002AC4B077A3}"/>
    <cellStyle name="Célula Vinculada 2 2" xfId="409" xr:uid="{98DD4E81-641C-4822-9D33-7D732C20C6D8}"/>
    <cellStyle name="Célula Vinculada 3" xfId="410" xr:uid="{21B987A4-DFBB-4895-99D3-036AEE0F2A52}"/>
    <cellStyle name="Check Cell" xfId="411" xr:uid="{BFBC2963-50FE-48A7-B7FA-94D3D50ADFB0}"/>
    <cellStyle name="Ênfase1 2" xfId="412" xr:uid="{AEFF01C2-09F9-4167-AAC0-4CE968E3C90D}"/>
    <cellStyle name="Ênfase1 2 2" xfId="413" xr:uid="{32CA3D3B-48F2-4267-9CA2-BBD0086D44C7}"/>
    <cellStyle name="Ênfase1 3" xfId="414" xr:uid="{EBE8E94A-2CB4-455F-8AE4-6B49FFDF38B6}"/>
    <cellStyle name="Ênfase1 4" xfId="415" xr:uid="{4623462F-BF53-44F6-93CC-00CC4D7A76C3}"/>
    <cellStyle name="Ênfase1 5" xfId="416" xr:uid="{59420178-D61F-414F-BB13-A76ABA625926}"/>
    <cellStyle name="Ênfase1 6" xfId="417" xr:uid="{2FE19711-F6DC-403B-98B3-17DD6C236188}"/>
    <cellStyle name="Ênfase1 7" xfId="418" xr:uid="{A2E2744A-98E9-4CF7-A673-F5C88B62F5C0}"/>
    <cellStyle name="Ênfase1 8" xfId="419" xr:uid="{B42336B2-4DBA-4759-9A09-1D4941B8C005}"/>
    <cellStyle name="Ênfase1 9" xfId="420" xr:uid="{9EE89819-501F-4BA1-A8BD-A569927FB7CB}"/>
    <cellStyle name="Ênfase2 2" xfId="421" xr:uid="{0864CD47-CA2E-485B-AFCF-F916BBB7CFC1}"/>
    <cellStyle name="Ênfase2 2 2" xfId="422" xr:uid="{F7A75037-6D6E-4997-A36F-3C1C5C2499E7}"/>
    <cellStyle name="Ênfase2 3" xfId="423" xr:uid="{641A68C8-9A0E-4AEB-81D9-E3AD1503AC86}"/>
    <cellStyle name="Ênfase3 2" xfId="424" xr:uid="{806E6662-F252-4B56-BBCD-837F96F152D0}"/>
    <cellStyle name="Ênfase3 2 2" xfId="425" xr:uid="{DF47869C-3176-4297-89A4-0974EC1E6AD8}"/>
    <cellStyle name="Ênfase3 3" xfId="426" xr:uid="{BA9BD433-7AA2-423C-B476-31B0CB421528}"/>
    <cellStyle name="Ênfase4 2" xfId="427" xr:uid="{97B779AA-EBD8-4F86-9E90-639332CB1E72}"/>
    <cellStyle name="Ênfase4 2 2" xfId="428" xr:uid="{ADCDA5F0-1C2D-4BD1-AB04-0478AD91B147}"/>
    <cellStyle name="Ênfase4 3" xfId="429" xr:uid="{1538F31D-B8DC-4021-930C-D83CC89E47CA}"/>
    <cellStyle name="Ênfase4 4" xfId="430" xr:uid="{7FCFDF6E-3957-4299-A647-4691BD49C558}"/>
    <cellStyle name="Ênfase4 5" xfId="431" xr:uid="{1DB463AB-8EE6-4A64-AC73-052A4ABC8606}"/>
    <cellStyle name="Ênfase4 6" xfId="432" xr:uid="{438F8FF7-AF2D-4F0D-BD80-5072539C54C8}"/>
    <cellStyle name="Ênfase4 7" xfId="433" xr:uid="{A43296A1-8751-4782-BE76-243380BEA9A1}"/>
    <cellStyle name="Ênfase4 8" xfId="434" xr:uid="{C763428F-8A08-4171-B174-CDF0CC419D45}"/>
    <cellStyle name="Ênfase4 9" xfId="435" xr:uid="{18CC9FAA-BD5E-4C00-B3A4-0D844D355BDE}"/>
    <cellStyle name="Ênfase5 2" xfId="436" xr:uid="{D430959A-F7D1-4F21-A5C5-CE36433E78A5}"/>
    <cellStyle name="Ênfase5 2 2" xfId="437" xr:uid="{AFFDB586-CDFC-4636-9F44-3FA35E51BE7C}"/>
    <cellStyle name="Ênfase5 3" xfId="438" xr:uid="{F91A2621-AE1E-425E-AAAB-AE22CC5A6C84}"/>
    <cellStyle name="Ênfase6 2" xfId="439" xr:uid="{8C726F35-AE21-40A3-AEE6-7A68F8E79797}"/>
    <cellStyle name="Ênfase6 2 2" xfId="440" xr:uid="{324196BB-A93A-45AA-8EF9-9E40DA8EF5B1}"/>
    <cellStyle name="Ênfase6 3" xfId="441" xr:uid="{F37FB688-5C58-4D3C-A631-918E6BA7518A}"/>
    <cellStyle name="Entrada 2" xfId="442" xr:uid="{032138E4-84C8-4C95-8C19-260BA41A111A}"/>
    <cellStyle name="Entrada 2 2" xfId="443" xr:uid="{2076FA23-B6BB-48AE-ABD1-8EFE0995E711}"/>
    <cellStyle name="Entrada 2 2 2" xfId="444" xr:uid="{3BA4DBF0-F116-48DF-8A7B-ED9B7CF6FBEA}"/>
    <cellStyle name="Entrada 2 2 3" xfId="445" xr:uid="{D9089211-3B2A-4109-8F95-50B2A95C3B82}"/>
    <cellStyle name="Entrada 2 2 4" xfId="446" xr:uid="{0D6B0567-ADC5-4B98-BC0A-75B8E59B38DA}"/>
    <cellStyle name="Entrada 2 3" xfId="447" xr:uid="{8BA8CB8B-E842-4C1C-8BB0-26C45FD2D2A9}"/>
    <cellStyle name="Entrada 2 4" xfId="448" xr:uid="{A58ADBBF-2FA6-4A82-9ED2-38681BC87424}"/>
    <cellStyle name="Entrada 2 5" xfId="449" xr:uid="{13EAFE9E-DA4F-4892-9303-C6694EE026BC}"/>
    <cellStyle name="Entrada 3" xfId="450" xr:uid="{09B849C9-CD24-4753-BACE-1AE91A355D28}"/>
    <cellStyle name="Entrada 3 2" xfId="451" xr:uid="{1243274C-AD8B-4C07-B6A5-8E525460F72A}"/>
    <cellStyle name="Entrada 3 3" xfId="452" xr:uid="{FA6AE541-13BE-46AA-82C3-FFD926369B42}"/>
    <cellStyle name="Entrada 3 4" xfId="453" xr:uid="{B1C598E9-7282-454D-8B4C-7EC917775895}"/>
    <cellStyle name="Entrada 4" xfId="454" xr:uid="{E75B1419-D47A-4F65-8B04-A01E14AB23AE}"/>
    <cellStyle name="Entrada 4 2" xfId="455" xr:uid="{2DA90130-28C0-4181-9F89-2087AD344857}"/>
    <cellStyle name="Entrada 4 3" xfId="456" xr:uid="{8E56BC8B-55FC-4132-A97F-C02477657FA3}"/>
    <cellStyle name="Entrada 4 4" xfId="457" xr:uid="{6435B246-EF1A-4F15-BEBA-2F8D5C64AD5F}"/>
    <cellStyle name="Entrada 5" xfId="458" xr:uid="{7E95A895-20B5-4B87-8B4F-34BC058A0429}"/>
    <cellStyle name="Entrada 5 2" xfId="459" xr:uid="{F69593BF-2D8B-40E9-A886-AAF09E4E70CE}"/>
    <cellStyle name="Entrada 5 3" xfId="460" xr:uid="{78DDEC39-0A8B-403A-9A53-F703E094169F}"/>
    <cellStyle name="Entrada 5 4" xfId="461" xr:uid="{E74DAE4F-8A62-4A9D-A611-A98AC0E61EDB}"/>
    <cellStyle name="Entrada 6" xfId="462" xr:uid="{892D8DDD-2620-4586-BCCE-F0298C5429B2}"/>
    <cellStyle name="Entrada 6 2" xfId="463" xr:uid="{3395EB1A-2AFD-4D59-A5CE-7BB720CD8646}"/>
    <cellStyle name="Entrada 6 3" xfId="464" xr:uid="{D30B2780-3334-440F-A3A0-0822E33329CA}"/>
    <cellStyle name="Entrada 6 4" xfId="465" xr:uid="{478DDF3D-911D-4356-8B72-B70C99198926}"/>
    <cellStyle name="Entrada 7" xfId="466" xr:uid="{ED6B1DFE-98F6-4957-8CFE-831A958E7479}"/>
    <cellStyle name="Entrada 7 2" xfId="467" xr:uid="{85696636-8E6B-4289-ADE1-E783C17C84F1}"/>
    <cellStyle name="Entrada 7 3" xfId="468" xr:uid="{2A1D65B0-3C1F-4A3C-B5F7-780EC67AC196}"/>
    <cellStyle name="Entrada 7 4" xfId="469" xr:uid="{7F246DAA-988F-46D6-90E6-4005398B6E90}"/>
    <cellStyle name="Entrada 8" xfId="470" xr:uid="{E9E18791-A238-49C1-A7D5-14E35F3E6BB9}"/>
    <cellStyle name="Entrada 8 2" xfId="471" xr:uid="{85A4831E-BD3C-487E-9819-FCAED8799990}"/>
    <cellStyle name="Entrada 8 3" xfId="472" xr:uid="{E4B02CB5-2109-4118-BA0E-F7267E0894F5}"/>
    <cellStyle name="Entrada 8 4" xfId="473" xr:uid="{A42F9152-D902-471E-B306-E5B19A4B35FA}"/>
    <cellStyle name="Entrada 9" xfId="474" xr:uid="{1B5959A8-16E3-4E23-AC75-01ADF9005648}"/>
    <cellStyle name="Entrada 9 2" xfId="475" xr:uid="{466CCAA4-32C9-4D63-B716-3176A0D06FA8}"/>
    <cellStyle name="Entrada 9 3" xfId="476" xr:uid="{C38B7556-336A-44EC-947F-F442183F5307}"/>
    <cellStyle name="Entrada 9 4" xfId="477" xr:uid="{21DBF23A-1401-4AC7-B3F4-37D83F8BB792}"/>
    <cellStyle name="Excel Built-in Normal" xfId="478" xr:uid="{9DEFD202-7EEB-45A3-AE18-CFF0D003B68A}"/>
    <cellStyle name="Excel Built-in Normal 1" xfId="479" xr:uid="{BA151E15-BB9A-4349-A663-965FBA1C560B}"/>
    <cellStyle name="Excel Built-in Normal 1 2" xfId="480" xr:uid="{E36C5602-4EC0-4A2C-AC5A-59CD5AAC0036}"/>
    <cellStyle name="Excel Built-in Normal 1 3" xfId="481" xr:uid="{54901C45-1E5E-4A7C-B47F-676269CA0913}"/>
    <cellStyle name="Excel Built-in Normal 2" xfId="482" xr:uid="{5A0D309E-D300-408D-9368-3F772CC2326C}"/>
    <cellStyle name="Excel Built-in Normal 3" xfId="483" xr:uid="{7B77452B-50DD-479C-9142-175A8FCD21C0}"/>
    <cellStyle name="Explanatory Text" xfId="484" xr:uid="{8F4AF894-F8DF-4FA6-9828-AEF8B55668FB}"/>
    <cellStyle name="Good" xfId="485" xr:uid="{4C981B7B-BFED-487E-AD12-D09891802627}"/>
    <cellStyle name="Heading 1" xfId="486" xr:uid="{E73962B2-12E5-4AFD-81E2-D08864A77931}"/>
    <cellStyle name="Heading 2" xfId="487" xr:uid="{82E47D51-E2DB-4ABA-80AA-79BB0E7AD08A}"/>
    <cellStyle name="Heading 3" xfId="488" xr:uid="{5FE99346-3BDF-4EE4-91D4-97732B52347E}"/>
    <cellStyle name="Heading 4" xfId="489" xr:uid="{BE2A4077-2BBC-480F-B44F-858D256417DA}"/>
    <cellStyle name="Hiperlink 2" xfId="490" xr:uid="{156D9F2E-9418-4218-9ED6-16EFC7BF6CE3}"/>
    <cellStyle name="Incorreto 2" xfId="491" xr:uid="{5F1A37CF-6CB3-4743-8A03-8F2482A26634}"/>
    <cellStyle name="Incorreto 2 2" xfId="492" xr:uid="{415DDA07-706F-47FB-B0D2-70F4501CEEFE}"/>
    <cellStyle name="Incorreto 3" xfId="493" xr:uid="{2C854D5F-6F77-412E-82FA-C742A88EB1DA}"/>
    <cellStyle name="Input" xfId="494" xr:uid="{6A4B5290-970E-43A9-BBFA-AAEA80265BB2}"/>
    <cellStyle name="Input 2" xfId="495" xr:uid="{045FF855-D941-4096-9957-F2E01F49D6AD}"/>
    <cellStyle name="Input 3" xfId="496" xr:uid="{CFE42DAB-9265-4350-86BF-8508F39EA0E7}"/>
    <cellStyle name="Input 4" xfId="497" xr:uid="{53379B0B-8C86-4166-96EC-8C12F44AC215}"/>
    <cellStyle name="Linked Cell" xfId="498" xr:uid="{6A9EBB6D-5AF4-45B5-A909-40E1270FE5BE}"/>
    <cellStyle name="Moeda 2" xfId="499" xr:uid="{196C06F9-0CBF-49FA-9A02-338D7DB88082}"/>
    <cellStyle name="Moeda 2 2" xfId="500" xr:uid="{421D4AF6-1E00-4AEF-9DF8-174EE482EAFC}"/>
    <cellStyle name="Moeda 2 2 2" xfId="501" xr:uid="{AAAE0A51-C9EA-4054-8AAA-CD67EE5676F1}"/>
    <cellStyle name="Moeda 2 3" xfId="502" xr:uid="{74FAA0E2-436F-4A3B-9E19-F98AA4F29CB9}"/>
    <cellStyle name="Moeda 2 4" xfId="503" xr:uid="{77D52CB6-3405-44BC-BA34-56B27E61ED2A}"/>
    <cellStyle name="Moeda 2 5" xfId="504" xr:uid="{DA83F9E1-B825-4ABC-8147-C29BABBF3D72}"/>
    <cellStyle name="Moeda 2 6" xfId="505" xr:uid="{5A138EF9-5B96-48E2-94A9-380D35970E50}"/>
    <cellStyle name="Moeda 3" xfId="506" xr:uid="{5EE0795D-7106-4372-A246-0EFEBC6B0308}"/>
    <cellStyle name="Moeda 3 2" xfId="507" xr:uid="{397B8F28-C04E-4C49-A51B-ACD561C2D558}"/>
    <cellStyle name="Moeda 3 3" xfId="508" xr:uid="{EC3DF4F7-3041-4AFB-9E1D-2C9E9BCF5FD1}"/>
    <cellStyle name="Moeda 3 3 2" xfId="509" xr:uid="{5D58594A-DD76-4C9A-9E16-F03984536135}"/>
    <cellStyle name="Moeda 4" xfId="510" xr:uid="{E11AC3C2-5A04-47E2-B518-B652C449FE04}"/>
    <cellStyle name="Moeda 5" xfId="511" xr:uid="{77345D76-5AB2-411A-89CE-33EDEB6639B6}"/>
    <cellStyle name="Moeda 5 2" xfId="512" xr:uid="{028223E3-3E9A-4163-B777-4C90DB88E615}"/>
    <cellStyle name="Moeda 5 2 2" xfId="513" xr:uid="{69AFF54B-F0E3-4EC4-A5F9-384A542E2B1F}"/>
    <cellStyle name="Moeda 5 3" xfId="514" xr:uid="{2CDA85AC-1629-4237-B313-6FE26D95F2EC}"/>
    <cellStyle name="Moeda 5 4" xfId="515" xr:uid="{28301386-7ADA-47B1-9610-294CB2CC200C}"/>
    <cellStyle name="Moeda 5 4 2" xfId="516" xr:uid="{0A83F0FE-297E-4BBB-AC3D-07A2608A11BA}"/>
    <cellStyle name="Moeda 5 4 3" xfId="517" xr:uid="{E4E2FE04-0E3C-432C-BFB7-F7F6DDDC07E3}"/>
    <cellStyle name="Moeda 5 4 4" xfId="518" xr:uid="{40017261-DDBB-4118-9C75-3D70617BE3B9}"/>
    <cellStyle name="Moeda 5 4 4 2" xfId="519" xr:uid="{C87069A8-70DC-4B3A-B0B5-949B20E06CD7}"/>
    <cellStyle name="Moeda 5 4 4 3" xfId="520" xr:uid="{6B6EE9C0-80B4-4C40-9E1E-2DFC5C9EA408}"/>
    <cellStyle name="Moeda 5 4 5" xfId="521" xr:uid="{D5BAF642-99A8-4C49-BB35-A5F5BD39905F}"/>
    <cellStyle name="Moeda 5 4 6" xfId="522" xr:uid="{3204C3F9-3C3B-4EAF-A7AC-6F38935C516F}"/>
    <cellStyle name="Moeda 5 4 6 2" xfId="523" xr:uid="{996542F2-AC18-48BB-BC9D-F07CE76D08FF}"/>
    <cellStyle name="Moeda 5 4 6 3" xfId="524" xr:uid="{373A5742-C581-4EAE-9BB9-76DBAE93CB7E}"/>
    <cellStyle name="Moeda 5 4 6 4" xfId="525" xr:uid="{358B0FB1-4FC1-4B8C-8E36-E80FAFF1936C}"/>
    <cellStyle name="Moeda 5 4 6 5" xfId="526" xr:uid="{9181A6D7-6D7E-45F9-B3E9-7D5D000E10F2}"/>
    <cellStyle name="Moeda 5 4 6 5 2" xfId="527" xr:uid="{E0B6C8C9-B6E5-4FDC-8D09-FCCD9C077C46}"/>
    <cellStyle name="Moeda 6" xfId="528" xr:uid="{09DCE756-6084-48F5-B718-1F149B69087C}"/>
    <cellStyle name="Moeda 6 2" xfId="529" xr:uid="{87EE773E-BBD3-4432-812F-98B04B86C8D0}"/>
    <cellStyle name="Moeda 6 2 2" xfId="530" xr:uid="{3846EAF6-FF41-404D-8C75-BD1C74D74344}"/>
    <cellStyle name="Moeda 6 2 3" xfId="531" xr:uid="{6AD3AA11-BD1C-49D7-A655-9E8069C80800}"/>
    <cellStyle name="Moeda 6 3" xfId="532" xr:uid="{C5322060-923D-405A-84EE-2492E78FD57B}"/>
    <cellStyle name="Moeda 6 4" xfId="533" xr:uid="{757EFFA1-C36A-4AB9-BA15-0A734DA9C6AF}"/>
    <cellStyle name="Moeda 7" xfId="534" xr:uid="{F13E1686-7F90-4F7E-A920-D38CE07B4B97}"/>
    <cellStyle name="Moeda 7 2" xfId="535" xr:uid="{818BF6EA-19DE-4711-89D6-B5211C5DC65D}"/>
    <cellStyle name="Moeda 7 2 2" xfId="536" xr:uid="{C90ADC28-7598-4A36-B816-362EDE090F2C}"/>
    <cellStyle name="Moeda 7 2 2 2" xfId="537" xr:uid="{5855DC84-EDBB-4A02-9DA4-53EBCB3307FA}"/>
    <cellStyle name="Moeda 7 2 3" xfId="538" xr:uid="{BE6D5E84-7D8B-4E6B-B75B-12B2787CEA52}"/>
    <cellStyle name="Moeda 7 3" xfId="539" xr:uid="{E60C569E-FD36-4F01-A7B2-ADC8F98CD6E5}"/>
    <cellStyle name="Moeda 7 3 2" xfId="540" xr:uid="{5ACE118A-3D94-41C4-80CE-6BAD10F7EAD2}"/>
    <cellStyle name="Moeda 7 4" xfId="541" xr:uid="{622CBC13-7EDE-4D8C-AA0A-92323893EB88}"/>
    <cellStyle name="Moeda 7 4 2" xfId="542" xr:uid="{8E40F4EE-E35A-4665-B509-07717EE7DC96}"/>
    <cellStyle name="Moeda 7 5" xfId="543" xr:uid="{267F0012-6E6B-4AFD-B1E8-B5252275566C}"/>
    <cellStyle name="Moeda 7 5 2" xfId="544" xr:uid="{864721DD-B0C6-4755-8086-4AA6593DB575}"/>
    <cellStyle name="Moeda 7 6" xfId="545" xr:uid="{9623F7DF-9BF6-48F3-B54A-A0EC1946E78D}"/>
    <cellStyle name="Moeda 7 6 2" xfId="546" xr:uid="{C76EF52F-3D66-4DC7-9EF5-4B724D5C5A2B}"/>
    <cellStyle name="Moeda 7 6 2 2" xfId="547" xr:uid="{451861AD-F9ED-474A-8AEB-1390F61B3798}"/>
    <cellStyle name="Moeda 7 6 3" xfId="548" xr:uid="{45B666FD-C51E-4D78-A8E8-C519599C46CE}"/>
    <cellStyle name="Moeda 7 7" xfId="549" xr:uid="{F7298354-B29A-46C4-8FA5-35D90B68BF63}"/>
    <cellStyle name="Moeda 7 7 2" xfId="550" xr:uid="{9A2DBEA6-4CEB-45CF-B98E-8AB876E7CBD2}"/>
    <cellStyle name="Moeda 8" xfId="551" xr:uid="{E17CAA7E-7C4E-469A-B49B-31291C536265}"/>
    <cellStyle name="Moeda 9" xfId="552" xr:uid="{9F2A7548-79E8-4270-858B-196DC2BB6534}"/>
    <cellStyle name="Neutra 2" xfId="553" xr:uid="{EC41CECD-4AD2-42D3-84DE-9A8788B84619}"/>
    <cellStyle name="Neutra 2 2" xfId="554" xr:uid="{103FDC71-2E41-4531-92BC-39D63E569C74}"/>
    <cellStyle name="Neutra 3" xfId="555" xr:uid="{665994F0-01FC-4B16-A313-302290181B96}"/>
    <cellStyle name="Neutral" xfId="556" xr:uid="{EB846C19-70AB-41CB-8EEC-7F0520C31A9E}"/>
    <cellStyle name="Normal" xfId="0" builtinId="0"/>
    <cellStyle name="Normal 10" xfId="557" xr:uid="{40851760-DA6F-4C83-BF8F-65387FA4F868}"/>
    <cellStyle name="Normal 10 2" xfId="558" xr:uid="{0F2130B2-B30F-476B-A521-28D43CA3B060}"/>
    <cellStyle name="Normal 10 3" xfId="559" xr:uid="{DE780276-F1AC-40C1-8B37-C3E2444FBB24}"/>
    <cellStyle name="Normal 10 4" xfId="560" xr:uid="{D83CD636-7AD8-4216-A158-4F7CF6AF7FC1}"/>
    <cellStyle name="Normal 11" xfId="561" xr:uid="{C6E9AA85-A8D6-4786-9229-8683EBAD5C7E}"/>
    <cellStyle name="Normal 11 2" xfId="562" xr:uid="{68D61A17-75EE-4E0D-BEC8-EC6DFBC0253A}"/>
    <cellStyle name="Normal 11 3" xfId="563" xr:uid="{89756841-7F32-4636-B9C2-737FC717CFDB}"/>
    <cellStyle name="Normal 11 4" xfId="564" xr:uid="{513F7DCF-B7A3-4BCF-B395-DB15420AD677}"/>
    <cellStyle name="Normal 12" xfId="565" xr:uid="{1E469FCF-B3E4-4E3A-979C-06FB0344E0F4}"/>
    <cellStyle name="Normal 12 2" xfId="566" xr:uid="{2947CE43-E78F-4687-93AC-24EF0F83C1EE}"/>
    <cellStyle name="Normal 12 2 2" xfId="567" xr:uid="{F5726DE5-17DD-4E42-A47E-B7BA99B82FA2}"/>
    <cellStyle name="Normal 12 3" xfId="568" xr:uid="{A50D45F1-8EA3-48FC-86E6-1A5117B17F0E}"/>
    <cellStyle name="Normal 12 4" xfId="569" xr:uid="{2DAA5D60-C38D-472B-B345-795692FD3BE9}"/>
    <cellStyle name="Normal 12 5" xfId="570" xr:uid="{1576752D-899D-4F87-9C96-769CFE08FACB}"/>
    <cellStyle name="Normal 12 6" xfId="571" xr:uid="{99970C59-A471-4E30-99AA-43ECD7C655A1}"/>
    <cellStyle name="Normal 12 6 2" xfId="572" xr:uid="{308BC42D-1A21-4591-BA9F-B533C5C624EE}"/>
    <cellStyle name="Normal 12 7" xfId="573" xr:uid="{833B9252-C7DA-4D7D-8A13-5E9DE439DC70}"/>
    <cellStyle name="Normal 12 7 2" xfId="574" xr:uid="{769B7312-220D-4037-8B18-6069BA704337}"/>
    <cellStyle name="Normal 12 8" xfId="575" xr:uid="{FDA5108C-63D1-40B6-978F-281E412B6179}"/>
    <cellStyle name="Normal 12 8 2" xfId="576" xr:uid="{4EDA237D-A718-401A-8AD2-8011222811A4}"/>
    <cellStyle name="Normal 13" xfId="577" xr:uid="{6FCFFE06-19DF-4E4F-96F0-2BD41B5A3372}"/>
    <cellStyle name="Normal 2" xfId="578" xr:uid="{8AB797F4-FF59-4FA9-BD82-C2129483C12C}"/>
    <cellStyle name="Normal 2 2" xfId="579" xr:uid="{EA07DA69-EF93-43FE-A6AF-985514E9DE0E}"/>
    <cellStyle name="Normal 2 2 2" xfId="580" xr:uid="{D61909FE-2DCD-4618-A964-B47834D41259}"/>
    <cellStyle name="Normal 2 2 3" xfId="581" xr:uid="{9D68D86C-A111-45F8-BFC1-F68BF2948D37}"/>
    <cellStyle name="Normal 2 2 4" xfId="582" xr:uid="{46F57234-3E80-44DF-8077-7FC82F56F565}"/>
    <cellStyle name="Normal 2 2 5" xfId="583" xr:uid="{B9015E14-3D1A-4F9D-BD78-2177F64C7768}"/>
    <cellStyle name="Normal 2 3" xfId="584" xr:uid="{3D9E6859-8995-4D32-85FC-7503068E6CEC}"/>
    <cellStyle name="Normal 2 4" xfId="585" xr:uid="{8BF54640-5526-42F3-B19B-52BF6D78C706}"/>
    <cellStyle name="Normal 2 5" xfId="586" xr:uid="{DA01069B-13FC-4E2B-B1D6-39EEBB6F6A4B}"/>
    <cellStyle name="Normal 2 6" xfId="587" xr:uid="{B3DC2A42-BB27-4373-B315-BC61DE937C63}"/>
    <cellStyle name="Normal 2 7" xfId="588" xr:uid="{A4E07F73-C4D7-46DA-ACA1-CC3442D52FA5}"/>
    <cellStyle name="Normal 3" xfId="589" xr:uid="{085E8163-3B1E-4C07-BC1F-4D821F7FDA4F}"/>
    <cellStyle name="Normal 3 2" xfId="590" xr:uid="{CA505FD8-8BBF-4B4E-98BE-DF34EA7355D7}"/>
    <cellStyle name="Normal 3 3" xfId="591" xr:uid="{89E75C47-CEDD-46ED-875A-8CFE47C2E3DA}"/>
    <cellStyle name="Normal 3 4" xfId="592" xr:uid="{61678D09-CB9D-47D8-BA3D-B04A60A7297B}"/>
    <cellStyle name="Normal 3 5" xfId="593" xr:uid="{D8BC500F-7541-4E38-B42E-7ACCC19F476A}"/>
    <cellStyle name="Normal 3 6" xfId="594" xr:uid="{4917A502-4F84-4A04-B37E-00FDCE2C27C1}"/>
    <cellStyle name="Normal 3 7" xfId="595" xr:uid="{978C6965-80E0-4F5E-9FFB-85C980F1E6AC}"/>
    <cellStyle name="Normal 3 8" xfId="596" xr:uid="{4EC121EA-6EA3-4F92-B2C7-A09C2C266E8A}"/>
    <cellStyle name="Normal 4" xfId="597" xr:uid="{7DF66C1A-C72C-485D-9D38-D181AA467E70}"/>
    <cellStyle name="Normal 4 2" xfId="598" xr:uid="{DD9D7FA7-7841-4A17-BA9C-F8ED06723543}"/>
    <cellStyle name="Normal 4 3" xfId="599" xr:uid="{BE18C9E5-2032-4DA1-9512-2A915354B5D7}"/>
    <cellStyle name="Normal 4 4" xfId="600" xr:uid="{ED0D3780-4304-4397-AA6F-175CA8086217}"/>
    <cellStyle name="Normal 5" xfId="601" xr:uid="{0352F458-FFDF-4C7F-9414-F58089C60CC2}"/>
    <cellStyle name="Normal 5 2" xfId="602" xr:uid="{9830C3C7-0CC7-4773-B37E-DFEA8CE0D5FD}"/>
    <cellStyle name="Normal 5 3" xfId="603" xr:uid="{44E29391-A083-4167-B27E-D71242176F5C}"/>
    <cellStyle name="Normal 5 4" xfId="604" xr:uid="{924E7C6E-2BF9-4A76-A8FB-C95B91BAAC56}"/>
    <cellStyle name="Normal 6" xfId="605" xr:uid="{2D521B27-91F5-4095-B6D4-6458DAE535A4}"/>
    <cellStyle name="Normal 6 2" xfId="606" xr:uid="{17EFC981-1682-42CF-B5B9-12F6F44C9981}"/>
    <cellStyle name="Normal 6 3" xfId="607" xr:uid="{D8F0DA67-3AAF-415E-92F6-9BB3C1D18F8D}"/>
    <cellStyle name="Normal 7" xfId="608" xr:uid="{FFD009E1-F88E-4503-99DA-32B3857ED18D}"/>
    <cellStyle name="Normal 7 2" xfId="609" xr:uid="{D1C6F5D1-A6C6-49C8-BEA0-F7F3BFBC3BDB}"/>
    <cellStyle name="Normal 7 3" xfId="610" xr:uid="{62EFA3DB-348E-40AA-A018-41C486DC5F0C}"/>
    <cellStyle name="Normal 8" xfId="611" xr:uid="{37C72046-6406-4A03-8EF4-8E4CA6905018}"/>
    <cellStyle name="Normal 8 2" xfId="612" xr:uid="{82710958-FEFC-4C19-9797-9F72EFFF0F1A}"/>
    <cellStyle name="Normal 8 3" xfId="613" xr:uid="{8B23C55F-2808-4D3B-9C87-1B31EAB5BBB9}"/>
    <cellStyle name="Normal 9" xfId="614" xr:uid="{7C950E9F-6A25-45DD-B8EE-9E70D0B7E14A}"/>
    <cellStyle name="Nota 10" xfId="615" xr:uid="{3FDFDD24-7123-4E37-A25A-CA97BF17E4AC}"/>
    <cellStyle name="Nota 10 2" xfId="616" xr:uid="{29B6FC8D-31BF-49A8-8639-11E6DE5D7632}"/>
    <cellStyle name="Nota 10 2 2" xfId="617" xr:uid="{238D50B8-1610-4D39-B686-39EBFB86B426}"/>
    <cellStyle name="Nota 10 2 3" xfId="618" xr:uid="{C028DAA3-9403-4958-A086-837664D54627}"/>
    <cellStyle name="Nota 10 2 4" xfId="619" xr:uid="{B26E5083-45AC-483B-9259-7ECC83C40F84}"/>
    <cellStyle name="Nota 10 2 5" xfId="620" xr:uid="{32E132A6-E482-46CE-AA7C-85127AB17871}"/>
    <cellStyle name="Nota 10 3" xfId="621" xr:uid="{CF1FF5AE-F3D3-4E3B-8DA5-71E0CE55751B}"/>
    <cellStyle name="Nota 10 4" xfId="622" xr:uid="{C0A9D9BC-60B7-494B-B1E1-A3259A834D24}"/>
    <cellStyle name="Nota 10 5" xfId="623" xr:uid="{E0460BBF-065B-4244-9977-24EED6D2BA2E}"/>
    <cellStyle name="Nota 10 6" xfId="624" xr:uid="{CA9B59B4-1951-4F7F-8690-DA6FC0673F82}"/>
    <cellStyle name="Nota 11" xfId="625" xr:uid="{21828530-D859-428F-9F94-16AA849518DF}"/>
    <cellStyle name="Nota 11 2" xfId="626" xr:uid="{99C8C8F5-6AC4-4AF6-A7D5-7A61882909D8}"/>
    <cellStyle name="Nota 11 2 2" xfId="627" xr:uid="{F3D54D13-7A3C-4245-B6F7-1DFFC9A43646}"/>
    <cellStyle name="Nota 11 2 3" xfId="628" xr:uid="{22152B02-DF32-4A20-9263-646694B79C6E}"/>
    <cellStyle name="Nota 11 2 4" xfId="629" xr:uid="{E6828DC1-28F4-426F-9E04-DC17789B8543}"/>
    <cellStyle name="Nota 11 2 5" xfId="630" xr:uid="{393B6805-8C5E-4F81-AE2E-3F6248212440}"/>
    <cellStyle name="Nota 11 3" xfId="631" xr:uid="{E8E78945-FB5C-4868-84E8-CD3D47ACFE29}"/>
    <cellStyle name="Nota 11 3 2" xfId="632" xr:uid="{E16B9A70-081C-4CD1-B211-3262DA2DCC0C}"/>
    <cellStyle name="Nota 11 3 2 2" xfId="633" xr:uid="{58DE00B1-65BB-4322-9757-F3F5A0CBC19B}"/>
    <cellStyle name="Nota 11 3 2 3" xfId="634" xr:uid="{82595AAA-B03C-472E-8B96-C7CF44E33860}"/>
    <cellStyle name="Nota 11 3 2 4" xfId="635" xr:uid="{11A03E53-F627-47D5-8AED-F23227B6E029}"/>
    <cellStyle name="Nota 11 3 2 5" xfId="636" xr:uid="{6229C619-31AF-45ED-BFF7-154D1B10267C}"/>
    <cellStyle name="Nota 11 3 3" xfId="637" xr:uid="{D3063F6C-52DD-42BB-B4C2-4EC6A6E76F93}"/>
    <cellStyle name="Nota 11 3 3 2" xfId="638" xr:uid="{66470F30-72F3-40CD-8363-40CE328B00A6}"/>
    <cellStyle name="Nota 11 3 3 3" xfId="639" xr:uid="{C5290B5B-CAE7-4FBA-95BB-BC2C0B256BD5}"/>
    <cellStyle name="Nota 11 3 3 4" xfId="640" xr:uid="{C5CD0ECB-FDB4-4F09-A394-11C99A8E31A6}"/>
    <cellStyle name="Nota 11 3 3 5" xfId="641" xr:uid="{534AF499-33CB-4A46-A97E-0B17D9677F39}"/>
    <cellStyle name="Nota 11 3 4" xfId="642" xr:uid="{E6A261AE-EC7C-4ADE-8BB5-8AA6AAB606E6}"/>
    <cellStyle name="Nota 11 3 5" xfId="643" xr:uid="{383F7C0D-8643-4ADC-BD60-C7A2E3165828}"/>
    <cellStyle name="Nota 11 3 6" xfId="644" xr:uid="{88320BFE-9989-4D66-B6D0-8C9B4F603B40}"/>
    <cellStyle name="Nota 11 3 7" xfId="645" xr:uid="{E0FA21FC-5909-4DA5-B7C8-D91410940622}"/>
    <cellStyle name="Nota 11 4" xfId="646" xr:uid="{E39F861E-7384-4805-B2B5-58531C322792}"/>
    <cellStyle name="Nota 11 5" xfId="647" xr:uid="{18813268-E5F4-463B-9A95-C15388E6437A}"/>
    <cellStyle name="Nota 11 6" xfId="648" xr:uid="{AC904588-E73B-4638-86E2-B228EC115F9C}"/>
    <cellStyle name="Nota 11 7" xfId="649" xr:uid="{371D7225-9603-4123-9009-A40E0A8F0165}"/>
    <cellStyle name="Nota 12" xfId="650" xr:uid="{8A032724-ACF5-49CF-896C-1AB1BD83D088}"/>
    <cellStyle name="Nota 12 2" xfId="651" xr:uid="{A1F02F29-77CB-4998-9EA3-0AA0002E5271}"/>
    <cellStyle name="Nota 12 2 2" xfId="652" xr:uid="{C6D0DC8C-2FC3-41A8-9D43-4131389452A3}"/>
    <cellStyle name="Nota 12 2 3" xfId="653" xr:uid="{8E6369FD-1EF9-4BAB-B3DC-DB9D58B7DCC0}"/>
    <cellStyle name="Nota 12 2 4" xfId="654" xr:uid="{9765C0A2-52E6-4FCC-B85D-EB5CB2CC5648}"/>
    <cellStyle name="Nota 12 2 5" xfId="655" xr:uid="{4873A0DB-D242-488F-BDD1-E3A0F65A9EE8}"/>
    <cellStyle name="Nota 12 3" xfId="656" xr:uid="{8A13EB86-185A-48F8-996E-AA73314CE470}"/>
    <cellStyle name="Nota 12 4" xfId="657" xr:uid="{39AB24C3-444C-4D60-8FE9-E84E27FE84CA}"/>
    <cellStyle name="Nota 12 5" xfId="658" xr:uid="{4F25C994-31F2-499D-A08B-0404E2606989}"/>
    <cellStyle name="Nota 12 6" xfId="659" xr:uid="{42B5D077-AD44-46DA-A9E2-8D8304BBD2C4}"/>
    <cellStyle name="Nota 13" xfId="660" xr:uid="{F837006F-E54F-40E1-8FD1-5621C455938E}"/>
    <cellStyle name="Nota 13 2" xfId="661" xr:uid="{9FE16DE3-6966-42D0-9356-CA0B02E50A11}"/>
    <cellStyle name="Nota 13 2 2" xfId="662" xr:uid="{C8CFC27D-9222-43DB-B67A-F94580825FBF}"/>
    <cellStyle name="Nota 13 2 3" xfId="663" xr:uid="{CD8119FB-1182-4A96-B3D5-BD9989A68905}"/>
    <cellStyle name="Nota 13 2 4" xfId="664" xr:uid="{13B15264-6739-4E88-AE85-0964F18ECECC}"/>
    <cellStyle name="Nota 13 2 5" xfId="665" xr:uid="{C6EED792-53CD-4A61-8507-BBAB1F811CC8}"/>
    <cellStyle name="Nota 13 3" xfId="666" xr:uid="{1193D4F7-CC99-42B6-BB1F-56BD4C2FD745}"/>
    <cellStyle name="Nota 13 3 2" xfId="667" xr:uid="{911C50D6-9020-4F9F-B526-65F21E7080C6}"/>
    <cellStyle name="Nota 13 3 3" xfId="668" xr:uid="{D405F580-0240-48E3-9396-0431C608327C}"/>
    <cellStyle name="Nota 13 3 4" xfId="669" xr:uid="{0F42979E-92CA-49FA-B9E8-26BBD414F928}"/>
    <cellStyle name="Nota 13 3 5" xfId="670" xr:uid="{39076B12-8BF7-4052-9D8F-F99248EEF65E}"/>
    <cellStyle name="Nota 13 4" xfId="671" xr:uid="{7F2DD18A-A7F7-43E1-86D3-DEB09ABEF252}"/>
    <cellStyle name="Nota 13 5" xfId="672" xr:uid="{A981BBC5-D01D-437E-A8BE-98A90B8D60D3}"/>
    <cellStyle name="Nota 13 6" xfId="673" xr:uid="{AEE9EB1A-40EF-4C8B-9ADD-3595266A917A}"/>
    <cellStyle name="Nota 13 7" xfId="674" xr:uid="{DAFA320C-7E81-4393-A06C-198F2677536B}"/>
    <cellStyle name="Nota 14" xfId="675" xr:uid="{601B546A-1636-4C0B-9260-02575E84BA43}"/>
    <cellStyle name="Nota 14 2" xfId="676" xr:uid="{1073965E-13CA-43F7-A317-A52C206D7A4F}"/>
    <cellStyle name="Nota 14 3" xfId="677" xr:uid="{EB905F1D-0C29-4AD0-B59B-FB3EBE874FA2}"/>
    <cellStyle name="Nota 14 4" xfId="678" xr:uid="{19D76064-376B-462B-BB41-668CF26ED224}"/>
    <cellStyle name="Nota 14 5" xfId="679" xr:uid="{1E9776FB-A855-42C8-BE6A-00304C905962}"/>
    <cellStyle name="Nota 15" xfId="680" xr:uid="{4040F3D3-3FDC-46C6-A083-89F1F8B6D3AA}"/>
    <cellStyle name="Nota 15 2" xfId="681" xr:uid="{7FDC8DCA-6611-44C9-890F-22D86CE824C6}"/>
    <cellStyle name="Nota 15 2 2" xfId="682" xr:uid="{9CC3D71F-E655-49B1-B14D-AE28001A787C}"/>
    <cellStyle name="Nota 15 2 3" xfId="683" xr:uid="{CA5F5D62-2FB8-454B-8FED-F38B9620145E}"/>
    <cellStyle name="Nota 15 2 4" xfId="684" xr:uid="{94B31503-FB92-4F8E-9037-A4F5A941257C}"/>
    <cellStyle name="Nota 15 2 5" xfId="685" xr:uid="{E04C879F-6D9B-4438-9106-FE118CCA2FB3}"/>
    <cellStyle name="Nota 15 3" xfId="686" xr:uid="{8B78F334-3152-4D5A-A280-C1C54C3F14D0}"/>
    <cellStyle name="Nota 15 3 2" xfId="687" xr:uid="{42DB6342-C1FD-4297-AAB6-38616FB18D88}"/>
    <cellStyle name="Nota 15 3 3" xfId="688" xr:uid="{3E86FD1A-5535-4FD4-9E84-5BCD5459CA96}"/>
    <cellStyle name="Nota 15 3 4" xfId="689" xr:uid="{A1A77B28-D15A-40D8-B005-3D5526BEF6BE}"/>
    <cellStyle name="Nota 15 3 5" xfId="690" xr:uid="{EC77EA28-45A9-4415-812C-07AC28C51CEA}"/>
    <cellStyle name="Nota 15 4" xfId="691" xr:uid="{A93750B7-9D91-44A1-B4FB-B27287AA0042}"/>
    <cellStyle name="Nota 15 4 2" xfId="692" xr:uid="{B7AD38FB-7E91-43AA-BD21-576A6E951053}"/>
    <cellStyle name="Nota 15 4 3" xfId="693" xr:uid="{E6B074A7-FF8F-452A-A7FC-D72B7EC13278}"/>
    <cellStyle name="Nota 15 4 4" xfId="694" xr:uid="{D1716E7E-440E-4A1B-A0A5-CA7FCE82B118}"/>
    <cellStyle name="Nota 15 4 5" xfId="695" xr:uid="{3D6BA767-73D0-44D9-BD8F-480BFC8134CC}"/>
    <cellStyle name="Nota 15 5" xfId="696" xr:uid="{48EC3508-237B-45DE-A733-D68D5C8C8023}"/>
    <cellStyle name="Nota 15 6" xfId="697" xr:uid="{5E24595E-E9FC-4722-8CE6-E3A2899A0726}"/>
    <cellStyle name="Nota 15 7" xfId="698" xr:uid="{EA62662C-DEE4-4E79-B1E8-4C67B70E9179}"/>
    <cellStyle name="Nota 15 8" xfId="699" xr:uid="{E64B0135-F20B-4B2A-ADAC-DAD4EE6A827D}"/>
    <cellStyle name="Nota 16" xfId="700" xr:uid="{01179C5E-E124-4674-B6AC-3E109FC22F1F}"/>
    <cellStyle name="Nota 16 2" xfId="701" xr:uid="{BCBF96EB-898D-4BE4-AEDA-716908232701}"/>
    <cellStyle name="Nota 16 2 2" xfId="702" xr:uid="{146A7C07-48D1-4320-B452-8C5352C930E5}"/>
    <cellStyle name="Nota 16 2 3" xfId="703" xr:uid="{9258BFCA-B479-45D7-950E-F36C94F8E68C}"/>
    <cellStyle name="Nota 16 2 4" xfId="704" xr:uid="{835E5326-9036-4C44-B2F2-DD27BFBEAFA6}"/>
    <cellStyle name="Nota 16 2 5" xfId="705" xr:uid="{89FA1E39-E8DB-4E21-8F98-98DC59EC58D8}"/>
    <cellStyle name="Nota 16 3" xfId="706" xr:uid="{7EC46509-8090-4249-9ABE-53093AD941F8}"/>
    <cellStyle name="Nota 16 3 2" xfId="707" xr:uid="{B61DCA8F-C8DE-4A3B-A817-6D5C28AD71EC}"/>
    <cellStyle name="Nota 16 3 3" xfId="708" xr:uid="{A7B1ACBF-D42B-48E6-8EAA-C0FEB5162C54}"/>
    <cellStyle name="Nota 16 3 4" xfId="709" xr:uid="{C7FA4400-C7C5-4D64-99D8-ADED465D1BEE}"/>
    <cellStyle name="Nota 16 3 5" xfId="710" xr:uid="{12688F62-52DD-4594-8FE8-D2AA02A1AEE6}"/>
    <cellStyle name="Nota 16 4" xfId="711" xr:uid="{4A88BF2A-C1D5-4D61-BCA5-613353084BBF}"/>
    <cellStyle name="Nota 16 5" xfId="712" xr:uid="{C3636F5F-8381-4F2E-8FF3-35C89D3C4B73}"/>
    <cellStyle name="Nota 16 6" xfId="713" xr:uid="{1D388BC9-18DD-42B5-AA74-A8490EE13FBA}"/>
    <cellStyle name="Nota 16 7" xfId="714" xr:uid="{67D62797-2A89-4D3F-B5DE-D67CF7BF1F4A}"/>
    <cellStyle name="Nota 17" xfId="715" xr:uid="{55135DA9-47FA-47C6-8C36-346CA6F22BB2}"/>
    <cellStyle name="Nota 17 2" xfId="716" xr:uid="{8182D6EA-E3E6-4458-B41C-90CBD5856E16}"/>
    <cellStyle name="Nota 17 3" xfId="717" xr:uid="{63519BE5-6582-4E96-8C78-8F102E171272}"/>
    <cellStyle name="Nota 17 4" xfId="718" xr:uid="{5C4BF851-39A4-46B2-96CE-101CB2B7B6FE}"/>
    <cellStyle name="Nota 17 5" xfId="719" xr:uid="{77D9CEB5-3D17-4185-AD26-826BEE30ACC4}"/>
    <cellStyle name="Nota 2" xfId="720" xr:uid="{D7C01E85-143F-40A3-BED1-75628CB56B7A}"/>
    <cellStyle name="Nota 2 2" xfId="721" xr:uid="{DDAC90EA-0B22-4485-BCDF-E60F055256BF}"/>
    <cellStyle name="Nota 2 2 2" xfId="722" xr:uid="{FB0FDBCB-3FEF-47C0-BDC9-395FB76365DB}"/>
    <cellStyle name="Nota 2 2 3" xfId="723" xr:uid="{E15292F9-70AE-4A8C-88A4-AAACDD18485E}"/>
    <cellStyle name="Nota 2 2 4" xfId="724" xr:uid="{278C058C-503B-4AF3-B904-D9BB590A04B8}"/>
    <cellStyle name="Nota 2 2 5" xfId="725" xr:uid="{0C1F7FE8-0360-4311-8E32-A85F43A956E9}"/>
    <cellStyle name="Nota 2 3" xfId="726" xr:uid="{3AE09E74-0AC2-4113-9B11-DBE628D86FC7}"/>
    <cellStyle name="Nota 2 3 2" xfId="727" xr:uid="{081A6F6B-906C-484D-8C7F-5A01B6902041}"/>
    <cellStyle name="Nota 2 3 3" xfId="728" xr:uid="{73A688D3-DDB9-4AC9-9615-F94746B284BA}"/>
    <cellStyle name="Nota 2 3 4" xfId="729" xr:uid="{8C4E47AA-CD61-4E90-866F-844FCC93DA55}"/>
    <cellStyle name="Nota 2 3 5" xfId="730" xr:uid="{B87B99BD-968A-4A83-A66C-82F00167C332}"/>
    <cellStyle name="Nota 2 4" xfId="731" xr:uid="{17D7B555-A46C-48A6-A037-A643D484F7C9}"/>
    <cellStyle name="Nota 2 4 2" xfId="732" xr:uid="{0AAC67B1-6DF6-4227-8C3E-81483BC30A2D}"/>
    <cellStyle name="Nota 2 4 3" xfId="733" xr:uid="{F4CB92B3-B9E8-4067-AD78-6A41E0562E97}"/>
    <cellStyle name="Nota 2 4 4" xfId="734" xr:uid="{E64DD9B1-8B90-4E7B-927B-093BC85F2995}"/>
    <cellStyle name="Nota 2 4 5" xfId="735" xr:uid="{7C76A660-9EFD-4674-AA26-628A159A1FAD}"/>
    <cellStyle name="Nota 2 5" xfId="736" xr:uid="{E7613AED-A01C-405E-819B-B2529C53DACE}"/>
    <cellStyle name="Nota 2 6" xfId="737" xr:uid="{4A9FD87F-2FAF-4C4D-88DA-585448BAC1E8}"/>
    <cellStyle name="Nota 2 7" xfId="738" xr:uid="{73E62C5F-6E37-4140-BC57-8B72B58CE8D6}"/>
    <cellStyle name="Nota 2 8" xfId="739" xr:uid="{ACDACA8D-66D7-42C2-B068-D7DFB6AD17ED}"/>
    <cellStyle name="Nota 3" xfId="740" xr:uid="{B3E01173-6B70-40D6-A8C1-D7A10D67F69D}"/>
    <cellStyle name="Nota 3 2" xfId="741" xr:uid="{F8B94AA0-B4C0-4215-8706-D86C5B3543E9}"/>
    <cellStyle name="Nota 3 2 2" xfId="742" xr:uid="{CBDCC1DE-AD7D-4D4E-81EC-D2B375A30806}"/>
    <cellStyle name="Nota 3 2 3" xfId="743" xr:uid="{CB475E6B-1CB2-4D12-89AE-F4619ADA0AE3}"/>
    <cellStyle name="Nota 3 2 4" xfId="744" xr:uid="{995D300A-3971-495A-B152-1D4784256CEA}"/>
    <cellStyle name="Nota 3 2 5" xfId="745" xr:uid="{6F749388-FD51-4177-A52E-8886DB0E3CF6}"/>
    <cellStyle name="Nota 3 3" xfId="746" xr:uid="{BEC18FA2-8325-408D-B351-0DB456BA6DBA}"/>
    <cellStyle name="Nota 3 3 2" xfId="747" xr:uid="{5964BB8C-5979-42B6-A1D2-BF6A0E17724C}"/>
    <cellStyle name="Nota 3 3 3" xfId="748" xr:uid="{DEBEAD9A-D105-4C9C-BE11-7AB620E8E510}"/>
    <cellStyle name="Nota 3 3 4" xfId="749" xr:uid="{ED697C3F-3BF8-4E7C-AD6B-7BFFB31BD8EF}"/>
    <cellStyle name="Nota 3 3 5" xfId="750" xr:uid="{E9C08FED-E3F2-430F-896E-6B6B1B1CB846}"/>
    <cellStyle name="Nota 3 4" xfId="751" xr:uid="{664BA1DE-296B-45CE-B4EC-DDCB6DE03524}"/>
    <cellStyle name="Nota 3 5" xfId="752" xr:uid="{B5A949F0-F2AB-4657-9AF2-DF482D5380BB}"/>
    <cellStyle name="Nota 3 6" xfId="753" xr:uid="{EAA57C84-890F-4AE0-874A-326955B1663E}"/>
    <cellStyle name="Nota 3 7" xfId="754" xr:uid="{AECA3F23-68FE-4759-A3A8-9BC1723575AC}"/>
    <cellStyle name="Nota 4" xfId="755" xr:uid="{6173CE5E-5685-4325-89A6-447C4C6975B2}"/>
    <cellStyle name="Nota 4 2" xfId="756" xr:uid="{4E73EDC4-0F2D-4F6E-8A06-6E7062BBF3D4}"/>
    <cellStyle name="Nota 4 2 2" xfId="757" xr:uid="{93874E7C-0B82-4C7F-8168-28581134463E}"/>
    <cellStyle name="Nota 4 2 3" xfId="758" xr:uid="{5B530BB4-6635-4FAD-AD7F-5EFCB2F9C27E}"/>
    <cellStyle name="Nota 4 2 4" xfId="759" xr:uid="{0DE6B8F6-BA6C-4385-9E88-9C86F56B331B}"/>
    <cellStyle name="Nota 4 2 5" xfId="760" xr:uid="{2432779F-F888-4AE0-BFC8-AE485F1AA580}"/>
    <cellStyle name="Nota 4 3" xfId="761" xr:uid="{4A4AC2D7-9258-414C-AB92-9E7137026E3A}"/>
    <cellStyle name="Nota 4 3 2" xfId="762" xr:uid="{74493B15-BC93-4FE1-A9B5-E5005C584F9F}"/>
    <cellStyle name="Nota 4 3 3" xfId="763" xr:uid="{4A200C84-02BC-4488-AE3F-A452C1570E2B}"/>
    <cellStyle name="Nota 4 3 4" xfId="764" xr:uid="{66569A14-5208-48F2-A574-62829B41BE01}"/>
    <cellStyle name="Nota 4 3 5" xfId="765" xr:uid="{85822F01-D47E-4DD4-82D0-2C700E67E12B}"/>
    <cellStyle name="Nota 4 4" xfId="766" xr:uid="{3067CD55-5EC8-4DA7-A342-43626EB8A2FC}"/>
    <cellStyle name="Nota 4 5" xfId="767" xr:uid="{617CE7AB-CFA3-46CA-843C-AFCBAAFE4D4A}"/>
    <cellStyle name="Nota 4 6" xfId="768" xr:uid="{1327C8A8-8194-4EF7-A4F4-925187E42108}"/>
    <cellStyle name="Nota 4 7" xfId="769" xr:uid="{50BEEF94-9271-4E66-92B5-5C7308E5061B}"/>
    <cellStyle name="Nota 5" xfId="770" xr:uid="{1713772D-F6B8-4363-BB03-C3A7EB7A4F36}"/>
    <cellStyle name="Nota 5 2" xfId="771" xr:uid="{1B6716A7-7877-4B79-9AD9-61CC86AF7DAD}"/>
    <cellStyle name="Nota 5 2 2" xfId="772" xr:uid="{F5843DBA-448B-491D-AAB5-42C8E4F2D2D2}"/>
    <cellStyle name="Nota 5 2 3" xfId="773" xr:uid="{F3BA80D9-EECD-4357-9239-C1FC01E91513}"/>
    <cellStyle name="Nota 5 2 4" xfId="774" xr:uid="{D9517DDB-0553-4EA8-8E0B-557D679A2423}"/>
    <cellStyle name="Nota 5 2 5" xfId="775" xr:uid="{D583289B-A89D-4C74-9277-64170364A950}"/>
    <cellStyle name="Nota 5 3" xfId="776" xr:uid="{0E334475-9355-45B4-B309-D465F812B2B5}"/>
    <cellStyle name="Nota 5 3 2" xfId="777" xr:uid="{AE2EBDA0-BA27-4851-BD20-48E87294ABD2}"/>
    <cellStyle name="Nota 5 3 3" xfId="778" xr:uid="{DCBD89ED-C7FC-47DC-9B29-91E46A417B87}"/>
    <cellStyle name="Nota 5 3 4" xfId="779" xr:uid="{9173E1F5-282E-4E4B-9DCE-82B72972235D}"/>
    <cellStyle name="Nota 5 3 5" xfId="780" xr:uid="{BF90FB73-982B-402D-9620-C7A12FC856EA}"/>
    <cellStyle name="Nota 5 4" xfId="781" xr:uid="{62BBC7A0-9AB2-4F3C-A880-523EFDA9BC3C}"/>
    <cellStyle name="Nota 5 5" xfId="782" xr:uid="{75EFCA9F-2A47-4404-947C-8EB38567A320}"/>
    <cellStyle name="Nota 5 6" xfId="783" xr:uid="{C6F4F3C7-F4E8-49A3-B4C9-D8C8E22035A4}"/>
    <cellStyle name="Nota 5 7" xfId="784" xr:uid="{2D8B26D5-C4BB-4187-B429-51D5DC68F9F2}"/>
    <cellStyle name="Nota 6" xfId="785" xr:uid="{857F1ED8-F81F-46BA-A373-2F5EDBEB84D9}"/>
    <cellStyle name="Nota 6 2" xfId="786" xr:uid="{37A8945A-191A-400E-82C2-5A1D0BC7B3CA}"/>
    <cellStyle name="Nota 6 2 2" xfId="787" xr:uid="{302EFA80-BB4F-42FC-8FC8-366DCC736105}"/>
    <cellStyle name="Nota 6 2 3" xfId="788" xr:uid="{028546FF-11CE-4B18-936A-D3D10ED97DBE}"/>
    <cellStyle name="Nota 6 2 4" xfId="789" xr:uid="{1330C28C-8AFD-4469-815C-6DB4440B831F}"/>
    <cellStyle name="Nota 6 2 5" xfId="790" xr:uid="{5714FA03-8BA8-4EEA-A3B9-2B1B3C13091B}"/>
    <cellStyle name="Nota 6 3" xfId="791" xr:uid="{9BD4BEB0-D724-4A22-BB87-922B93B899F2}"/>
    <cellStyle name="Nota 6 3 2" xfId="792" xr:uid="{8EAB3C33-2CEE-40CC-8193-4EF4796B27A4}"/>
    <cellStyle name="Nota 6 3 3" xfId="793" xr:uid="{4AA9FA2B-7DC4-4023-8A83-B1288BDD385D}"/>
    <cellStyle name="Nota 6 3 4" xfId="794" xr:uid="{E2921876-1908-40BE-A377-E6CA35062EAA}"/>
    <cellStyle name="Nota 6 3 5" xfId="795" xr:uid="{ACE234EA-7277-4DE1-9782-D989D8814661}"/>
    <cellStyle name="Nota 6 4" xfId="796" xr:uid="{014CE0C7-D93C-4C04-9DB9-A03D59C3EF0B}"/>
    <cellStyle name="Nota 6 5" xfId="797" xr:uid="{CF66299D-4CB4-4C8B-9971-55CF10F3D14F}"/>
    <cellStyle name="Nota 6 6" xfId="798" xr:uid="{517BA967-BA55-4D2C-9D04-7A6CB53A0236}"/>
    <cellStyle name="Nota 6 7" xfId="799" xr:uid="{AB2070ED-F659-47BC-9957-7A2A9C7C25CA}"/>
    <cellStyle name="Nota 7" xfId="800" xr:uid="{1FB7002D-3E2E-415C-BE3C-25712819F199}"/>
    <cellStyle name="Nota 7 2" xfId="801" xr:uid="{45295F22-B855-4BC9-BA8F-ACE1AC16D6A7}"/>
    <cellStyle name="Nota 7 2 2" xfId="802" xr:uid="{4E24702B-E2E4-4C65-86D9-EBEC7D8856BD}"/>
    <cellStyle name="Nota 7 2 3" xfId="803" xr:uid="{7572BBE7-C170-4C9B-812D-A5C463E4555F}"/>
    <cellStyle name="Nota 7 2 4" xfId="804" xr:uid="{4E7D4CF3-3D7B-4361-96ED-FECA6E7DCC8C}"/>
    <cellStyle name="Nota 7 2 5" xfId="805" xr:uid="{0710FC8A-9259-45EA-B6B6-4FFB9A947C5E}"/>
    <cellStyle name="Nota 7 3" xfId="806" xr:uid="{105FC3C2-2D8B-433C-8A1C-65A8CD4FB5A2}"/>
    <cellStyle name="Nota 7 3 2" xfId="807" xr:uid="{35376047-B237-4ABC-A5F2-9D7E4A3005EF}"/>
    <cellStyle name="Nota 7 3 3" xfId="808" xr:uid="{B638155B-B2C7-4739-B4A3-FBE8DF20729F}"/>
    <cellStyle name="Nota 7 3 4" xfId="809" xr:uid="{424C9A01-CA0F-43FB-8C3C-7BC0A2A4D578}"/>
    <cellStyle name="Nota 7 3 5" xfId="810" xr:uid="{DDF7EDE2-611C-4775-B98C-C86D44FF2AC2}"/>
    <cellStyle name="Nota 7 4" xfId="811" xr:uid="{F47E6FD7-B0FD-4FFC-9CDF-E97F0D5EA288}"/>
    <cellStyle name="Nota 7 5" xfId="812" xr:uid="{23595065-9BE5-4260-A667-6F15E48F7206}"/>
    <cellStyle name="Nota 7 6" xfId="813" xr:uid="{3F6698BA-F7DF-4F37-957E-E9EBDC2170AA}"/>
    <cellStyle name="Nota 7 7" xfId="814" xr:uid="{E3B56DEA-8027-4DE6-B30C-01C94221593A}"/>
    <cellStyle name="Nota 8" xfId="815" xr:uid="{2952FF4C-EA97-4F4B-8D08-ABBC656663B4}"/>
    <cellStyle name="Nota 8 2" xfId="816" xr:uid="{7604A602-BC1D-436F-A13A-E2F5CBD2C91B}"/>
    <cellStyle name="Nota 8 3" xfId="817" xr:uid="{4D131724-FD9E-4BC5-9593-742E699D1635}"/>
    <cellStyle name="Nota 8 4" xfId="818" xr:uid="{FBE68457-B07F-47E4-A337-31B09F0D2207}"/>
    <cellStyle name="Nota 8 5" xfId="819" xr:uid="{EC0B4D1E-67D0-4D91-88EC-48B7EF6B897A}"/>
    <cellStyle name="Nota 9" xfId="820" xr:uid="{81C3F7C2-64E0-4D81-9F14-1849B003EF5F}"/>
    <cellStyle name="Nota 9 2" xfId="821" xr:uid="{7E7C46EC-E05B-4A03-B2FA-032719485346}"/>
    <cellStyle name="Nota 9 3" xfId="822" xr:uid="{000BA4CB-9383-4157-9AA4-49B8F7D85093}"/>
    <cellStyle name="Nota 9 4" xfId="823" xr:uid="{114A32B5-BBAF-4A1F-BD76-C9B421F0804B}"/>
    <cellStyle name="Nota 9 5" xfId="824" xr:uid="{499D85F5-912F-4E87-8788-8E496827814F}"/>
    <cellStyle name="Note" xfId="825" xr:uid="{AA94CAFD-25BE-454A-930A-A25BF6664E8B}"/>
    <cellStyle name="Note 2" xfId="826" xr:uid="{CB652109-669E-4F32-8287-F7DC2F0BE2D0}"/>
    <cellStyle name="Note 2 2" xfId="827" xr:uid="{CDEBE8B9-D783-48B0-A841-560A5CFA1905}"/>
    <cellStyle name="Note 2 3" xfId="828" xr:uid="{1E20A9DE-1F97-41A2-AEC6-8C9B3C986AE1}"/>
    <cellStyle name="Note 2 4" xfId="829" xr:uid="{E9BF171A-0CA0-4E2E-9AA3-3C7C2FA4CBD2}"/>
    <cellStyle name="Note 2 5" xfId="830" xr:uid="{F7F52051-09E7-4E42-B2DB-DCA4C32CBF2F}"/>
    <cellStyle name="Note 3" xfId="831" xr:uid="{A1B147C2-D84E-4E9E-B007-DA428AFBB5FD}"/>
    <cellStyle name="Note 4" xfId="832" xr:uid="{4013951B-ADC5-4844-8E56-BA022D13C15E}"/>
    <cellStyle name="Note 5" xfId="833" xr:uid="{F1C34001-ED00-4164-A024-379E5A0AFDA6}"/>
    <cellStyle name="Note 6" xfId="834" xr:uid="{14698D2A-A44B-43C1-ACFE-F367FD512156}"/>
    <cellStyle name="Output" xfId="835" xr:uid="{175C37B3-C89E-4ABF-AA96-9F630BB8962B}"/>
    <cellStyle name="Output 2" xfId="836" xr:uid="{EC999B93-4E8F-4310-88B9-9C8E65AC9942}"/>
    <cellStyle name="Output 3" xfId="837" xr:uid="{F0B51AFA-3B45-4D9E-A495-76690EEE5263}"/>
    <cellStyle name="Output 4" xfId="838" xr:uid="{25D68655-44C4-4197-8C89-EBBD76F946EE}"/>
    <cellStyle name="Output 5" xfId="839" xr:uid="{E042F7DE-B7EB-4689-A9B5-5FF0A1C92998}"/>
    <cellStyle name="Porcentagem 2" xfId="840" xr:uid="{2389CDB2-3EE2-49B1-9F73-AB1EF212938E}"/>
    <cellStyle name="Porcentagem 2 2" xfId="841" xr:uid="{7182E801-086E-43A9-873E-C904A1A0FA83}"/>
    <cellStyle name="Porcentagem 2 2 2" xfId="842" xr:uid="{1E479027-D874-40F7-87B3-B055CED45CD0}"/>
    <cellStyle name="Porcentagem 2 3" xfId="843" xr:uid="{E666E05A-72CD-4D27-A9AE-DD1A51514957}"/>
    <cellStyle name="Porcentagem 2 4" xfId="844" xr:uid="{EE87AD47-5A41-40AD-9B86-782D64FE4FDE}"/>
    <cellStyle name="Porcentagem 2 5" xfId="845" xr:uid="{172AED0B-E729-4741-8F65-4715E8F9A0E0}"/>
    <cellStyle name="Porcentagem 2 6" xfId="846" xr:uid="{60FDA6EA-6178-4977-88E5-64714AC677AB}"/>
    <cellStyle name="Porcentagem 3" xfId="847" xr:uid="{70CD300E-4522-44F6-903E-75726BD1D25F}"/>
    <cellStyle name="Porcentagem 3 2" xfId="848" xr:uid="{160B4972-9CC1-440D-912F-15FB2EB31CAF}"/>
    <cellStyle name="Porcentagem 3 2 2" xfId="849" xr:uid="{B04C2C46-AD26-400B-AEDA-5DBEF92F84AD}"/>
    <cellStyle name="Porcentagem 3 3" xfId="850" xr:uid="{17B6A134-A1F6-4E9A-8136-3E290F9E0A96}"/>
    <cellStyle name="Porcentagem 3 4" xfId="851" xr:uid="{877714C4-C6E8-47CF-BA04-3C167E9EC8C2}"/>
    <cellStyle name="Porcentagem 3 4 2" xfId="852" xr:uid="{191CB217-18F0-405C-AC82-FF513EEDFF6B}"/>
    <cellStyle name="Porcentagem 3 5" xfId="853" xr:uid="{38A40D97-D01B-4184-B5B7-CE9D498364E6}"/>
    <cellStyle name="Porcentagem 3 6" xfId="854" xr:uid="{E2BCC068-8AB5-47EC-862A-A393D2343AD3}"/>
    <cellStyle name="Porcentagem 4" xfId="855" xr:uid="{B9C1BD3A-49DE-4D12-A856-5D7FD9D25765}"/>
    <cellStyle name="Porcentagem 4 2" xfId="856" xr:uid="{EA59E3ED-F1EF-44AF-A68F-4321A36EC59E}"/>
    <cellStyle name="Porcentagem 5" xfId="857" xr:uid="{492EABDA-19E0-4961-90A1-C0CFE92E9705}"/>
    <cellStyle name="Saída 2" xfId="858" xr:uid="{E4092B44-A2D5-4E44-BCB6-F55726D22F7A}"/>
    <cellStyle name="Saída 2 2" xfId="859" xr:uid="{14E425C6-628C-4160-BDC4-9C4920CBD500}"/>
    <cellStyle name="Saída 2 2 2" xfId="860" xr:uid="{08BF18CB-F184-48B8-92F5-1330A26F861F}"/>
    <cellStyle name="Saída 2 2 3" xfId="861" xr:uid="{9F6EE87A-A5B2-4875-B201-42066FB3591B}"/>
    <cellStyle name="Saída 2 2 4" xfId="862" xr:uid="{7C463C1C-867D-4E89-A7E3-44E54A517EF2}"/>
    <cellStyle name="Saída 2 2 5" xfId="863" xr:uid="{7E820E92-06F7-4B17-8E7B-522B4094E9ED}"/>
    <cellStyle name="Saída 2 3" xfId="864" xr:uid="{9CF5F1E2-1779-4402-8B69-FC19568194DC}"/>
    <cellStyle name="Saída 2 4" xfId="865" xr:uid="{E6863260-8F31-4011-96C6-A7EE0874803D}"/>
    <cellStyle name="Saída 2 5" xfId="866" xr:uid="{3F26314E-2CD6-4EC5-8E13-B28EBC44E12A}"/>
    <cellStyle name="Saída 2 6" xfId="867" xr:uid="{A6FE4061-23EB-4962-A9EB-79DEAAAF44A1}"/>
    <cellStyle name="Saída 3" xfId="868" xr:uid="{1FEC897E-64FF-42CA-8E78-E1F8234CE5C3}"/>
    <cellStyle name="Saída 3 2" xfId="869" xr:uid="{81E5AA99-3997-44F8-B64F-6717AABD9EAA}"/>
    <cellStyle name="Saída 3 3" xfId="870" xr:uid="{10A727C1-3BCF-43A0-971C-D395BC4A671D}"/>
    <cellStyle name="Saída 3 4" xfId="871" xr:uid="{52B59230-1B8C-4ABE-9093-5BFEE50D1DA4}"/>
    <cellStyle name="Saída 3 5" xfId="872" xr:uid="{B1A646BA-57C7-4EFD-BFBC-01FA8E076EE5}"/>
    <cellStyle name="Saída 4" xfId="873" xr:uid="{387F4669-AD4B-4433-AA81-BFF803B842E1}"/>
    <cellStyle name="Saída 4 2" xfId="874" xr:uid="{C788731F-BA40-44AF-915D-13D53F29A647}"/>
    <cellStyle name="Saída 4 3" xfId="875" xr:uid="{63FA4C2B-39D4-4714-BE32-35324BA6851F}"/>
    <cellStyle name="Saída 4 4" xfId="876" xr:uid="{0391B75D-CCD9-497E-84C7-A8A71BF03AA2}"/>
    <cellStyle name="Saída 4 5" xfId="877" xr:uid="{E2086159-0A5D-4BE7-B131-D1848C26784E}"/>
    <cellStyle name="Saída 5" xfId="878" xr:uid="{F63B732E-FA10-4873-8B7C-9F53C72A2F8A}"/>
    <cellStyle name="Saída 5 2" xfId="879" xr:uid="{C97B0744-4C28-4AF2-8821-D1E01E0B67CA}"/>
    <cellStyle name="Saída 5 3" xfId="880" xr:uid="{83AD3148-B549-4B2C-A961-F5F57B8BC581}"/>
    <cellStyle name="Saída 5 4" xfId="881" xr:uid="{563094D5-70ED-4BB7-9CBA-D3BF0BB29C42}"/>
    <cellStyle name="Saída 5 5" xfId="882" xr:uid="{C7049462-0FFA-4667-9080-7B18252C8DF3}"/>
    <cellStyle name="Saída 6" xfId="883" xr:uid="{5B938D09-F1A5-4B03-9414-A90D3384BFE2}"/>
    <cellStyle name="Saída 6 2" xfId="884" xr:uid="{34A49E4F-7FCF-4186-A40B-717064FBE240}"/>
    <cellStyle name="Saída 6 3" xfId="885" xr:uid="{811A52EA-8695-441F-B806-837802DD59BD}"/>
    <cellStyle name="Saída 6 4" xfId="886" xr:uid="{EC7C7C4A-AD56-487D-97A2-53D7C00591C9}"/>
    <cellStyle name="Saída 6 5" xfId="887" xr:uid="{6AEA85B7-012B-4B50-AFA6-FE67F4038D1D}"/>
    <cellStyle name="Saída 7" xfId="888" xr:uid="{C46F5C80-9665-49FA-B7E8-7A94B3B7C3AC}"/>
    <cellStyle name="Saída 7 2" xfId="889" xr:uid="{477A531C-8912-43DA-92EF-A1E0DF5D72A2}"/>
    <cellStyle name="Saída 7 3" xfId="890" xr:uid="{62ACAA51-41FC-414E-9EE9-B391C50744B5}"/>
    <cellStyle name="Saída 7 4" xfId="891" xr:uid="{2F93A072-F5EA-4192-9DB3-EE7C13393070}"/>
    <cellStyle name="Saída 7 5" xfId="892" xr:uid="{D47EC0D4-C2A9-4C4A-80BF-6B4C6AB32CC6}"/>
    <cellStyle name="Saída 8" xfId="893" xr:uid="{8C950B9A-FB44-429F-8FB4-B1481438D8BC}"/>
    <cellStyle name="Saída 8 2" xfId="894" xr:uid="{96A7354B-B9F7-4F9B-B9F3-6AF9089DB6EF}"/>
    <cellStyle name="Saída 8 3" xfId="895" xr:uid="{6A969821-8B79-48E2-8261-64B0D6EB1515}"/>
    <cellStyle name="Saída 8 4" xfId="896" xr:uid="{261D57EB-FD2F-46C6-83AD-1F64D83EDD2A}"/>
    <cellStyle name="Saída 8 5" xfId="897" xr:uid="{C52E42F1-0918-4CE5-8A62-BA921405F479}"/>
    <cellStyle name="Saída 9" xfId="898" xr:uid="{64058474-52A3-41A9-80A2-6FD33FB5F375}"/>
    <cellStyle name="Saída 9 2" xfId="899" xr:uid="{3C8D5A20-2712-4F8E-86BB-0ED44894BB75}"/>
    <cellStyle name="Saída 9 3" xfId="900" xr:uid="{F7B17B43-7026-490A-9BD9-F3ED82A9D58D}"/>
    <cellStyle name="Saída 9 4" xfId="901" xr:uid="{159E44A8-73D6-4A9D-8AEC-FE6478045CC3}"/>
    <cellStyle name="Saída 9 5" xfId="902" xr:uid="{E54E3A6F-140B-4DA2-9486-3D4EF3B5DC27}"/>
    <cellStyle name="Separador de milhares 2" xfId="903" xr:uid="{593E5C76-795E-4F39-AE62-7912CA1D5781}"/>
    <cellStyle name="Separador de milhares 2 2" xfId="904" xr:uid="{F7344B13-4DA0-4D3E-8819-1DA78ABEAC99}"/>
    <cellStyle name="Separador de milhares 2 3" xfId="905" xr:uid="{54C57A74-EEDA-4FB3-859C-B96859DB6FCD}"/>
    <cellStyle name="Separador de milhares 4" xfId="906" xr:uid="{89906FFB-C528-4461-A6EA-1909F22BD1D4}"/>
    <cellStyle name="Separador de milhares 4 2" xfId="907" xr:uid="{B3C957F4-089F-4A1E-9AE9-7A453797E934}"/>
    <cellStyle name="Separador de milhares 4 3" xfId="908" xr:uid="{54060881-1726-42A2-AF32-EE40B80AD49D}"/>
    <cellStyle name="Texto de Aviso 2" xfId="909" xr:uid="{682D2865-A75E-4CB7-9925-60E9364B0225}"/>
    <cellStyle name="Texto Explicativo 2" xfId="910" xr:uid="{30EE2474-AF43-4183-8EDC-D0DF871080EB}"/>
    <cellStyle name="Title" xfId="911" xr:uid="{96CD4C85-8045-495A-A55A-43FECDE43D8E}"/>
    <cellStyle name="Título 1 1" xfId="912" xr:uid="{08E835DA-9064-4203-8DA8-F7DCB389D6E5}"/>
    <cellStyle name="Título 1 1 2" xfId="913" xr:uid="{22C00BE7-91A6-4D01-AB35-1FDA04EC892B}"/>
    <cellStyle name="Título 1 1 3" xfId="914" xr:uid="{1F42190A-C5BD-48F1-87BC-01BBB0BE80C3}"/>
    <cellStyle name="Título 1 1 4" xfId="915" xr:uid="{4FCE3C95-0E70-4BC3-81A2-E12EC4906C1D}"/>
    <cellStyle name="Título 1 1 5" xfId="916" xr:uid="{3181B77C-64CD-4017-B1BC-D7634CEDA173}"/>
    <cellStyle name="Título 1 1 6" xfId="917" xr:uid="{9C6BB579-668A-4D7B-A39C-6BF8E4F3BDF6}"/>
    <cellStyle name="Título 1 1 7" xfId="918" xr:uid="{D1FD5F52-B225-4640-A071-21D5279C8EF1}"/>
    <cellStyle name="Título 1 2" xfId="919" xr:uid="{E11343E1-575F-4800-9D9B-0AA6365ADA8D}"/>
    <cellStyle name="Título 1 2 2" xfId="920" xr:uid="{7E46548E-43C0-435D-9794-C24F923898F4}"/>
    <cellStyle name="Título 1 3" xfId="921" xr:uid="{20B08C7A-2354-4A77-B3E5-42FD44AADC9F}"/>
    <cellStyle name="Título 1 4" xfId="922" xr:uid="{777E6239-6391-426C-B2E6-8A28B2FCB01B}"/>
    <cellStyle name="Título 1 5" xfId="923" xr:uid="{5D037A7E-4066-416B-AC36-A2A81C8B8016}"/>
    <cellStyle name="Título 1 6" xfId="924" xr:uid="{744E4EF0-3973-4015-A72B-C10CEA4CBA47}"/>
    <cellStyle name="Título 1 7" xfId="925" xr:uid="{44D7CE16-9A93-41CA-B945-B54BDCC0337F}"/>
    <cellStyle name="Título 1 8" xfId="926" xr:uid="{071C89AA-87B5-45C0-8DCA-F2B0A8295BC4}"/>
    <cellStyle name="Título 1 9" xfId="927" xr:uid="{057CE907-73ED-48C6-A18C-EDD07CC13FF7}"/>
    <cellStyle name="Título 2 2" xfId="928" xr:uid="{958740C1-C37E-417B-BF9D-6A0FD631FB7C}"/>
    <cellStyle name="Título 2 2 2" xfId="929" xr:uid="{FD864BA8-F05F-4DBD-BB0D-044391164D7E}"/>
    <cellStyle name="Título 2 3" xfId="930" xr:uid="{DAA0E403-4226-4D86-9C53-CB90583340D9}"/>
    <cellStyle name="Título 2 4" xfId="931" xr:uid="{3B287AAC-FFD2-4833-A0F7-6688717B0BFB}"/>
    <cellStyle name="Título 2 5" xfId="932" xr:uid="{7D256F2A-7148-497B-B9F3-2D1E477AAF5D}"/>
    <cellStyle name="Título 2 6" xfId="933" xr:uid="{23D8AA03-D9D3-430B-9081-A06A5575FD7B}"/>
    <cellStyle name="Título 2 7" xfId="934" xr:uid="{E5CA7C85-3C95-4F09-9715-F504CD74AE5F}"/>
    <cellStyle name="Título 2 8" xfId="935" xr:uid="{F28E2D62-46EA-4DE3-90B5-1481B99B24F0}"/>
    <cellStyle name="Título 2 9" xfId="936" xr:uid="{B416DA1B-BA9D-4C1C-8D0F-60C873235F0D}"/>
    <cellStyle name="Título 3 2" xfId="937" xr:uid="{796BBE4E-0982-4B22-AEC5-C50966D48E83}"/>
    <cellStyle name="Título 3 2 2" xfId="938" xr:uid="{5AF400C9-0357-43C4-83B3-E3BF8D769823}"/>
    <cellStyle name="Título 3 3" xfId="939" xr:uid="{72CFF65F-5B8A-4E75-BF37-717CDCB68CD7}"/>
    <cellStyle name="Título 3 4" xfId="940" xr:uid="{E7DB0A76-E635-4F33-8FC0-BD756EE3B9A8}"/>
    <cellStyle name="Título 3 5" xfId="941" xr:uid="{5C12F387-31FD-40AA-98B2-78BE2AE8708A}"/>
    <cellStyle name="Título 3 6" xfId="942" xr:uid="{10AD4149-C3B6-45CA-A61B-6457FB60470A}"/>
    <cellStyle name="Título 3 7" xfId="943" xr:uid="{5AC15608-4AE4-4A64-967C-AD0F6C5DC37D}"/>
    <cellStyle name="Título 3 8" xfId="944" xr:uid="{0075C9E0-C0BE-406C-82AA-72C70AB7DDE2}"/>
    <cellStyle name="Título 3 9" xfId="945" xr:uid="{6BE8B3D4-CF8A-4235-9F2A-948534295A7B}"/>
    <cellStyle name="Título 4 2" xfId="946" xr:uid="{D84C84D7-0451-475D-A198-3E2D3FB8D136}"/>
    <cellStyle name="Título 4 2 2" xfId="947" xr:uid="{A50FCA8A-3B7F-40DF-8755-26FB74EE1AFF}"/>
    <cellStyle name="Título 4 3" xfId="948" xr:uid="{9168760C-24B7-45E4-9F2E-12309A9A5C70}"/>
    <cellStyle name="Título 4 4" xfId="949" xr:uid="{045C4EE3-2A2B-4D13-A83B-B9EA63492BB2}"/>
    <cellStyle name="Título 4 5" xfId="950" xr:uid="{1F2FD956-4E49-4574-911B-AEB179A34100}"/>
    <cellStyle name="Título 4 6" xfId="951" xr:uid="{865BDBD2-2D74-4952-BE43-696FEC37CB6D}"/>
    <cellStyle name="Título 4 7" xfId="952" xr:uid="{855ED568-3408-4F8F-9555-8D4E863F5094}"/>
    <cellStyle name="Título 4 8" xfId="953" xr:uid="{B884063D-B8FE-46CF-AD23-7553CC5CF0B6}"/>
    <cellStyle name="Título 5" xfId="954" xr:uid="{C6BD432B-D86F-4334-82C4-A0967A2FC550}"/>
    <cellStyle name="Total 2" xfId="955" xr:uid="{F05DE29A-313E-486D-9EED-B5C7B15382E5}"/>
    <cellStyle name="Total 2 2" xfId="956" xr:uid="{2A6D4933-6864-4258-BBB3-350910530296}"/>
    <cellStyle name="Total 2 3" xfId="957" xr:uid="{C6B9636F-BDA1-4B53-B597-B9BE9F81F33C}"/>
    <cellStyle name="Total 2 4" xfId="958" xr:uid="{68ACE2AB-C9BF-4831-915C-19ED19476F1E}"/>
    <cellStyle name="Total 2 5" xfId="959" xr:uid="{FDC631A2-6C5B-4F87-8F3C-97E7D74A2BCF}"/>
    <cellStyle name="Total 3" xfId="960" xr:uid="{DDF7354E-37E4-459E-B7DD-AC5A746CD2F6}"/>
    <cellStyle name="Total 3 2" xfId="961" xr:uid="{BEBF9759-0813-47FB-83F3-E17CF8426408}"/>
    <cellStyle name="Total 3 3" xfId="962" xr:uid="{65DDD29E-00D0-4B0D-BE8F-B6E27A2556DC}"/>
    <cellStyle name="Total 3 4" xfId="963" xr:uid="{E25E3BC4-A421-4C87-896C-10CE20006D10}"/>
    <cellStyle name="Total 3 5" xfId="964" xr:uid="{260048FD-2828-4BC3-B74C-6C097A65A548}"/>
    <cellStyle name="Total 4" xfId="965" xr:uid="{5B73E9EA-705B-48BA-B309-2E281ED9F7E1}"/>
    <cellStyle name="Total 4 2" xfId="966" xr:uid="{9D6F8293-497C-4B15-AC3D-8B00DA303524}"/>
    <cellStyle name="Total 4 3" xfId="967" xr:uid="{61DEEFD9-48FA-4178-B810-02740F09E4D9}"/>
    <cellStyle name="Total 4 4" xfId="968" xr:uid="{D309E135-306F-48EF-898C-7F601BEBA9A4}"/>
    <cellStyle name="Total 4 5" xfId="969" xr:uid="{0B419506-4088-493E-A163-55D0ED797645}"/>
    <cellStyle name="Total 5" xfId="970" xr:uid="{26F7ACFE-63BC-4090-9715-2B4B4EDA4650}"/>
    <cellStyle name="Total 5 2" xfId="971" xr:uid="{F12A61DB-F549-4FF5-8CB0-58D2B0DEF257}"/>
    <cellStyle name="Total 5 3" xfId="972" xr:uid="{ACEB8DF8-64DF-4E48-AF44-95F685C97E42}"/>
    <cellStyle name="Total 5 4" xfId="973" xr:uid="{E4CE6D33-FE2D-4BE5-955E-E069AFB7E175}"/>
    <cellStyle name="Total 5 5" xfId="974" xr:uid="{DE4A8527-ABEE-4D5D-B008-1C3403C206EF}"/>
    <cellStyle name="Total 6" xfId="975" xr:uid="{3AD40517-8F91-47CE-935A-84B59AACCF07}"/>
    <cellStyle name="Total 6 2" xfId="976" xr:uid="{5985042C-1DB8-408E-80C4-6994A765A65B}"/>
    <cellStyle name="Total 6 3" xfId="977" xr:uid="{25DCA29F-0DA3-48A9-82EF-75406DB349B7}"/>
    <cellStyle name="Total 6 4" xfId="978" xr:uid="{6DA88772-8582-4714-A671-386E3BEE4B30}"/>
    <cellStyle name="Total 6 5" xfId="979" xr:uid="{60D2CA65-5665-4829-9BB9-2E4D597E6883}"/>
    <cellStyle name="Total 7" xfId="980" xr:uid="{C718759E-3DE8-49E3-933F-7B9BF410BF01}"/>
    <cellStyle name="Total 7 2" xfId="981" xr:uid="{7FD25380-377C-43B1-AD10-9E3F5A270604}"/>
    <cellStyle name="Total 7 3" xfId="982" xr:uid="{4DBDF455-B1E4-438F-A996-E9650617AB64}"/>
    <cellStyle name="Total 7 4" xfId="983" xr:uid="{EBC6CAAC-39DF-4FA6-B5CD-719134424610}"/>
    <cellStyle name="Total 7 5" xfId="984" xr:uid="{1E758A96-5A63-4A4C-BD8A-EEBBACE0529C}"/>
    <cellStyle name="Total 8" xfId="985" xr:uid="{C9721481-F377-447E-A174-067AFCA30359}"/>
    <cellStyle name="Total 8 2" xfId="986" xr:uid="{7C1804C7-D4D7-495F-8504-0F7CCC6390F9}"/>
    <cellStyle name="Total 8 3" xfId="987" xr:uid="{813A45D4-DD7D-4DF1-B692-E8392BF0CE4D}"/>
    <cellStyle name="Total 8 4" xfId="988" xr:uid="{3A2EB028-C604-4E59-8F94-0FB237BA2FC9}"/>
    <cellStyle name="Total 8 5" xfId="989" xr:uid="{FF77E9C8-617C-4EE6-87A3-12D782C73489}"/>
    <cellStyle name="Vírgula" xfId="990" builtinId="3"/>
    <cellStyle name="Vírgula 2" xfId="991" xr:uid="{7EF7C36F-8EA0-4160-95C0-9D3093201DB1}"/>
    <cellStyle name="Vírgula 2 2" xfId="992" xr:uid="{C46B4223-4489-4F2B-B57A-7E17221E9558}"/>
    <cellStyle name="Vírgula 2 2 2" xfId="993" xr:uid="{E38B1A2F-B82C-4E9A-82C3-753FB3DD4C16}"/>
    <cellStyle name="Vírgula 2 3" xfId="994" xr:uid="{01D3D2EC-0304-451C-B391-E109E611339F}"/>
    <cellStyle name="Vírgula 2 4" xfId="995" xr:uid="{91A2AC47-ED86-4640-9373-D69B7A9CA458}"/>
    <cellStyle name="Vírgula 3" xfId="996" xr:uid="{8DB61E99-E802-43F6-951F-2F9D3CE1C6B4}"/>
    <cellStyle name="Vírgula 3 2" xfId="997" xr:uid="{CD880813-BD50-4F27-8AEE-D9608C3F2A15}"/>
    <cellStyle name="Vírgula 3 2 2" xfId="998" xr:uid="{EFED684E-F74A-4A5F-87A8-2D482950BD0C}"/>
    <cellStyle name="Vírgula 3 3" xfId="999" xr:uid="{42CEAA1F-2773-4A4C-AF11-FE0D1402D609}"/>
    <cellStyle name="Vírgula 4" xfId="1000" xr:uid="{C81F9A69-5FD5-4E54-BDBB-2BB8678ABAA9}"/>
    <cellStyle name="Vírgula 4 2" xfId="1001" xr:uid="{1CD95A41-0189-4CF4-B4A0-17F594810C89}"/>
    <cellStyle name="Vírgula 5" xfId="1002" xr:uid="{2952E906-51F4-4912-8A87-CBF3725883EF}"/>
    <cellStyle name="Vírgula 6" xfId="1003" xr:uid="{B1F95A99-C818-4196-A46C-DED8B810F2AF}"/>
    <cellStyle name="Warning Text" xfId="1004" xr:uid="{A368E509-A72C-4FAC-B9F1-ED0E27EA1925}"/>
  </cellStyles>
  <dxfs count="16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4C43F89E-2E88-4E43-3E18-ED41E8F890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85A5B60B-E34A-E0D9-8383-3219A3AC29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87DF2-46DF-4943-B17F-81A84928B355}">
  <sheetPr>
    <tabColor theme="8" tint="0.39997558519241921"/>
  </sheetPr>
  <dimension ref="B1:J40"/>
  <sheetViews>
    <sheetView showGridLines="0" zoomScaleNormal="100" workbookViewId="0">
      <selection activeCell="B2" sqref="B2:H2"/>
    </sheetView>
  </sheetViews>
  <sheetFormatPr defaultRowHeight="15"/>
  <cols>
    <col min="1" max="1" width="3.7109375" style="46" customWidth="1"/>
    <col min="2" max="2" width="32.7109375" style="46" customWidth="1"/>
    <col min="3" max="3" width="10.7109375" style="46" customWidth="1"/>
    <col min="4" max="5" width="15.7109375" style="46" customWidth="1"/>
    <col min="6" max="16384" width="9.140625" style="46"/>
  </cols>
  <sheetData>
    <row r="1" spans="2:10" ht="15.75" thickBot="1">
      <c r="B1" s="51"/>
      <c r="C1" s="51"/>
      <c r="D1" s="51"/>
      <c r="E1" s="51"/>
      <c r="F1" s="51"/>
      <c r="G1" s="51"/>
      <c r="H1" s="51"/>
      <c r="I1" s="51"/>
      <c r="J1" s="51"/>
    </row>
    <row r="2" spans="2:10" ht="89.25" customHeight="1" thickBot="1">
      <c r="B2" s="239"/>
      <c r="C2" s="240"/>
      <c r="D2" s="240"/>
      <c r="E2" s="240"/>
      <c r="F2" s="240"/>
      <c r="G2" s="240"/>
      <c r="H2" s="241"/>
      <c r="I2" s="51"/>
      <c r="J2" s="51"/>
    </row>
    <row r="3" spans="2:10" ht="15" customHeight="1"/>
    <row r="4" spans="2:10" ht="20.100000000000001" customHeight="1">
      <c r="B4" s="242" t="s">
        <v>38</v>
      </c>
      <c r="C4" s="242"/>
      <c r="D4" s="242"/>
      <c r="E4" s="242"/>
      <c r="F4" s="242"/>
      <c r="G4" s="242"/>
      <c r="H4" s="242"/>
      <c r="I4" s="67"/>
      <c r="J4" s="51"/>
    </row>
    <row r="5" spans="2:10" ht="15" customHeight="1" thickBot="1">
      <c r="B5" s="51"/>
      <c r="C5" s="51"/>
      <c r="D5" s="51"/>
      <c r="E5" s="51"/>
      <c r="F5" s="51"/>
      <c r="G5" s="51"/>
      <c r="H5" s="51"/>
      <c r="I5" s="51"/>
      <c r="J5" s="51"/>
    </row>
    <row r="6" spans="2:10" ht="25.5" customHeight="1" thickBot="1">
      <c r="B6" s="243" t="s">
        <v>39</v>
      </c>
      <c r="C6" s="244"/>
      <c r="D6" s="244"/>
      <c r="E6" s="244"/>
      <c r="F6" s="244"/>
      <c r="G6" s="244"/>
      <c r="H6" s="245"/>
      <c r="I6" s="57"/>
      <c r="J6" s="57"/>
    </row>
    <row r="7" spans="2:10" ht="15" customHeight="1" thickBot="1">
      <c r="B7" s="51"/>
      <c r="C7" s="51"/>
      <c r="D7" s="51"/>
      <c r="E7" s="51"/>
      <c r="F7" s="51"/>
      <c r="G7" s="51"/>
      <c r="H7" s="51"/>
      <c r="I7" s="51"/>
      <c r="J7" s="51"/>
    </row>
    <row r="8" spans="2:10" ht="24.95" customHeight="1">
      <c r="B8" s="246" t="s">
        <v>40</v>
      </c>
      <c r="C8" s="247"/>
      <c r="D8" s="247"/>
      <c r="E8" s="247"/>
      <c r="F8" s="248"/>
      <c r="G8" s="249">
        <v>0</v>
      </c>
      <c r="H8" s="250"/>
      <c r="I8" s="51"/>
      <c r="J8" s="51"/>
    </row>
    <row r="9" spans="2:10" ht="15" customHeight="1" thickBot="1">
      <c r="B9" s="251" t="s">
        <v>41</v>
      </c>
      <c r="C9" s="252"/>
      <c r="D9" s="252"/>
      <c r="E9" s="252"/>
      <c r="F9" s="252"/>
      <c r="G9" s="253">
        <v>0</v>
      </c>
      <c r="H9" s="254"/>
      <c r="I9" s="51"/>
      <c r="J9" s="51"/>
    </row>
    <row r="10" spans="2:10" ht="15" customHeight="1" thickBot="1">
      <c r="B10" s="51"/>
      <c r="C10" s="51"/>
      <c r="D10" s="51"/>
      <c r="E10" s="51"/>
      <c r="F10" s="51"/>
      <c r="G10" s="51"/>
      <c r="H10" s="51"/>
      <c r="I10" s="51"/>
      <c r="J10" s="51"/>
    </row>
    <row r="11" spans="2:10" s="44" customFormat="1" ht="45" customHeight="1">
      <c r="B11" s="49" t="s">
        <v>42</v>
      </c>
      <c r="C11" s="50" t="s">
        <v>43</v>
      </c>
      <c r="D11" s="48" t="s">
        <v>44</v>
      </c>
      <c r="E11" s="48" t="s">
        <v>45</v>
      </c>
      <c r="F11" s="71" t="s">
        <v>46</v>
      </c>
      <c r="G11" s="71" t="s">
        <v>47</v>
      </c>
      <c r="H11" s="66" t="s">
        <v>48</v>
      </c>
      <c r="I11" s="57"/>
      <c r="J11" s="57"/>
    </row>
    <row r="12" spans="2:10" ht="15" customHeight="1">
      <c r="B12" s="74" t="s">
        <v>49</v>
      </c>
      <c r="C12" s="70" t="s">
        <v>10</v>
      </c>
      <c r="D12" s="207">
        <v>0</v>
      </c>
      <c r="E12" s="64" t="s">
        <v>50</v>
      </c>
      <c r="F12" s="52">
        <v>0.03</v>
      </c>
      <c r="G12" s="52">
        <v>0.04</v>
      </c>
      <c r="H12" s="63">
        <v>5.5E-2</v>
      </c>
      <c r="I12" s="51"/>
      <c r="J12" s="60"/>
    </row>
    <row r="13" spans="2:10" ht="15" customHeight="1">
      <c r="B13" s="74" t="s">
        <v>51</v>
      </c>
      <c r="C13" s="70" t="s">
        <v>52</v>
      </c>
      <c r="D13" s="207">
        <v>0</v>
      </c>
      <c r="E13" s="64" t="s">
        <v>50</v>
      </c>
      <c r="F13" s="52">
        <v>8.0000000000000002E-3</v>
      </c>
      <c r="G13" s="52">
        <v>8.0000000000000002E-3</v>
      </c>
      <c r="H13" s="63">
        <v>0.01</v>
      </c>
      <c r="I13" s="51"/>
      <c r="J13" s="51"/>
    </row>
    <row r="14" spans="2:10" ht="15" customHeight="1">
      <c r="B14" s="74" t="s">
        <v>53</v>
      </c>
      <c r="C14" s="70" t="s">
        <v>12</v>
      </c>
      <c r="D14" s="207">
        <v>0</v>
      </c>
      <c r="E14" s="64" t="s">
        <v>50</v>
      </c>
      <c r="F14" s="52">
        <v>9.7000000000000003E-3</v>
      </c>
      <c r="G14" s="52">
        <v>1.2699999999999999E-2</v>
      </c>
      <c r="H14" s="63">
        <v>1.2699999999999999E-2</v>
      </c>
      <c r="I14" s="51"/>
      <c r="J14" s="51"/>
    </row>
    <row r="15" spans="2:10" ht="15" customHeight="1">
      <c r="B15" s="74" t="s">
        <v>54</v>
      </c>
      <c r="C15" s="70" t="s">
        <v>11</v>
      </c>
      <c r="D15" s="207">
        <v>0</v>
      </c>
      <c r="E15" s="64" t="s">
        <v>50</v>
      </c>
      <c r="F15" s="52">
        <v>5.8999999999999999E-3</v>
      </c>
      <c r="G15" s="52">
        <v>1.23E-2</v>
      </c>
      <c r="H15" s="63">
        <v>1.3899999999999999E-2</v>
      </c>
      <c r="I15" s="51"/>
      <c r="J15" s="51"/>
    </row>
    <row r="16" spans="2:10" ht="15" customHeight="1">
      <c r="B16" s="74" t="s">
        <v>55</v>
      </c>
      <c r="C16" s="70" t="s">
        <v>9</v>
      </c>
      <c r="D16" s="207">
        <v>0</v>
      </c>
      <c r="E16" s="64" t="s">
        <v>50</v>
      </c>
      <c r="F16" s="52">
        <v>6.1600000000000002E-2</v>
      </c>
      <c r="G16" s="52">
        <v>7.400000000000001E-2</v>
      </c>
      <c r="H16" s="63">
        <v>8.9600000000000013E-2</v>
      </c>
      <c r="I16" s="51"/>
      <c r="J16" s="51"/>
    </row>
    <row r="17" spans="2:8" ht="30" customHeight="1">
      <c r="B17" s="77" t="s">
        <v>56</v>
      </c>
      <c r="C17" s="78" t="s">
        <v>16</v>
      </c>
      <c r="D17" s="207">
        <v>0</v>
      </c>
      <c r="E17" s="64" t="str">
        <f>IF(AND(D17&gt;=F17, D17&lt;=H17), "OK", "Não OK")</f>
        <v>Não OK</v>
      </c>
      <c r="F17" s="59">
        <v>3.6499999999999998E-2</v>
      </c>
      <c r="G17" s="59">
        <v>3.6499999999999998E-2</v>
      </c>
      <c r="H17" s="62">
        <v>3.6499999999999998E-2</v>
      </c>
    </row>
    <row r="18" spans="2:8" ht="30" customHeight="1">
      <c r="B18" s="77" t="s">
        <v>57</v>
      </c>
      <c r="C18" s="78" t="s">
        <v>58</v>
      </c>
      <c r="D18" s="65">
        <f>G9*G8</f>
        <v>0</v>
      </c>
      <c r="E18" s="64" t="str">
        <f>IF(AND(D18&gt;=F18, D18&lt;=H18), "OK", "Não OK")</f>
        <v>OK</v>
      </c>
      <c r="F18" s="59">
        <v>0</v>
      </c>
      <c r="G18" s="59">
        <v>2.5000000000000001E-2</v>
      </c>
      <c r="H18" s="62">
        <v>0.05</v>
      </c>
    </row>
    <row r="19" spans="2:8" ht="45" customHeight="1">
      <c r="B19" s="77" t="s">
        <v>59</v>
      </c>
      <c r="C19" s="78" t="s">
        <v>60</v>
      </c>
      <c r="D19" s="207">
        <v>0</v>
      </c>
      <c r="E19" s="64" t="str">
        <f>IF(AND(D19&gt;=F19, D19&lt;=H19), "OK", "Não OK")</f>
        <v>OK</v>
      </c>
      <c r="F19" s="56">
        <v>0</v>
      </c>
      <c r="G19" s="56">
        <v>0.02</v>
      </c>
      <c r="H19" s="55">
        <v>4.4999999999999998E-2</v>
      </c>
    </row>
    <row r="20" spans="2:8" ht="30" customHeight="1" thickBot="1">
      <c r="B20" s="53" t="s">
        <v>61</v>
      </c>
      <c r="C20" s="79" t="s">
        <v>62</v>
      </c>
      <c r="D20" s="75">
        <f>ROUND((((1+D12+D13+D14)*(1+D15)*(1+D16)/(1-(D17+D18)))-1),4)</f>
        <v>0</v>
      </c>
      <c r="E20" s="64" t="str">
        <f>IF(AND(D20&gt;=F20, D20&lt;=H20), "OK", "Não OK")</f>
        <v>Não OK</v>
      </c>
      <c r="F20" s="52">
        <v>0.2034</v>
      </c>
      <c r="G20" s="52">
        <v>0.22120000000000001</v>
      </c>
      <c r="H20" s="63">
        <v>0.25</v>
      </c>
    </row>
    <row r="21" spans="2:8" ht="45" customHeight="1" thickBot="1">
      <c r="B21" s="61" t="s">
        <v>63</v>
      </c>
      <c r="C21" s="76" t="s">
        <v>64</v>
      </c>
      <c r="D21" s="68">
        <f>ROUND((((1+D12+D13+D14)*(1+D15)*(1+D16)/(1-(D17+D18+D19)))-1),4)</f>
        <v>0</v>
      </c>
      <c r="E21" s="73" t="str">
        <f>IF(COUNTIF($E$12:$E$20,"NÃO OK")&gt;0,"NÃO OK","OK")</f>
        <v>NÃO OK</v>
      </c>
      <c r="F21" s="54"/>
      <c r="G21" s="54"/>
      <c r="H21" s="72"/>
    </row>
    <row r="22" spans="2:8" ht="15" customHeight="1" thickBot="1">
      <c r="B22" s="51"/>
      <c r="C22" s="51"/>
      <c r="D22" s="51"/>
      <c r="E22" s="51"/>
      <c r="F22" s="51"/>
      <c r="G22" s="51"/>
      <c r="H22" s="51"/>
    </row>
    <row r="23" spans="2:8" ht="57.95" customHeight="1" thickBot="1">
      <c r="B23" s="230" t="s">
        <v>65</v>
      </c>
      <c r="C23" s="231"/>
      <c r="D23" s="231"/>
      <c r="E23" s="231"/>
      <c r="F23" s="231"/>
      <c r="G23" s="231"/>
      <c r="H23" s="232"/>
    </row>
    <row r="24" spans="2:8" ht="15" customHeight="1" thickBot="1">
      <c r="B24" s="58"/>
      <c r="C24" s="69"/>
      <c r="D24" s="69"/>
      <c r="E24" s="69"/>
      <c r="F24" s="69"/>
      <c r="G24" s="69"/>
      <c r="H24" s="69"/>
    </row>
    <row r="25" spans="2:8" ht="50.1" customHeight="1" thickBot="1">
      <c r="B25" s="233" t="s">
        <v>66</v>
      </c>
      <c r="C25" s="234"/>
      <c r="D25" s="234"/>
      <c r="E25" s="234"/>
      <c r="F25" s="234"/>
      <c r="G25" s="234"/>
      <c r="H25" s="235"/>
    </row>
    <row r="26" spans="2:8" ht="39.950000000000003" customHeight="1" thickBot="1">
      <c r="B26" s="236" t="s">
        <v>114</v>
      </c>
      <c r="C26" s="237"/>
      <c r="D26" s="237"/>
      <c r="E26" s="237"/>
      <c r="F26" s="237"/>
      <c r="G26" s="237"/>
      <c r="H26" s="238"/>
    </row>
    <row r="32" spans="2:8">
      <c r="B32" s="45"/>
    </row>
    <row r="33" spans="2:2">
      <c r="B33" s="45"/>
    </row>
    <row r="34" spans="2:2">
      <c r="B34" s="47"/>
    </row>
    <row r="35" spans="2:2">
      <c r="B35" s="47"/>
    </row>
    <row r="36" spans="2:2">
      <c r="B36" s="47"/>
    </row>
    <row r="39" spans="2:2">
      <c r="B39" s="47"/>
    </row>
    <row r="40" spans="2:2">
      <c r="B40" s="47"/>
    </row>
  </sheetData>
  <sheetProtection sheet="1" objects="1" scenarios="1" select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15" priority="1" operator="equal">
      <formula>"NÃO OK"</formula>
    </cfRule>
    <cfRule type="cellIs" dxfId="14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60D5-23AE-4BDB-84E6-756B0B052B28}">
  <sheetPr codeName="Plan4"/>
  <dimension ref="B1:W45"/>
  <sheetViews>
    <sheetView showGridLines="0" tabSelected="1" zoomScaleNormal="100" zoomScaleSheetLayoutView="100" workbookViewId="0">
      <selection activeCell="E2" sqref="E2"/>
    </sheetView>
  </sheetViews>
  <sheetFormatPr defaultRowHeight="11.25"/>
  <cols>
    <col min="1" max="1" width="2.85546875" style="88" customWidth="1"/>
    <col min="2" max="2" width="9.7109375" style="88" customWidth="1"/>
    <col min="3" max="3" width="11" style="172" customWidth="1"/>
    <col min="4" max="4" width="10.7109375" style="172" customWidth="1"/>
    <col min="5" max="5" width="45.7109375" style="88" customWidth="1"/>
    <col min="6" max="6" width="6.5703125" style="128" customWidth="1"/>
    <col min="7" max="7" width="9.7109375" style="129" customWidth="1"/>
    <col min="8" max="8" width="11.7109375" style="129" customWidth="1"/>
    <col min="9" max="9" width="12.7109375" style="88" customWidth="1"/>
    <col min="10" max="10" width="15.7109375" style="88" customWidth="1"/>
    <col min="11" max="13" width="9.140625" style="129"/>
    <col min="14" max="14" width="13.140625" style="129" bestFit="1" customWidth="1"/>
    <col min="15" max="17" width="9.140625" style="129"/>
    <col min="18" max="16384" width="9.140625" style="88"/>
  </cols>
  <sheetData>
    <row r="1" spans="2:17" s="129" customFormat="1" ht="18.75" customHeight="1">
      <c r="B1" s="148"/>
      <c r="C1" s="172"/>
      <c r="D1" s="172"/>
      <c r="F1" s="166"/>
    </row>
    <row r="2" spans="2:17" ht="82.5" customHeight="1">
      <c r="B2" s="208"/>
      <c r="C2" s="209"/>
      <c r="D2" s="209"/>
      <c r="E2" s="210"/>
      <c r="F2" s="211"/>
      <c r="G2" s="212"/>
      <c r="H2" s="213"/>
      <c r="I2" s="212"/>
      <c r="J2" s="214"/>
    </row>
    <row r="3" spans="2:17" ht="11.25" customHeight="1">
      <c r="B3" s="89"/>
      <c r="C3" s="132"/>
      <c r="D3" s="131"/>
      <c r="E3" s="91"/>
      <c r="F3" s="90"/>
      <c r="G3" s="90"/>
      <c r="H3" s="131"/>
      <c r="I3" s="90"/>
      <c r="J3" s="87"/>
    </row>
    <row r="4" spans="2:17" ht="35.1" customHeight="1">
      <c r="B4" s="255" t="s">
        <v>72</v>
      </c>
      <c r="C4" s="255"/>
      <c r="D4" s="255"/>
      <c r="E4" s="255"/>
      <c r="F4" s="255"/>
      <c r="G4" s="255"/>
      <c r="H4" s="255"/>
      <c r="I4" s="256">
        <v>46097</v>
      </c>
      <c r="J4" s="257"/>
    </row>
    <row r="5" spans="2:17" ht="11.25" customHeight="1">
      <c r="B5" s="89"/>
      <c r="C5" s="132"/>
      <c r="D5" s="132"/>
      <c r="E5" s="92"/>
      <c r="F5" s="89"/>
      <c r="G5" s="89"/>
      <c r="H5" s="132"/>
      <c r="I5" s="89"/>
      <c r="J5" s="89"/>
    </row>
    <row r="6" spans="2:17" ht="11.25" customHeight="1">
      <c r="B6" s="93"/>
      <c r="C6" s="143"/>
      <c r="D6" s="143"/>
      <c r="E6" s="94"/>
      <c r="F6" s="95"/>
      <c r="G6" s="96"/>
      <c r="H6" s="133"/>
      <c r="I6" s="96"/>
      <c r="J6" s="97"/>
    </row>
    <row r="7" spans="2:17" ht="22.5" customHeight="1">
      <c r="B7" s="98" t="s">
        <v>67</v>
      </c>
      <c r="C7" s="144" t="s">
        <v>75</v>
      </c>
      <c r="D7" s="147"/>
      <c r="E7" s="99"/>
      <c r="F7" s="100"/>
      <c r="G7" s="100"/>
      <c r="H7" s="134"/>
      <c r="I7" s="101" t="s">
        <v>68</v>
      </c>
      <c r="J7" s="102">
        <f>'BDI (00,00%)'!D21</f>
        <v>0</v>
      </c>
    </row>
    <row r="8" spans="2:17" ht="22.5" customHeight="1">
      <c r="B8" s="103" t="s">
        <v>18</v>
      </c>
      <c r="C8" s="170" t="s">
        <v>100</v>
      </c>
      <c r="D8" s="135"/>
      <c r="E8" s="104"/>
      <c r="F8" s="104"/>
      <c r="G8" s="104"/>
      <c r="H8" s="135"/>
      <c r="I8" s="108"/>
      <c r="J8" s="102"/>
    </row>
    <row r="9" spans="2:17" ht="22.5" customHeight="1">
      <c r="B9" s="103" t="s">
        <v>69</v>
      </c>
      <c r="C9" s="171" t="s">
        <v>101</v>
      </c>
      <c r="D9" s="148"/>
      <c r="E9" s="105"/>
      <c r="F9" s="106"/>
      <c r="G9" s="107"/>
      <c r="H9" s="136"/>
      <c r="I9" s="108"/>
      <c r="J9" s="102"/>
    </row>
    <row r="10" spans="2:17" ht="15" customHeight="1">
      <c r="B10" s="109"/>
      <c r="C10" s="145" t="s">
        <v>102</v>
      </c>
      <c r="D10" s="149"/>
      <c r="E10" s="110"/>
      <c r="F10" s="111"/>
      <c r="G10" s="112" t="s">
        <v>70</v>
      </c>
      <c r="H10" s="137" t="s">
        <v>27</v>
      </c>
      <c r="I10" s="113"/>
      <c r="J10" s="114"/>
    </row>
    <row r="11" spans="2:17" ht="11.25" customHeight="1">
      <c r="B11" s="115"/>
      <c r="C11" s="129"/>
      <c r="D11" s="129"/>
      <c r="E11" s="92"/>
      <c r="F11" s="89"/>
      <c r="G11" s="101"/>
      <c r="H11" s="132"/>
      <c r="I11" s="89"/>
      <c r="J11" s="89"/>
    </row>
    <row r="12" spans="2:17" ht="24.95" customHeight="1">
      <c r="B12" s="116" t="s">
        <v>137</v>
      </c>
      <c r="C12" s="117"/>
      <c r="D12" s="117"/>
      <c r="E12" s="118"/>
      <c r="F12" s="119"/>
      <c r="G12" s="120"/>
      <c r="H12" s="121"/>
      <c r="I12" s="117"/>
      <c r="J12" s="122"/>
    </row>
    <row r="13" spans="2:17">
      <c r="B13" s="123"/>
      <c r="C13" s="146"/>
      <c r="D13" s="146"/>
      <c r="E13" s="125"/>
      <c r="F13" s="126"/>
      <c r="G13" s="123"/>
      <c r="H13" s="138"/>
      <c r="I13" s="124"/>
      <c r="J13" s="127"/>
    </row>
    <row r="14" spans="2:17" s="175" customFormat="1" ht="22.5">
      <c r="B14" s="167" t="s">
        <v>0</v>
      </c>
      <c r="C14" s="173" t="s">
        <v>17</v>
      </c>
      <c r="D14" s="173" t="s">
        <v>1</v>
      </c>
      <c r="E14" s="167" t="s">
        <v>2</v>
      </c>
      <c r="F14" s="174" t="s">
        <v>3</v>
      </c>
      <c r="G14" s="167" t="s">
        <v>4</v>
      </c>
      <c r="H14" s="167" t="s">
        <v>6</v>
      </c>
      <c r="I14" s="167" t="s">
        <v>5</v>
      </c>
      <c r="J14" s="167" t="s">
        <v>7</v>
      </c>
      <c r="K14" s="172"/>
      <c r="L14" s="172"/>
      <c r="M14" s="172"/>
      <c r="N14" s="172"/>
      <c r="O14" s="172"/>
      <c r="P14" s="172"/>
      <c r="Q14" s="172"/>
    </row>
    <row r="15" spans="2:17" s="176" customFormat="1" ht="20.100000000000001" customHeight="1">
      <c r="B15" s="139">
        <v>1</v>
      </c>
      <c r="C15" s="168"/>
      <c r="D15" s="169"/>
      <c r="E15" s="140" t="s">
        <v>74</v>
      </c>
      <c r="F15" s="141"/>
      <c r="G15" s="178"/>
      <c r="H15" s="142"/>
      <c r="I15" s="205"/>
      <c r="J15" s="206"/>
      <c r="K15" s="199"/>
      <c r="L15" s="199"/>
      <c r="M15" s="199"/>
      <c r="N15" s="199"/>
      <c r="O15" s="199"/>
      <c r="P15" s="199"/>
      <c r="Q15" s="199"/>
    </row>
    <row r="16" spans="2:17" s="191" customFormat="1" ht="15" customHeight="1">
      <c r="B16" s="187" t="s">
        <v>115</v>
      </c>
      <c r="C16" s="192"/>
      <c r="D16" s="193"/>
      <c r="E16" s="165" t="s">
        <v>99</v>
      </c>
      <c r="F16" s="194"/>
      <c r="G16" s="195"/>
      <c r="H16" s="196"/>
      <c r="I16" s="197"/>
      <c r="J16" s="198">
        <f>SUM(J17:J18)</f>
        <v>0</v>
      </c>
      <c r="K16" s="201"/>
      <c r="L16" s="201"/>
      <c r="M16" s="201"/>
      <c r="N16" s="201"/>
      <c r="O16" s="201"/>
      <c r="P16" s="201"/>
      <c r="Q16" s="201"/>
    </row>
    <row r="17" spans="2:17" ht="15" customHeight="1">
      <c r="B17" s="84" t="s">
        <v>116</v>
      </c>
      <c r="C17" s="188" t="s">
        <v>19</v>
      </c>
      <c r="D17" s="184" t="s">
        <v>76</v>
      </c>
      <c r="E17" s="185" t="s">
        <v>77</v>
      </c>
      <c r="F17" s="85" t="s">
        <v>21</v>
      </c>
      <c r="G17" s="186">
        <v>1.43</v>
      </c>
      <c r="H17" s="215"/>
      <c r="I17" s="130">
        <f>ROUND(ROUND(H17,2)*(1+J$7),2)</f>
        <v>0</v>
      </c>
      <c r="J17" s="177">
        <f>ROUND(G17*I17,2)</f>
        <v>0</v>
      </c>
      <c r="O17" s="200"/>
    </row>
    <row r="18" spans="2:17" ht="15" customHeight="1">
      <c r="B18" s="84" t="s">
        <v>117</v>
      </c>
      <c r="C18" s="86" t="s">
        <v>111</v>
      </c>
      <c r="D18" s="184" t="s">
        <v>87</v>
      </c>
      <c r="E18" s="185" t="s">
        <v>90</v>
      </c>
      <c r="F18" s="85" t="s">
        <v>21</v>
      </c>
      <c r="G18" s="186">
        <v>1.24</v>
      </c>
      <c r="H18" s="215"/>
      <c r="I18" s="130">
        <f t="shared" ref="I18:I25" si="0">ROUND(ROUND(H18,2)*(1+J$7),2)</f>
        <v>0</v>
      </c>
      <c r="J18" s="177">
        <f t="shared" ref="J18:J25" si="1">ROUND(G18*I18,2)</f>
        <v>0</v>
      </c>
      <c r="L18" s="200"/>
      <c r="O18" s="200"/>
    </row>
    <row r="19" spans="2:17" s="191" customFormat="1" ht="15" customHeight="1">
      <c r="B19" s="187" t="s">
        <v>118</v>
      </c>
      <c r="C19" s="192"/>
      <c r="D19" s="193"/>
      <c r="E19" s="165" t="s">
        <v>98</v>
      </c>
      <c r="F19" s="194"/>
      <c r="G19" s="195"/>
      <c r="H19" s="196"/>
      <c r="I19" s="197"/>
      <c r="J19" s="198">
        <f>SUM(J20:J21)</f>
        <v>0</v>
      </c>
      <c r="K19" s="201"/>
      <c r="L19" s="201"/>
      <c r="M19" s="201"/>
      <c r="N19" s="201"/>
      <c r="O19" s="201"/>
      <c r="P19" s="201"/>
      <c r="Q19" s="201"/>
    </row>
    <row r="20" spans="2:17" ht="33.75">
      <c r="B20" s="84" t="s">
        <v>119</v>
      </c>
      <c r="C20" s="188" t="s">
        <v>19</v>
      </c>
      <c r="D20" s="184" t="s">
        <v>82</v>
      </c>
      <c r="E20" s="185" t="s">
        <v>83</v>
      </c>
      <c r="F20" s="85" t="s">
        <v>8</v>
      </c>
      <c r="G20" s="186">
        <v>23.8</v>
      </c>
      <c r="H20" s="215"/>
      <c r="I20" s="130">
        <f t="shared" si="0"/>
        <v>0</v>
      </c>
      <c r="J20" s="177">
        <f t="shared" si="1"/>
        <v>0</v>
      </c>
      <c r="O20" s="200"/>
    </row>
    <row r="21" spans="2:17" ht="15" customHeight="1">
      <c r="B21" s="84" t="s">
        <v>120</v>
      </c>
      <c r="C21" s="86" t="s">
        <v>23</v>
      </c>
      <c r="D21" s="184" t="s">
        <v>88</v>
      </c>
      <c r="E21" s="185" t="s">
        <v>89</v>
      </c>
      <c r="F21" s="85" t="s">
        <v>8</v>
      </c>
      <c r="G21" s="186">
        <v>23.8</v>
      </c>
      <c r="H21" s="215"/>
      <c r="I21" s="130">
        <f>ROUND(ROUND(H21,2)*(1+J$7),2)</f>
        <v>0</v>
      </c>
      <c r="J21" s="177">
        <f>ROUND(G21*I21,2)</f>
        <v>0</v>
      </c>
      <c r="O21" s="200"/>
    </row>
    <row r="22" spans="2:17" s="191" customFormat="1" ht="15" customHeight="1">
      <c r="B22" s="187" t="s">
        <v>121</v>
      </c>
      <c r="C22" s="192"/>
      <c r="D22" s="193"/>
      <c r="E22" s="165" t="s">
        <v>94</v>
      </c>
      <c r="F22" s="194"/>
      <c r="G22" s="195"/>
      <c r="H22" s="196"/>
      <c r="I22" s="197"/>
      <c r="J22" s="198">
        <f>SUM(J23)</f>
        <v>0</v>
      </c>
      <c r="K22" s="201"/>
      <c r="L22" s="201"/>
      <c r="M22" s="201"/>
      <c r="N22" s="201"/>
      <c r="O22" s="201"/>
      <c r="P22" s="201"/>
      <c r="Q22" s="201"/>
    </row>
    <row r="23" spans="2:17" ht="33.75">
      <c r="B23" s="84" t="s">
        <v>122</v>
      </c>
      <c r="C23" s="188" t="s">
        <v>19</v>
      </c>
      <c r="D23" s="184" t="s">
        <v>84</v>
      </c>
      <c r="E23" s="185" t="s">
        <v>85</v>
      </c>
      <c r="F23" s="85" t="s">
        <v>20</v>
      </c>
      <c r="G23" s="186">
        <v>2</v>
      </c>
      <c r="H23" s="215"/>
      <c r="I23" s="130">
        <f t="shared" si="0"/>
        <v>0</v>
      </c>
      <c r="J23" s="177">
        <f t="shared" si="1"/>
        <v>0</v>
      </c>
      <c r="O23" s="200"/>
    </row>
    <row r="24" spans="2:17" s="191" customFormat="1" ht="15" customHeight="1">
      <c r="B24" s="187" t="s">
        <v>123</v>
      </c>
      <c r="C24" s="192"/>
      <c r="D24" s="193"/>
      <c r="E24" s="165" t="s">
        <v>95</v>
      </c>
      <c r="F24" s="194"/>
      <c r="G24" s="195"/>
      <c r="H24" s="196"/>
      <c r="I24" s="197"/>
      <c r="J24" s="198">
        <f>SUM(J25:J27)</f>
        <v>0</v>
      </c>
      <c r="K24" s="201"/>
      <c r="L24" s="201"/>
      <c r="M24" s="201"/>
      <c r="N24" s="201"/>
      <c r="O24" s="201"/>
      <c r="P24" s="201"/>
      <c r="Q24" s="201"/>
    </row>
    <row r="25" spans="2:17" ht="33.75">
      <c r="B25" s="84" t="s">
        <v>124</v>
      </c>
      <c r="C25" s="188" t="s">
        <v>19</v>
      </c>
      <c r="D25" s="184" t="s">
        <v>78</v>
      </c>
      <c r="E25" s="185" t="s">
        <v>79</v>
      </c>
      <c r="F25" s="85" t="s">
        <v>8</v>
      </c>
      <c r="G25" s="186">
        <v>216</v>
      </c>
      <c r="H25" s="215"/>
      <c r="I25" s="130">
        <f t="shared" si="0"/>
        <v>0</v>
      </c>
      <c r="J25" s="177">
        <f t="shared" si="1"/>
        <v>0</v>
      </c>
      <c r="O25" s="200"/>
    </row>
    <row r="26" spans="2:17" ht="33.75">
      <c r="B26" s="84" t="s">
        <v>125</v>
      </c>
      <c r="C26" s="188" t="s">
        <v>19</v>
      </c>
      <c r="D26" s="184" t="s">
        <v>78</v>
      </c>
      <c r="E26" s="185" t="s">
        <v>80</v>
      </c>
      <c r="F26" s="85" t="s">
        <v>8</v>
      </c>
      <c r="G26" s="186">
        <v>72</v>
      </c>
      <c r="H26" s="215"/>
      <c r="I26" s="130">
        <f>ROUND(ROUND(H26,2)*(1+J$7),2)</f>
        <v>0</v>
      </c>
      <c r="J26" s="177">
        <f>ROUND(G26*I26,2)</f>
        <v>0</v>
      </c>
      <c r="O26" s="200"/>
    </row>
    <row r="27" spans="2:17" ht="33.75">
      <c r="B27" s="84" t="s">
        <v>126</v>
      </c>
      <c r="C27" s="188" t="s">
        <v>19</v>
      </c>
      <c r="D27" s="184" t="s">
        <v>78</v>
      </c>
      <c r="E27" s="185" t="s">
        <v>81</v>
      </c>
      <c r="F27" s="85" t="s">
        <v>8</v>
      </c>
      <c r="G27" s="186">
        <v>36</v>
      </c>
      <c r="H27" s="215"/>
      <c r="I27" s="130">
        <f>ROUND(ROUND(H27,2)*(1+J$7),2)</f>
        <v>0</v>
      </c>
      <c r="J27" s="177">
        <f>ROUND(G27*I27,2)</f>
        <v>0</v>
      </c>
      <c r="O27" s="200"/>
    </row>
    <row r="28" spans="2:17" s="191" customFormat="1" ht="15" customHeight="1">
      <c r="B28" s="187" t="s">
        <v>127</v>
      </c>
      <c r="C28" s="192"/>
      <c r="D28" s="193"/>
      <c r="E28" s="165" t="s">
        <v>96</v>
      </c>
      <c r="F28" s="194"/>
      <c r="G28" s="195"/>
      <c r="H28" s="196"/>
      <c r="I28" s="197"/>
      <c r="J28" s="198">
        <f>SUM(J29)</f>
        <v>0</v>
      </c>
      <c r="K28" s="201"/>
      <c r="L28" s="201"/>
      <c r="M28" s="201"/>
      <c r="N28" s="201"/>
      <c r="O28" s="201"/>
      <c r="P28" s="201"/>
      <c r="Q28" s="201"/>
    </row>
    <row r="29" spans="2:17" ht="15" customHeight="1">
      <c r="B29" s="84" t="s">
        <v>128</v>
      </c>
      <c r="C29" s="86" t="s">
        <v>111</v>
      </c>
      <c r="D29" s="184" t="s">
        <v>86</v>
      </c>
      <c r="E29" s="185" t="s">
        <v>91</v>
      </c>
      <c r="F29" s="85" t="s">
        <v>20</v>
      </c>
      <c r="G29" s="186">
        <v>22</v>
      </c>
      <c r="H29" s="215"/>
      <c r="I29" s="130">
        <f>ROUND(ROUND(H29,2)*(1+J$7),2)</f>
        <v>0</v>
      </c>
      <c r="J29" s="177">
        <f>ROUND(G29*I29,2)</f>
        <v>0</v>
      </c>
      <c r="L29" s="200"/>
      <c r="O29" s="200"/>
    </row>
    <row r="30" spans="2:17" s="191" customFormat="1" ht="15" customHeight="1">
      <c r="B30" s="187" t="s">
        <v>129</v>
      </c>
      <c r="C30" s="192"/>
      <c r="D30" s="193"/>
      <c r="E30" s="165" t="s">
        <v>97</v>
      </c>
      <c r="F30" s="194"/>
      <c r="G30" s="195"/>
      <c r="H30" s="196"/>
      <c r="I30" s="197"/>
      <c r="J30" s="198">
        <f>SUM(J31:J33)</f>
        <v>0</v>
      </c>
      <c r="K30" s="201"/>
      <c r="L30" s="201"/>
      <c r="M30" s="201"/>
      <c r="N30" s="201"/>
      <c r="O30" s="201"/>
      <c r="P30" s="201"/>
      <c r="Q30" s="201"/>
    </row>
    <row r="31" spans="2:17" ht="22.5">
      <c r="B31" s="84" t="s">
        <v>130</v>
      </c>
      <c r="C31" s="86" t="s">
        <v>111</v>
      </c>
      <c r="D31" s="184" t="s">
        <v>92</v>
      </c>
      <c r="E31" s="185" t="s">
        <v>93</v>
      </c>
      <c r="F31" s="85" t="s">
        <v>20</v>
      </c>
      <c r="G31" s="186">
        <v>1</v>
      </c>
      <c r="H31" s="215"/>
      <c r="I31" s="130">
        <f>ROUND(ROUND(H31,2)*(1+J$7),2)</f>
        <v>0</v>
      </c>
      <c r="J31" s="177">
        <f>ROUND(G31*I31,2)</f>
        <v>0</v>
      </c>
      <c r="L31" s="200"/>
      <c r="O31" s="200"/>
    </row>
    <row r="32" spans="2:17" ht="22.5">
      <c r="B32" s="84" t="s">
        <v>131</v>
      </c>
      <c r="C32" s="86" t="s">
        <v>111</v>
      </c>
      <c r="D32" s="184" t="s">
        <v>109</v>
      </c>
      <c r="E32" s="185" t="s">
        <v>112</v>
      </c>
      <c r="F32" s="85" t="s">
        <v>20</v>
      </c>
      <c r="G32" s="186">
        <v>1</v>
      </c>
      <c r="H32" s="215"/>
      <c r="I32" s="130">
        <f>ROUND(ROUND(H32,2)*(1+J$7),2)</f>
        <v>0</v>
      </c>
      <c r="J32" s="177">
        <f>ROUND(G32*I32,2)</f>
        <v>0</v>
      </c>
      <c r="O32" s="200"/>
    </row>
    <row r="33" spans="2:23" ht="22.5" customHeight="1">
      <c r="B33" s="84" t="s">
        <v>132</v>
      </c>
      <c r="C33" s="86" t="s">
        <v>111</v>
      </c>
      <c r="D33" s="184" t="s">
        <v>109</v>
      </c>
      <c r="E33" s="185" t="s">
        <v>113</v>
      </c>
      <c r="F33" s="85" t="s">
        <v>20</v>
      </c>
      <c r="G33" s="186">
        <v>1</v>
      </c>
      <c r="H33" s="215"/>
      <c r="I33" s="130">
        <f>ROUND(ROUND(H33,2)*(1+J$7),2)</f>
        <v>0</v>
      </c>
      <c r="J33" s="177">
        <f>ROUND(G33*I33,2)</f>
        <v>0</v>
      </c>
      <c r="O33" s="200"/>
    </row>
    <row r="34" spans="2:23" s="191" customFormat="1" ht="15" customHeight="1">
      <c r="B34" s="187" t="s">
        <v>133</v>
      </c>
      <c r="C34" s="192"/>
      <c r="D34" s="193"/>
      <c r="E34" s="165" t="s">
        <v>103</v>
      </c>
      <c r="F34" s="194"/>
      <c r="G34" s="195"/>
      <c r="H34" s="196"/>
      <c r="I34" s="197"/>
      <c r="J34" s="198">
        <f>SUM(J35:J37)</f>
        <v>0</v>
      </c>
      <c r="K34" s="201"/>
      <c r="L34" s="201"/>
      <c r="M34" s="201"/>
      <c r="N34" s="201"/>
      <c r="O34" s="201"/>
      <c r="P34" s="201"/>
      <c r="Q34" s="201"/>
    </row>
    <row r="35" spans="2:23" ht="15" customHeight="1">
      <c r="B35" s="84" t="s">
        <v>134</v>
      </c>
      <c r="C35" s="86" t="s">
        <v>23</v>
      </c>
      <c r="D35" s="184" t="s">
        <v>107</v>
      </c>
      <c r="E35" s="185" t="s">
        <v>108</v>
      </c>
      <c r="F35" s="85" t="s">
        <v>8</v>
      </c>
      <c r="G35" s="186">
        <v>0.9</v>
      </c>
      <c r="H35" s="215"/>
      <c r="I35" s="130">
        <f>ROUND(ROUND(H35,2)*(1+J$7),2)</f>
        <v>0</v>
      </c>
      <c r="J35" s="177">
        <f>ROUND(G35*I35,2)</f>
        <v>0</v>
      </c>
      <c r="O35" s="200"/>
    </row>
    <row r="36" spans="2:23" ht="15" customHeight="1">
      <c r="B36" s="84" t="s">
        <v>135</v>
      </c>
      <c r="C36" s="86" t="s">
        <v>111</v>
      </c>
      <c r="D36" s="184" t="s">
        <v>104</v>
      </c>
      <c r="E36" s="185" t="s">
        <v>110</v>
      </c>
      <c r="F36" s="85" t="s">
        <v>20</v>
      </c>
      <c r="G36" s="186">
        <v>6</v>
      </c>
      <c r="H36" s="215"/>
      <c r="I36" s="130">
        <f>ROUND(ROUND(H36,2)*(1+J$7),2)</f>
        <v>0</v>
      </c>
      <c r="J36" s="177">
        <f>ROUND(G36*I36,2)</f>
        <v>0</v>
      </c>
      <c r="O36" s="200"/>
    </row>
    <row r="37" spans="2:23" ht="22.5">
      <c r="B37" s="84" t="s">
        <v>136</v>
      </c>
      <c r="C37" s="86" t="s">
        <v>23</v>
      </c>
      <c r="D37" s="184" t="s">
        <v>105</v>
      </c>
      <c r="E37" s="185" t="s">
        <v>106</v>
      </c>
      <c r="F37" s="85" t="s">
        <v>22</v>
      </c>
      <c r="G37" s="186">
        <v>0.5</v>
      </c>
      <c r="H37" s="215"/>
      <c r="I37" s="130">
        <f>ROUND(ROUND(H37,2)*(1+J$7),2)</f>
        <v>0</v>
      </c>
      <c r="J37" s="177">
        <f>ROUND(G37*I37,2)</f>
        <v>0</v>
      </c>
      <c r="O37" s="200"/>
    </row>
    <row r="38" spans="2:23" s="150" customFormat="1" ht="11.25" customHeight="1">
      <c r="B38" s="151"/>
      <c r="C38" s="152"/>
      <c r="D38" s="153"/>
      <c r="E38" s="154"/>
      <c r="F38" s="155"/>
      <c r="G38" s="156"/>
      <c r="H38" s="157"/>
      <c r="I38" s="156"/>
      <c r="J38" s="158"/>
      <c r="K38" s="129"/>
      <c r="L38" s="129"/>
      <c r="M38" s="129"/>
      <c r="N38" s="129"/>
      <c r="O38" s="129"/>
      <c r="P38" s="129"/>
      <c r="Q38" s="129"/>
      <c r="R38" s="88"/>
      <c r="S38" s="88"/>
      <c r="T38" s="88"/>
      <c r="U38" s="88"/>
      <c r="V38" s="88"/>
      <c r="W38" s="88"/>
    </row>
    <row r="39" spans="2:23" s="150" customFormat="1" ht="24.95" customHeight="1">
      <c r="B39" s="159"/>
      <c r="C39" s="160"/>
      <c r="D39" s="160"/>
      <c r="E39" s="161" t="s">
        <v>71</v>
      </c>
      <c r="F39" s="162"/>
      <c r="G39" s="159"/>
      <c r="H39" s="159"/>
      <c r="I39" s="159"/>
      <c r="J39" s="164">
        <f>J16+J19+J22+J24+J28+J30+J34</f>
        <v>0</v>
      </c>
      <c r="K39" s="129"/>
      <c r="L39" s="129"/>
      <c r="M39" s="129"/>
      <c r="N39" s="129"/>
      <c r="O39" s="129"/>
      <c r="P39" s="129"/>
      <c r="Q39" s="129"/>
      <c r="R39" s="88"/>
      <c r="S39" s="88"/>
      <c r="T39" s="88"/>
      <c r="U39" s="88"/>
      <c r="V39" s="88"/>
      <c r="W39" s="88"/>
    </row>
    <row r="40" spans="2:23" s="150" customFormat="1" ht="11.25" customHeight="1">
      <c r="B40" s="202"/>
      <c r="C40" s="152"/>
      <c r="D40" s="152"/>
      <c r="E40" s="163"/>
      <c r="F40" s="155"/>
      <c r="G40" s="203"/>
      <c r="H40" s="203"/>
      <c r="I40" s="203"/>
      <c r="J40" s="204"/>
      <c r="K40" s="129"/>
      <c r="L40" s="129"/>
      <c r="M40" s="129"/>
      <c r="N40" s="129"/>
      <c r="O40" s="129"/>
      <c r="P40" s="129"/>
      <c r="Q40" s="129"/>
      <c r="R40" s="88"/>
      <c r="S40" s="88"/>
      <c r="T40" s="88"/>
      <c r="U40" s="88"/>
      <c r="V40" s="88"/>
      <c r="W40" s="88"/>
    </row>
    <row r="41" spans="2:23" s="150" customFormat="1" ht="15" customHeight="1">
      <c r="B41" s="258"/>
      <c r="C41" s="259"/>
      <c r="D41" s="259"/>
      <c r="E41" s="259"/>
      <c r="F41" s="259"/>
      <c r="G41" s="259"/>
      <c r="H41" s="259"/>
      <c r="I41" s="259"/>
      <c r="J41" s="260"/>
      <c r="K41" s="129"/>
      <c r="L41" s="129"/>
      <c r="M41" s="129"/>
      <c r="N41" s="129"/>
      <c r="O41" s="129"/>
      <c r="P41" s="129"/>
      <c r="Q41" s="129"/>
      <c r="R41" s="88"/>
      <c r="S41" s="88"/>
      <c r="T41" s="88"/>
      <c r="U41" s="88"/>
      <c r="V41" s="88"/>
      <c r="W41" s="88"/>
    </row>
    <row r="42" spans="2:23" s="150" customFormat="1" ht="15" customHeight="1">
      <c r="B42" s="261"/>
      <c r="C42" s="261"/>
      <c r="D42" s="261"/>
      <c r="E42" s="261"/>
      <c r="F42" s="262"/>
      <c r="G42" s="262"/>
      <c r="H42" s="262"/>
      <c r="I42" s="262"/>
      <c r="J42" s="262"/>
      <c r="K42" s="129"/>
      <c r="L42" s="129"/>
      <c r="M42" s="129"/>
      <c r="N42" s="129"/>
      <c r="O42" s="129"/>
      <c r="P42" s="129"/>
      <c r="Q42" s="129"/>
      <c r="R42" s="88"/>
      <c r="S42" s="88"/>
      <c r="T42" s="88"/>
      <c r="U42" s="88"/>
      <c r="V42" s="88"/>
      <c r="W42" s="88"/>
    </row>
    <row r="45" spans="2:23">
      <c r="J45" s="129"/>
    </row>
  </sheetData>
  <sheetProtection sheet="1" objects="1" scenarios="1" selectLockedCells="1"/>
  <mergeCells count="5">
    <mergeCell ref="B4:H4"/>
    <mergeCell ref="I4:J4"/>
    <mergeCell ref="B41:J41"/>
    <mergeCell ref="B42:E42"/>
    <mergeCell ref="F42:J42"/>
  </mergeCells>
  <phoneticPr fontId="11" type="noConversion"/>
  <conditionalFormatting sqref="B7:B8">
    <cfRule type="expression" dxfId="13" priority="3633" stopIfTrue="1">
      <formula>OR(#REF!="M",#REF!="A")</formula>
    </cfRule>
  </conditionalFormatting>
  <conditionalFormatting sqref="B14:B37">
    <cfRule type="expression" dxfId="12" priority="21" stopIfTrue="1">
      <formula>OR(#REF!="M",#REF!="A")</formula>
    </cfRule>
  </conditionalFormatting>
  <conditionalFormatting sqref="C1:D1 F1:I1 F14:I14 C14:D15 F15 H15:I15 C43:D64678 F43:I64678">
    <cfRule type="expression" dxfId="11" priority="14204" stopIfTrue="1">
      <formula>OR(#REF!="M",#REF!="A")</formula>
    </cfRule>
  </conditionalFormatting>
  <conditionalFormatting sqref="C2:D2 F2:I2 C3:C4 C5:D6 F5:I6 F7:F8 F9:H9 C9:D13 F10:I13">
    <cfRule type="expression" dxfId="10" priority="3634" stopIfTrue="1">
      <formula>OR(#REF!="M",#REF!="A")</formula>
    </cfRule>
  </conditionalFormatting>
  <conditionalFormatting sqref="C16:D42">
    <cfRule type="expression" dxfId="9" priority="3" stopIfTrue="1">
      <formula>OR(#REF!="M",#REF!="A")</formula>
    </cfRule>
  </conditionalFormatting>
  <conditionalFormatting sqref="D3">
    <cfRule type="expression" dxfId="8" priority="3637" stopIfTrue="1">
      <formula>OR(#REF!="M",#REF!="A")</formula>
    </cfRule>
  </conditionalFormatting>
  <conditionalFormatting sqref="E1 E14:E15 E43:E64678">
    <cfRule type="expression" dxfId="7" priority="14206" stopIfTrue="1">
      <formula>OR(#REF!="M",#REF!="A")</formula>
    </cfRule>
  </conditionalFormatting>
  <conditionalFormatting sqref="E2 E5:E13">
    <cfRule type="expression" dxfId="6" priority="3635" stopIfTrue="1">
      <formula>OR(#REF!="M",#REF!="A")</formula>
    </cfRule>
  </conditionalFormatting>
  <conditionalFormatting sqref="E16:E42">
    <cfRule type="expression" dxfId="5" priority="9" stopIfTrue="1">
      <formula>OR(#REF!="M",#REF!="A")</formula>
    </cfRule>
  </conditionalFormatting>
  <conditionalFormatting sqref="F16:I42">
    <cfRule type="expression" dxfId="4" priority="1" stopIfTrue="1">
      <formula>OR(#REF!="M",#REF!="A")</formula>
    </cfRule>
  </conditionalFormatting>
  <conditionalFormatting sqref="G15">
    <cfRule type="expression" dxfId="3" priority="4920" stopIfTrue="1">
      <formula>OR(#REF!="M",#REF!="A")</formula>
    </cfRule>
  </conditionalFormatting>
  <conditionalFormatting sqref="J1 J14:J15 J43:J64678">
    <cfRule type="expression" dxfId="2" priority="14209" stopIfTrue="1">
      <formula>OR(#REF!="M",#REF!="A")</formula>
    </cfRule>
  </conditionalFormatting>
  <conditionalFormatting sqref="J2 J5:J6 J10:J13">
    <cfRule type="expression" dxfId="1" priority="3636" stopIfTrue="1">
      <formula>OR(#REF!="M",#REF!="A")</formula>
    </cfRule>
  </conditionalFormatting>
  <conditionalFormatting sqref="J16:J42">
    <cfRule type="expression" dxfId="0" priority="11" stopIfTrue="1">
      <formula>OR(#REF!="M",#REF!="A")</formula>
    </cfRule>
  </conditionalFormatting>
  <dataValidations count="1">
    <dataValidation type="list" allowBlank="1" showInputMessage="1" showErrorMessage="1" sqref="C16:C17 C30 C19:C20 C22:C28 C34" xr:uid="{81549C51-4FB9-448E-9956-85A6ABC8BE1C}">
      <formula1>"SINAPI,SINAPI-I,Composição,Cotação"</formula1>
    </dataValidation>
  </dataValidations>
  <printOptions horizontalCentered="1"/>
  <pageMargins left="0.70866141732283472" right="0.11811023622047245" top="0.39370078740157483" bottom="0.59055118110236227" header="0.31496062992125984" footer="0.31496062992125984"/>
  <pageSetup paperSize="9" scale="72" fitToHeight="0" orientation="portrait" r:id="rId1"/>
  <headerFooter>
    <oddFooter>&amp;R&amp;9&amp;P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1A6BB-F0F5-455D-A1EB-7FD6CD83F295}">
  <dimension ref="A1:S20"/>
  <sheetViews>
    <sheetView showGridLines="0" workbookViewId="0">
      <selection activeCell="E2" sqref="E2"/>
    </sheetView>
  </sheetViews>
  <sheetFormatPr defaultRowHeight="15"/>
  <cols>
    <col min="1" max="4" width="3.7109375" style="46" customWidth="1"/>
    <col min="5" max="5" width="50.7109375" style="46" customWidth="1"/>
    <col min="6" max="6" width="16.7109375" style="46" customWidth="1"/>
    <col min="7" max="7" width="12.7109375" style="46" customWidth="1"/>
    <col min="8" max="8" width="16.7109375" style="46" customWidth="1"/>
    <col min="9" max="10" width="9.7109375" style="46" customWidth="1"/>
    <col min="11" max="11" width="16.7109375" style="46" customWidth="1"/>
    <col min="12" max="13" width="9.7109375" style="46" customWidth="1"/>
    <col min="14" max="14" width="16.7109375" style="46" customWidth="1"/>
    <col min="15" max="16" width="9.7109375" style="46" customWidth="1"/>
    <col min="17" max="17" width="16.7109375" style="46" customWidth="1"/>
    <col min="18" max="19" width="9.7109375" style="46" customWidth="1"/>
    <col min="20" max="16384" width="9.140625" style="46"/>
  </cols>
  <sheetData>
    <row r="1" spans="1:19" ht="15.75" thickBot="1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11" customHeight="1" thickBot="1">
      <c r="B2" s="216"/>
      <c r="C2" s="217"/>
      <c r="D2" s="217"/>
      <c r="E2" s="217"/>
      <c r="F2" s="217"/>
      <c r="G2" s="217"/>
      <c r="H2" s="217"/>
      <c r="I2" s="217"/>
      <c r="J2" s="218"/>
      <c r="K2" s="217"/>
      <c r="L2" s="217"/>
      <c r="M2" s="217"/>
      <c r="N2" s="217"/>
      <c r="O2" s="217"/>
      <c r="P2" s="217"/>
      <c r="Q2" s="217"/>
      <c r="R2" s="217"/>
      <c r="S2" s="219"/>
    </row>
    <row r="3" spans="1:19" ht="24.95" customHeight="1" thickBot="1">
      <c r="B3" s="1"/>
      <c r="C3" s="2"/>
      <c r="D3" s="2"/>
      <c r="E3" s="2"/>
      <c r="F3" s="2"/>
      <c r="G3" s="2"/>
      <c r="H3" s="2"/>
      <c r="I3" s="2"/>
      <c r="J3" s="3" t="s">
        <v>13</v>
      </c>
      <c r="K3" s="2"/>
      <c r="L3" s="2"/>
      <c r="M3" s="2"/>
      <c r="N3" s="2"/>
      <c r="O3" s="2"/>
      <c r="P3" s="2"/>
      <c r="Q3" s="2"/>
      <c r="R3" s="2"/>
      <c r="S3" s="4"/>
    </row>
    <row r="4" spans="1:19" ht="39" customHeight="1">
      <c r="B4" s="30" t="s">
        <v>24</v>
      </c>
      <c r="C4" s="31"/>
      <c r="D4" s="31"/>
      <c r="E4" s="285" t="str">
        <f>Planilha!C7</f>
        <v>SAMU</v>
      </c>
      <c r="F4" s="285"/>
      <c r="G4" s="285"/>
      <c r="H4" s="32"/>
      <c r="I4" s="32"/>
      <c r="J4" s="33"/>
      <c r="K4" s="33"/>
      <c r="L4" s="33"/>
      <c r="M4" s="33"/>
      <c r="N4" s="33"/>
      <c r="O4" s="33"/>
      <c r="P4" s="33"/>
      <c r="Q4" s="33"/>
      <c r="R4" s="33"/>
      <c r="S4" s="34"/>
    </row>
    <row r="5" spans="1:19" ht="19.5" customHeight="1">
      <c r="B5" s="293" t="s">
        <v>25</v>
      </c>
      <c r="C5" s="294"/>
      <c r="D5" s="294"/>
      <c r="E5" s="190" t="str">
        <f>Planilha!C8</f>
        <v>INTERLIGAÇÃO DO GERADOR A REDE EXISTENTE</v>
      </c>
      <c r="F5" s="35"/>
      <c r="G5" s="36"/>
      <c r="H5" s="37"/>
      <c r="I5" s="37"/>
      <c r="J5" s="37"/>
      <c r="K5" s="37"/>
      <c r="L5" s="37"/>
      <c r="M5" s="38" t="s">
        <v>26</v>
      </c>
      <c r="N5" s="39" t="s">
        <v>27</v>
      </c>
      <c r="O5" s="40"/>
      <c r="P5" s="40"/>
      <c r="Q5" s="40"/>
      <c r="R5" s="37"/>
      <c r="S5" s="41"/>
    </row>
    <row r="6" spans="1:19" ht="19.5" customHeight="1" thickBot="1">
      <c r="B6" s="295" t="s">
        <v>28</v>
      </c>
      <c r="C6" s="296"/>
      <c r="D6" s="296"/>
      <c r="E6" s="189" t="str">
        <f>Planilha!C9</f>
        <v>RUA CHEDE SCAFF com a RUA PEDRO GÓES</v>
      </c>
      <c r="F6" s="189" t="str">
        <f>Planilha!C10</f>
        <v>VILA ITALIA</v>
      </c>
      <c r="G6" s="29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</row>
    <row r="7" spans="1:19" ht="12.75" customHeight="1">
      <c r="B7" s="273" t="s">
        <v>0</v>
      </c>
      <c r="C7" s="274"/>
      <c r="D7" s="275"/>
      <c r="E7" s="297" t="s">
        <v>2</v>
      </c>
      <c r="F7" s="300" t="s">
        <v>29</v>
      </c>
      <c r="G7" s="286" t="s">
        <v>30</v>
      </c>
      <c r="H7" s="263">
        <v>1</v>
      </c>
      <c r="I7" s="263"/>
      <c r="J7" s="263"/>
      <c r="K7" s="263">
        <v>2</v>
      </c>
      <c r="L7" s="263"/>
      <c r="M7" s="263"/>
      <c r="N7" s="264">
        <v>3</v>
      </c>
      <c r="O7" s="265"/>
      <c r="P7" s="266"/>
      <c r="Q7" s="264">
        <v>4</v>
      </c>
      <c r="R7" s="265"/>
      <c r="S7" s="266"/>
    </row>
    <row r="8" spans="1:19" ht="12.75" customHeight="1">
      <c r="B8" s="276"/>
      <c r="C8" s="277"/>
      <c r="D8" s="278"/>
      <c r="E8" s="298"/>
      <c r="F8" s="301"/>
      <c r="G8" s="287"/>
      <c r="H8" s="289"/>
      <c r="I8" s="289"/>
      <c r="J8" s="289"/>
      <c r="K8" s="290"/>
      <c r="L8" s="291"/>
      <c r="M8" s="292"/>
      <c r="N8" s="290"/>
      <c r="O8" s="291"/>
      <c r="P8" s="292"/>
      <c r="Q8" s="290"/>
      <c r="R8" s="291"/>
      <c r="S8" s="292"/>
    </row>
    <row r="9" spans="1:19" ht="12.75" customHeight="1" thickBot="1">
      <c r="B9" s="279"/>
      <c r="C9" s="280"/>
      <c r="D9" s="281"/>
      <c r="E9" s="299"/>
      <c r="F9" s="302"/>
      <c r="G9" s="288"/>
      <c r="H9" s="11" t="s">
        <v>14</v>
      </c>
      <c r="I9" s="12" t="s">
        <v>15</v>
      </c>
      <c r="J9" s="13" t="s">
        <v>31</v>
      </c>
      <c r="K9" s="11" t="s">
        <v>14</v>
      </c>
      <c r="L9" s="12" t="s">
        <v>15</v>
      </c>
      <c r="M9" s="13" t="s">
        <v>31</v>
      </c>
      <c r="N9" s="11" t="s">
        <v>14</v>
      </c>
      <c r="O9" s="12" t="s">
        <v>15</v>
      </c>
      <c r="P9" s="13" t="s">
        <v>31</v>
      </c>
      <c r="Q9" s="11" t="s">
        <v>14</v>
      </c>
      <c r="R9" s="12" t="s">
        <v>15</v>
      </c>
      <c r="S9" s="13" t="s">
        <v>31</v>
      </c>
    </row>
    <row r="10" spans="1:19" s="179" customFormat="1" ht="18" customHeight="1" thickBot="1">
      <c r="B10" s="80"/>
      <c r="C10" s="81"/>
      <c r="D10" s="81"/>
      <c r="E10" s="82" t="s">
        <v>73</v>
      </c>
      <c r="F10" s="180">
        <f>Planilha!J39</f>
        <v>0</v>
      </c>
      <c r="G10" s="83" t="e">
        <f>F10/F$12</f>
        <v>#DIV/0!</v>
      </c>
      <c r="H10" s="182">
        <f>$F10*I10%</f>
        <v>0</v>
      </c>
      <c r="I10" s="220">
        <v>0</v>
      </c>
      <c r="J10" s="14">
        <f>I10</f>
        <v>0</v>
      </c>
      <c r="K10" s="183">
        <f>$F10*L10%</f>
        <v>0</v>
      </c>
      <c r="L10" s="220">
        <v>0</v>
      </c>
      <c r="M10" s="15">
        <f>L10+J10</f>
        <v>0</v>
      </c>
      <c r="N10" s="183">
        <f>$F10*O10%</f>
        <v>0</v>
      </c>
      <c r="O10" s="220">
        <v>0</v>
      </c>
      <c r="P10" s="15">
        <f>O10+M10</f>
        <v>0</v>
      </c>
      <c r="Q10" s="183">
        <f>$F10*R10%</f>
        <v>0</v>
      </c>
      <c r="R10" s="220">
        <v>0</v>
      </c>
      <c r="S10" s="15">
        <f>R10+P10</f>
        <v>0</v>
      </c>
    </row>
    <row r="11" spans="1:19" ht="18" customHeight="1" thickBot="1">
      <c r="A11" s="43"/>
      <c r="B11" s="16"/>
      <c r="C11" s="17"/>
      <c r="D11" s="17"/>
      <c r="E11" s="42"/>
      <c r="F11" s="18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1"/>
    </row>
    <row r="12" spans="1:19" ht="18" customHeight="1" thickBot="1">
      <c r="A12" s="43"/>
      <c r="B12" s="273" t="s">
        <v>32</v>
      </c>
      <c r="C12" s="274"/>
      <c r="D12" s="275"/>
      <c r="E12" s="22" t="s">
        <v>33</v>
      </c>
      <c r="F12" s="181">
        <f>SUM(F10:F10)</f>
        <v>0</v>
      </c>
      <c r="G12" s="23" t="e">
        <f>SUM(G10:G10)</f>
        <v>#DIV/0!</v>
      </c>
      <c r="H12" s="24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1"/>
    </row>
    <row r="13" spans="1:19" ht="18" customHeight="1" thickBot="1">
      <c r="A13" s="43"/>
      <c r="B13" s="276"/>
      <c r="C13" s="277"/>
      <c r="D13" s="278"/>
      <c r="E13" s="26" t="s">
        <v>34</v>
      </c>
      <c r="F13" s="27"/>
      <c r="G13" s="28"/>
      <c r="H13" s="282" t="e">
        <f>H15/$F$12</f>
        <v>#DIV/0!</v>
      </c>
      <c r="I13" s="283"/>
      <c r="J13" s="284"/>
      <c r="K13" s="282" t="e">
        <f>K15/$F$12</f>
        <v>#DIV/0!</v>
      </c>
      <c r="L13" s="283"/>
      <c r="M13" s="284"/>
      <c r="N13" s="282" t="e">
        <f>N15/$F$12</f>
        <v>#DIV/0!</v>
      </c>
      <c r="O13" s="283"/>
      <c r="P13" s="284"/>
      <c r="Q13" s="282" t="e">
        <f>Q15/$F$12</f>
        <v>#DIV/0!</v>
      </c>
      <c r="R13" s="283"/>
      <c r="S13" s="284"/>
    </row>
    <row r="14" spans="1:19" ht="18" customHeight="1" thickBot="1">
      <c r="A14" s="43"/>
      <c r="B14" s="276"/>
      <c r="C14" s="277"/>
      <c r="D14" s="278"/>
      <c r="E14" s="26" t="s">
        <v>35</v>
      </c>
      <c r="F14" s="27"/>
      <c r="G14" s="28"/>
      <c r="H14" s="282" t="e">
        <f>H13</f>
        <v>#DIV/0!</v>
      </c>
      <c r="I14" s="283"/>
      <c r="J14" s="284"/>
      <c r="K14" s="282" t="e">
        <f>K13+H14</f>
        <v>#DIV/0!</v>
      </c>
      <c r="L14" s="283"/>
      <c r="M14" s="284"/>
      <c r="N14" s="282" t="e">
        <f>N13+K14</f>
        <v>#DIV/0!</v>
      </c>
      <c r="O14" s="283"/>
      <c r="P14" s="284"/>
      <c r="Q14" s="282" t="e">
        <f>Q13+N14</f>
        <v>#DIV/0!</v>
      </c>
      <c r="R14" s="283"/>
      <c r="S14" s="284"/>
    </row>
    <row r="15" spans="1:19" ht="18" customHeight="1" thickBot="1">
      <c r="A15" s="43"/>
      <c r="B15" s="276"/>
      <c r="C15" s="277"/>
      <c r="D15" s="278"/>
      <c r="E15" s="26" t="s">
        <v>36</v>
      </c>
      <c r="F15" s="27"/>
      <c r="G15" s="28"/>
      <c r="H15" s="270">
        <f>SUM(H10:H10)</f>
        <v>0</v>
      </c>
      <c r="I15" s="271"/>
      <c r="J15" s="272"/>
      <c r="K15" s="270">
        <f>SUM(K10:K10)</f>
        <v>0</v>
      </c>
      <c r="L15" s="271"/>
      <c r="M15" s="272"/>
      <c r="N15" s="270">
        <f>SUM(N10:N10)</f>
        <v>0</v>
      </c>
      <c r="O15" s="271"/>
      <c r="P15" s="272"/>
      <c r="Q15" s="270">
        <f>SUM(Q10:Q10)</f>
        <v>0</v>
      </c>
      <c r="R15" s="271"/>
      <c r="S15" s="272"/>
    </row>
    <row r="16" spans="1:19" ht="18" customHeight="1" thickBot="1">
      <c r="A16" s="43"/>
      <c r="B16" s="279"/>
      <c r="C16" s="280"/>
      <c r="D16" s="281"/>
      <c r="E16" s="26" t="s">
        <v>37</v>
      </c>
      <c r="F16" s="27"/>
      <c r="G16" s="28"/>
      <c r="H16" s="270">
        <f>H15</f>
        <v>0</v>
      </c>
      <c r="I16" s="271"/>
      <c r="J16" s="272"/>
      <c r="K16" s="270">
        <f>K15+H16</f>
        <v>0</v>
      </c>
      <c r="L16" s="271"/>
      <c r="M16" s="272"/>
      <c r="N16" s="270">
        <f>N15+K16</f>
        <v>0</v>
      </c>
      <c r="O16" s="271"/>
      <c r="P16" s="272"/>
      <c r="Q16" s="270">
        <f>Q15+N16</f>
        <v>0</v>
      </c>
      <c r="R16" s="271"/>
      <c r="S16" s="272"/>
    </row>
    <row r="17" spans="1:19" ht="18" customHeight="1" thickBot="1">
      <c r="A17" s="43"/>
      <c r="B17" s="7"/>
      <c r="C17" s="8"/>
      <c r="D17" s="8"/>
      <c r="E17" s="8"/>
      <c r="F17" s="8"/>
      <c r="G17" s="8"/>
      <c r="H17" s="8"/>
      <c r="I17" s="8"/>
      <c r="J17" s="9"/>
      <c r="K17" s="8"/>
      <c r="L17" s="8"/>
      <c r="M17" s="9"/>
      <c r="N17" s="8"/>
      <c r="O17" s="8"/>
      <c r="P17" s="8"/>
      <c r="Q17" s="8"/>
      <c r="R17" s="8"/>
      <c r="S17" s="10"/>
    </row>
    <row r="18" spans="1:19" ht="18" customHeight="1" thickBot="1">
      <c r="A18" s="43"/>
      <c r="B18" s="221"/>
      <c r="C18" s="222"/>
      <c r="D18" s="222"/>
      <c r="E18" s="222"/>
      <c r="F18" s="222"/>
      <c r="G18" s="222"/>
      <c r="H18" s="223"/>
      <c r="I18" s="223"/>
      <c r="J18" s="224"/>
      <c r="K18" s="222"/>
      <c r="L18" s="222"/>
      <c r="M18" s="222"/>
      <c r="N18" s="222"/>
      <c r="O18" s="222"/>
      <c r="P18" s="222"/>
      <c r="Q18" s="222"/>
      <c r="R18" s="222"/>
      <c r="S18" s="225"/>
    </row>
    <row r="19" spans="1:19" ht="18" customHeight="1" thickBot="1">
      <c r="A19" s="43"/>
      <c r="B19" s="267"/>
      <c r="C19" s="268"/>
      <c r="D19" s="268"/>
      <c r="E19" s="268"/>
      <c r="F19" s="268"/>
      <c r="G19" s="269"/>
      <c r="H19" s="226"/>
      <c r="I19" s="227"/>
      <c r="J19" s="227"/>
      <c r="K19" s="227"/>
      <c r="L19" s="227"/>
      <c r="M19" s="227"/>
      <c r="N19" s="227"/>
      <c r="O19" s="227"/>
      <c r="P19" s="227"/>
      <c r="Q19" s="227"/>
      <c r="R19" s="228"/>
      <c r="S19" s="229"/>
    </row>
    <row r="20" spans="1:19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</row>
  </sheetData>
  <sheetProtection sheet="1" objects="1" scenarios="1" selectLockedCells="1"/>
  <mergeCells count="33">
    <mergeCell ref="Q8:S8"/>
    <mergeCell ref="H7:J7"/>
    <mergeCell ref="B5:D5"/>
    <mergeCell ref="B6:D6"/>
    <mergeCell ref="B7:D9"/>
    <mergeCell ref="E7:E9"/>
    <mergeCell ref="F7:F9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H16:J16"/>
    <mergeCell ref="K16:M16"/>
    <mergeCell ref="E4:G4"/>
    <mergeCell ref="H15:J15"/>
    <mergeCell ref="K15:M15"/>
    <mergeCell ref="N15:P15"/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</mergeCells>
  <printOptions horizontalCentered="1"/>
  <pageMargins left="0.31496062992125984" right="0.31496062992125984" top="1.1811023622047245" bottom="0.78740157480314965" header="0.31496062992125984" footer="0.31496062992125984"/>
  <pageSetup paperSize="9" scale="60" orientation="landscape" verticalDpi="0" r:id="rId1"/>
  <headerFooter>
    <oddFooter>&amp;R&amp;9&amp;P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BDI (00,00%)</vt:lpstr>
      <vt:lpstr>Planilha</vt:lpstr>
      <vt:lpstr>Cronograma</vt:lpstr>
      <vt:lpstr>'BDI (00,00%)'!Area_de_impressao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2026-05-04T17:39:26Z</dcterms:modified>
</cp:coreProperties>
</file>