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EstaPasta_de_trabalho"/>
  <bookViews>
    <workbookView xWindow="-5040" yWindow="1905" windowWidth="22890" windowHeight="8400" tabRatio="795" activeTab="1"/>
  </bookViews>
  <sheets>
    <sheet name="BDI (00,00%)" sheetId="25" r:id="rId1"/>
    <sheet name="Planilha" sheetId="29" r:id="rId2"/>
    <sheet name="Comp." sheetId="30" r:id="rId3"/>
    <sheet name="Cronograma" sheetId="22" r:id="rId4"/>
  </sheets>
  <definedNames>
    <definedName name="_xlnm._FilterDatabase" localSheetId="1" hidden="1">Planilha!#REF!</definedName>
    <definedName name="_xlnm.Print_Area" localSheetId="0">'BDI (00,00%)'!$B$2:$H$26</definedName>
    <definedName name="_xlnm.Print_Area" localSheetId="2">'Comp.'!$B$2:$H$22</definedName>
    <definedName name="_xlnm.Print_Area" localSheetId="3">Cronograma!$B$2:$S$19</definedName>
    <definedName name="_xlnm.Print_Area" localSheetId="1">Planilha!$B$2:$J$31</definedName>
    <definedName name="_xlnm.Print_Titles" localSheetId="3">Cronograma!$B:$G,Cronograma!$2:$9</definedName>
    <definedName name="_xlnm.Print_Titles" localSheetId="1">Planilha!$B:$J,Planilha!$2:$13</definedName>
  </definedNames>
  <calcPr calcId="162913"/>
</workbook>
</file>

<file path=xl/calcChain.xml><?xml version="1.0" encoding="utf-8"?>
<calcChain xmlns="http://schemas.openxmlformats.org/spreadsheetml/2006/main">
  <c r="G11" i="30" l="1"/>
  <c r="C11" i="30"/>
  <c r="C10" i="30"/>
  <c r="C9" i="30"/>
  <c r="C8" i="30"/>
  <c r="H4" i="30"/>
  <c r="H19" i="30" l="1"/>
  <c r="H18" i="30"/>
  <c r="H17" i="30"/>
  <c r="H16" i="30"/>
  <c r="H14" i="30" l="1"/>
  <c r="F6" i="22"/>
  <c r="E6" i="22"/>
  <c r="E5" i="22"/>
  <c r="E4" i="22"/>
  <c r="E19" i="25" l="1"/>
  <c r="D18" i="25"/>
  <c r="E18" i="25" s="1"/>
  <c r="E17" i="25"/>
  <c r="D20" i="25" l="1"/>
  <c r="E20" i="25" s="1"/>
  <c r="E21" i="25" s="1"/>
  <c r="D21" i="25"/>
  <c r="J7" i="29" s="1"/>
  <c r="I24" i="29" s="1"/>
  <c r="J24" i="29" s="1"/>
  <c r="I23" i="29" l="1"/>
  <c r="J23" i="29" s="1"/>
  <c r="I25" i="29"/>
  <c r="J25" i="29" s="1"/>
  <c r="I20" i="29"/>
  <c r="J20" i="29" s="1"/>
  <c r="I22" i="29"/>
  <c r="J22" i="29" s="1"/>
  <c r="I21" i="29"/>
  <c r="J21" i="29" s="1"/>
  <c r="I19" i="29"/>
  <c r="J19" i="29" s="1"/>
  <c r="I17" i="29"/>
  <c r="J17" i="29" s="1"/>
  <c r="J16" i="29" s="1"/>
  <c r="I26" i="29"/>
  <c r="J26" i="29" s="1"/>
  <c r="J10" i="22"/>
  <c r="M10" i="22" s="1"/>
  <c r="P10" i="22" s="1"/>
  <c r="S10" i="22" s="1"/>
  <c r="J18" i="29" l="1"/>
  <c r="J28" i="29" s="1"/>
  <c r="F10" i="22" s="1"/>
  <c r="F12" i="22" s="1"/>
  <c r="Q10" i="22" l="1"/>
  <c r="Q15" i="22" s="1"/>
  <c r="Q13" i="22" s="1"/>
  <c r="H10" i="22"/>
  <c r="H15" i="22" s="1"/>
  <c r="H13" i="22" s="1"/>
  <c r="H14" i="22" s="1"/>
  <c r="N10" i="22"/>
  <c r="N15" i="22" s="1"/>
  <c r="N13" i="22" s="1"/>
  <c r="K10" i="22"/>
  <c r="K15" i="22" s="1"/>
  <c r="K13" i="22" s="1"/>
  <c r="G10" i="22"/>
  <c r="H16" i="22" l="1"/>
  <c r="K16" i="22" s="1"/>
  <c r="N16" i="22" s="1"/>
  <c r="Q16" i="22" s="1"/>
  <c r="G12" i="22"/>
  <c r="K14" i="22"/>
  <c r="N14" i="22" s="1"/>
  <c r="Q14" i="22" s="1"/>
</calcChain>
</file>

<file path=xl/sharedStrings.xml><?xml version="1.0" encoding="utf-8"?>
<sst xmlns="http://schemas.openxmlformats.org/spreadsheetml/2006/main" count="172" uniqueCount="127">
  <si>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</si>
  <si>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</si>
  <si>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</si>
  <si>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</si>
  <si>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</si>
  <si>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</si>
  <si>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</si>
  <si>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</si>
  <si>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</si>
  <si>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</si>
  <si>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</si>
  <si>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</si>
  <si>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</si>
  <si>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</si>
  <si>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</si>
  <si>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</si>
  <si>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</si>
  <si>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</si>
  <si>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</si>
  <si>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</si>
  <si>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</si>
  <si>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</si>
  <si>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</si>
  <si>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</si>
  <si>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</si>
  <si>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</si>
  <si>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</si>
  <si>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</si>
  <si>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</si>
  <si>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</si>
  <si>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</si>
  <si>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</si>
  <si>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</si>
  <si>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</si>
  <si>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</si>
  <si>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</si>
  <si>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</si>
  <si>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</si>
  <si>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</si>
  <si>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</si>
  <si>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</si>
  <si>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</si>
  <si>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</si>
  <si>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</si>
  <si>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</si>
  <si>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</si>
  <si>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</si>
  <si>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</si>
  <si>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</si>
  <si>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</si>
  <si>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</si>
  <si>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</si>
  <si>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</si>
  <si>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</si>
  <si>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</si>
  <si>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</si>
  <si>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</si>
  <si>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</si>
  <si>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</si>
  <si>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</si>
  <si>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</si>
  <si>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</si>
  <si>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</si>
  <si>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</si>
  <si>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</si>
  <si>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</si>
  <si>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</si>
  <si>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</si>
  <si>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TELHAMENTO</t>
  </si>
  <si>
    <t>1.1</t>
  </si>
  <si>
    <t>1.1.1</t>
  </si>
  <si>
    <t>EXECUÇÃO</t>
  </si>
  <si>
    <t>DEMOLIÇÃO E RETIRADAS.</t>
  </si>
  <si>
    <t>FDE</t>
  </si>
  <si>
    <t>COMPOSIÇÕES ANALITICAS AUXILIARES</t>
  </si>
  <si>
    <t>ORSE</t>
  </si>
  <si>
    <t>DESCRIÇÃO DO INSUMO</t>
  </si>
  <si>
    <t>UNIDADE</t>
  </si>
  <si>
    <t>COEFICIENTE</t>
  </si>
  <si>
    <t>CUSTO UNITÁRIO</t>
  </si>
  <si>
    <t>CUSTO TOTAL</t>
  </si>
  <si>
    <t>H</t>
  </si>
  <si>
    <t>COMP.</t>
  </si>
  <si>
    <t>COMP. 001</t>
  </si>
  <si>
    <t>COMP.001</t>
  </si>
  <si>
    <t>UN</t>
  </si>
  <si>
    <t>09.64.006</t>
  </si>
  <si>
    <t>RETIRADA DE APARELHOS DE ILUMINACAO, PLAFONS E PENDENTES P/LAMPADAS FLUORESCENTES</t>
  </si>
  <si>
    <t>01691/ORSE</t>
  </si>
  <si>
    <t>13791/ORSE</t>
  </si>
  <si>
    <t>88264</t>
  </si>
  <si>
    <t>ELETRICISTA COM ENCARGOS COMPLEMENTARES</t>
  </si>
  <si>
    <t>88316</t>
  </si>
  <si>
    <t>SERVENTE COM ENCARGOS COMPLEMENTARES</t>
  </si>
  <si>
    <t>PARAFUSO METAL 2 1/2" X 12 P/ BUCHA S-10</t>
  </si>
  <si>
    <t>REFLETOR SLIM LED 100W DE POTÊNCIA, BRANCO FRIO, 6500K, AUTOVOLT, MARCA G-LIGHT OU SIMILAR</t>
  </si>
  <si>
    <t>101632</t>
  </si>
  <si>
    <t>RELÉ FOTOELÉTRICO PARA COMANDO DE ILUMINAÇÃO EXTERNA 1000 W - FORNECIMENTO E INSTALAÇÃO. AF_02/2025</t>
  </si>
  <si>
    <t>91927</t>
  </si>
  <si>
    <t>CABO DE COBRE FLEXÍVEL ISOLADO, 2,5 MM², ANTI-CHAMA 0,6/1,0 KV, PARA CIRCUITOS TERMINAIS - FORNECIMENTO E INSTALAÇÃO. AF_03/2023</t>
  </si>
  <si>
    <t>91963</t>
  </si>
  <si>
    <t>INTERRUPTOR SIMPLES (1 MÓDULO) COM INTERRUPTOR PARALELO (2 MÓDULOS), 10A/250V, INCLUINDO SUPORTE E PLACA - FORNECIMENTO E INSTALAÇÃO. AF_03/2023</t>
  </si>
  <si>
    <t>93662</t>
  </si>
  <si>
    <t>DISJUNTOR BIPOLAR TIPO DIN, CORRENTE NOMINAL DE 20A - FORNECIMENTO E INSTALAÇÃO. AF_07/2025</t>
  </si>
  <si>
    <t>41.02.580</t>
  </si>
  <si>
    <t>LÂMPADA LED 13,5W, COM BASE E-27, 1400 ATÉ 1510 LM</t>
  </si>
  <si>
    <t>REFORMA DA ILUMINAÇÃO EXTERNA</t>
  </si>
  <si>
    <t>UBS GONZAGA DE CAMPOS</t>
  </si>
  <si>
    <t>AV. FELICIANO SALLES CUNHA, 2140</t>
  </si>
  <si>
    <t>GONZAGA DE CAMPOS</t>
  </si>
  <si>
    <t>95801</t>
  </si>
  <si>
    <t>CONDULETE DE ALUMÍNIO, TIPO X, PARA ELETRODUTO DE AÇO GALVANIZADO DN 20 MM (3/4''), APARENTE - FORNECIMENTO E INSTALAÇÃO. AF_01/2026</t>
  </si>
  <si>
    <t>91845</t>
  </si>
  <si>
    <t>ELETRODUTO FLEXÍVEL CORRUGADO REFORÇADO, PVC, DN 25 MM (3/4"), PARA CIRCUITOS TERMINAIS, INSTALADO EM LAJE - FORNECIMENTO E INSTALAÇÃO. AF_03/2023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</si>
  <si>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</si>
  <si>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</si>
  <si>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</si>
  <si>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</si>
  <si>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</si>
  <si>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</si>
  <si>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</si>
  <si>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</si>
  <si>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</si>
  <si>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Declaro para os devidos fins que para o cálculo deste BDI, optamos pelo Orçamento SEM DESONERAÇÃO, e que esta alternativa é a mais adequada para a Administração Pública.</t>
  </si>
  <si>
    <t>REF.: PREÇOS: SINAPI-MAR./2026; CDHU-BOL.201; FDE-JAN./2026; ORSE-FEV./2026</t>
  </si>
  <si>
    <t>CDHU-SD</t>
  </si>
  <si>
    <t>PLANILHA ORÇAMENTÁRIA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</si>
</sst>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  <numFmt numFmtId="173" formatCode="#,##0.0000000"/>
    <numFmt numFmtId="174" formatCode="#,##0.000000"/>
  </numFmts>
  <fonts count="9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sz val="9"/>
      <color indexed="8"/>
      <name val="Calibri"/>
      <family val="2"/>
    </font>
    <font>
      <b/>
      <i/>
      <sz val="9"/>
      <color indexed="8"/>
      <name val="Arial"/>
      <family val="2"/>
    </font>
    <font>
      <sz val="11"/>
      <color rgb="FF000000"/>
      <name val="Calibri"/>
      <family val="2"/>
    </font>
    <font>
      <b/>
      <sz val="8"/>
      <name val="Calibri"/>
      <family val="2"/>
      <scheme val="minor"/>
    </font>
    <font>
      <sz val="8"/>
      <color rgb="FF00B0F0"/>
      <name val="Calibri"/>
      <family val="2"/>
    </font>
    <font>
      <sz val="8"/>
      <color rgb="FF000000"/>
      <name val="Calibri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  <xf numFmtId="0" fontId="85" fillId="0" borderId="0"/>
  </cellStyleXfs>
  <cellXfs count="378">
    <xf numFmtId="0" fontId="0" fillId="0" borderId="0" xfId="0"/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7" fillId="0" borderId="0" xfId="0" applyFont="1" applyProtection="1"/>
    <xf numFmtId="0" fontId="68" fillId="0" borderId="0" xfId="0" applyFont="1" applyAlignment="1" applyProtection="1">
      <alignment vertical="center" wrapText="1"/>
    </xf>
    <xf numFmtId="0" fontId="68" fillId="0" borderId="0" xfId="0" applyFont="1" applyAlignment="1" applyProtection="1">
      <alignment horizontal="justify" vertical="center" wrapText="1"/>
    </xf>
    <xf numFmtId="0" fontId="67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6" fillId="0" borderId="0" xfId="0" applyFont="1" applyAlignment="1" applyProtection="1">
      <alignment horizontal="justify" vertical="center" wrapText="1"/>
    </xf>
    <xf numFmtId="49" fontId="66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6" fillId="0" borderId="8" xfId="0" applyNumberFormat="1" applyFont="1" applyBorder="1" applyAlignment="1" applyProtection="1">
      <alignment horizontal="left" vertical="center"/>
    </xf>
    <xf numFmtId="0" fontId="66" fillId="0" borderId="9" xfId="0" applyFont="1" applyBorder="1" applyAlignment="1" applyProtection="1">
      <alignment horizontal="justify" vertical="center" wrapText="1"/>
    </xf>
    <xf numFmtId="49" fontId="66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6" fillId="0" borderId="9" xfId="0" applyFont="1" applyBorder="1" applyAlignment="1" applyProtection="1">
      <alignment vertical="center" wrapText="1"/>
    </xf>
    <xf numFmtId="0" fontId="66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0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6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6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6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6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/>
    </xf>
    <xf numFmtId="0" fontId="68" fillId="0" borderId="0" xfId="0" applyFont="1" applyFill="1" applyAlignment="1" applyProtection="1">
      <alignment vertical="center" wrapText="1"/>
    </xf>
    <xf numFmtId="0" fontId="67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5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6" fillId="62" borderId="3" xfId="0" applyNumberFormat="1" applyFont="1" applyFill="1" applyBorder="1" applyAlignment="1" applyProtection="1">
      <alignment horizontal="justify" vertical="center" wrapText="1"/>
    </xf>
    <xf numFmtId="2" fontId="65" fillId="64" borderId="3" xfId="0" applyNumberFormat="1" applyFont="1" applyFill="1" applyBorder="1" applyAlignment="1" applyProtection="1">
      <alignment horizontal="justify" vertical="center" wrapText="1"/>
    </xf>
    <xf numFmtId="41" fontId="65" fillId="64" borderId="2" xfId="0" applyNumberFormat="1" applyFont="1" applyFill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 wrapText="1"/>
    </xf>
    <xf numFmtId="41" fontId="66" fillId="62" borderId="2" xfId="0" applyNumberFormat="1" applyFont="1" applyFill="1" applyBorder="1" applyAlignment="1" applyProtection="1">
      <alignment horizontal="center" vertical="center"/>
    </xf>
    <xf numFmtId="43" fontId="66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9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6" fillId="0" borderId="0" xfId="0" applyFont="1" applyFill="1" applyAlignment="1" applyProtection="1">
      <alignment horizontal="left" vertical="center"/>
    </xf>
    <xf numFmtId="0" fontId="66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1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6" fillId="63" borderId="1" xfId="0" applyFont="1" applyFill="1" applyBorder="1" applyAlignment="1" applyProtection="1">
      <alignment horizontal="center" vertical="center" wrapText="1"/>
    </xf>
    <xf numFmtId="0" fontId="65" fillId="64" borderId="1" xfId="0" applyFont="1" applyFill="1" applyBorder="1" applyAlignment="1" applyProtection="1">
      <alignment horizontal="center" vertical="center" wrapText="1"/>
    </xf>
    <xf numFmtId="49" fontId="65" fillId="64" borderId="1" xfId="0" applyNumberFormat="1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6" fillId="63" borderId="1" xfId="0" applyFont="1" applyFill="1" applyBorder="1" applyAlignment="1" applyProtection="1">
      <alignment horizontal="centerContinuous" vertical="center" wrapText="1"/>
    </xf>
    <xf numFmtId="41" fontId="66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 wrapText="1"/>
    </xf>
    <xf numFmtId="164" fontId="66" fillId="62" borderId="2" xfId="7" applyNumberFormat="1" applyFont="1" applyFill="1" applyBorder="1" applyAlignment="1" applyProtection="1">
      <alignment horizontal="right" vertical="center" wrapText="1"/>
    </xf>
    <xf numFmtId="0" fontId="66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5" fillId="64" borderId="2" xfId="7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164" fontId="65" fillId="64" borderId="2" xfId="7" applyNumberFormat="1" applyFont="1" applyFill="1" applyBorder="1" applyAlignment="1" applyProtection="1">
      <alignment horizontal="right" vertical="center"/>
    </xf>
    <xf numFmtId="7" fontId="65" fillId="64" borderId="6" xfId="7" applyNumberFormat="1" applyFont="1" applyFill="1" applyBorder="1" applyAlignment="1" applyProtection="1">
      <alignment horizontal="right" vertical="center"/>
    </xf>
    <xf numFmtId="164" fontId="66" fillId="62" borderId="2" xfId="7" applyNumberFormat="1" applyFont="1" applyFill="1" applyBorder="1" applyAlignment="1" applyProtection="1">
      <alignment horizontal="right" vertical="center"/>
    </xf>
    <xf numFmtId="7" fontId="66" fillId="62" borderId="6" xfId="7" applyNumberFormat="1" applyFont="1" applyFill="1" applyBorder="1" applyAlignment="1" applyProtection="1">
      <alignment horizontal="right" vertical="center"/>
    </xf>
    <xf numFmtId="0" fontId="49" fillId="3" borderId="38" xfId="427" applyFont="1" applyFill="1" applyBorder="1" applyAlignment="1" applyProtection="1"/>
    <xf numFmtId="7" fontId="66" fillId="62" borderId="1" xfId="7" applyNumberFormat="1" applyFont="1" applyFill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3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69" xfId="0" applyFont="1" applyBorder="1" applyAlignment="1" applyProtection="1">
      <alignment horizontal="centerContinuous" vertical="center"/>
    </xf>
    <xf numFmtId="2" fontId="3" fillId="0" borderId="69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8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4" fillId="0" borderId="0" xfId="0" applyNumberFormat="1" applyFont="1" applyBorder="1" applyAlignment="1" applyProtection="1">
      <alignment horizontal="left" vertical="center"/>
    </xf>
    <xf numFmtId="41" fontId="83" fillId="0" borderId="12" xfId="0" applyNumberFormat="1" applyFont="1" applyBorder="1" applyAlignment="1" applyProtection="1">
      <alignment vertical="center"/>
    </xf>
    <xf numFmtId="0" fontId="80" fillId="0" borderId="8" xfId="0" applyFont="1" applyBorder="1" applyAlignment="1" applyProtection="1">
      <alignment vertical="center"/>
    </xf>
    <xf numFmtId="0" fontId="84" fillId="0" borderId="9" xfId="0" applyFont="1" applyBorder="1" applyAlignment="1" applyProtection="1">
      <alignment vertical="center"/>
    </xf>
    <xf numFmtId="0" fontId="80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84" fillId="0" borderId="9" xfId="0" applyNumberFormat="1" applyFont="1" applyBorder="1" applyAlignment="1" applyProtection="1">
      <alignment vertical="center"/>
    </xf>
    <xf numFmtId="0" fontId="80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66" fillId="62" borderId="1" xfId="0" applyNumberFormat="1" applyFont="1" applyFill="1" applyBorder="1" applyAlignment="1" applyProtection="1">
      <alignment horizontal="justify" vertical="center" wrapText="1"/>
    </xf>
    <xf numFmtId="0" fontId="86" fillId="62" borderId="1" xfId="1005" applyFont="1" applyFill="1" applyBorder="1" applyAlignment="1" applyProtection="1">
      <alignment horizontal="center" vertical="center" wrapText="1"/>
    </xf>
    <xf numFmtId="173" fontId="66" fillId="62" borderId="1" xfId="0" applyNumberFormat="1" applyFont="1" applyFill="1" applyBorder="1" applyAlignment="1" applyProtection="1">
      <alignment horizontal="center" vertical="center"/>
    </xf>
    <xf numFmtId="17" fontId="66" fillId="62" borderId="1" xfId="0" applyNumberFormat="1" applyFont="1" applyFill="1" applyBorder="1" applyAlignment="1" applyProtection="1">
      <alignment horizontal="center" vertical="center"/>
    </xf>
    <xf numFmtId="164" fontId="66" fillId="62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horizontal="center" vertical="center"/>
    </xf>
    <xf numFmtId="49" fontId="66" fillId="62" borderId="1" xfId="0" applyNumberFormat="1" applyFont="1" applyFill="1" applyBorder="1" applyAlignment="1" applyProtection="1">
      <alignment horizontal="center" vertical="center"/>
    </xf>
    <xf numFmtId="2" fontId="66" fillId="62" borderId="1" xfId="0" applyNumberFormat="1" applyFont="1" applyFill="1" applyBorder="1" applyAlignment="1" applyProtection="1">
      <alignment horizontal="justify" vertical="center"/>
    </xf>
    <xf numFmtId="173" fontId="6" fillId="0" borderId="1" xfId="1005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0" fontId="87" fillId="0" borderId="0" xfId="0" applyFont="1" applyAlignment="1" applyProtection="1">
      <alignment vertical="center"/>
    </xf>
    <xf numFmtId="174" fontId="87" fillId="0" borderId="0" xfId="0" applyNumberFormat="1" applyFont="1" applyAlignment="1" applyProtection="1">
      <alignment vertical="center"/>
    </xf>
    <xf numFmtId="49" fontId="3" fillId="0" borderId="2" xfId="0" applyNumberFormat="1" applyFont="1" applyBorder="1" applyAlignment="1" applyProtection="1">
      <alignment vertical="center"/>
    </xf>
    <xf numFmtId="173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2" fontId="87" fillId="0" borderId="0" xfId="0" applyNumberFormat="1" applyFont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78" fillId="0" borderId="0" xfId="0" applyFont="1" applyBorder="1" applyAlignment="1" applyProtection="1">
      <alignment horizontal="left" vertical="center"/>
    </xf>
    <xf numFmtId="0" fontId="79" fillId="0" borderId="0" xfId="0" applyFont="1" applyBorder="1" applyAlignment="1" applyProtection="1">
      <alignment vertical="center"/>
    </xf>
    <xf numFmtId="0" fontId="80" fillId="0" borderId="12" xfId="0" applyFont="1" applyBorder="1" applyAlignment="1" applyProtection="1">
      <alignment horizontal="centerContinuous" vertical="center"/>
    </xf>
    <xf numFmtId="0" fontId="80" fillId="0" borderId="4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41" fontId="84" fillId="0" borderId="0" xfId="0" applyNumberFormat="1" applyFont="1" applyBorder="1" applyAlignment="1" applyProtection="1">
      <alignment vertical="center"/>
    </xf>
    <xf numFmtId="0" fontId="80" fillId="0" borderId="1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4" fontId="6" fillId="0" borderId="0" xfId="0" applyNumberFormat="1" applyFont="1" applyFill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4" fontId="65" fillId="0" borderId="0" xfId="0" applyNumberFormat="1" applyFont="1" applyAlignment="1" applyProtection="1">
      <alignment horizontal="center" vertical="center"/>
    </xf>
    <xf numFmtId="4" fontId="66" fillId="0" borderId="0" xfId="0" applyNumberFormat="1" applyFont="1" applyAlignment="1" applyProtection="1">
      <alignment horizontal="center" vertical="center"/>
    </xf>
    <xf numFmtId="0" fontId="88" fillId="0" borderId="1" xfId="0" applyFont="1" applyBorder="1" applyAlignment="1">
      <alignment vertical="center"/>
    </xf>
    <xf numFmtId="0" fontId="50" fillId="3" borderId="0" xfId="427" applyFont="1" applyFill="1" applyBorder="1" applyAlignment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6" fillId="67" borderId="1" xfId="10" applyNumberFormat="1" applyFont="1" applyFill="1" applyBorder="1" applyAlignment="1" applyProtection="1">
      <alignment horizontal="right" vertical="center" wrapText="1"/>
      <protection locked="0"/>
    </xf>
    <xf numFmtId="164" fontId="6" fillId="67" borderId="1" xfId="7" applyNumberFormat="1" applyFont="1" applyFill="1" applyBorder="1" applyAlignment="1" applyProtection="1">
      <alignment horizontal="righ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164" fontId="6" fillId="67" borderId="1" xfId="0" applyNumberFormat="1" applyFont="1" applyFill="1" applyBorder="1" applyAlignment="1" applyProtection="1">
      <alignment vertical="center" wrapText="1"/>
      <protection locked="0"/>
    </xf>
    <xf numFmtId="0" fontId="5" fillId="0" borderId="15" xfId="427" applyFont="1" applyBorder="1" applyAlignment="1" applyProtection="1">
      <alignment wrapText="1"/>
      <protection locked="0" hidden="1"/>
    </xf>
    <xf numFmtId="0" fontId="5" fillId="0" borderId="35" xfId="427" applyFont="1" applyBorder="1" applyAlignment="1" applyProtection="1">
      <alignment wrapText="1"/>
      <protection locked="0" hidden="1"/>
    </xf>
    <xf numFmtId="0" fontId="47" fillId="0" borderId="35" xfId="427" applyFont="1" applyBorder="1" applyAlignment="1" applyProtection="1">
      <alignment horizontal="center" vertical="center"/>
      <protection locked="0" hidden="1"/>
    </xf>
    <xf numFmtId="0" fontId="5" fillId="0" borderId="16" xfId="427" applyFont="1" applyBorder="1" applyAlignment="1" applyProtection="1">
      <alignment wrapText="1"/>
      <protection locked="0" hidden="1"/>
    </xf>
    <xf numFmtId="167" fontId="52" fillId="0" borderId="33" xfId="427" applyNumberFormat="1" applyFont="1" applyFill="1" applyBorder="1" applyAlignment="1" applyProtection="1">
      <alignment horizontal="center" vertical="center"/>
      <protection locked="0"/>
    </xf>
    <xf numFmtId="0" fontId="46" fillId="0" borderId="1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vertical="center"/>
      <protection locked="0" hidden="1"/>
    </xf>
    <xf numFmtId="0" fontId="54" fillId="0" borderId="3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horizontal="center" vertical="center"/>
      <protection locked="0" hidden="1"/>
    </xf>
    <xf numFmtId="0" fontId="46" fillId="0" borderId="16" xfId="427" applyFont="1" applyBorder="1" applyAlignment="1" applyProtection="1">
      <alignment vertical="center"/>
      <protection locked="0" hidden="1"/>
    </xf>
    <xf numFmtId="0" fontId="11" fillId="0" borderId="39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horizontal="left" wrapText="1"/>
      <protection locked="0" hidden="1"/>
    </xf>
    <xf numFmtId="0" fontId="11" fillId="0" borderId="16" xfId="427" applyFont="1" applyBorder="1" applyAlignment="1" applyProtection="1">
      <alignment horizontal="left" wrapText="1"/>
      <protection locked="0" hidden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  <protection locked="0"/>
    </xf>
    <xf numFmtId="0" fontId="4" fillId="0" borderId="35" xfId="427" applyBorder="1" applyAlignment="1" applyProtection="1">
      <alignment horizontal="center"/>
      <protection locked="0"/>
    </xf>
    <xf numFmtId="0" fontId="4" fillId="0" borderId="16" xfId="427" applyBorder="1" applyAlignment="1" applyProtection="1">
      <alignment horizontal="center"/>
      <protection locked="0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  <protection locked="0"/>
    </xf>
    <xf numFmtId="10" fontId="4" fillId="4" borderId="72" xfId="427" applyNumberFormat="1" applyFill="1" applyBorder="1" applyAlignment="1" applyProtection="1">
      <alignment horizontal="center" vertical="center"/>
      <protection locked="0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  <protection locked="0"/>
    </xf>
    <xf numFmtId="10" fontId="4" fillId="4" borderId="40" xfId="427" applyNumberFormat="1" applyFill="1" applyBorder="1" applyAlignment="1" applyProtection="1">
      <alignment horizontal="center" vertical="center"/>
      <protection locked="0"/>
    </xf>
    <xf numFmtId="0" fontId="72" fillId="0" borderId="3" xfId="0" applyFont="1" applyBorder="1" applyAlignment="1" applyProtection="1">
      <alignment horizontal="center" vertical="center"/>
      <protection locked="0"/>
    </xf>
    <xf numFmtId="0" fontId="72" fillId="0" borderId="2" xfId="0" applyFont="1" applyBorder="1" applyAlignment="1" applyProtection="1">
      <alignment horizontal="center" vertical="center"/>
      <protection locked="0"/>
    </xf>
    <xf numFmtId="0" fontId="72" fillId="0" borderId="6" xfId="0" applyFont="1" applyBorder="1" applyAlignment="1" applyProtection="1">
      <alignment horizontal="center" vertical="center"/>
      <protection locked="0"/>
    </xf>
    <xf numFmtId="0" fontId="72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76" fillId="66" borderId="1" xfId="0" applyFont="1" applyFill="1" applyBorder="1" applyAlignment="1" applyProtection="1">
      <alignment horizontal="center" vertical="center"/>
    </xf>
    <xf numFmtId="14" fontId="77" fillId="66" borderId="1" xfId="0" applyNumberFormat="1" applyFont="1" applyFill="1" applyBorder="1" applyAlignment="1" applyProtection="1">
      <alignment horizontal="center" vertical="center"/>
    </xf>
    <xf numFmtId="0" fontId="77" fillId="66" borderId="1" xfId="0" applyFont="1" applyFill="1" applyBorder="1" applyAlignment="1" applyProtection="1">
      <alignment horizontal="center" vertical="center"/>
    </xf>
    <xf numFmtId="0" fontId="66" fillId="62" borderId="1" xfId="0" applyFont="1" applyFill="1" applyBorder="1" applyAlignment="1" applyProtection="1">
      <alignment horizontal="center" vertical="center" wrapText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5" fillId="0" borderId="15" xfId="427" applyFont="1" applyBorder="1" applyAlignment="1" applyProtection="1">
      <alignment horizontal="center"/>
      <protection locked="0" hidden="1"/>
    </xf>
    <xf numFmtId="0" fontId="75" fillId="0" borderId="35" xfId="427" applyFont="1" applyBorder="1" applyAlignment="1" applyProtection="1">
      <alignment horizontal="center"/>
      <protection locked="0" hidden="1"/>
    </xf>
    <xf numFmtId="0" fontId="75" fillId="0" borderId="56" xfId="427" applyFont="1" applyBorder="1" applyAlignment="1" applyProtection="1">
      <alignment horizontal="center"/>
      <protection locked="0" hidden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89" fillId="3" borderId="36" xfId="427" applyFont="1" applyFill="1" applyBorder="1" applyAlignment="1" applyProtection="1">
      <alignment horizontal="justify" vertical="center" wrapText="1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</cellXfs>
  <cellStyles count="1006">
    <cellStyle name="20% - Accent1" xfId="11"/>
    <cellStyle name="20% - Accent1 2" xfId="440"/>
    <cellStyle name="20% - Accent2" xfId="12"/>
    <cellStyle name="20% - Accent2 2" xfId="623"/>
    <cellStyle name="20% - Accent3" xfId="13"/>
    <cellStyle name="20% - Accent3 2" xfId="439"/>
    <cellStyle name="20% - Accent4" xfId="14"/>
    <cellStyle name="20% - Accent4 2" xfId="595"/>
    <cellStyle name="20% - Accent5" xfId="15"/>
    <cellStyle name="20% - Accent5 2" xfId="594"/>
    <cellStyle name="20% - Accent6" xfId="16"/>
    <cellStyle name="20% - Accent6 2" xfId="593"/>
    <cellStyle name="20% - Ênfase1 2" xfId="17"/>
    <cellStyle name="20% - Ênfase1 2 2" xfId="18"/>
    <cellStyle name="20% - Ênfase1 2 2 2" xfId="592"/>
    <cellStyle name="20% - Ênfase1 2 3" xfId="591"/>
    <cellStyle name="20% - Ênfase1 2 4" xfId="590"/>
    <cellStyle name="20% - Ênfase1 3" xfId="19"/>
    <cellStyle name="20% - Ênfase1 3 2" xfId="589"/>
    <cellStyle name="20% - Ênfase1 3 3" xfId="588"/>
    <cellStyle name="20% - Ênfase1 4" xfId="20"/>
    <cellStyle name="20% - Ênfase1 4 2" xfId="587"/>
    <cellStyle name="20% - Ênfase1 4 3" xfId="586"/>
    <cellStyle name="20% - Ênfase1 5" xfId="21"/>
    <cellStyle name="20% - Ênfase1 5 2" xfId="585"/>
    <cellStyle name="20% - Ênfase1 5 3" xfId="584"/>
    <cellStyle name="20% - Ênfase1 6" xfId="22"/>
    <cellStyle name="20% - Ênfase1 6 2" xfId="583"/>
    <cellStyle name="20% - Ênfase1 6 3" xfId="582"/>
    <cellStyle name="20% - Ênfase1 7" xfId="23"/>
    <cellStyle name="20% - Ênfase1 7 2" xfId="581"/>
    <cellStyle name="20% - Ênfase1 7 3" xfId="580"/>
    <cellStyle name="20% - Ênfase1 8" xfId="24"/>
    <cellStyle name="20% - Ênfase1 8 2" xfId="579"/>
    <cellStyle name="20% - Ênfase1 8 3" xfId="578"/>
    <cellStyle name="20% - Ênfase1 9" xfId="25"/>
    <cellStyle name="20% - Ênfase1 9 2" xfId="577"/>
    <cellStyle name="20% - Ênfase2 2" xfId="26"/>
    <cellStyle name="20% - Ênfase2 2 2" xfId="27"/>
    <cellStyle name="20% - Ênfase2 2 2 2" xfId="576"/>
    <cellStyle name="20% - Ênfase2 2 3" xfId="575"/>
    <cellStyle name="20% - Ênfase2 2 4" xfId="574"/>
    <cellStyle name="20% - Ênfase2 3" xfId="28"/>
    <cellStyle name="20% - Ênfase2 3 2" xfId="573"/>
    <cellStyle name="20% - Ênfase2 3 3" xfId="572"/>
    <cellStyle name="20% - Ênfase2 4" xfId="29"/>
    <cellStyle name="20% - Ênfase2 4 2" xfId="571"/>
    <cellStyle name="20% - Ênfase2 4 3" xfId="570"/>
    <cellStyle name="20% - Ênfase2 5" xfId="30"/>
    <cellStyle name="20% - Ênfase2 5 2" xfId="569"/>
    <cellStyle name="20% - Ênfase2 5 3" xfId="568"/>
    <cellStyle name="20% - Ênfase2 6" xfId="31"/>
    <cellStyle name="20% - Ênfase2 6 2" xfId="567"/>
    <cellStyle name="20% - Ênfase2 6 3" xfId="566"/>
    <cellStyle name="20% - Ênfase2 7" xfId="32"/>
    <cellStyle name="20% - Ênfase2 7 2" xfId="565"/>
    <cellStyle name="20% - Ênfase2 7 3" xfId="564"/>
    <cellStyle name="20% - Ênfase2 8" xfId="33"/>
    <cellStyle name="20% - Ênfase2 8 2" xfId="563"/>
    <cellStyle name="20% - Ênfase2 8 3" xfId="562"/>
    <cellStyle name="20% - Ênfase2 9" xfId="34"/>
    <cellStyle name="20% - Ênfase2 9 2" xfId="561"/>
    <cellStyle name="20% - Ênfase3 2" xfId="35"/>
    <cellStyle name="20% - Ênfase3 2 2" xfId="36"/>
    <cellStyle name="20% - Ênfase3 2 2 2" xfId="560"/>
    <cellStyle name="20% - Ênfase3 2 3" xfId="559"/>
    <cellStyle name="20% - Ênfase3 2 4" xfId="558"/>
    <cellStyle name="20% - Ênfase3 3" xfId="37"/>
    <cellStyle name="20% - Ênfase3 3 2" xfId="557"/>
    <cellStyle name="20% - Ênfase3 3 3" xfId="556"/>
    <cellStyle name="20% - Ênfase3 4" xfId="38"/>
    <cellStyle name="20% - Ênfase3 4 2" xfId="622"/>
    <cellStyle name="20% - Ênfase3 4 3" xfId="621"/>
    <cellStyle name="20% - Ênfase3 5" xfId="39"/>
    <cellStyle name="20% - Ênfase3 5 2" xfId="438"/>
    <cellStyle name="20% - Ênfase3 5 3" xfId="437"/>
    <cellStyle name="20% - Ênfase3 6" xfId="40"/>
    <cellStyle name="20% - Ênfase3 6 2" xfId="555"/>
    <cellStyle name="20% - Ênfase3 6 3" xfId="436"/>
    <cellStyle name="20% - Ênfase3 7" xfId="41"/>
    <cellStyle name="20% - Ênfase3 7 2" xfId="554"/>
    <cellStyle name="20% - Ênfase3 7 3" xfId="553"/>
    <cellStyle name="20% - Ênfase3 8" xfId="42"/>
    <cellStyle name="20% - Ênfase3 8 2" xfId="552"/>
    <cellStyle name="20% - Ênfase3 8 3" xfId="551"/>
    <cellStyle name="20% - Ênfase3 9" xfId="43"/>
    <cellStyle name="20% - Ênfase3 9 2" xfId="550"/>
    <cellStyle name="20% - Ênfase4 2" xfId="44"/>
    <cellStyle name="20% - Ênfase4 2 2" xfId="45"/>
    <cellStyle name="20% - Ênfase4 2 2 2" xfId="549"/>
    <cellStyle name="20% - Ênfase4 2 3" xfId="548"/>
    <cellStyle name="20% - Ênfase4 2 4" xfId="620"/>
    <cellStyle name="20% - Ênfase4 3" xfId="46"/>
    <cellStyle name="20% - Ênfase4 3 2" xfId="619"/>
    <cellStyle name="20% - Ênfase4 3 3" xfId="618"/>
    <cellStyle name="20% - Ênfase4 4" xfId="47"/>
    <cellStyle name="20% - Ênfase4 4 2" xfId="617"/>
    <cellStyle name="20% - Ênfase4 4 3" xfId="616"/>
    <cellStyle name="20% - Ênfase4 5" xfId="48"/>
    <cellStyle name="20% - Ênfase4 5 2" xfId="547"/>
    <cellStyle name="20% - Ênfase4 5 3" xfId="546"/>
    <cellStyle name="20% - Ênfase4 6" xfId="49"/>
    <cellStyle name="20% - Ênfase4 6 2" xfId="545"/>
    <cellStyle name="20% - Ênfase4 6 3" xfId="544"/>
    <cellStyle name="20% - Ênfase4 7" xfId="50"/>
    <cellStyle name="20% - Ênfase4 7 2" xfId="615"/>
    <cellStyle name="20% - Ênfase4 7 3" xfId="614"/>
    <cellStyle name="20% - Ênfase4 8" xfId="51"/>
    <cellStyle name="20% - Ênfase4 8 2" xfId="543"/>
    <cellStyle name="20% - Ênfase4 8 3" xfId="542"/>
    <cellStyle name="20% - Ênfase4 9" xfId="52"/>
    <cellStyle name="20% - Ênfase4 9 2" xfId="541"/>
    <cellStyle name="20% - Ênfase5 2" xfId="53"/>
    <cellStyle name="20% - Ênfase5 2 2" xfId="54"/>
    <cellStyle name="20% - Ênfase5 2 2 2" xfId="540"/>
    <cellStyle name="20% - Ênfase5 2 3" xfId="539"/>
    <cellStyle name="20% - Ênfase5 2 4" xfId="613"/>
    <cellStyle name="20% - Ênfase5 3" xfId="55"/>
    <cellStyle name="20% - Ênfase5 3 2" xfId="611"/>
    <cellStyle name="20% - Ênfase5 3 3" xfId="612"/>
    <cellStyle name="20% - Ênfase5 4" xfId="56"/>
    <cellStyle name="20% - Ênfase5 4 2" xfId="538"/>
    <cellStyle name="20% - Ênfase5 4 3" xfId="609"/>
    <cellStyle name="20% - Ênfase5 5" xfId="57"/>
    <cellStyle name="20% - Ênfase5 5 2" xfId="610"/>
    <cellStyle name="20% - Ênfase5 5 3" xfId="537"/>
    <cellStyle name="20% - Ênfase5 6" xfId="58"/>
    <cellStyle name="20% - Ênfase5 6 2" xfId="536"/>
    <cellStyle name="20% - Ênfase5 6 3" xfId="535"/>
    <cellStyle name="20% - Ênfase5 7" xfId="59"/>
    <cellStyle name="20% - Ênfase5 7 2" xfId="534"/>
    <cellStyle name="20% - Ênfase5 7 3" xfId="533"/>
    <cellStyle name="20% - Ênfase5 8" xfId="60"/>
    <cellStyle name="20% - Ênfase5 8 2" xfId="435"/>
    <cellStyle name="20% - Ênfase5 8 3" xfId="608"/>
    <cellStyle name="20% - Ênfase5 9" xfId="61"/>
    <cellStyle name="20% - Ênfase5 9 2" xfId="532"/>
    <cellStyle name="20% - Ênfase6 2" xfId="62"/>
    <cellStyle name="20% - Ênfase6 2 2" xfId="63"/>
    <cellStyle name="20% - Ênfase6 2 2 2" xfId="624"/>
    <cellStyle name="20% - Ênfase6 2 3" xfId="433"/>
    <cellStyle name="20% - Ênfase6 2 4" xfId="531"/>
    <cellStyle name="20% - Ênfase6 3" xfId="64"/>
    <cellStyle name="20% - Ênfase6 3 2" xfId="530"/>
    <cellStyle name="20% - Ênfase6 3 3" xfId="529"/>
    <cellStyle name="20% - Ênfase6 4" xfId="65"/>
    <cellStyle name="20% - Ênfase6 4 2" xfId="522"/>
    <cellStyle name="20% - Ênfase6 4 3" xfId="603"/>
    <cellStyle name="20% - Ênfase6 5" xfId="66"/>
    <cellStyle name="20% - Ênfase6 5 2" xfId="607"/>
    <cellStyle name="20% - Ênfase6 5 3" xfId="606"/>
    <cellStyle name="20% - Ênfase6 6" xfId="67"/>
    <cellStyle name="20% - Ênfase6 6 2" xfId="605"/>
    <cellStyle name="20% - Ênfase6 6 3" xfId="604"/>
    <cellStyle name="20% - Ênfase6 7" xfId="68"/>
    <cellStyle name="20% - Ênfase6 7 2" xfId="528"/>
    <cellStyle name="20% - Ênfase6 7 3" xfId="601"/>
    <cellStyle name="20% - Ênfase6 8" xfId="69"/>
    <cellStyle name="20% - Ênfase6 8 2" xfId="602"/>
    <cellStyle name="20% - Ênfase6 8 3" xfId="527"/>
    <cellStyle name="20% - Ênfase6 9" xfId="70"/>
    <cellStyle name="20% - Ênfase6 9 2" xfId="600"/>
    <cellStyle name="40% - Accent1" xfId="71"/>
    <cellStyle name="40% - Accent1 2" xfId="599"/>
    <cellStyle name="40% - Accent2" xfId="72"/>
    <cellStyle name="40% - Accent2 2" xfId="596"/>
    <cellStyle name="40% - Accent3" xfId="73"/>
    <cellStyle name="40% - Accent3 2" xfId="598"/>
    <cellStyle name="40% - Accent4" xfId="74"/>
    <cellStyle name="40% - Accent4 2" xfId="526"/>
    <cellStyle name="40% - Accent5" xfId="75"/>
    <cellStyle name="40% - Accent5 2" xfId="525"/>
    <cellStyle name="40% - Accent6" xfId="76"/>
    <cellStyle name="40% - Accent6 2" xfId="524"/>
    <cellStyle name="40% - Ênfase1 2" xfId="77"/>
    <cellStyle name="40% - Ênfase1 2 2" xfId="78"/>
    <cellStyle name="40% - Ênfase1 2 2 2" xfId="523"/>
    <cellStyle name="40% - Ênfase1 2 3" xfId="434"/>
    <cellStyle name="40% - Ênfase1 2 4" xfId="521"/>
    <cellStyle name="40% - Ênfase1 3" xfId="79"/>
    <cellStyle name="40% - Ênfase1 3 2" xfId="520"/>
    <cellStyle name="40% - Ênfase1 3 3" xfId="519"/>
    <cellStyle name="40% - Ênfase1 4" xfId="80"/>
    <cellStyle name="40% - Ênfase1 4 2" xfId="597"/>
    <cellStyle name="40% - Ênfase1 4 3" xfId="518"/>
    <cellStyle name="40% - Ênfase1 5" xfId="81"/>
    <cellStyle name="40% - Ênfase1 5 2" xfId="517"/>
    <cellStyle name="40% - Ênfase1 5 3" xfId="516"/>
    <cellStyle name="40% - Ênfase1 6" xfId="82"/>
    <cellStyle name="40% - Ênfase1 6 2" xfId="515"/>
    <cellStyle name="40% - Ênfase1 6 3" xfId="514"/>
    <cellStyle name="40% - Ênfase1 7" xfId="83"/>
    <cellStyle name="40% - Ênfase1 7 2" xfId="513"/>
    <cellStyle name="40% - Ênfase1 7 3" xfId="512"/>
    <cellStyle name="40% - Ênfase1 8" xfId="84"/>
    <cellStyle name="40% - Ênfase1 8 2" xfId="511"/>
    <cellStyle name="40% - Ênfase1 8 3" xfId="510"/>
    <cellStyle name="40% - Ênfase1 9" xfId="85"/>
    <cellStyle name="40% - Ênfase1 9 2" xfId="509"/>
    <cellStyle name="40% - Ênfase2 2" xfId="86"/>
    <cellStyle name="40% - Ênfase2 2 2" xfId="87"/>
    <cellStyle name="40% - Ênfase2 2 2 2" xfId="508"/>
    <cellStyle name="40% - Ênfase2 2 3" xfId="507"/>
    <cellStyle name="40% - Ênfase2 2 4" xfId="506"/>
    <cellStyle name="40% - Ênfase2 3" xfId="88"/>
    <cellStyle name="40% - Ênfase2 3 2" xfId="505"/>
    <cellStyle name="40% - Ênfase3 2" xfId="89"/>
    <cellStyle name="40% - Ênfase3 2 2" xfId="90"/>
    <cellStyle name="40% - Ênfase3 2 2 2" xfId="504"/>
    <cellStyle name="40% - Ênfase3 2 3" xfId="503"/>
    <cellStyle name="40% - Ênfase3 2 4" xfId="502"/>
    <cellStyle name="40% - Ênfase3 3" xfId="91"/>
    <cellStyle name="40% - Ênfase3 3 2" xfId="501"/>
    <cellStyle name="40% - Ênfase3 3 3" xfId="500"/>
    <cellStyle name="40% - Ênfase3 4" xfId="92"/>
    <cellStyle name="40% - Ênfase3 4 2" xfId="499"/>
    <cellStyle name="40% - Ênfase3 4 3" xfId="498"/>
    <cellStyle name="40% - Ênfase3 5" xfId="93"/>
    <cellStyle name="40% - Ênfase3 5 2" xfId="497"/>
    <cellStyle name="40% - Ênfase3 5 3" xfId="496"/>
    <cellStyle name="40% - Ênfase3 6" xfId="94"/>
    <cellStyle name="40% - Ênfase3 6 2" xfId="495"/>
    <cellStyle name="40% - Ênfase3 6 3" xfId="494"/>
    <cellStyle name="40% - Ênfase3 7" xfId="95"/>
    <cellStyle name="40% - Ênfase3 7 2" xfId="493"/>
    <cellStyle name="40% - Ênfase3 7 3" xfId="492"/>
    <cellStyle name="40% - Ênfase3 8" xfId="96"/>
    <cellStyle name="40% - Ênfase3 8 2" xfId="491"/>
    <cellStyle name="40% - Ênfase3 8 3" xfId="490"/>
    <cellStyle name="40% - Ênfase3 9" xfId="97"/>
    <cellStyle name="40% - Ênfase3 9 2" xfId="489"/>
    <cellStyle name="40% - Ênfase4 2" xfId="98"/>
    <cellStyle name="40% - Ênfase4 2 2" xfId="99"/>
    <cellStyle name="40% - Ênfase4 2 2 2" xfId="488"/>
    <cellStyle name="40% - Ênfase4 2 3" xfId="487"/>
    <cellStyle name="40% - Ênfase4 2 4" xfId="486"/>
    <cellStyle name="40% - Ênfase4 3" xfId="100"/>
    <cellStyle name="40% - Ênfase4 3 2" xfId="485"/>
    <cellStyle name="40% - Ênfase4 3 3" xfId="484"/>
    <cellStyle name="40% - Ênfase4 4" xfId="101"/>
    <cellStyle name="40% - Ênfase4 4 2" xfId="483"/>
    <cellStyle name="40% - Ênfase4 4 3" xfId="482"/>
    <cellStyle name="40% - Ênfase4 5" xfId="102"/>
    <cellStyle name="40% - Ênfase4 5 2" xfId="481"/>
    <cellStyle name="40% - Ênfase4 5 3" xfId="480"/>
    <cellStyle name="40% - Ênfase4 6" xfId="103"/>
    <cellStyle name="40% - Ênfase4 6 2" xfId="479"/>
    <cellStyle name="40% - Ênfase4 6 3" xfId="478"/>
    <cellStyle name="40% - Ênfase4 7" xfId="104"/>
    <cellStyle name="40% - Ênfase4 7 2" xfId="477"/>
    <cellStyle name="40% - Ênfase4 7 3" xfId="476"/>
    <cellStyle name="40% - Ênfase4 8" xfId="105"/>
    <cellStyle name="40% - Ênfase4 8 2" xfId="475"/>
    <cellStyle name="40% - Ênfase4 8 3" xfId="474"/>
    <cellStyle name="40% - Ênfase4 9" xfId="106"/>
    <cellStyle name="40% - Ênfase4 9 2" xfId="473"/>
    <cellStyle name="40% - Ênfase5 2" xfId="107"/>
    <cellStyle name="40% - Ênfase5 2 2" xfId="108"/>
    <cellStyle name="40% - Ênfase5 2 2 2" xfId="472"/>
    <cellStyle name="40% - Ênfase5 2 3" xfId="471"/>
    <cellStyle name="40% - Ênfase5 2 4" xfId="470"/>
    <cellStyle name="40% - Ênfase5 3" xfId="109"/>
    <cellStyle name="40% - Ênfase5 3 2" xfId="469"/>
    <cellStyle name="40% - Ênfase5 3 3" xfId="468"/>
    <cellStyle name="40% - Ênfase5 4" xfId="110"/>
    <cellStyle name="40% - Ênfase5 4 2" xfId="467"/>
    <cellStyle name="40% - Ênfase5 4 3" xfId="466"/>
    <cellStyle name="40% - Ênfase5 5" xfId="111"/>
    <cellStyle name="40% - Ênfase5 5 2" xfId="465"/>
    <cellStyle name="40% - Ênfase5 5 3" xfId="464"/>
    <cellStyle name="40% - Ênfase5 6" xfId="112"/>
    <cellStyle name="40% - Ênfase5 6 2" xfId="463"/>
    <cellStyle name="40% - Ênfase5 6 3" xfId="462"/>
    <cellStyle name="40% - Ênfase5 7" xfId="113"/>
    <cellStyle name="40% - Ênfase5 7 2" xfId="461"/>
    <cellStyle name="40% - Ênfase5 7 3" xfId="460"/>
    <cellStyle name="40% - Ênfase5 8" xfId="114"/>
    <cellStyle name="40% - Ênfase5 8 2" xfId="459"/>
    <cellStyle name="40% - Ênfase5 8 3" xfId="458"/>
    <cellStyle name="40% - Ênfase5 9" xfId="115"/>
    <cellStyle name="40% - Ênfase5 9 2" xfId="457"/>
    <cellStyle name="40% - Ênfase6 2" xfId="116"/>
    <cellStyle name="40% - Ênfase6 2 2" xfId="117"/>
    <cellStyle name="40% - Ênfase6 2 2 2" xfId="456"/>
    <cellStyle name="40% - Ênfase6 2 3" xfId="455"/>
    <cellStyle name="40% - Ênfase6 2 4" xfId="454"/>
    <cellStyle name="40% - Ênfase6 3" xfId="118"/>
    <cellStyle name="40% - Ênfase6 3 2" xfId="453"/>
    <cellStyle name="40% - Ênfase6 3 3" xfId="452"/>
    <cellStyle name="40% - Ênfase6 4" xfId="119"/>
    <cellStyle name="40% - Ênfase6 4 2" xfId="451"/>
    <cellStyle name="40% - Ênfase6 4 3" xfId="450"/>
    <cellStyle name="40% - Ênfase6 5" xfId="120"/>
    <cellStyle name="40% - Ênfase6 5 2" xfId="449"/>
    <cellStyle name="40% - Ênfase6 5 3" xfId="448"/>
    <cellStyle name="40% - Ênfase6 6" xfId="121"/>
    <cellStyle name="40% - Ênfase6 6 2" xfId="447"/>
    <cellStyle name="40% - Ênfase6 6 3" xfId="446"/>
    <cellStyle name="40% - Ênfase6 7" xfId="122"/>
    <cellStyle name="40% - Ênfase6 7 2" xfId="445"/>
    <cellStyle name="40% - Ênfase6 7 3" xfId="444"/>
    <cellStyle name="40% - Ênfase6 8" xfId="123"/>
    <cellStyle name="40% - Ênfase6 8 2" xfId="443"/>
    <cellStyle name="40% - Ênfase6 8 3" xfId="442"/>
    <cellStyle name="40% - Ênfase6 9" xfId="124"/>
    <cellStyle name="40% - Ênfase6 9 2" xfId="441"/>
    <cellStyle name="60% - Accent1" xfId="125"/>
    <cellStyle name="60% - Accent2" xfId="126"/>
    <cellStyle name="60% - Accent3" xfId="127"/>
    <cellStyle name="60% - Accent4" xfId="128"/>
    <cellStyle name="60% - Accent5" xfId="129"/>
    <cellStyle name="60% - Accent6" xfId="130"/>
    <cellStyle name="60% - Ênfase1 2" xfId="131"/>
    <cellStyle name="60% - Ênfase1 2 2" xfId="132"/>
    <cellStyle name="60% - Ênfase1 3" xfId="133"/>
    <cellStyle name="60% - Ênfase1 4" xfId="134"/>
    <cellStyle name="60% - Ênfase1 5" xfId="135"/>
    <cellStyle name="60% - Ênfase1 6" xfId="136"/>
    <cellStyle name="60% - Ênfase1 7" xfId="137"/>
    <cellStyle name="60% - Ênfase1 8" xfId="138"/>
    <cellStyle name="60% - Ênfase1 9" xfId="139"/>
    <cellStyle name="60% - Ênfase2 2" xfId="140"/>
    <cellStyle name="60% - Ênfase2 2 2" xfId="141"/>
    <cellStyle name="60% - Ênfase2 3" xfId="142"/>
    <cellStyle name="60% - Ênfase3 2" xfId="143"/>
    <cellStyle name="60% - Ênfase3 2 2" xfId="144"/>
    <cellStyle name="60% - Ênfase3 3" xfId="145"/>
    <cellStyle name="60% - Ênfase3 4" xfId="146"/>
    <cellStyle name="60% - Ênfase3 5" xfId="147"/>
    <cellStyle name="60% - Ênfase3 6" xfId="148"/>
    <cellStyle name="60% - Ênfase3 7" xfId="149"/>
    <cellStyle name="60% - Ênfase3 8" xfId="150"/>
    <cellStyle name="60% - Ênfase3 9" xfId="151"/>
    <cellStyle name="60% - Ênfase4 2" xfId="152"/>
    <cellStyle name="60% - Ênfase4 2 2" xfId="153"/>
    <cellStyle name="60% - Ênfase4 3" xfId="154"/>
    <cellStyle name="60% - Ênfase4 4" xfId="155"/>
    <cellStyle name="60% - Ênfase4 5" xfId="156"/>
    <cellStyle name="60% - Ênfase4 6" xfId="157"/>
    <cellStyle name="60% - Ênfase4 7" xfId="158"/>
    <cellStyle name="60% - Ênfase4 8" xfId="159"/>
    <cellStyle name="60% - Ênfase4 9" xfId="160"/>
    <cellStyle name="60% - Ênfase5 2" xfId="161"/>
    <cellStyle name="60% - Ênfase5 2 2" xfId="162"/>
    <cellStyle name="60% - Ênfase5 3" xfId="163"/>
    <cellStyle name="60% - Ênfase6 2" xfId="164"/>
    <cellStyle name="60% - Ênfase6 2 2" xfId="165"/>
    <cellStyle name="60% - Ênfase6 3" xfId="166"/>
    <cellStyle name="60% - Ênfase6 4" xfId="167"/>
    <cellStyle name="60% - Ênfase6 5" xfId="168"/>
    <cellStyle name="60% - Ênfase6 6" xfId="169"/>
    <cellStyle name="60% - Ênfase6 7" xfId="170"/>
    <cellStyle name="60% - Ênfase6 8" xfId="171"/>
    <cellStyle name="60% - Ênfase6 9" xfId="172"/>
    <cellStyle name="Accent1" xfId="173"/>
    <cellStyle name="Accent2" xfId="174"/>
    <cellStyle name="Accent3" xfId="175"/>
    <cellStyle name="Accent4" xfId="176"/>
    <cellStyle name="Accent5" xfId="177"/>
    <cellStyle name="Accent6" xfId="178"/>
    <cellStyle name="Bad" xfId="179"/>
    <cellStyle name="Bom 2" xfId="180"/>
    <cellStyle name="Bom 2 2" xfId="181"/>
    <cellStyle name="Bom 3" xfId="182"/>
    <cellStyle name="Calculation" xfId="183"/>
    <cellStyle name="Calculation 2" xfId="733"/>
    <cellStyle name="Calculation 3" xfId="895"/>
    <cellStyle name="Calculation 4" xfId="943"/>
    <cellStyle name="Cálculo 2" xfId="184"/>
    <cellStyle name="Cálculo 2 2" xfId="185"/>
    <cellStyle name="Cálculo 2 2 2" xfId="945"/>
    <cellStyle name="Cálculo 2 2 3" xfId="966"/>
    <cellStyle name="Cálculo 2 2 4" xfId="689"/>
    <cellStyle name="Cálculo 2 3" xfId="784"/>
    <cellStyle name="Cálculo 2 4" xfId="803"/>
    <cellStyle name="Cálculo 2 5" xfId="888"/>
    <cellStyle name="Cálculo 3" xfId="186"/>
    <cellStyle name="Cálculo 3 2" xfId="723"/>
    <cellStyle name="Cálculo 3 3" xfId="967"/>
    <cellStyle name="Cálculo 3 4" xfId="821"/>
    <cellStyle name="Cálculo 4" xfId="187"/>
    <cellStyle name="Cálculo 4 2" xfId="881"/>
    <cellStyle name="Cálculo 4 3" xfId="949"/>
    <cellStyle name="Cálculo 4 4" xfId="978"/>
    <cellStyle name="Cálculo 5" xfId="188"/>
    <cellStyle name="Cálculo 5 2" xfId="894"/>
    <cellStyle name="Cálculo 5 3" xfId="849"/>
    <cellStyle name="Cálculo 5 4" xfId="925"/>
    <cellStyle name="Cálculo 6" xfId="189"/>
    <cellStyle name="Cálculo 6 2" xfId="822"/>
    <cellStyle name="Cálculo 6 3" xfId="751"/>
    <cellStyle name="Cálculo 6 4" xfId="850"/>
    <cellStyle name="Cálculo 7" xfId="190"/>
    <cellStyle name="Cálculo 7 2" xfId="916"/>
    <cellStyle name="Cálculo 7 3" xfId="749"/>
    <cellStyle name="Cálculo 7 4" xfId="930"/>
    <cellStyle name="Cálculo 8" xfId="191"/>
    <cellStyle name="Cálculo 8 2" xfId="886"/>
    <cellStyle name="Cálculo 8 3" xfId="877"/>
    <cellStyle name="Cálculo 8 4" xfId="720"/>
    <cellStyle name="Cálculo 9" xfId="192"/>
    <cellStyle name="Cálculo 9 2" xfId="940"/>
    <cellStyle name="Cálculo 9 3" xfId="801"/>
    <cellStyle name="Cálculo 9 4" xfId="971"/>
    <cellStyle name="Célula de Verificação 2" xfId="193"/>
    <cellStyle name="Célula de Verificação 2 2" xfId="194"/>
    <cellStyle name="Célula de Verificação 3" xfId="195"/>
    <cellStyle name="Célula Vinculada 2" xfId="196"/>
    <cellStyle name="Célula Vinculada 2 2" xfId="197"/>
    <cellStyle name="Célula Vinculada 3" xfId="198"/>
    <cellStyle name="Check Cell" xfId="199"/>
    <cellStyle name="Ênfase1 2" xfId="200"/>
    <cellStyle name="Ênfase1 2 2" xfId="201"/>
    <cellStyle name="Ênfase1 3" xfId="202"/>
    <cellStyle name="Ênfase1 4" xfId="203"/>
    <cellStyle name="Ênfase1 5" xfId="204"/>
    <cellStyle name="Ênfase1 6" xfId="205"/>
    <cellStyle name="Ênfase1 7" xfId="206"/>
    <cellStyle name="Ênfase1 8" xfId="207"/>
    <cellStyle name="Ênfase1 9" xfId="208"/>
    <cellStyle name="Ênfase2 2" xfId="209"/>
    <cellStyle name="Ênfase2 2 2" xfId="210"/>
    <cellStyle name="Ênfase2 3" xfId="211"/>
    <cellStyle name="Ênfase3 2" xfId="212"/>
    <cellStyle name="Ênfase3 2 2" xfId="213"/>
    <cellStyle name="Ênfase3 3" xfId="214"/>
    <cellStyle name="Ênfase4 2" xfId="215"/>
    <cellStyle name="Ênfase4 2 2" xfId="216"/>
    <cellStyle name="Ênfase4 3" xfId="217"/>
    <cellStyle name="Ênfase4 4" xfId="218"/>
    <cellStyle name="Ênfase4 5" xfId="219"/>
    <cellStyle name="Ênfase4 6" xfId="220"/>
    <cellStyle name="Ênfase4 7" xfId="221"/>
    <cellStyle name="Ênfase4 8" xfId="222"/>
    <cellStyle name="Ênfase4 9" xfId="223"/>
    <cellStyle name="Ênfase5 2" xfId="224"/>
    <cellStyle name="Ênfase5 2 2" xfId="225"/>
    <cellStyle name="Ênfase5 3" xfId="226"/>
    <cellStyle name="Ênfase6 2" xfId="227"/>
    <cellStyle name="Ênfase6 2 2" xfId="228"/>
    <cellStyle name="Ênfase6 3" xfId="229"/>
    <cellStyle name="Entrada 2" xfId="230"/>
    <cellStyle name="Entrada 2 2" xfId="231"/>
    <cellStyle name="Entrada 2 2 2" xfId="869"/>
    <cellStyle name="Entrada 2 2 3" xfId="950"/>
    <cellStyle name="Entrada 2 2 4" xfId="799"/>
    <cellStyle name="Entrada 2 3" xfId="844"/>
    <cellStyle name="Entrada 2 4" xfId="734"/>
    <cellStyle name="Entrada 2 5" xfId="981"/>
    <cellStyle name="Entrada 3" xfId="232"/>
    <cellStyle name="Entrada 3 2" xfId="813"/>
    <cellStyle name="Entrada 3 3" xfId="841"/>
    <cellStyle name="Entrada 3 4" xfId="699"/>
    <cellStyle name="Entrada 4" xfId="233"/>
    <cellStyle name="Entrada 4 2" xfId="783"/>
    <cellStyle name="Entrada 4 3" xfId="941"/>
    <cellStyle name="Entrada 4 4" xfId="767"/>
    <cellStyle name="Entrada 5" xfId="234"/>
    <cellStyle name="Entrada 5 2" xfId="879"/>
    <cellStyle name="Entrada 5 3" xfId="790"/>
    <cellStyle name="Entrada 5 4" xfId="718"/>
    <cellStyle name="Entrada 6" xfId="235"/>
    <cellStyle name="Entrada 6 2" xfId="928"/>
    <cellStyle name="Entrada 6 3" xfId="830"/>
    <cellStyle name="Entrada 6 4" xfId="826"/>
    <cellStyle name="Entrada 7" xfId="236"/>
    <cellStyle name="Entrada 7 2" xfId="708"/>
    <cellStyle name="Entrada 7 3" xfId="976"/>
    <cellStyle name="Entrada 7 4" xfId="831"/>
    <cellStyle name="Entrada 8" xfId="237"/>
    <cellStyle name="Entrada 8 2" xfId="817"/>
    <cellStyle name="Entrada 8 3" xfId="968"/>
    <cellStyle name="Entrada 8 4" xfId="956"/>
    <cellStyle name="Entrada 9" xfId="238"/>
    <cellStyle name="Entrada 9 2" xfId="946"/>
    <cellStyle name="Entrada 9 3" xfId="845"/>
    <cellStyle name="Entrada 9 4" xfId="931"/>
    <cellStyle name="Excel Built-in Normal" xfId="239"/>
    <cellStyle name="Excel Built-in Normal 1" xfId="240"/>
    <cellStyle name="Excel Built-in Normal 1 2" xfId="625"/>
    <cellStyle name="Excel Built-in Normal 1 3" xfId="626"/>
    <cellStyle name="Excel Built-in Normal 2" xfId="627"/>
    <cellStyle name="Excel Built-in Normal 3" xfId="628"/>
    <cellStyle name="Explanatory Text" xfId="241"/>
    <cellStyle name="Good" xfId="242"/>
    <cellStyle name="Heading 1" xfId="243"/>
    <cellStyle name="Heading 2" xfId="244"/>
    <cellStyle name="Heading 3" xfId="245"/>
    <cellStyle name="Heading 4" xfId="246"/>
    <cellStyle name="Hiperlink 2" xfId="372"/>
    <cellStyle name="Incorreto 2" xfId="247"/>
    <cellStyle name="Incorreto 2 2" xfId="248"/>
    <cellStyle name="Incorreto 3" xfId="249"/>
    <cellStyle name="Input" xfId="250"/>
    <cellStyle name="Input 2" xfId="754"/>
    <cellStyle name="Input 3" xfId="891"/>
    <cellStyle name="Input 4" xfId="853"/>
    <cellStyle name="Linked Cell" xfId="251"/>
    <cellStyle name="Moeda 2" xfId="1"/>
    <cellStyle name="Moeda 2 2" xfId="253"/>
    <cellStyle name="Moeda 2 2 2" xfId="629"/>
    <cellStyle name="Moeda 2 3" xfId="373"/>
    <cellStyle name="Moeda 2 4" xfId="421"/>
    <cellStyle name="Moeda 2 5" xfId="998"/>
    <cellStyle name="Moeda 2 6" xfId="996"/>
    <cellStyle name="Moeda 3" xfId="254"/>
    <cellStyle name="Moeda 3 2" xfId="255"/>
    <cellStyle name="Moeda 3 3" xfId="256"/>
    <cellStyle name="Moeda 3 3 2" xfId="257"/>
    <cellStyle name="Moeda 4" xfId="258"/>
    <cellStyle name="Moeda 5" xfId="259"/>
    <cellStyle name="Moeda 5 2" xfId="260"/>
    <cellStyle name="Moeda 5 2 2" xfId="374"/>
    <cellStyle name="Moeda 5 3" xfId="261"/>
    <cellStyle name="Moeda 5 4" xfId="371"/>
    <cellStyle name="Moeda 5 4 2" xfId="376"/>
    <cellStyle name="Moeda 5 4 3" xfId="377"/>
    <cellStyle name="Moeda 5 4 4" xfId="378"/>
    <cellStyle name="Moeda 5 4 4 2" xfId="379"/>
    <cellStyle name="Moeda 5 4 4 3" xfId="422"/>
    <cellStyle name="Moeda 5 4 5" xfId="375"/>
    <cellStyle name="Moeda 5 4 6" xfId="431"/>
    <cellStyle name="Moeda 5 4 6 2" xfId="935"/>
    <cellStyle name="Moeda 5 4 6 3" xfId="934"/>
    <cellStyle name="Moeda 5 4 6 4" xfId="933"/>
    <cellStyle name="Moeda 5 4 6 5" xfId="991"/>
    <cellStyle name="Moeda 5 4 6 5 2" xfId="1004"/>
    <cellStyle name="Moeda 6" xfId="262"/>
    <cellStyle name="Moeda 6 2" xfId="381"/>
    <cellStyle name="Moeda 6 2 2" xfId="382"/>
    <cellStyle name="Moeda 6 2 3" xfId="630"/>
    <cellStyle name="Moeda 6 3" xfId="380"/>
    <cellStyle name="Moeda 6 4" xfId="631"/>
    <cellStyle name="Moeda 7" xfId="263"/>
    <cellStyle name="Moeda 7 2" xfId="384"/>
    <cellStyle name="Moeda 7 2 2" xfId="385"/>
    <cellStyle name="Moeda 7 2 2 2" xfId="632"/>
    <cellStyle name="Moeda 7 2 3" xfId="633"/>
    <cellStyle name="Moeda 7 3" xfId="386"/>
    <cellStyle name="Moeda 7 3 2" xfId="634"/>
    <cellStyle name="Moeda 7 4" xfId="387"/>
    <cellStyle name="Moeda 7 4 2" xfId="635"/>
    <cellStyle name="Moeda 7 5" xfId="388"/>
    <cellStyle name="Moeda 7 5 2" xfId="636"/>
    <cellStyle name="Moeda 7 6" xfId="389"/>
    <cellStyle name="Moeda 7 6 2" xfId="390"/>
    <cellStyle name="Moeda 7 6 2 2" xfId="637"/>
    <cellStyle name="Moeda 7 6 3" xfId="638"/>
    <cellStyle name="Moeda 7 7" xfId="383"/>
    <cellStyle name="Moeda 7 7 2" xfId="639"/>
    <cellStyle name="Moeda 8" xfId="252"/>
    <cellStyle name="Moeda 9" xfId="391"/>
    <cellStyle name="Neutra 2" xfId="264"/>
    <cellStyle name="Neutra 2 2" xfId="265"/>
    <cellStyle name="Neutra 3" xfId="266"/>
    <cellStyle name="Neutral" xfId="267"/>
    <cellStyle name="Normal" xfId="0" builtinId="0"/>
    <cellStyle name="Normal 10" xfId="417"/>
    <cellStyle name="Normal 10 2" xfId="427"/>
    <cellStyle name="Normal 10 3" xfId="419"/>
    <cellStyle name="Normal 10 4" xfId="984"/>
    <cellStyle name="Normal 11" xfId="418"/>
    <cellStyle name="Normal 11 2" xfId="428"/>
    <cellStyle name="Normal 11 3" xfId="420"/>
    <cellStyle name="Normal 11 4" xfId="985"/>
    <cellStyle name="Normal 12" xfId="430"/>
    <cellStyle name="Normal 12 2" xfId="432"/>
    <cellStyle name="Normal 12 2 2" xfId="640"/>
    <cellStyle name="Normal 12 3" xfId="641"/>
    <cellStyle name="Normal 12 4" xfId="987"/>
    <cellStyle name="Normal 12 5" xfId="986"/>
    <cellStyle name="Normal 12 6" xfId="988"/>
    <cellStyle name="Normal 12 6 2" xfId="989"/>
    <cellStyle name="Normal 12 7" xfId="983"/>
    <cellStyle name="Normal 12 7 2" xfId="992"/>
    <cellStyle name="Normal 12 8" xfId="990"/>
    <cellStyle name="Normal 12 8 2" xfId="1003"/>
    <cellStyle name="Normal 13" xfId="993"/>
    <cellStyle name="Normal 2" xfId="2"/>
    <cellStyle name="Normal 2 2" xfId="269"/>
    <cellStyle name="Normal 2 2 2" xfId="642"/>
    <cellStyle name="Normal 2 2 3" xfId="643"/>
    <cellStyle name="Normal 2 2 4" xfId="1002"/>
    <cellStyle name="Normal 2 2 5" xfId="995"/>
    <cellStyle name="Normal 2 3" xfId="268"/>
    <cellStyle name="Normal 2 4" xfId="392"/>
    <cellStyle name="Normal 2 5" xfId="423"/>
    <cellStyle name="Normal 2 6" xfId="999"/>
    <cellStyle name="Normal 2 7" xfId="994"/>
    <cellStyle name="Normal 3" xfId="3"/>
    <cellStyle name="Normal 3 2" xfId="271"/>
    <cellStyle name="Normal 3 3" xfId="272"/>
    <cellStyle name="Normal 3 4" xfId="273"/>
    <cellStyle name="Normal 3 5" xfId="274"/>
    <cellStyle name="Normal 3 6" xfId="275"/>
    <cellStyle name="Normal 3 7" xfId="276"/>
    <cellStyle name="Normal 3 8" xfId="270"/>
    <cellStyle name="Normal 4" xfId="277"/>
    <cellStyle name="Normal 4 2" xfId="394"/>
    <cellStyle name="Normal 4 3" xfId="395"/>
    <cellStyle name="Normal 4 4" xfId="393"/>
    <cellStyle name="Normal 5" xfId="278"/>
    <cellStyle name="Normal 5 2" xfId="397"/>
    <cellStyle name="Normal 5 3" xfId="398"/>
    <cellStyle name="Normal 5 4" xfId="396"/>
    <cellStyle name="Normal 6" xfId="370"/>
    <cellStyle name="Normal 6 2" xfId="399"/>
    <cellStyle name="Normal 6 3" xfId="429"/>
    <cellStyle name="Normal 7" xfId="279"/>
    <cellStyle name="Normal 7 2" xfId="644"/>
    <cellStyle name="Normal 7 3" xfId="645"/>
    <cellStyle name="Normal 8" xfId="280"/>
    <cellStyle name="Normal 8 2" xfId="646"/>
    <cellStyle name="Normal 8 3" xfId="647"/>
    <cellStyle name="Normal 9" xfId="400"/>
    <cellStyle name="Normal_Pesquisa no referencial 10 de maio de 2013 2" xfId="1005"/>
    <cellStyle name="Nota 10" xfId="281"/>
    <cellStyle name="Nota 10 2" xfId="282"/>
    <cellStyle name="Nota 10 2 2" xfId="738"/>
    <cellStyle name="Nota 10 2 3" xfId="835"/>
    <cellStyle name="Nota 10 2 4" xfId="936"/>
    <cellStyle name="Nota 10 2 5" xfId="688"/>
    <cellStyle name="Nota 10 3" xfId="864"/>
    <cellStyle name="Nota 10 4" xfId="961"/>
    <cellStyle name="Nota 10 5" xfId="679"/>
    <cellStyle name="Nota 10 6" xfId="927"/>
    <cellStyle name="Nota 11" xfId="283"/>
    <cellStyle name="Nota 11 2" xfId="284"/>
    <cellStyle name="Nota 11 2 2" xfId="795"/>
    <cellStyle name="Nota 11 2 3" xfId="762"/>
    <cellStyle name="Nota 11 2 4" xfId="818"/>
    <cellStyle name="Nota 11 2 5" xfId="912"/>
    <cellStyle name="Nota 11 3" xfId="401"/>
    <cellStyle name="Nota 11 3 2" xfId="402"/>
    <cellStyle name="Nota 11 3 2 2" xfId="743"/>
    <cellStyle name="Nota 11 3 2 3" xfId="696"/>
    <cellStyle name="Nota 11 3 2 4" xfId="873"/>
    <cellStyle name="Nota 11 3 2 5" xfId="809"/>
    <cellStyle name="Nota 11 3 3" xfId="403"/>
    <cellStyle name="Nota 11 3 3 2" xfId="704"/>
    <cellStyle name="Nota 11 3 3 3" xfId="695"/>
    <cellStyle name="Nota 11 3 3 4" xfId="870"/>
    <cellStyle name="Nota 11 3 3 5" xfId="843"/>
    <cellStyle name="Nota 11 3 4" xfId="792"/>
    <cellStyle name="Nota 11 3 5" xfId="730"/>
    <cellStyle name="Nota 11 3 6" xfId="726"/>
    <cellStyle name="Nota 11 3 7" xfId="937"/>
    <cellStyle name="Nota 11 4" xfId="837"/>
    <cellStyle name="Nota 11 5" xfId="827"/>
    <cellStyle name="Nota 11 6" xfId="921"/>
    <cellStyle name="Nota 11 7" xfId="969"/>
    <cellStyle name="Nota 12" xfId="285"/>
    <cellStyle name="Nota 12 2" xfId="286"/>
    <cellStyle name="Nota 12 2 2" xfId="904"/>
    <cellStyle name="Nota 12 2 3" xfId="785"/>
    <cellStyle name="Nota 12 2 4" xfId="954"/>
    <cellStyle name="Nota 12 2 5" xfId="862"/>
    <cellStyle name="Nota 12 3" xfId="716"/>
    <cellStyle name="Nota 12 4" xfId="890"/>
    <cellStyle name="Nota 12 5" xfId="800"/>
    <cellStyle name="Nota 12 6" xfId="714"/>
    <cellStyle name="Nota 13" xfId="287"/>
    <cellStyle name="Nota 13 2" xfId="288"/>
    <cellStyle name="Nota 13 2 2" xfId="923"/>
    <cellStyle name="Nota 13 2 3" xfId="832"/>
    <cellStyle name="Nota 13 2 4" xfId="965"/>
    <cellStyle name="Nota 13 2 5" xfId="898"/>
    <cellStyle name="Nota 13 3" xfId="289"/>
    <cellStyle name="Nota 13 3 2" xfId="836"/>
    <cellStyle name="Nota 13 3 3" xfId="834"/>
    <cellStyle name="Nota 13 3 4" xfId="811"/>
    <cellStyle name="Nota 13 3 5" xfId="980"/>
    <cellStyle name="Nota 13 4" xfId="926"/>
    <cellStyle name="Nota 13 5" xfId="889"/>
    <cellStyle name="Nota 13 6" xfId="691"/>
    <cellStyle name="Nota 13 7" xfId="880"/>
    <cellStyle name="Nota 14" xfId="290"/>
    <cellStyle name="Nota 14 2" xfId="878"/>
    <cellStyle name="Nota 14 3" xfId="929"/>
    <cellStyle name="Nota 14 4" xfId="779"/>
    <cellStyle name="Nota 14 5" xfId="721"/>
    <cellStyle name="Nota 15" xfId="404"/>
    <cellStyle name="Nota 15 2" xfId="405"/>
    <cellStyle name="Nota 15 2 2" xfId="866"/>
    <cellStyle name="Nota 15 2 3" xfId="865"/>
    <cellStyle name="Nota 15 2 4" xfId="760"/>
    <cellStyle name="Nota 15 2 5" xfId="924"/>
    <cellStyle name="Nota 15 3" xfId="406"/>
    <cellStyle name="Nota 15 3 2" xfId="887"/>
    <cellStyle name="Nota 15 3 3" xfId="825"/>
    <cellStyle name="Nota 15 3 4" xfId="682"/>
    <cellStyle name="Nota 15 3 5" xfId="701"/>
    <cellStyle name="Nota 15 4" xfId="407"/>
    <cellStyle name="Nota 15 4 2" xfId="907"/>
    <cellStyle name="Nota 15 4 3" xfId="678"/>
    <cellStyle name="Nota 15 4 4" xfId="959"/>
    <cellStyle name="Nota 15 4 5" xfId="709"/>
    <cellStyle name="Nota 15 5" xfId="729"/>
    <cellStyle name="Nota 15 6" xfId="939"/>
    <cellStyle name="Nota 15 7" xfId="765"/>
    <cellStyle name="Nota 15 8" xfId="793"/>
    <cellStyle name="Nota 16" xfId="408"/>
    <cellStyle name="Nota 16 2" xfId="409"/>
    <cellStyle name="Nota 16 2 2" xfId="858"/>
    <cellStyle name="Nota 16 2 3" xfId="854"/>
    <cellStyle name="Nota 16 2 4" xfId="859"/>
    <cellStyle name="Nota 16 2 5" xfId="677"/>
    <cellStyle name="Nota 16 3" xfId="410"/>
    <cellStyle name="Nota 16 3 2" xfId="903"/>
    <cellStyle name="Nota 16 3 3" xfId="919"/>
    <cellStyle name="Nota 16 3 4" xfId="852"/>
    <cellStyle name="Nota 16 3 5" xfId="958"/>
    <cellStyle name="Nota 16 4" xfId="897"/>
    <cellStyle name="Nota 16 5" xfId="871"/>
    <cellStyle name="Nota 16 6" xfId="828"/>
    <cellStyle name="Nota 16 7" xfId="780"/>
    <cellStyle name="Nota 17" xfId="411"/>
    <cellStyle name="Nota 17 2" xfId="742"/>
    <cellStyle name="Nota 17 3" xfId="755"/>
    <cellStyle name="Nota 17 4" xfId="778"/>
    <cellStyle name="Nota 17 5" xfId="700"/>
    <cellStyle name="Nota 2" xfId="291"/>
    <cellStyle name="Nota 2 2" xfId="292"/>
    <cellStyle name="Nota 2 2 2" xfId="745"/>
    <cellStyle name="Nota 2 2 3" xfId="942"/>
    <cellStyle name="Nota 2 2 4" xfId="806"/>
    <cellStyle name="Nota 2 2 5" xfId="768"/>
    <cellStyle name="Nota 2 3" xfId="648"/>
    <cellStyle name="Nota 2 3 2" xfId="861"/>
    <cellStyle name="Nota 2 3 3" xfId="712"/>
    <cellStyle name="Nota 2 3 4" xfId="727"/>
    <cellStyle name="Nota 2 3 5" xfId="982"/>
    <cellStyle name="Nota 2 4" xfId="649"/>
    <cellStyle name="Nota 2 4 2" xfId="740"/>
    <cellStyle name="Nota 2 4 3" xfId="875"/>
    <cellStyle name="Nota 2 4 4" xfId="741"/>
    <cellStyle name="Nota 2 4 5" xfId="775"/>
    <cellStyle name="Nota 2 5" xfId="737"/>
    <cellStyle name="Nota 2 6" xfId="808"/>
    <cellStyle name="Nota 2 7" xfId="711"/>
    <cellStyle name="Nota 2 8" xfId="932"/>
    <cellStyle name="Nota 3" xfId="293"/>
    <cellStyle name="Nota 3 2" xfId="650"/>
    <cellStyle name="Nota 3 2 2" xfId="776"/>
    <cellStyle name="Nota 3 2 3" xfId="839"/>
    <cellStyle name="Nota 3 2 4" xfId="951"/>
    <cellStyle name="Nota 3 2 5" xfId="846"/>
    <cellStyle name="Nota 3 3" xfId="651"/>
    <cellStyle name="Nota 3 3 2" xfId="915"/>
    <cellStyle name="Nota 3 3 3" xfId="914"/>
    <cellStyle name="Nota 3 3 4" xfId="838"/>
    <cellStyle name="Nota 3 3 5" xfId="773"/>
    <cellStyle name="Nota 3 4" xfId="823"/>
    <cellStyle name="Nota 3 5" xfId="910"/>
    <cellStyle name="Nota 3 6" xfId="902"/>
    <cellStyle name="Nota 3 7" xfId="899"/>
    <cellStyle name="Nota 4" xfId="294"/>
    <cellStyle name="Nota 4 2" xfId="652"/>
    <cellStyle name="Nota 4 2 2" xfId="753"/>
    <cellStyle name="Nota 4 2 3" xfId="819"/>
    <cellStyle name="Nota 4 2 4" xfId="953"/>
    <cellStyle name="Nota 4 2 5" xfId="692"/>
    <cellStyle name="Nota 4 3" xfId="653"/>
    <cellStyle name="Nota 4 3 2" xfId="739"/>
    <cellStyle name="Nota 4 3 3" xfId="782"/>
    <cellStyle name="Nota 4 3 4" xfId="883"/>
    <cellStyle name="Nota 4 3 5" xfId="804"/>
    <cellStyle name="Nota 4 4" xfId="710"/>
    <cellStyle name="Nota 4 5" xfId="771"/>
    <cellStyle name="Nota 4 6" xfId="973"/>
    <cellStyle name="Nota 4 7" xfId="681"/>
    <cellStyle name="Nota 5" xfId="295"/>
    <cellStyle name="Nota 5 2" xfId="654"/>
    <cellStyle name="Nota 5 2 2" xfId="769"/>
    <cellStyle name="Nota 5 2 3" xfId="938"/>
    <cellStyle name="Nota 5 2 4" xfId="757"/>
    <cellStyle name="Nota 5 2 5" xfId="798"/>
    <cellStyle name="Nota 5 3" xfId="655"/>
    <cellStyle name="Nota 5 3 2" xfId="794"/>
    <cellStyle name="Nota 5 3 3" xfId="810"/>
    <cellStyle name="Nota 5 3 4" xfId="872"/>
    <cellStyle name="Nota 5 3 5" xfId="962"/>
    <cellStyle name="Nota 5 4" xfId="911"/>
    <cellStyle name="Nota 5 5" xfId="683"/>
    <cellStyle name="Nota 5 6" xfId="707"/>
    <cellStyle name="Nota 5 7" xfId="717"/>
    <cellStyle name="Nota 6" xfId="296"/>
    <cellStyle name="Nota 6 2" xfId="656"/>
    <cellStyle name="Nota 6 2 2" xfId="752"/>
    <cellStyle name="Nota 6 2 3" xfId="702"/>
    <cellStyle name="Nota 6 2 4" xfId="948"/>
    <cellStyle name="Nota 6 2 5" xfId="706"/>
    <cellStyle name="Nota 6 3" xfId="657"/>
    <cellStyle name="Nota 6 3 2" xfId="815"/>
    <cellStyle name="Nota 6 3 3" xfId="892"/>
    <cellStyle name="Nota 6 3 4" xfId="977"/>
    <cellStyle name="Nota 6 3 5" xfId="860"/>
    <cellStyle name="Nota 6 4" xfId="786"/>
    <cellStyle name="Nota 6 5" xfId="814"/>
    <cellStyle name="Nota 6 6" xfId="722"/>
    <cellStyle name="Nota 6 7" xfId="690"/>
    <cellStyle name="Nota 7" xfId="297"/>
    <cellStyle name="Nota 7 2" xfId="658"/>
    <cellStyle name="Nota 7 2 2" xfId="922"/>
    <cellStyle name="Nota 7 2 3" xfId="731"/>
    <cellStyle name="Nota 7 2 4" xfId="698"/>
    <cellStyle name="Nota 7 2 5" xfId="735"/>
    <cellStyle name="Nota 7 3" xfId="659"/>
    <cellStyle name="Nota 7 3 2" xfId="772"/>
    <cellStyle name="Nota 7 3 3" xfId="909"/>
    <cellStyle name="Nota 7 3 4" xfId="680"/>
    <cellStyle name="Nota 7 3 5" xfId="908"/>
    <cellStyle name="Nota 7 4" xfId="705"/>
    <cellStyle name="Nota 7 5" xfId="686"/>
    <cellStyle name="Nota 7 6" xfId="944"/>
    <cellStyle name="Nota 7 7" xfId="684"/>
    <cellStyle name="Nota 8" xfId="298"/>
    <cellStyle name="Nota 8 2" xfId="796"/>
    <cellStyle name="Nota 8 3" xfId="758"/>
    <cellStyle name="Nota 8 4" xfId="917"/>
    <cellStyle name="Nota 8 5" xfId="952"/>
    <cellStyle name="Nota 9" xfId="299"/>
    <cellStyle name="Nota 9 2" xfId="736"/>
    <cellStyle name="Nota 9 3" xfId="960"/>
    <cellStyle name="Nota 9 4" xfId="970"/>
    <cellStyle name="Nota 9 5" xfId="974"/>
    <cellStyle name="Note" xfId="300"/>
    <cellStyle name="Note 2" xfId="660"/>
    <cellStyle name="Note 2 2" xfId="816"/>
    <cellStyle name="Note 2 3" xfId="840"/>
    <cellStyle name="Note 2 4" xfId="725"/>
    <cellStyle name="Note 2 5" xfId="788"/>
    <cellStyle name="Note 3" xfId="746"/>
    <cellStyle name="Note 4" xfId="851"/>
    <cellStyle name="Note 5" xfId="884"/>
    <cellStyle name="Note 6" xfId="807"/>
    <cellStyle name="Output" xfId="301"/>
    <cellStyle name="Output 2" xfId="824"/>
    <cellStyle name="Output 3" xfId="829"/>
    <cellStyle name="Output 4" xfId="901"/>
    <cellStyle name="Output 5" xfId="856"/>
    <cellStyle name="Porcentagem 2" xfId="4"/>
    <cellStyle name="Porcentagem 2 2" xfId="302"/>
    <cellStyle name="Porcentagem 2 2 2" xfId="661"/>
    <cellStyle name="Porcentagem 2 3" xfId="412"/>
    <cellStyle name="Porcentagem 2 4" xfId="424"/>
    <cellStyle name="Porcentagem 2 5" xfId="1000"/>
    <cellStyle name="Porcentagem 2 6" xfId="997"/>
    <cellStyle name="Porcentagem 3" xfId="5"/>
    <cellStyle name="Porcentagem 3 2" xfId="6"/>
    <cellStyle name="Porcentagem 3 2 2" xfId="662"/>
    <cellStyle name="Porcentagem 3 3" xfId="303"/>
    <cellStyle name="Porcentagem 3 4" xfId="413"/>
    <cellStyle name="Porcentagem 3 4 2" xfId="663"/>
    <cellStyle name="Porcentagem 3 5" xfId="425"/>
    <cellStyle name="Porcentagem 3 6" xfId="664"/>
    <cellStyle name="Porcentagem 4" xfId="414"/>
    <cellStyle name="Porcentagem 4 2" xfId="665"/>
    <cellStyle name="Porcentagem 5" xfId="666"/>
    <cellStyle name="Saída 2" xfId="304"/>
    <cellStyle name="Saída 2 2" xfId="305"/>
    <cellStyle name="Saída 2 2 2" xfId="763"/>
    <cellStyle name="Saída 2 2 3" xfId="791"/>
    <cellStyle name="Saída 2 2 4" xfId="748"/>
    <cellStyle name="Saída 2 2 5" xfId="868"/>
    <cellStyle name="Saída 2 3" xfId="867"/>
    <cellStyle name="Saída 2 4" xfId="761"/>
    <cellStyle name="Saída 2 5" xfId="848"/>
    <cellStyle name="Saída 2 6" xfId="777"/>
    <cellStyle name="Saída 3" xfId="306"/>
    <cellStyle name="Saída 3 2" xfId="676"/>
    <cellStyle name="Saída 3 3" xfId="820"/>
    <cellStyle name="Saída 3 4" xfId="693"/>
    <cellStyle name="Saída 3 5" xfId="920"/>
    <cellStyle name="Saída 4" xfId="307"/>
    <cellStyle name="Saída 4 2" xfId="764"/>
    <cellStyle name="Saída 4 3" xfId="744"/>
    <cellStyle name="Saída 4 4" xfId="713"/>
    <cellStyle name="Saída 4 5" xfId="975"/>
    <cellStyle name="Saída 5" xfId="308"/>
    <cellStyle name="Saída 5 2" xfId="724"/>
    <cellStyle name="Saída 5 3" xfId="728"/>
    <cellStyle name="Saída 5 4" xfId="876"/>
    <cellStyle name="Saída 5 5" xfId="685"/>
    <cellStyle name="Saída 6" xfId="309"/>
    <cellStyle name="Saída 6 2" xfId="885"/>
    <cellStyle name="Saída 6 3" xfId="747"/>
    <cellStyle name="Saída 6 4" xfId="963"/>
    <cellStyle name="Saída 6 5" xfId="972"/>
    <cellStyle name="Saída 7" xfId="310"/>
    <cellStyle name="Saída 7 2" xfId="697"/>
    <cellStyle name="Saída 7 3" xfId="874"/>
    <cellStyle name="Saída 7 4" xfId="833"/>
    <cellStyle name="Saída 7 5" xfId="918"/>
    <cellStyle name="Saída 8" xfId="311"/>
    <cellStyle name="Saída 8 2" xfId="694"/>
    <cellStyle name="Saída 8 3" xfId="905"/>
    <cellStyle name="Saída 8 4" xfId="947"/>
    <cellStyle name="Saída 8 5" xfId="957"/>
    <cellStyle name="Saída 9" xfId="312"/>
    <cellStyle name="Saída 9 2" xfId="789"/>
    <cellStyle name="Saída 9 3" xfId="750"/>
    <cellStyle name="Saída 9 4" xfId="703"/>
    <cellStyle name="Saída 9 5" xfId="770"/>
    <cellStyle name="Separador de milhares 2" xfId="313"/>
    <cellStyle name="Separador de milhares 2 2" xfId="667"/>
    <cellStyle name="Separador de milhares 2 3" xfId="668"/>
    <cellStyle name="Separador de milhares 4" xfId="314"/>
    <cellStyle name="Separador de milhares 4 2" xfId="669"/>
    <cellStyle name="Separador de milhares 4 3" xfId="670"/>
    <cellStyle name="Texto de Aviso 2" xfId="315"/>
    <cellStyle name="Texto Explicativo 2" xfId="316"/>
    <cellStyle name="Title" xfId="317"/>
    <cellStyle name="Título 1 1" xfId="318"/>
    <cellStyle name="Título 1 1 2" xfId="319"/>
    <cellStyle name="Título 1 1 3" xfId="320"/>
    <cellStyle name="Título 1 1 4" xfId="321"/>
    <cellStyle name="Título 1 1 5" xfId="322"/>
    <cellStyle name="Título 1 1 6" xfId="323"/>
    <cellStyle name="Título 1 1 7" xfId="324"/>
    <cellStyle name="Título 1 2" xfId="325"/>
    <cellStyle name="Título 1 2 2" xfId="326"/>
    <cellStyle name="Título 1 3" xfId="327"/>
    <cellStyle name="Título 1 4" xfId="328"/>
    <cellStyle name="Título 1 5" xfId="329"/>
    <cellStyle name="Título 1 6" xfId="330"/>
    <cellStyle name="Título 1 7" xfId="331"/>
    <cellStyle name="Título 1 8" xfId="332"/>
    <cellStyle name="Título 1 9" xfId="333"/>
    <cellStyle name="Título 2 2" xfId="334"/>
    <cellStyle name="Título 2 2 2" xfId="335"/>
    <cellStyle name="Título 2 3" xfId="336"/>
    <cellStyle name="Título 2 4" xfId="337"/>
    <cellStyle name="Título 2 5" xfId="338"/>
    <cellStyle name="Título 2 6" xfId="339"/>
    <cellStyle name="Título 2 7" xfId="340"/>
    <cellStyle name="Título 2 8" xfId="341"/>
    <cellStyle name="Título 2 9" xfId="342"/>
    <cellStyle name="Título 3 2" xfId="343"/>
    <cellStyle name="Título 3 2 2" xfId="344"/>
    <cellStyle name="Título 3 3" xfId="345"/>
    <cellStyle name="Título 3 4" xfId="346"/>
    <cellStyle name="Título 3 5" xfId="347"/>
    <cellStyle name="Título 3 6" xfId="348"/>
    <cellStyle name="Título 3 7" xfId="349"/>
    <cellStyle name="Título 3 8" xfId="350"/>
    <cellStyle name="Título 3 9" xfId="351"/>
    <cellStyle name="Título 4 2" xfId="352"/>
    <cellStyle name="Título 4 2 2" xfId="353"/>
    <cellStyle name="Título 4 3" xfId="354"/>
    <cellStyle name="Título 4 4" xfId="355"/>
    <cellStyle name="Título 4 5" xfId="356"/>
    <cellStyle name="Título 4 6" xfId="357"/>
    <cellStyle name="Título 4 7" xfId="358"/>
    <cellStyle name="Título 4 8" xfId="359"/>
    <cellStyle name="Título 5" xfId="360"/>
    <cellStyle name="Total 2" xfId="361"/>
    <cellStyle name="Total 2 2" xfId="781"/>
    <cellStyle name="Total 2 3" xfId="759"/>
    <cellStyle name="Total 2 4" xfId="774"/>
    <cellStyle name="Total 2 5" xfId="913"/>
    <cellStyle name="Total 3" xfId="362"/>
    <cellStyle name="Total 3 2" xfId="857"/>
    <cellStyle name="Total 3 3" xfId="955"/>
    <cellStyle name="Total 3 4" xfId="900"/>
    <cellStyle name="Total 3 5" xfId="847"/>
    <cellStyle name="Total 4" xfId="363"/>
    <cellStyle name="Total 4 2" xfId="882"/>
    <cellStyle name="Total 4 3" xfId="802"/>
    <cellStyle name="Total 4 4" xfId="756"/>
    <cellStyle name="Total 4 5" xfId="812"/>
    <cellStyle name="Total 5" xfId="364"/>
    <cellStyle name="Total 5 2" xfId="715"/>
    <cellStyle name="Total 5 3" xfId="719"/>
    <cellStyle name="Total 5 4" xfId="797"/>
    <cellStyle name="Total 5 5" xfId="906"/>
    <cellStyle name="Total 6" xfId="365"/>
    <cellStyle name="Total 6 2" xfId="805"/>
    <cellStyle name="Total 6 3" xfId="863"/>
    <cellStyle name="Total 6 4" xfId="732"/>
    <cellStyle name="Total 6 5" xfId="979"/>
    <cellStyle name="Total 7" xfId="366"/>
    <cellStyle name="Total 7 2" xfId="766"/>
    <cellStyle name="Total 7 3" xfId="842"/>
    <cellStyle name="Total 7 4" xfId="855"/>
    <cellStyle name="Total 7 5" xfId="964"/>
    <cellStyle name="Total 8" xfId="367"/>
    <cellStyle name="Total 8 2" xfId="787"/>
    <cellStyle name="Total 8 3" xfId="893"/>
    <cellStyle name="Total 8 4" xfId="896"/>
    <cellStyle name="Total 8 5" xfId="687"/>
    <cellStyle name="Vírgula" xfId="7" builtinId="3"/>
    <cellStyle name="Vírgula 2" xfId="8"/>
    <cellStyle name="Vírgula 2 2" xfId="368"/>
    <cellStyle name="Vírgula 2 2 2" xfId="671"/>
    <cellStyle name="Vírgula 2 3" xfId="415"/>
    <cellStyle name="Vírgula 2 4" xfId="426"/>
    <cellStyle name="Vírgula 3" xfId="9"/>
    <cellStyle name="Vírgula 3 2" xfId="10"/>
    <cellStyle name="Vírgula 3 2 2" xfId="672"/>
    <cellStyle name="Vírgula 3 3" xfId="673"/>
    <cellStyle name="Vírgula 4" xfId="416"/>
    <cellStyle name="Vírgula 4 2" xfId="674"/>
    <cellStyle name="Vírgula 5" xfId="675"/>
    <cellStyle name="Vírgula 6" xfId="1001"/>
    <cellStyle name="Warning Text" xfId="369"/>
  </cellStyles>
  <dxfs count="93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307"/>
      <c r="C2" s="308"/>
      <c r="D2" s="308"/>
      <c r="E2" s="308"/>
      <c r="F2" s="308"/>
      <c r="G2" s="308"/>
      <c r="H2" s="309"/>
      <c r="I2" s="51"/>
      <c r="J2" s="51"/>
    </row>
    <row r="3" spans="2:10" ht="15" customHeight="1"/>
    <row r="4" spans="2:10" ht="20.100000000000001" customHeight="1">
      <c r="B4" s="310" t="s">
        <v>34</v>
      </c>
      <c r="C4" s="310"/>
      <c r="D4" s="310"/>
      <c r="E4" s="310"/>
      <c r="F4" s="310"/>
      <c r="G4" s="310"/>
      <c r="H4" s="310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311" t="s">
        <v>35</v>
      </c>
      <c r="C6" s="312"/>
      <c r="D6" s="312"/>
      <c r="E6" s="312"/>
      <c r="F6" s="312"/>
      <c r="G6" s="312"/>
      <c r="H6" s="313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314" t="s">
        <v>36</v>
      </c>
      <c r="C8" s="315"/>
      <c r="D8" s="315"/>
      <c r="E8" s="315"/>
      <c r="F8" s="316"/>
      <c r="G8" s="317">
        <v>0</v>
      </c>
      <c r="H8" s="318"/>
      <c r="I8" s="51"/>
      <c r="J8" s="51"/>
    </row>
    <row r="9" spans="2:10" ht="15" customHeight="1" thickBot="1">
      <c r="B9" s="319" t="s">
        <v>37</v>
      </c>
      <c r="C9" s="320"/>
      <c r="D9" s="320"/>
      <c r="E9" s="320"/>
      <c r="F9" s="320"/>
      <c r="G9" s="321">
        <v>0</v>
      </c>
      <c r="H9" s="322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38</v>
      </c>
      <c r="C11" s="50" t="s">
        <v>39</v>
      </c>
      <c r="D11" s="48" t="s">
        <v>40</v>
      </c>
      <c r="E11" s="48" t="s">
        <v>41</v>
      </c>
      <c r="F11" s="71" t="s">
        <v>42</v>
      </c>
      <c r="G11" s="71" t="s">
        <v>43</v>
      </c>
      <c r="H11" s="66" t="s">
        <v>44</v>
      </c>
      <c r="I11" s="57"/>
      <c r="J11" s="57"/>
    </row>
    <row r="12" spans="2:10" ht="15" customHeight="1">
      <c r="B12" s="74" t="s">
        <v>45</v>
      </c>
      <c r="C12" s="70" t="s">
        <v>10</v>
      </c>
      <c r="D12" s="269">
        <v>0</v>
      </c>
      <c r="E12" s="64" t="s">
        <v>46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47</v>
      </c>
      <c r="C13" s="70" t="s">
        <v>48</v>
      </c>
      <c r="D13" s="269">
        <v>0</v>
      </c>
      <c r="E13" s="64" t="s">
        <v>46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49</v>
      </c>
      <c r="C14" s="70" t="s">
        <v>12</v>
      </c>
      <c r="D14" s="269">
        <v>0</v>
      </c>
      <c r="E14" s="64" t="s">
        <v>46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50</v>
      </c>
      <c r="C15" s="70" t="s">
        <v>11</v>
      </c>
      <c r="D15" s="269">
        <v>0</v>
      </c>
      <c r="E15" s="64" t="s">
        <v>46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51</v>
      </c>
      <c r="C16" s="70" t="s">
        <v>9</v>
      </c>
      <c r="D16" s="269">
        <v>0</v>
      </c>
      <c r="E16" s="64" t="s">
        <v>46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52</v>
      </c>
      <c r="C17" s="78" t="s">
        <v>16</v>
      </c>
      <c r="D17" s="269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53</v>
      </c>
      <c r="C18" s="78" t="s">
        <v>54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55</v>
      </c>
      <c r="C19" s="78" t="s">
        <v>56</v>
      </c>
      <c r="D19" s="269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57</v>
      </c>
      <c r="C20" s="79" t="s">
        <v>58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59</v>
      </c>
      <c r="C21" s="76" t="s">
        <v>60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98" t="s">
        <v>61</v>
      </c>
      <c r="C23" s="299"/>
      <c r="D23" s="299"/>
      <c r="E23" s="299"/>
      <c r="F23" s="299"/>
      <c r="G23" s="299"/>
      <c r="H23" s="300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301" t="s">
        <v>62</v>
      </c>
      <c r="C25" s="302"/>
      <c r="D25" s="302"/>
      <c r="E25" s="302"/>
      <c r="F25" s="302"/>
      <c r="G25" s="302"/>
      <c r="H25" s="303"/>
    </row>
    <row r="26" spans="2:8" ht="39.950000000000003" customHeight="1" thickBot="1">
      <c r="B26" s="304" t="s">
        <v>123</v>
      </c>
      <c r="C26" s="305"/>
      <c r="D26" s="305"/>
      <c r="E26" s="305"/>
      <c r="F26" s="305"/>
      <c r="G26" s="305"/>
      <c r="H26" s="306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xo81ReXSrGUOjvv41XZc4FFUFVulkW1LQZC4yn34DIl1sdWEbAO/KSsCC3k4TXbIb6Ac8/63NgPMh2uyjr2z+Q==" saltValue="LPf1R/3hefVgWR37y1L9yg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92" priority="1" operator="equal">
      <formula>"NÃO OK"</formula>
    </cfRule>
    <cfRule type="cellIs" dxfId="91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1"/>
  <sheetViews>
    <sheetView showGridLines="0" tabSelected="1" zoomScaleNormal="100" zoomScaleSheetLayoutView="100" workbookViewId="0">
      <selection activeCell="H17" sqref="H17"/>
    </sheetView>
  </sheetViews>
  <sheetFormatPr defaultColWidth="9.140625" defaultRowHeight="11.25"/>
  <cols>
    <col min="1" max="1" width="2.85546875" style="88" customWidth="1"/>
    <col min="2" max="2" width="9.7109375" style="88" customWidth="1"/>
    <col min="3" max="3" width="11" style="179" customWidth="1"/>
    <col min="4" max="4" width="10.7109375" style="179" customWidth="1"/>
    <col min="5" max="5" width="45.7109375" style="88" customWidth="1"/>
    <col min="6" max="6" width="6.5703125" style="129" customWidth="1"/>
    <col min="7" max="7" width="9.7109375" style="130" customWidth="1"/>
    <col min="8" max="8" width="11.7109375" style="130" customWidth="1"/>
    <col min="9" max="9" width="12.7109375" style="88" customWidth="1"/>
    <col min="10" max="10" width="15.7109375" style="88" customWidth="1"/>
    <col min="11" max="13" width="9.140625" style="88"/>
    <col min="14" max="14" width="9.140625" style="259"/>
    <col min="15" max="16384" width="9.140625" style="88"/>
  </cols>
  <sheetData>
    <row r="1" spans="2:14" s="130" customFormat="1" ht="18.75" customHeight="1">
      <c r="B1" s="156"/>
      <c r="C1" s="179"/>
      <c r="D1" s="179"/>
      <c r="F1" s="173"/>
      <c r="N1" s="258"/>
    </row>
    <row r="2" spans="2:14" ht="82.5" customHeight="1">
      <c r="B2" s="270"/>
      <c r="C2" s="271"/>
      <c r="D2" s="271"/>
      <c r="E2" s="272"/>
      <c r="F2" s="273"/>
      <c r="G2" s="274"/>
      <c r="H2" s="275"/>
      <c r="I2" s="274"/>
      <c r="J2" s="276"/>
    </row>
    <row r="3" spans="2:14" ht="11.25" customHeight="1">
      <c r="B3" s="89"/>
      <c r="C3" s="136"/>
      <c r="D3" s="135"/>
      <c r="E3" s="91"/>
      <c r="F3" s="90"/>
      <c r="G3" s="90"/>
      <c r="H3" s="135"/>
      <c r="I3" s="90"/>
      <c r="J3" s="87"/>
    </row>
    <row r="4" spans="2:14" ht="35.1" customHeight="1">
      <c r="B4" s="328" t="s">
        <v>126</v>
      </c>
      <c r="C4" s="328"/>
      <c r="D4" s="328"/>
      <c r="E4" s="328"/>
      <c r="F4" s="328"/>
      <c r="G4" s="328"/>
      <c r="H4" s="328"/>
      <c r="I4" s="329">
        <v>46147</v>
      </c>
      <c r="J4" s="330"/>
    </row>
    <row r="5" spans="2:14" ht="11.25" customHeight="1">
      <c r="B5" s="89"/>
      <c r="C5" s="136"/>
      <c r="D5" s="136"/>
      <c r="E5" s="92"/>
      <c r="F5" s="89"/>
      <c r="G5" s="89"/>
      <c r="H5" s="136"/>
      <c r="I5" s="89"/>
      <c r="J5" s="89"/>
    </row>
    <row r="6" spans="2:14" ht="11.25" customHeight="1">
      <c r="B6" s="93"/>
      <c r="C6" s="151"/>
      <c r="D6" s="151"/>
      <c r="E6" s="94"/>
      <c r="F6" s="95"/>
      <c r="G6" s="96"/>
      <c r="H6" s="137"/>
      <c r="I6" s="96"/>
      <c r="J6" s="97"/>
    </row>
    <row r="7" spans="2:14" ht="22.5" customHeight="1">
      <c r="B7" s="98" t="s">
        <v>63</v>
      </c>
      <c r="C7" s="152" t="s">
        <v>107</v>
      </c>
      <c r="D7" s="155"/>
      <c r="E7" s="99"/>
      <c r="F7" s="100"/>
      <c r="G7" s="100"/>
      <c r="H7" s="138"/>
      <c r="I7" s="101" t="s">
        <v>64</v>
      </c>
      <c r="J7" s="102">
        <f>'BDI (00,00%)'!D21</f>
        <v>0</v>
      </c>
    </row>
    <row r="8" spans="2:14" ht="22.5" customHeight="1">
      <c r="B8" s="103" t="s">
        <v>18</v>
      </c>
      <c r="C8" s="177" t="s">
        <v>106</v>
      </c>
      <c r="D8" s="139"/>
      <c r="E8" s="104"/>
      <c r="F8" s="104"/>
      <c r="G8" s="104"/>
      <c r="H8" s="139"/>
      <c r="I8" s="108"/>
      <c r="J8" s="102"/>
    </row>
    <row r="9" spans="2:14" ht="22.5" customHeight="1">
      <c r="B9" s="103" t="s">
        <v>65</v>
      </c>
      <c r="C9" s="178" t="s">
        <v>108</v>
      </c>
      <c r="D9" s="156"/>
      <c r="E9" s="105"/>
      <c r="F9" s="106"/>
      <c r="G9" s="107"/>
      <c r="H9" s="140"/>
      <c r="I9" s="108"/>
      <c r="J9" s="102"/>
    </row>
    <row r="10" spans="2:14" ht="15" customHeight="1">
      <c r="B10" s="109"/>
      <c r="C10" s="153" t="s">
        <v>109</v>
      </c>
      <c r="D10" s="157"/>
      <c r="E10" s="110"/>
      <c r="F10" s="111"/>
      <c r="G10" s="112" t="s">
        <v>66</v>
      </c>
      <c r="H10" s="141" t="s">
        <v>23</v>
      </c>
      <c r="I10" s="113"/>
      <c r="J10" s="114"/>
    </row>
    <row r="11" spans="2:14" ht="11.25" customHeight="1">
      <c r="B11" s="115"/>
      <c r="C11" s="130"/>
      <c r="D11" s="130"/>
      <c r="E11" s="92"/>
      <c r="F11" s="89"/>
      <c r="G11" s="101"/>
      <c r="H11" s="136"/>
      <c r="I11" s="89"/>
      <c r="J11" s="89"/>
    </row>
    <row r="12" spans="2:14" ht="24.95" customHeight="1">
      <c r="B12" s="116" t="s">
        <v>124</v>
      </c>
      <c r="C12" s="117"/>
      <c r="D12" s="117"/>
      <c r="E12" s="118"/>
      <c r="F12" s="119"/>
      <c r="G12" s="120"/>
      <c r="H12" s="121"/>
      <c r="I12" s="117"/>
      <c r="J12" s="122"/>
    </row>
    <row r="13" spans="2:14">
      <c r="B13" s="123"/>
      <c r="C13" s="154"/>
      <c r="D13" s="154"/>
      <c r="E13" s="125"/>
      <c r="F13" s="126"/>
      <c r="G13" s="123"/>
      <c r="H13" s="142"/>
      <c r="I13" s="124"/>
      <c r="J13" s="127"/>
    </row>
    <row r="14" spans="2:14" s="182" customFormat="1" ht="22.5">
      <c r="B14" s="174" t="s">
        <v>0</v>
      </c>
      <c r="C14" s="180" t="s">
        <v>17</v>
      </c>
      <c r="D14" s="180" t="s">
        <v>1</v>
      </c>
      <c r="E14" s="174" t="s">
        <v>2</v>
      </c>
      <c r="F14" s="181" t="s">
        <v>3</v>
      </c>
      <c r="G14" s="174" t="s">
        <v>4</v>
      </c>
      <c r="H14" s="174" t="s">
        <v>6</v>
      </c>
      <c r="I14" s="174" t="s">
        <v>5</v>
      </c>
      <c r="J14" s="174" t="s">
        <v>7</v>
      </c>
      <c r="N14" s="260"/>
    </row>
    <row r="15" spans="2:14" s="183" customFormat="1" ht="20.100000000000001" customHeight="1">
      <c r="B15" s="143">
        <v>1</v>
      </c>
      <c r="C15" s="175"/>
      <c r="D15" s="176"/>
      <c r="E15" s="146" t="s">
        <v>71</v>
      </c>
      <c r="F15" s="147"/>
      <c r="G15" s="188"/>
      <c r="H15" s="148"/>
      <c r="I15" s="197"/>
      <c r="J15" s="198"/>
      <c r="N15" s="261"/>
    </row>
    <row r="16" spans="2:14" s="186" customFormat="1" ht="15" customHeight="1">
      <c r="B16" s="134" t="s">
        <v>69</v>
      </c>
      <c r="C16" s="268"/>
      <c r="D16" s="184"/>
      <c r="E16" s="145" t="s">
        <v>72</v>
      </c>
      <c r="F16" s="149"/>
      <c r="G16" s="150"/>
      <c r="H16" s="185"/>
      <c r="I16" s="199"/>
      <c r="J16" s="202">
        <f>SUM(J17:J17)</f>
        <v>0</v>
      </c>
      <c r="N16" s="262"/>
    </row>
    <row r="17" spans="2:23" ht="22.5">
      <c r="B17" s="84" t="s">
        <v>70</v>
      </c>
      <c r="C17" s="86" t="s">
        <v>73</v>
      </c>
      <c r="D17" s="144" t="s">
        <v>86</v>
      </c>
      <c r="E17" s="132" t="s">
        <v>87</v>
      </c>
      <c r="F17" s="133" t="s">
        <v>85</v>
      </c>
      <c r="G17" s="257">
        <v>8</v>
      </c>
      <c r="H17" s="277"/>
      <c r="I17" s="131">
        <f>ROUND(ROUND(H17,2)*(1+J$7),2)</f>
        <v>0</v>
      </c>
      <c r="J17" s="187">
        <f t="shared" ref="J17" si="0">ROUND(G17*I17,2)</f>
        <v>0</v>
      </c>
    </row>
    <row r="18" spans="2:23" s="186" customFormat="1" ht="15" customHeight="1">
      <c r="B18" s="134" t="s">
        <v>114</v>
      </c>
      <c r="C18" s="268"/>
      <c r="D18" s="184"/>
      <c r="E18" s="145" t="s">
        <v>68</v>
      </c>
      <c r="F18" s="149"/>
      <c r="G18" s="150"/>
      <c r="H18" s="185"/>
      <c r="I18" s="199"/>
      <c r="J18" s="200">
        <f>SUM(J19:J26)</f>
        <v>0</v>
      </c>
      <c r="N18" s="262"/>
    </row>
    <row r="19" spans="2:23" ht="22.5">
      <c r="B19" s="84" t="s">
        <v>115</v>
      </c>
      <c r="C19" s="86" t="s">
        <v>82</v>
      </c>
      <c r="D19" s="144" t="s">
        <v>84</v>
      </c>
      <c r="E19" s="85" t="s">
        <v>95</v>
      </c>
      <c r="F19" s="133" t="s">
        <v>85</v>
      </c>
      <c r="G19" s="128">
        <v>8</v>
      </c>
      <c r="H19" s="278"/>
      <c r="I19" s="131">
        <f t="shared" ref="I19" si="1">ROUND(ROUND(H19,2)*(1+J$7),2)</f>
        <v>0</v>
      </c>
      <c r="J19" s="187">
        <f t="shared" ref="J19" si="2">ROUND(G19*I19,2)</f>
        <v>0</v>
      </c>
    </row>
    <row r="20" spans="2:23" ht="22.5">
      <c r="B20" s="84" t="s">
        <v>116</v>
      </c>
      <c r="C20" s="86" t="s">
        <v>19</v>
      </c>
      <c r="D20" s="144" t="s">
        <v>96</v>
      </c>
      <c r="E20" s="132" t="s">
        <v>97</v>
      </c>
      <c r="F20" s="133" t="s">
        <v>85</v>
      </c>
      <c r="G20" s="128">
        <v>4</v>
      </c>
      <c r="H20" s="278"/>
      <c r="I20" s="131">
        <f t="shared" ref="I20:I21" si="3">ROUND(ROUND(H20,2)*(1+J$7),2)</f>
        <v>0</v>
      </c>
      <c r="J20" s="187">
        <f t="shared" ref="J20:J22" si="4">ROUND(G20*I20,2)</f>
        <v>0</v>
      </c>
    </row>
    <row r="21" spans="2:23" ht="33.75">
      <c r="B21" s="84" t="s">
        <v>117</v>
      </c>
      <c r="C21" s="86" t="s">
        <v>19</v>
      </c>
      <c r="D21" s="144" t="s">
        <v>98</v>
      </c>
      <c r="E21" s="132" t="s">
        <v>99</v>
      </c>
      <c r="F21" s="133" t="s">
        <v>8</v>
      </c>
      <c r="G21" s="128">
        <v>300</v>
      </c>
      <c r="H21" s="278"/>
      <c r="I21" s="131">
        <f t="shared" si="3"/>
        <v>0</v>
      </c>
      <c r="J21" s="187">
        <f t="shared" si="4"/>
        <v>0</v>
      </c>
    </row>
    <row r="22" spans="2:23" ht="33.75">
      <c r="B22" s="84" t="s">
        <v>118</v>
      </c>
      <c r="C22" s="86" t="s">
        <v>19</v>
      </c>
      <c r="D22" s="144" t="s">
        <v>100</v>
      </c>
      <c r="E22" s="85" t="s">
        <v>101</v>
      </c>
      <c r="F22" s="133" t="s">
        <v>85</v>
      </c>
      <c r="G22" s="128">
        <v>1</v>
      </c>
      <c r="H22" s="278"/>
      <c r="I22" s="131">
        <f>ROUND(ROUND(H22,2)*(1+J$7),2)</f>
        <v>0</v>
      </c>
      <c r="J22" s="187">
        <f t="shared" si="4"/>
        <v>0</v>
      </c>
      <c r="O22" s="115"/>
    </row>
    <row r="23" spans="2:23" ht="22.5">
      <c r="B23" s="84" t="s">
        <v>119</v>
      </c>
      <c r="C23" s="86" t="s">
        <v>19</v>
      </c>
      <c r="D23" s="144" t="s">
        <v>102</v>
      </c>
      <c r="E23" s="85" t="s">
        <v>103</v>
      </c>
      <c r="F23" s="133" t="s">
        <v>85</v>
      </c>
      <c r="G23" s="128">
        <v>1</v>
      </c>
      <c r="H23" s="278"/>
      <c r="I23" s="131">
        <f t="shared" ref="I23:I26" si="5">ROUND(ROUND(H23,2)*(1+J$7),2)</f>
        <v>0</v>
      </c>
      <c r="J23" s="187">
        <f t="shared" ref="J23:J26" si="6">ROUND(G23*I23,2)</f>
        <v>0</v>
      </c>
      <c r="L23" s="115"/>
    </row>
    <row r="24" spans="2:23" ht="15" customHeight="1">
      <c r="B24" s="84" t="s">
        <v>120</v>
      </c>
      <c r="C24" s="86" t="s">
        <v>125</v>
      </c>
      <c r="D24" s="144" t="s">
        <v>104</v>
      </c>
      <c r="E24" s="85" t="s">
        <v>105</v>
      </c>
      <c r="F24" s="133" t="s">
        <v>85</v>
      </c>
      <c r="G24" s="128">
        <v>4</v>
      </c>
      <c r="H24" s="278"/>
      <c r="I24" s="131">
        <f t="shared" ref="I24:I25" si="7">ROUND(ROUND(H24,2)*(1+J$7),2)</f>
        <v>0</v>
      </c>
      <c r="J24" s="187">
        <f t="shared" ref="J24:J25" si="8">ROUND(G24*I24,2)</f>
        <v>0</v>
      </c>
      <c r="L24" s="115"/>
    </row>
    <row r="25" spans="2:23" ht="33.75">
      <c r="B25" s="84" t="s">
        <v>121</v>
      </c>
      <c r="C25" s="86" t="s">
        <v>19</v>
      </c>
      <c r="D25" s="144" t="s">
        <v>110</v>
      </c>
      <c r="E25" s="85" t="s">
        <v>111</v>
      </c>
      <c r="F25" s="133" t="s">
        <v>85</v>
      </c>
      <c r="G25" s="257">
        <v>5</v>
      </c>
      <c r="H25" s="277"/>
      <c r="I25" s="131">
        <f t="shared" si="7"/>
        <v>0</v>
      </c>
      <c r="J25" s="187">
        <f t="shared" si="8"/>
        <v>0</v>
      </c>
      <c r="L25" s="115"/>
    </row>
    <row r="26" spans="2:23" ht="33.75">
      <c r="B26" s="84" t="s">
        <v>122</v>
      </c>
      <c r="C26" s="86" t="s">
        <v>19</v>
      </c>
      <c r="D26" s="144" t="s">
        <v>112</v>
      </c>
      <c r="E26" s="85" t="s">
        <v>113</v>
      </c>
      <c r="F26" s="133" t="s">
        <v>8</v>
      </c>
      <c r="G26" s="257">
        <v>75</v>
      </c>
      <c r="H26" s="277"/>
      <c r="I26" s="131">
        <f t="shared" si="5"/>
        <v>0</v>
      </c>
      <c r="J26" s="187">
        <f t="shared" si="6"/>
        <v>0</v>
      </c>
    </row>
    <row r="27" spans="2:23" s="158" customFormat="1" ht="11.25" customHeight="1">
      <c r="B27" s="159"/>
      <c r="C27" s="160"/>
      <c r="D27" s="161"/>
      <c r="E27" s="162"/>
      <c r="F27" s="163"/>
      <c r="G27" s="164"/>
      <c r="H27" s="165"/>
      <c r="I27" s="164"/>
      <c r="J27" s="166"/>
      <c r="K27" s="88"/>
      <c r="L27" s="88"/>
      <c r="M27" s="88"/>
      <c r="N27" s="259"/>
      <c r="O27" s="88"/>
      <c r="P27" s="88"/>
      <c r="Q27" s="88"/>
      <c r="R27" s="88"/>
      <c r="S27" s="88"/>
      <c r="T27" s="88"/>
      <c r="U27" s="88"/>
      <c r="V27" s="88"/>
      <c r="W27" s="88"/>
    </row>
    <row r="28" spans="2:23" s="158" customFormat="1" ht="24.95" customHeight="1">
      <c r="B28" s="167"/>
      <c r="C28" s="168"/>
      <c r="D28" s="168"/>
      <c r="E28" s="169" t="s">
        <v>67</v>
      </c>
      <c r="F28" s="170"/>
      <c r="G28" s="167"/>
      <c r="H28" s="167"/>
      <c r="I28" s="167"/>
      <c r="J28" s="172">
        <f>J16+J18</f>
        <v>0</v>
      </c>
      <c r="K28" s="88"/>
      <c r="L28" s="88"/>
      <c r="M28" s="88"/>
      <c r="N28" s="259"/>
      <c r="O28" s="88"/>
      <c r="P28" s="88"/>
      <c r="Q28" s="88"/>
      <c r="R28" s="88"/>
      <c r="S28" s="88"/>
      <c r="T28" s="88"/>
      <c r="U28" s="88"/>
      <c r="V28" s="88"/>
      <c r="W28" s="88"/>
    </row>
    <row r="29" spans="2:23" s="158" customFormat="1" ht="11.25" customHeight="1">
      <c r="B29" s="265"/>
      <c r="C29" s="160"/>
      <c r="D29" s="160"/>
      <c r="E29" s="171"/>
      <c r="F29" s="163"/>
      <c r="G29" s="266"/>
      <c r="H29" s="266"/>
      <c r="I29" s="266"/>
      <c r="J29" s="267"/>
      <c r="K29" s="88"/>
      <c r="L29" s="88"/>
      <c r="M29" s="88"/>
      <c r="N29" s="259"/>
      <c r="O29" s="88"/>
      <c r="P29" s="88"/>
      <c r="Q29" s="88"/>
      <c r="R29" s="88"/>
      <c r="S29" s="88"/>
      <c r="T29" s="88"/>
      <c r="U29" s="88"/>
      <c r="V29" s="88"/>
      <c r="W29" s="88"/>
    </row>
    <row r="30" spans="2:23" s="158" customFormat="1" ht="15" customHeight="1">
      <c r="B30" s="323"/>
      <c r="C30" s="324"/>
      <c r="D30" s="324"/>
      <c r="E30" s="324"/>
      <c r="F30" s="324"/>
      <c r="G30" s="324"/>
      <c r="H30" s="324"/>
      <c r="I30" s="324"/>
      <c r="J30" s="325"/>
      <c r="K30" s="88"/>
      <c r="L30" s="88"/>
      <c r="M30" s="88"/>
      <c r="N30" s="259"/>
      <c r="O30" s="88"/>
      <c r="P30" s="88"/>
      <c r="Q30" s="88"/>
      <c r="R30" s="88"/>
      <c r="S30" s="88"/>
      <c r="T30" s="88"/>
      <c r="U30" s="88"/>
      <c r="V30" s="88"/>
      <c r="W30" s="88"/>
    </row>
    <row r="31" spans="2:23" s="158" customFormat="1" ht="15" customHeight="1">
      <c r="B31" s="326"/>
      <c r="C31" s="326"/>
      <c r="D31" s="326"/>
      <c r="E31" s="326"/>
      <c r="F31" s="327"/>
      <c r="G31" s="327"/>
      <c r="H31" s="327"/>
      <c r="I31" s="327"/>
      <c r="J31" s="327"/>
      <c r="K31" s="88"/>
      <c r="L31" s="88"/>
      <c r="M31" s="88"/>
      <c r="N31" s="259"/>
      <c r="O31" s="88"/>
      <c r="P31" s="88"/>
      <c r="Q31" s="88"/>
      <c r="R31" s="88"/>
      <c r="S31" s="88"/>
      <c r="T31" s="88"/>
      <c r="U31" s="88"/>
      <c r="V31" s="88"/>
      <c r="W31" s="88"/>
    </row>
  </sheetData>
  <sheetProtection algorithmName="SHA-512" hashValue="KlR++P4leZPHuUdU9mF1HDBi4mcxicb7k7s2vDHVQHse+zbfwPBevWkFmsQGAcgMH6FpcKh2baaJavPw/7NkHA==" saltValue="4sNPDQ6CEYP6B6MVHkleqw==" spinCount="100000" sheet="1" objects="1" scenarios="1" selectLockedCells="1"/>
  <mergeCells count="5">
    <mergeCell ref="B30:J30"/>
    <mergeCell ref="B31:E31"/>
    <mergeCell ref="F31:J31"/>
    <mergeCell ref="B4:H4"/>
    <mergeCell ref="I4:J4"/>
  </mergeCells>
  <conditionalFormatting sqref="J1 J32:J64638">
    <cfRule type="expression" dxfId="90" priority="233" stopIfTrue="1">
      <formula>OR(#REF!="M",#REF!="A")</formula>
    </cfRule>
  </conditionalFormatting>
  <conditionalFormatting sqref="E1 E32:E64638">
    <cfRule type="expression" dxfId="89" priority="232" stopIfTrue="1">
      <formula>OR(#REF!="M",#REF!="A")</formula>
    </cfRule>
  </conditionalFormatting>
  <conditionalFormatting sqref="C1:D1 F1:I1 F32:I64638 C32:D64638">
    <cfRule type="expression" dxfId="88" priority="231" stopIfTrue="1">
      <formula>OR(#REF!="M",#REF!="A")</formula>
    </cfRule>
  </conditionalFormatting>
  <conditionalFormatting sqref="J13">
    <cfRule type="expression" dxfId="87" priority="227" stopIfTrue="1">
      <formula>OR(#REF!="M",#REF!="A")</formula>
    </cfRule>
  </conditionalFormatting>
  <conditionalFormatting sqref="E13">
    <cfRule type="expression" dxfId="86" priority="226" stopIfTrue="1">
      <formula>OR(#REF!="M",#REF!="A")</formula>
    </cfRule>
  </conditionalFormatting>
  <conditionalFormatting sqref="C13:D13 F13:I13">
    <cfRule type="expression" dxfId="85" priority="225" stopIfTrue="1">
      <formula>OR(#REF!="M",#REF!="A")</formula>
    </cfRule>
  </conditionalFormatting>
  <conditionalFormatting sqref="B7:B8">
    <cfRule type="expression" dxfId="84" priority="220" stopIfTrue="1">
      <formula>OR(#REF!="M",#REF!="A")</formula>
    </cfRule>
  </conditionalFormatting>
  <conditionalFormatting sqref="J5:J6 J2 J10:J12">
    <cfRule type="expression" dxfId="83" priority="223" stopIfTrue="1">
      <formula>OR(#REF!="M",#REF!="A")</formula>
    </cfRule>
  </conditionalFormatting>
  <conditionalFormatting sqref="E2 E5:E12">
    <cfRule type="expression" dxfId="82" priority="222" stopIfTrue="1">
      <formula>OR(#REF!="M",#REF!="A")</formula>
    </cfRule>
  </conditionalFormatting>
  <conditionalFormatting sqref="C5:D6 C3:C4 F7:F8 C2:D2 F5:I6 F2:I2 C9:D12 F10:I12 F9:H9">
    <cfRule type="expression" dxfId="81" priority="221" stopIfTrue="1">
      <formula>OR(#REF!="M",#REF!="A")</formula>
    </cfRule>
  </conditionalFormatting>
  <conditionalFormatting sqref="D3">
    <cfRule type="expression" dxfId="80" priority="224" stopIfTrue="1">
      <formula>OR(#REF!="M",#REF!="A")</formula>
    </cfRule>
  </conditionalFormatting>
  <conditionalFormatting sqref="I22">
    <cfRule type="expression" dxfId="79" priority="90" stopIfTrue="1">
      <formula>OR(#REF!="M",#REF!="A")</formula>
    </cfRule>
  </conditionalFormatting>
  <conditionalFormatting sqref="J14:J15">
    <cfRule type="expression" dxfId="78" priority="133" stopIfTrue="1">
      <formula>OR(#REF!="M",#REF!="A")</formula>
    </cfRule>
  </conditionalFormatting>
  <conditionalFormatting sqref="E14:E15">
    <cfRule type="expression" dxfId="77" priority="132" stopIfTrue="1">
      <formula>OR(#REF!="M",#REF!="A")</formula>
    </cfRule>
  </conditionalFormatting>
  <conditionalFormatting sqref="H15:I15 F15 F14:I14 C14:D15">
    <cfRule type="expression" dxfId="76" priority="131" stopIfTrue="1">
      <formula>OR(#REF!="M",#REF!="A")</formula>
    </cfRule>
  </conditionalFormatting>
  <conditionalFormatting sqref="B15">
    <cfRule type="expression" dxfId="75" priority="130" stopIfTrue="1">
      <formula>OR(#REF!="M",#REF!="A")</formula>
    </cfRule>
  </conditionalFormatting>
  <conditionalFormatting sqref="B14">
    <cfRule type="expression" dxfId="74" priority="129" stopIfTrue="1">
      <formula>OR(#REF!="M",#REF!="A")</formula>
    </cfRule>
  </conditionalFormatting>
  <conditionalFormatting sqref="G15">
    <cfRule type="expression" dxfId="73" priority="128" stopIfTrue="1">
      <formula>OR(#REF!="M",#REF!="A")</formula>
    </cfRule>
  </conditionalFormatting>
  <conditionalFormatting sqref="J29:J31">
    <cfRule type="expression" dxfId="72" priority="127" stopIfTrue="1">
      <formula>OR(#REF!="M",#REF!="A")</formula>
    </cfRule>
  </conditionalFormatting>
  <conditionalFormatting sqref="E29:E31">
    <cfRule type="expression" dxfId="71" priority="126" stopIfTrue="1">
      <formula>OR(#REF!="M",#REF!="A")</formula>
    </cfRule>
  </conditionalFormatting>
  <conditionalFormatting sqref="C29:D31 F29:I31">
    <cfRule type="expression" dxfId="70" priority="125" stopIfTrue="1">
      <formula>OR(#REF!="M",#REF!="A")</formula>
    </cfRule>
  </conditionalFormatting>
  <conditionalFormatting sqref="J27:J28">
    <cfRule type="expression" dxfId="69" priority="124" stopIfTrue="1">
      <formula>OR(#REF!="M",#REF!="A")</formula>
    </cfRule>
  </conditionalFormatting>
  <conditionalFormatting sqref="E27:E28">
    <cfRule type="expression" dxfId="68" priority="123" stopIfTrue="1">
      <formula>OR(#REF!="M",#REF!="A")</formula>
    </cfRule>
  </conditionalFormatting>
  <conditionalFormatting sqref="C27:D28 F27:I28">
    <cfRule type="expression" dxfId="67" priority="122" stopIfTrue="1">
      <formula>OR(#REF!="M",#REF!="A")</formula>
    </cfRule>
  </conditionalFormatting>
  <conditionalFormatting sqref="B17">
    <cfRule type="expression" dxfId="66" priority="119" stopIfTrue="1">
      <formula>OR(#REF!="M",#REF!="A")</formula>
    </cfRule>
  </conditionalFormatting>
  <conditionalFormatting sqref="J16">
    <cfRule type="expression" dxfId="65" priority="118" stopIfTrue="1">
      <formula>OR(#REF!="M",#REF!="A")</formula>
    </cfRule>
  </conditionalFormatting>
  <conditionalFormatting sqref="E16">
    <cfRule type="expression" dxfId="64" priority="117" stopIfTrue="1">
      <formula>OR(#REF!="M",#REF!="A")</formula>
    </cfRule>
  </conditionalFormatting>
  <conditionalFormatting sqref="F16:I16 C16:D16">
    <cfRule type="expression" dxfId="63" priority="116" stopIfTrue="1">
      <formula>OR(#REF!="M",#REF!="A")</formula>
    </cfRule>
  </conditionalFormatting>
  <conditionalFormatting sqref="B16">
    <cfRule type="expression" dxfId="62" priority="115" stopIfTrue="1">
      <formula>OR(#REF!="M",#REF!="A")</formula>
    </cfRule>
  </conditionalFormatting>
  <conditionalFormatting sqref="J17">
    <cfRule type="expression" dxfId="61" priority="111" stopIfTrue="1">
      <formula>OR(#REF!="M",#REF!="A")</formula>
    </cfRule>
  </conditionalFormatting>
  <conditionalFormatting sqref="I17">
    <cfRule type="expression" dxfId="60" priority="112" stopIfTrue="1">
      <formula>OR(#REF!="M",#REF!="A")</formula>
    </cfRule>
  </conditionalFormatting>
  <conditionalFormatting sqref="E22">
    <cfRule type="expression" dxfId="59" priority="97" stopIfTrue="1">
      <formula>OR(#REF!="M",#REF!="A")</formula>
    </cfRule>
  </conditionalFormatting>
  <conditionalFormatting sqref="D22 G20:G22">
    <cfRule type="expression" dxfId="58" priority="96" stopIfTrue="1">
      <formula>OR(#REF!="M",#REF!="A")</formula>
    </cfRule>
  </conditionalFormatting>
  <conditionalFormatting sqref="D20:D21">
    <cfRule type="expression" dxfId="57" priority="92" stopIfTrue="1">
      <formula>OR(#REF!="M",#REF!="A")</formula>
    </cfRule>
  </conditionalFormatting>
  <conditionalFormatting sqref="E20:E21">
    <cfRule type="expression" dxfId="56" priority="94" stopIfTrue="1">
      <formula>OR(#REF!="M",#REF!="A")</formula>
    </cfRule>
  </conditionalFormatting>
  <conditionalFormatting sqref="F21">
    <cfRule type="expression" dxfId="55" priority="93" stopIfTrue="1">
      <formula>OR(#REF!="M",#REF!="A")</formula>
    </cfRule>
  </conditionalFormatting>
  <conditionalFormatting sqref="J20:J21">
    <cfRule type="expression" dxfId="54" priority="89" stopIfTrue="1">
      <formula>OR(#REF!="M",#REF!="A")</formula>
    </cfRule>
  </conditionalFormatting>
  <conditionalFormatting sqref="J22">
    <cfRule type="expression" dxfId="53" priority="91" stopIfTrue="1">
      <formula>OR(#REF!="M",#REF!="A")</formula>
    </cfRule>
  </conditionalFormatting>
  <conditionalFormatting sqref="I20:I21">
    <cfRule type="expression" dxfId="52" priority="88" stopIfTrue="1">
      <formula>OR(#REF!="M",#REF!="A")</formula>
    </cfRule>
  </conditionalFormatting>
  <conditionalFormatting sqref="H21">
    <cfRule type="expression" dxfId="51" priority="86" stopIfTrue="1">
      <formula>OR(#REF!="M",#REF!="A")</formula>
    </cfRule>
  </conditionalFormatting>
  <conditionalFormatting sqref="J18">
    <cfRule type="expression" dxfId="50" priority="83" stopIfTrue="1">
      <formula>OR(#REF!="M",#REF!="A")</formula>
    </cfRule>
  </conditionalFormatting>
  <conditionalFormatting sqref="E18">
    <cfRule type="expression" dxfId="49" priority="82" stopIfTrue="1">
      <formula>OR(#REF!="M",#REF!="A")</formula>
    </cfRule>
  </conditionalFormatting>
  <conditionalFormatting sqref="F18:I18 C18:D18">
    <cfRule type="expression" dxfId="48" priority="81" stopIfTrue="1">
      <formula>OR(#REF!="M",#REF!="A")</formula>
    </cfRule>
  </conditionalFormatting>
  <conditionalFormatting sqref="B18">
    <cfRule type="expression" dxfId="47" priority="80" stopIfTrue="1">
      <formula>OR(#REF!="M",#REF!="A")</formula>
    </cfRule>
  </conditionalFormatting>
  <conditionalFormatting sqref="C20">
    <cfRule type="expression" dxfId="46" priority="79" stopIfTrue="1">
      <formula>OR(#REF!="M",#REF!="A")</formula>
    </cfRule>
  </conditionalFormatting>
  <conditionalFormatting sqref="E19">
    <cfRule type="expression" dxfId="45" priority="71" stopIfTrue="1">
      <formula>OR(#REF!="M",#REF!="A")</formula>
    </cfRule>
  </conditionalFormatting>
  <conditionalFormatting sqref="G19 D19">
    <cfRule type="expression" dxfId="44" priority="70" stopIfTrue="1">
      <formula>OR(#REF!="M",#REF!="A")</formula>
    </cfRule>
  </conditionalFormatting>
  <conditionalFormatting sqref="B19:B26">
    <cfRule type="expression" dxfId="43" priority="69" stopIfTrue="1">
      <formula>OR(#REF!="M",#REF!="A")</formula>
    </cfRule>
  </conditionalFormatting>
  <conditionalFormatting sqref="J19">
    <cfRule type="expression" dxfId="42" priority="68" stopIfTrue="1">
      <formula>OR(#REF!="M",#REF!="A")</formula>
    </cfRule>
  </conditionalFormatting>
  <conditionalFormatting sqref="I19">
    <cfRule type="expression" dxfId="41" priority="67" stopIfTrue="1">
      <formula>OR(#REF!="M",#REF!="A")</formula>
    </cfRule>
  </conditionalFormatting>
  <conditionalFormatting sqref="H19">
    <cfRule type="expression" dxfId="40" priority="66" stopIfTrue="1">
      <formula>OR(#REF!="M",#REF!="A")</formula>
    </cfRule>
  </conditionalFormatting>
  <conditionalFormatting sqref="C19">
    <cfRule type="expression" dxfId="39" priority="64" stopIfTrue="1">
      <formula>OR(#REF!="M",#REF!="A")</formula>
    </cfRule>
  </conditionalFormatting>
  <conditionalFormatting sqref="H23">
    <cfRule type="expression" dxfId="38" priority="57" stopIfTrue="1">
      <formula>OR(#REF!="M",#REF!="A")</formula>
    </cfRule>
  </conditionalFormatting>
  <conditionalFormatting sqref="E23">
    <cfRule type="expression" dxfId="37" priority="62" stopIfTrue="1">
      <formula>OR(#REF!="M",#REF!="A")</formula>
    </cfRule>
  </conditionalFormatting>
  <conditionalFormatting sqref="G23 D23">
    <cfRule type="expression" dxfId="36" priority="61" stopIfTrue="1">
      <formula>OR(#REF!="M",#REF!="A")</formula>
    </cfRule>
  </conditionalFormatting>
  <conditionalFormatting sqref="J23">
    <cfRule type="expression" dxfId="35" priority="59" stopIfTrue="1">
      <formula>OR(#REF!="M",#REF!="A")</formula>
    </cfRule>
  </conditionalFormatting>
  <conditionalFormatting sqref="I23">
    <cfRule type="expression" dxfId="34" priority="58" stopIfTrue="1">
      <formula>OR(#REF!="M",#REF!="A")</formula>
    </cfRule>
  </conditionalFormatting>
  <conditionalFormatting sqref="J26">
    <cfRule type="expression" dxfId="33" priority="43" stopIfTrue="1">
      <formula>OR(#REF!="M",#REF!="A")</formula>
    </cfRule>
  </conditionalFormatting>
  <conditionalFormatting sqref="I26">
    <cfRule type="expression" dxfId="32" priority="42" stopIfTrue="1">
      <formula>OR(#REF!="M",#REF!="A")</formula>
    </cfRule>
  </conditionalFormatting>
  <conditionalFormatting sqref="H20">
    <cfRule type="expression" dxfId="31" priority="37" stopIfTrue="1">
      <formula>OR(#REF!="M",#REF!="A")</formula>
    </cfRule>
  </conditionalFormatting>
  <conditionalFormatting sqref="H22">
    <cfRule type="expression" dxfId="30" priority="35" stopIfTrue="1">
      <formula>OR(#REF!="M",#REF!="A")</formula>
    </cfRule>
  </conditionalFormatting>
  <conditionalFormatting sqref="E17">
    <cfRule type="expression" dxfId="29" priority="33" stopIfTrue="1">
      <formula>OR(#REF!="M",#REF!="A")</formula>
    </cfRule>
  </conditionalFormatting>
  <conditionalFormatting sqref="D17 F17">
    <cfRule type="expression" dxfId="28" priority="32" stopIfTrue="1">
      <formula>OR(#REF!="M",#REF!="A")</formula>
    </cfRule>
  </conditionalFormatting>
  <conditionalFormatting sqref="G17">
    <cfRule type="expression" dxfId="27" priority="31" stopIfTrue="1">
      <formula>OR(#REF!="M",#REF!="A")</formula>
    </cfRule>
  </conditionalFormatting>
  <conditionalFormatting sqref="C17">
    <cfRule type="expression" dxfId="26" priority="30" stopIfTrue="1">
      <formula>OR(#REF!="M",#REF!="A")</formula>
    </cfRule>
  </conditionalFormatting>
  <conditionalFormatting sqref="H17">
    <cfRule type="expression" dxfId="25" priority="29" stopIfTrue="1">
      <formula>OR(#REF!="M",#REF!="A")</formula>
    </cfRule>
  </conditionalFormatting>
  <conditionalFormatting sqref="F19">
    <cfRule type="expression" dxfId="24" priority="26" stopIfTrue="1">
      <formula>OR(#REF!="M",#REF!="A")</formula>
    </cfRule>
  </conditionalFormatting>
  <conditionalFormatting sqref="F23">
    <cfRule type="expression" dxfId="23" priority="22" stopIfTrue="1">
      <formula>OR(#REF!="M",#REF!="A")</formula>
    </cfRule>
  </conditionalFormatting>
  <conditionalFormatting sqref="F20">
    <cfRule type="expression" dxfId="22" priority="24" stopIfTrue="1">
      <formula>OR(#REF!="M",#REF!="A")</formula>
    </cfRule>
  </conditionalFormatting>
  <conditionalFormatting sqref="F22">
    <cfRule type="expression" dxfId="21" priority="23" stopIfTrue="1">
      <formula>OR(#REF!="M",#REF!="A")</formula>
    </cfRule>
  </conditionalFormatting>
  <conditionalFormatting sqref="E24">
    <cfRule type="expression" dxfId="20" priority="21" stopIfTrue="1">
      <formula>OR(#REF!="M",#REF!="A")</formula>
    </cfRule>
  </conditionalFormatting>
  <conditionalFormatting sqref="G24 D24">
    <cfRule type="expression" dxfId="19" priority="20" stopIfTrue="1">
      <formula>OR(#REF!="M",#REF!="A")</formula>
    </cfRule>
  </conditionalFormatting>
  <conditionalFormatting sqref="J24">
    <cfRule type="expression" dxfId="18" priority="18" stopIfTrue="1">
      <formula>OR(#REF!="M",#REF!="A")</formula>
    </cfRule>
  </conditionalFormatting>
  <conditionalFormatting sqref="I24">
    <cfRule type="expression" dxfId="17" priority="17" stopIfTrue="1">
      <formula>OR(#REF!="M",#REF!="A")</formula>
    </cfRule>
  </conditionalFormatting>
  <conditionalFormatting sqref="C24">
    <cfRule type="expression" dxfId="16" priority="15" stopIfTrue="1">
      <formula>OR(#REF!="M",#REF!="A")</formula>
    </cfRule>
  </conditionalFormatting>
  <conditionalFormatting sqref="H24">
    <cfRule type="expression" dxfId="15" priority="14" stopIfTrue="1">
      <formula>OR(#REF!="M",#REF!="A")</formula>
    </cfRule>
  </conditionalFormatting>
  <conditionalFormatting sqref="F24">
    <cfRule type="expression" dxfId="14" priority="13" stopIfTrue="1">
      <formula>OR(#REF!="M",#REF!="A")</formula>
    </cfRule>
  </conditionalFormatting>
  <conditionalFormatting sqref="C21:C23">
    <cfRule type="expression" dxfId="13" priority="12" stopIfTrue="1">
      <formula>OR(#REF!="M",#REF!="A")</formula>
    </cfRule>
  </conditionalFormatting>
  <conditionalFormatting sqref="E26">
    <cfRule type="expression" dxfId="12" priority="11" stopIfTrue="1">
      <formula>OR(#REF!="M",#REF!="A")</formula>
    </cfRule>
  </conditionalFormatting>
  <conditionalFormatting sqref="G26 D26">
    <cfRule type="expression" dxfId="11" priority="10" stopIfTrue="1">
      <formula>OR(#REF!="M",#REF!="A")</formula>
    </cfRule>
  </conditionalFormatting>
  <conditionalFormatting sqref="F26">
    <cfRule type="expression" dxfId="10" priority="9" stopIfTrue="1">
      <formula>OR(#REF!="M",#REF!="A")</formula>
    </cfRule>
  </conditionalFormatting>
  <conditionalFormatting sqref="H26">
    <cfRule type="expression" dxfId="9" priority="8" stopIfTrue="1">
      <formula>OR(#REF!="M",#REF!="A")</formula>
    </cfRule>
  </conditionalFormatting>
  <conditionalFormatting sqref="E25">
    <cfRule type="expression" dxfId="8" priority="7" stopIfTrue="1">
      <formula>OR(#REF!="M",#REF!="A")</formula>
    </cfRule>
  </conditionalFormatting>
  <conditionalFormatting sqref="G25 D25">
    <cfRule type="expression" dxfId="7" priority="6" stopIfTrue="1">
      <formula>OR(#REF!="M",#REF!="A")</formula>
    </cfRule>
  </conditionalFormatting>
  <conditionalFormatting sqref="H25">
    <cfRule type="expression" dxfId="6" priority="5" stopIfTrue="1">
      <formula>OR(#REF!="M",#REF!="A")</formula>
    </cfRule>
  </conditionalFormatting>
  <conditionalFormatting sqref="F25">
    <cfRule type="expression" dxfId="5" priority="4" stopIfTrue="1">
      <formula>OR(#REF!="M",#REF!="A")</formula>
    </cfRule>
  </conditionalFormatting>
  <conditionalFormatting sqref="C25:C26">
    <cfRule type="expression" dxfId="4" priority="3" stopIfTrue="1">
      <formula>OR(#REF!="M",#REF!="A")</formula>
    </cfRule>
  </conditionalFormatting>
  <conditionalFormatting sqref="J25">
    <cfRule type="expression" dxfId="3" priority="2" stopIfTrue="1">
      <formula>OR(#REF!="M",#REF!="A")</formula>
    </cfRule>
  </conditionalFormatting>
  <conditionalFormatting sqref="I25">
    <cfRule type="expression" dxfId="2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zoomScaleNormal="100" workbookViewId="0">
      <selection activeCell="D2" sqref="D2"/>
    </sheetView>
  </sheetViews>
  <sheetFormatPr defaultColWidth="9.140625" defaultRowHeight="11.25"/>
  <cols>
    <col min="1" max="1" width="2.85546875" style="203" customWidth="1"/>
    <col min="2" max="2" width="11.42578125" style="241" customWidth="1"/>
    <col min="3" max="3" width="16" style="241" customWidth="1"/>
    <col min="4" max="4" width="43" style="246" customWidth="1"/>
    <col min="5" max="5" width="9.42578125" style="241" bestFit="1" customWidth="1"/>
    <col min="6" max="6" width="12.7109375" style="242" customWidth="1"/>
    <col min="7" max="7" width="12.7109375" style="241" customWidth="1"/>
    <col min="8" max="8" width="15.7109375" style="241" customWidth="1"/>
    <col min="9" max="9" width="16.85546875" style="236" customWidth="1"/>
    <col min="10" max="10" width="11.42578125" style="204" customWidth="1"/>
    <col min="11" max="11" width="14.5703125" style="203" customWidth="1"/>
    <col min="12" max="12" width="18.5703125" style="203" customWidth="1"/>
    <col min="13" max="13" width="16.7109375" style="203" customWidth="1"/>
    <col min="14" max="14" width="13.85546875" style="203" customWidth="1"/>
    <col min="15" max="15" width="9.42578125" style="203" bestFit="1" customWidth="1"/>
    <col min="16" max="17" width="9.28515625" style="203" bestFit="1" customWidth="1"/>
    <col min="18" max="16384" width="9.140625" style="203"/>
  </cols>
  <sheetData>
    <row r="1" spans="1:9">
      <c r="B1" s="204"/>
      <c r="C1" s="204"/>
      <c r="D1" s="205"/>
      <c r="E1" s="204"/>
      <c r="F1" s="206"/>
      <c r="G1" s="204"/>
      <c r="H1" s="204"/>
      <c r="I1" s="203"/>
    </row>
    <row r="2" spans="1:9" ht="82.5" customHeight="1">
      <c r="A2" s="46"/>
      <c r="B2" s="279"/>
      <c r="C2" s="280"/>
      <c r="D2" s="281"/>
      <c r="E2" s="280"/>
      <c r="F2" s="280"/>
      <c r="G2" s="280"/>
      <c r="H2" s="282"/>
      <c r="I2" s="46"/>
    </row>
    <row r="3" spans="1:9" ht="11.25" customHeight="1">
      <c r="A3" s="46"/>
      <c r="B3" s="46"/>
      <c r="C3" s="46"/>
      <c r="D3" s="46"/>
      <c r="E3" s="46"/>
      <c r="F3" s="46"/>
      <c r="G3" s="46"/>
      <c r="H3" s="46"/>
      <c r="I3" s="46"/>
    </row>
    <row r="4" spans="1:9" ht="17.45" customHeight="1">
      <c r="A4" s="46"/>
      <c r="B4" s="334" t="s">
        <v>74</v>
      </c>
      <c r="C4" s="334"/>
      <c r="D4" s="334"/>
      <c r="E4" s="334"/>
      <c r="F4" s="334"/>
      <c r="G4" s="334"/>
      <c r="H4" s="335">
        <f>Planilha!I4</f>
        <v>46147</v>
      </c>
      <c r="I4" s="203"/>
    </row>
    <row r="5" spans="1:9" ht="17.45" customHeight="1">
      <c r="A5" s="46"/>
      <c r="B5" s="334"/>
      <c r="C5" s="334"/>
      <c r="D5" s="334"/>
      <c r="E5" s="334"/>
      <c r="F5" s="334"/>
      <c r="G5" s="334"/>
      <c r="H5" s="336"/>
      <c r="I5" s="203"/>
    </row>
    <row r="6" spans="1:9" ht="11.25" customHeight="1">
      <c r="A6" s="46"/>
      <c r="B6" s="204"/>
      <c r="C6" s="204"/>
      <c r="D6" s="205"/>
      <c r="E6" s="204"/>
      <c r="F6" s="204"/>
      <c r="G6" s="204"/>
      <c r="H6" s="204"/>
      <c r="I6" s="203"/>
    </row>
    <row r="7" spans="1:9">
      <c r="B7" s="209"/>
      <c r="C7" s="210"/>
      <c r="D7" s="211"/>
      <c r="E7" s="210"/>
      <c r="F7" s="210"/>
      <c r="G7" s="210"/>
      <c r="H7" s="212"/>
      <c r="I7" s="203"/>
    </row>
    <row r="8" spans="1:9" ht="18.75">
      <c r="B8" s="247" t="s">
        <v>63</v>
      </c>
      <c r="C8" s="248" t="str">
        <f>Planilha!C7</f>
        <v>UBS GONZAGA DE CAMPOS</v>
      </c>
      <c r="D8" s="249"/>
      <c r="E8" s="249"/>
      <c r="F8" s="249"/>
      <c r="G8" s="249"/>
      <c r="H8" s="250"/>
      <c r="I8" s="203"/>
    </row>
    <row r="9" spans="1:9" ht="22.5" customHeight="1">
      <c r="B9" s="213" t="s">
        <v>18</v>
      </c>
      <c r="C9" s="214" t="str">
        <f>Planilha!C8</f>
        <v>REFORMA DA ILUMINAÇÃO EXTERNA</v>
      </c>
      <c r="D9" s="215"/>
      <c r="E9" s="216"/>
      <c r="F9" s="216"/>
      <c r="G9" s="216"/>
      <c r="H9" s="217"/>
      <c r="I9" s="203"/>
    </row>
    <row r="10" spans="1:9" ht="15" customHeight="1">
      <c r="B10" s="213" t="s">
        <v>65</v>
      </c>
      <c r="C10" s="218" t="str">
        <f>Planilha!C9</f>
        <v>AV. FELICIANO SALLES CUNHA, 2140</v>
      </c>
      <c r="D10" s="219"/>
      <c r="E10" s="219"/>
      <c r="F10" s="220"/>
      <c r="G10" s="221"/>
      <c r="H10" s="222"/>
      <c r="I10" s="203"/>
    </row>
    <row r="11" spans="1:9" ht="15" customHeight="1">
      <c r="B11" s="251"/>
      <c r="C11" s="252" t="str">
        <f>Planilha!C10</f>
        <v>GONZAGA DE CAMPOS</v>
      </c>
      <c r="D11" s="253"/>
      <c r="E11" s="253"/>
      <c r="F11" s="220" t="s">
        <v>66</v>
      </c>
      <c r="G11" s="254" t="str">
        <f>Planilha!H10</f>
        <v>SÃO JOSÉ DO RIO PRETO - SP</v>
      </c>
      <c r="H11" s="255"/>
      <c r="I11" s="203"/>
    </row>
    <row r="12" spans="1:9" ht="6.95" customHeight="1">
      <c r="B12" s="223"/>
      <c r="C12" s="224"/>
      <c r="D12" s="225"/>
      <c r="E12" s="225"/>
      <c r="F12" s="226"/>
      <c r="G12" s="227"/>
      <c r="H12" s="228"/>
      <c r="I12" s="203"/>
    </row>
    <row r="13" spans="1:9" ht="11.25" customHeight="1">
      <c r="B13" s="194"/>
      <c r="C13" s="195"/>
      <c r="D13" s="229"/>
      <c r="E13" s="230"/>
      <c r="F13" s="195"/>
      <c r="G13" s="163"/>
      <c r="H13" s="196"/>
      <c r="I13" s="46"/>
    </row>
    <row r="14" spans="1:9" ht="22.5">
      <c r="B14" s="337" t="s">
        <v>83</v>
      </c>
      <c r="C14" s="337"/>
      <c r="D14" s="231" t="s">
        <v>95</v>
      </c>
      <c r="E14" s="232" t="s">
        <v>85</v>
      </c>
      <c r="F14" s="233"/>
      <c r="G14" s="234" t="s">
        <v>75</v>
      </c>
      <c r="H14" s="235">
        <f>SUM(H16:H19)</f>
        <v>0</v>
      </c>
    </row>
    <row r="15" spans="1:9" ht="15" customHeight="1">
      <c r="B15" s="134" t="s">
        <v>17</v>
      </c>
      <c r="C15" s="237" t="s">
        <v>1</v>
      </c>
      <c r="D15" s="238" t="s">
        <v>76</v>
      </c>
      <c r="E15" s="134" t="s">
        <v>77</v>
      </c>
      <c r="F15" s="233" t="s">
        <v>78</v>
      </c>
      <c r="G15" s="134" t="s">
        <v>79</v>
      </c>
      <c r="H15" s="134" t="s">
        <v>80</v>
      </c>
    </row>
    <row r="16" spans="1:9" ht="15" customHeight="1">
      <c r="B16" s="86" t="s">
        <v>19</v>
      </c>
      <c r="C16" s="144" t="s">
        <v>90</v>
      </c>
      <c r="D16" s="263" t="s">
        <v>91</v>
      </c>
      <c r="E16" s="86" t="s">
        <v>81</v>
      </c>
      <c r="F16" s="239">
        <v>0.5</v>
      </c>
      <c r="G16" s="283"/>
      <c r="H16" s="240" t="str">
        <f>IF(G16=0,"",ROUND(F16*G16,2))</f>
        <v/>
      </c>
    </row>
    <row r="17" spans="2:9" ht="15" customHeight="1">
      <c r="B17" s="86" t="s">
        <v>19</v>
      </c>
      <c r="C17" s="144" t="s">
        <v>92</v>
      </c>
      <c r="D17" s="263" t="s">
        <v>93</v>
      </c>
      <c r="E17" s="86" t="s">
        <v>81</v>
      </c>
      <c r="F17" s="239">
        <v>0.3</v>
      </c>
      <c r="G17" s="283"/>
      <c r="H17" s="240" t="str">
        <f>IF(G17=0,"",ROUND(F17*G17,2))</f>
        <v/>
      </c>
    </row>
    <row r="18" spans="2:9" ht="15" customHeight="1">
      <c r="B18" s="86" t="s">
        <v>75</v>
      </c>
      <c r="C18" s="144" t="s">
        <v>88</v>
      </c>
      <c r="D18" s="263" t="s">
        <v>94</v>
      </c>
      <c r="E18" s="86" t="s">
        <v>85</v>
      </c>
      <c r="F18" s="239">
        <v>2</v>
      </c>
      <c r="G18" s="283"/>
      <c r="H18" s="240" t="str">
        <f t="shared" ref="H18:H19" si="0">IF(G18=0,"",ROUND(F18*G18,2))</f>
        <v/>
      </c>
    </row>
    <row r="19" spans="2:9" ht="22.5">
      <c r="B19" s="86" t="s">
        <v>75</v>
      </c>
      <c r="C19" s="144" t="s">
        <v>89</v>
      </c>
      <c r="D19" s="85" t="s">
        <v>95</v>
      </c>
      <c r="E19" s="86" t="s">
        <v>85</v>
      </c>
      <c r="F19" s="239">
        <v>1</v>
      </c>
      <c r="G19" s="283"/>
      <c r="H19" s="240" t="str">
        <f t="shared" si="0"/>
        <v/>
      </c>
    </row>
    <row r="20" spans="2:9">
      <c r="B20" s="207"/>
      <c r="C20" s="243"/>
      <c r="D20" s="162"/>
      <c r="E20" s="256"/>
      <c r="F20" s="244"/>
      <c r="G20" s="208"/>
      <c r="H20" s="245"/>
      <c r="I20" s="203"/>
    </row>
    <row r="21" spans="2:9" ht="15" customHeight="1">
      <c r="B21" s="323"/>
      <c r="C21" s="324"/>
      <c r="D21" s="324"/>
      <c r="E21" s="324"/>
      <c r="F21" s="324"/>
      <c r="G21" s="324"/>
      <c r="H21" s="325"/>
      <c r="I21" s="203"/>
    </row>
    <row r="22" spans="2:9" ht="15" customHeight="1">
      <c r="B22" s="323"/>
      <c r="C22" s="324"/>
      <c r="D22" s="325"/>
      <c r="E22" s="331"/>
      <c r="F22" s="332"/>
      <c r="G22" s="332"/>
      <c r="H22" s="333"/>
      <c r="I22" s="203"/>
    </row>
  </sheetData>
  <sheetProtection algorithmName="SHA-512" hashValue="ZXFx5XeXi/IlIT1zRsVplP4FDjHJ45vLE0cmPaEh5I3DwQKq2G8wH3qL0EOSVaQkJmbWVlCEnFX4i/eVmJTppA==" saltValue="rUh41Y4/cN/8axVr6jJuNg==" spinCount="100000" sheet="1" objects="1" scenarios="1" selectLockedCells="1"/>
  <mergeCells count="6">
    <mergeCell ref="B22:D22"/>
    <mergeCell ref="E22:H22"/>
    <mergeCell ref="B4:G5"/>
    <mergeCell ref="H4:H5"/>
    <mergeCell ref="B14:C14"/>
    <mergeCell ref="B21:H21"/>
  </mergeCells>
  <conditionalFormatting sqref="B13:C13">
    <cfRule type="expression" dxfId="1" priority="1" stopIfTrue="1">
      <formula>OR(#REF!="M",#REF!="A")</formula>
    </cfRule>
  </conditionalFormatting>
  <pageMargins left="0.51181102362204722" right="0.11811023622047245" top="0.59055118110236227" bottom="0.59055118110236227" header="0.31496062992125984" footer="0.31496062992125984"/>
  <pageSetup paperSize="9" scale="8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showGridLines="0" workbookViewId="0">
      <selection activeCell="E2" sqref="E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84"/>
      <c r="C2" s="285"/>
      <c r="D2" s="285"/>
      <c r="E2" s="285"/>
      <c r="F2" s="285"/>
      <c r="G2" s="285"/>
      <c r="H2" s="285"/>
      <c r="I2" s="285"/>
      <c r="J2" s="286"/>
      <c r="K2" s="285"/>
      <c r="L2" s="285"/>
      <c r="M2" s="285"/>
      <c r="N2" s="285"/>
      <c r="O2" s="285"/>
      <c r="P2" s="285"/>
      <c r="Q2" s="285"/>
      <c r="R2" s="285"/>
      <c r="S2" s="287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13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20</v>
      </c>
      <c r="C4" s="31"/>
      <c r="D4" s="31"/>
      <c r="E4" s="360" t="str">
        <f>Planilha!C7</f>
        <v>UBS GONZAGA DE CAMPOS</v>
      </c>
      <c r="F4" s="360"/>
      <c r="G4" s="360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368" t="s">
        <v>21</v>
      </c>
      <c r="C5" s="369"/>
      <c r="D5" s="369"/>
      <c r="E5" s="264" t="str">
        <f>Planilha!C8</f>
        <v>REFORMA DA ILUMINAÇÃO EXTERNA</v>
      </c>
      <c r="F5" s="35"/>
      <c r="G5" s="36"/>
      <c r="H5" s="37"/>
      <c r="I5" s="37"/>
      <c r="J5" s="37"/>
      <c r="K5" s="37"/>
      <c r="L5" s="37"/>
      <c r="M5" s="38" t="s">
        <v>22</v>
      </c>
      <c r="N5" s="39" t="s">
        <v>23</v>
      </c>
      <c r="O5" s="40"/>
      <c r="P5" s="40"/>
      <c r="Q5" s="40"/>
      <c r="R5" s="37"/>
      <c r="S5" s="41"/>
    </row>
    <row r="6" spans="1:19" ht="19.5" customHeight="1" thickBot="1">
      <c r="B6" s="370" t="s">
        <v>24</v>
      </c>
      <c r="C6" s="371"/>
      <c r="D6" s="371"/>
      <c r="E6" s="201" t="str">
        <f>Planilha!C9</f>
        <v>AV. FELICIANO SALLES CUNHA, 2140</v>
      </c>
      <c r="F6" s="201" t="str">
        <f>Planilha!C10</f>
        <v>GONZAGA DE CAMPOS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348" t="s">
        <v>0</v>
      </c>
      <c r="C7" s="349"/>
      <c r="D7" s="350"/>
      <c r="E7" s="372" t="s">
        <v>2</v>
      </c>
      <c r="F7" s="375" t="s">
        <v>25</v>
      </c>
      <c r="G7" s="361" t="s">
        <v>26</v>
      </c>
      <c r="H7" s="338">
        <v>1</v>
      </c>
      <c r="I7" s="338"/>
      <c r="J7" s="338"/>
      <c r="K7" s="338">
        <v>2</v>
      </c>
      <c r="L7" s="338"/>
      <c r="M7" s="338"/>
      <c r="N7" s="339">
        <v>3</v>
      </c>
      <c r="O7" s="340"/>
      <c r="P7" s="341"/>
      <c r="Q7" s="339">
        <v>4</v>
      </c>
      <c r="R7" s="340"/>
      <c r="S7" s="341"/>
    </row>
    <row r="8" spans="1:19" ht="12.75" customHeight="1">
      <c r="B8" s="351"/>
      <c r="C8" s="352"/>
      <c r="D8" s="353"/>
      <c r="E8" s="373"/>
      <c r="F8" s="376"/>
      <c r="G8" s="362"/>
      <c r="H8" s="364"/>
      <c r="I8" s="364"/>
      <c r="J8" s="364"/>
      <c r="K8" s="365"/>
      <c r="L8" s="366"/>
      <c r="M8" s="367"/>
      <c r="N8" s="365"/>
      <c r="O8" s="366"/>
      <c r="P8" s="367"/>
      <c r="Q8" s="365"/>
      <c r="R8" s="366"/>
      <c r="S8" s="367"/>
    </row>
    <row r="9" spans="1:19" ht="12.75" customHeight="1" thickBot="1">
      <c r="B9" s="354"/>
      <c r="C9" s="355"/>
      <c r="D9" s="356"/>
      <c r="E9" s="374"/>
      <c r="F9" s="377"/>
      <c r="G9" s="363"/>
      <c r="H9" s="11" t="s">
        <v>14</v>
      </c>
      <c r="I9" s="12" t="s">
        <v>15</v>
      </c>
      <c r="J9" s="13" t="s">
        <v>27</v>
      </c>
      <c r="K9" s="11" t="s">
        <v>14</v>
      </c>
      <c r="L9" s="12" t="s">
        <v>15</v>
      </c>
      <c r="M9" s="13" t="s">
        <v>27</v>
      </c>
      <c r="N9" s="11" t="s">
        <v>14</v>
      </c>
      <c r="O9" s="12" t="s">
        <v>15</v>
      </c>
      <c r="P9" s="13" t="s">
        <v>27</v>
      </c>
      <c r="Q9" s="11" t="s">
        <v>14</v>
      </c>
      <c r="R9" s="12" t="s">
        <v>15</v>
      </c>
      <c r="S9" s="13" t="s">
        <v>27</v>
      </c>
    </row>
    <row r="10" spans="1:19" s="189" customFormat="1" ht="18" customHeight="1" thickBot="1">
      <c r="B10" s="80"/>
      <c r="C10" s="81"/>
      <c r="D10" s="81"/>
      <c r="E10" s="82" t="s">
        <v>106</v>
      </c>
      <c r="F10" s="190">
        <f>Planilha!J28</f>
        <v>0</v>
      </c>
      <c r="G10" s="83" t="e">
        <f>F10/F$12</f>
        <v>#DIV/0!</v>
      </c>
      <c r="H10" s="192">
        <f>$F10*I10%</f>
        <v>0</v>
      </c>
      <c r="I10" s="288">
        <v>0</v>
      </c>
      <c r="J10" s="14">
        <f>I10</f>
        <v>0</v>
      </c>
      <c r="K10" s="193">
        <f>$F10*L10%</f>
        <v>0</v>
      </c>
      <c r="L10" s="288">
        <v>0</v>
      </c>
      <c r="M10" s="15">
        <f>L10+J10</f>
        <v>0</v>
      </c>
      <c r="N10" s="193">
        <f>$F10*O10%</f>
        <v>0</v>
      </c>
      <c r="O10" s="288">
        <v>0</v>
      </c>
      <c r="P10" s="15">
        <f>O10+M10</f>
        <v>0</v>
      </c>
      <c r="Q10" s="193">
        <f>$F10*R10%</f>
        <v>0</v>
      </c>
      <c r="R10" s="288">
        <v>0</v>
      </c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348" t="s">
        <v>28</v>
      </c>
      <c r="C12" s="349"/>
      <c r="D12" s="350"/>
      <c r="E12" s="22" t="s">
        <v>29</v>
      </c>
      <c r="F12" s="191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351"/>
      <c r="C13" s="352"/>
      <c r="D13" s="353"/>
      <c r="E13" s="26" t="s">
        <v>30</v>
      </c>
      <c r="F13" s="27"/>
      <c r="G13" s="28"/>
      <c r="H13" s="357" t="e">
        <f>H15/$F$12</f>
        <v>#DIV/0!</v>
      </c>
      <c r="I13" s="358"/>
      <c r="J13" s="359"/>
      <c r="K13" s="357" t="e">
        <f>K15/$F$12</f>
        <v>#DIV/0!</v>
      </c>
      <c r="L13" s="358"/>
      <c r="M13" s="359"/>
      <c r="N13" s="357" t="e">
        <f>N15/$F$12</f>
        <v>#DIV/0!</v>
      </c>
      <c r="O13" s="358"/>
      <c r="P13" s="359"/>
      <c r="Q13" s="357" t="e">
        <f>Q15/$F$12</f>
        <v>#DIV/0!</v>
      </c>
      <c r="R13" s="358"/>
      <c r="S13" s="359"/>
    </row>
    <row r="14" spans="1:19" ht="18" customHeight="1" thickBot="1">
      <c r="A14" s="43"/>
      <c r="B14" s="351"/>
      <c r="C14" s="352"/>
      <c r="D14" s="353"/>
      <c r="E14" s="26" t="s">
        <v>31</v>
      </c>
      <c r="F14" s="27"/>
      <c r="G14" s="28"/>
      <c r="H14" s="357" t="e">
        <f>H13</f>
        <v>#DIV/0!</v>
      </c>
      <c r="I14" s="358"/>
      <c r="J14" s="359"/>
      <c r="K14" s="357" t="e">
        <f>K13+H14</f>
        <v>#DIV/0!</v>
      </c>
      <c r="L14" s="358"/>
      <c r="M14" s="359"/>
      <c r="N14" s="357" t="e">
        <f>N13+K14</f>
        <v>#DIV/0!</v>
      </c>
      <c r="O14" s="358"/>
      <c r="P14" s="359"/>
      <c r="Q14" s="357" t="e">
        <f>Q13+N14</f>
        <v>#DIV/0!</v>
      </c>
      <c r="R14" s="358"/>
      <c r="S14" s="359"/>
    </row>
    <row r="15" spans="1:19" ht="18" customHeight="1" thickBot="1">
      <c r="A15" s="43"/>
      <c r="B15" s="351"/>
      <c r="C15" s="352"/>
      <c r="D15" s="353"/>
      <c r="E15" s="26" t="s">
        <v>32</v>
      </c>
      <c r="F15" s="27"/>
      <c r="G15" s="28"/>
      <c r="H15" s="345">
        <f>SUM(H10:H10)</f>
        <v>0</v>
      </c>
      <c r="I15" s="346"/>
      <c r="J15" s="347"/>
      <c r="K15" s="345">
        <f>SUM(K10:K10)</f>
        <v>0</v>
      </c>
      <c r="L15" s="346"/>
      <c r="M15" s="347"/>
      <c r="N15" s="345">
        <f>SUM(N10:N10)</f>
        <v>0</v>
      </c>
      <c r="O15" s="346"/>
      <c r="P15" s="347"/>
      <c r="Q15" s="345">
        <f>SUM(Q10:Q10)</f>
        <v>0</v>
      </c>
      <c r="R15" s="346"/>
      <c r="S15" s="347"/>
    </row>
    <row r="16" spans="1:19" ht="18" customHeight="1" thickBot="1">
      <c r="A16" s="43"/>
      <c r="B16" s="354"/>
      <c r="C16" s="355"/>
      <c r="D16" s="356"/>
      <c r="E16" s="26" t="s">
        <v>33</v>
      </c>
      <c r="F16" s="27"/>
      <c r="G16" s="28"/>
      <c r="H16" s="345">
        <f>H15</f>
        <v>0</v>
      </c>
      <c r="I16" s="346"/>
      <c r="J16" s="347"/>
      <c r="K16" s="345">
        <f>K15+H16</f>
        <v>0</v>
      </c>
      <c r="L16" s="346"/>
      <c r="M16" s="347"/>
      <c r="N16" s="345">
        <f>N15+K16</f>
        <v>0</v>
      </c>
      <c r="O16" s="346"/>
      <c r="P16" s="347"/>
      <c r="Q16" s="345">
        <f>Q15+N16</f>
        <v>0</v>
      </c>
      <c r="R16" s="346"/>
      <c r="S16" s="347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289"/>
      <c r="C18" s="290"/>
      <c r="D18" s="290"/>
      <c r="E18" s="290"/>
      <c r="F18" s="290"/>
      <c r="G18" s="290"/>
      <c r="H18" s="291"/>
      <c r="I18" s="291"/>
      <c r="J18" s="292"/>
      <c r="K18" s="290"/>
      <c r="L18" s="290"/>
      <c r="M18" s="290"/>
      <c r="N18" s="290"/>
      <c r="O18" s="290"/>
      <c r="P18" s="290"/>
      <c r="Q18" s="290"/>
      <c r="R18" s="290"/>
      <c r="S18" s="293"/>
    </row>
    <row r="19" spans="1:19" ht="18" customHeight="1" thickBot="1">
      <c r="A19" s="43"/>
      <c r="B19" s="342"/>
      <c r="C19" s="343"/>
      <c r="D19" s="343"/>
      <c r="E19" s="343"/>
      <c r="F19" s="343"/>
      <c r="G19" s="344"/>
      <c r="H19" s="294"/>
      <c r="I19" s="295"/>
      <c r="J19" s="295"/>
      <c r="K19" s="295"/>
      <c r="L19" s="295"/>
      <c r="M19" s="295"/>
      <c r="N19" s="295"/>
      <c r="O19" s="295"/>
      <c r="P19" s="295"/>
      <c r="Q19" s="295"/>
      <c r="R19" s="296"/>
      <c r="S19" s="297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algorithmName="SHA-512" hashValue="CnQc8fSNKQIH9Pf90XcwvlUnQmnMJcD4tCP6QsPEk7Zk4QJ9O2Jm65XrNjoo1+HK2gT7/DLTlKCL6rM5EqTehA==" saltValue="RpgvQsPm3z/jlQhPYEQuAg==" spinCount="100000" sheet="1" objects="1" scenarios="1" select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(00,00%)</vt:lpstr>
      <vt:lpstr>Planilha</vt:lpstr>
      <vt:lpstr>Comp.</vt:lpstr>
      <vt:lpstr>Cronograma</vt:lpstr>
      <vt:lpstr>'BDI (00,00%)'!Area_de_impressao</vt:lpstr>
      <vt:lpstr>Comp.!Area_de_impressao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2026-05-05T12:59:25Z</dcterms:modified>
</cp:coreProperties>
</file>