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 showInkAnnotation="0" codeName="EstaPasta_de_trabalho"/>
  <xr:revisionPtr revIDLastSave="0" documentId="8_{24C8BB4E-32A3-4F0B-992B-726CDC69847D}" xr6:coauthVersionLast="47" xr6:coauthVersionMax="47" xr10:uidLastSave="{00000000-0000-0000-0000-000000000000}"/>
  <bookViews>
    <workbookView xWindow="-120" yWindow="-120" windowWidth="29040" windowHeight="15720" tabRatio="795" activeTab="1" xr2:uid="{00000000-000D-0000-FFFF-FFFF00000000}"/>
  </bookViews>
  <sheets>
    <sheet name="BDI (24,19%)" sheetId="25" r:id="rId1"/>
    <sheet name="Planilha" sheetId="29" r:id="rId2"/>
    <sheet name="Comp." sheetId="30" r:id="rId3"/>
    <sheet name="Cronograma" sheetId="22" r:id="rId4"/>
  </sheets>
  <definedNames>
    <definedName name="_xlnm._FilterDatabase" localSheetId="1" hidden="1">Planilha!#REF!</definedName>
    <definedName name="_xlnm.Print_Area" localSheetId="0">'BDI (24,19%)'!$B$2:$H$26</definedName>
    <definedName name="_xlnm.Print_Area" localSheetId="2">'Comp.'!$B$2:$H$22</definedName>
    <definedName name="_xlnm.Print_Area" localSheetId="3">Cronograma!$B$2:$S$19</definedName>
    <definedName name="_xlnm.Print_Area" localSheetId="1">Planilha!$B$2:$J$31</definedName>
    <definedName name="_xlnm.Print_Titles" localSheetId="3">Cronograma!$B:$G,Cronograma!$2:$9</definedName>
    <definedName name="_xlnm.Print_Titles" localSheetId="1">Planilha!$B:$J,Planilha!$2:$13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1" i="30" l="1"/>
  <c r="C11" i="30"/>
  <c r="C10" i="30"/>
  <c r="C9" i="30"/>
  <c r="C8" i="30"/>
  <c r="H4" i="30"/>
  <c r="H19" i="30" l="1"/>
  <c r="H18" i="30"/>
  <c r="H17" i="30"/>
  <c r="H16" i="30"/>
  <c r="H14" i="30" l="1"/>
  <c r="F6" i="22"/>
  <c r="E6" i="22"/>
  <c r="E5" i="22"/>
  <c r="E4" i="22"/>
  <c r="E19" i="25" l="1"/>
  <c r="D18" i="25"/>
  <c r="E18" i="25" s="1"/>
  <c r="E17" i="25"/>
  <c r="D20" i="25" l="1"/>
  <c r="E20" i="25" s="1"/>
  <c r="E21" i="25"/>
  <c r="D21" i="25"/>
  <c r="J7" i="29" s="1"/>
  <c r="I24" i="29" s="1"/>
  <c r="J24" i="29" s="1"/>
  <c r="I21" i="29" l="1"/>
  <c r="J21" i="29" s="1"/>
  <c r="I20" i="29"/>
  <c r="J20" i="29" s="1"/>
  <c r="I22" i="29"/>
  <c r="J22" i="29" s="1"/>
  <c r="I19" i="29"/>
  <c r="J19" i="29" s="1"/>
  <c r="I17" i="29"/>
  <c r="J17" i="29" s="1"/>
  <c r="J16" i="29" s="1"/>
  <c r="I23" i="29"/>
  <c r="J23" i="29" s="1"/>
  <c r="I26" i="29"/>
  <c r="J26" i="29" s="1"/>
  <c r="I25" i="29"/>
  <c r="J25" i="29" s="1"/>
  <c r="J10" i="22"/>
  <c r="M10" i="22" s="1"/>
  <c r="P10" i="22" s="1"/>
  <c r="S10" i="22" s="1"/>
  <c r="J18" i="29" l="1"/>
  <c r="J28" i="29" s="1"/>
  <c r="F10" i="22" s="1"/>
  <c r="F12" i="22" s="1"/>
  <c r="Q10" i="22" l="1"/>
  <c r="Q15" i="22" s="1"/>
  <c r="Q13" i="22" s="1"/>
  <c r="H10" i="22"/>
  <c r="H15" i="22" s="1"/>
  <c r="H13" i="22" s="1"/>
  <c r="H14" i="22" s="1"/>
  <c r="N10" i="22"/>
  <c r="N15" i="22" s="1"/>
  <c r="N13" i="22" s="1"/>
  <c r="K10" i="22"/>
  <c r="K15" i="22" s="1"/>
  <c r="K13" i="22" s="1"/>
  <c r="G10" i="22"/>
  <c r="H16" i="22" l="1"/>
  <c r="K16" i="22" s="1"/>
  <c r="N16" i="22" s="1"/>
  <c r="Q16" i="22" s="1"/>
  <c r="G12" i="22"/>
  <c r="K14" i="22"/>
  <c r="N14" i="22" s="1"/>
  <c r="Q14" i="22" s="1"/>
</calcChain>
</file>

<file path=xl/sharedStrings.xml><?xml version="1.0" encoding="utf-8"?>
<sst xmlns="http://schemas.openxmlformats.org/spreadsheetml/2006/main" count="178" uniqueCount="129">
  <si>
    <t>ITEM</t>
  </si>
  <si>
    <t>CÓDIGO</t>
  </si>
  <si>
    <t>DESCRIÇÃO</t>
  </si>
  <si>
    <t>UNID</t>
  </si>
  <si>
    <t>QUANT</t>
  </si>
  <si>
    <t>UNITÁRIO COM BDI (R$)</t>
  </si>
  <si>
    <t>CUSTO UNITÁRIO (R$)</t>
  </si>
  <si>
    <t>VALOR TOTAL COM BDI (R$)</t>
  </si>
  <si>
    <t>M</t>
  </si>
  <si>
    <t>L</t>
  </si>
  <si>
    <t>AC</t>
  </si>
  <si>
    <t>DF</t>
  </si>
  <si>
    <t>R</t>
  </si>
  <si>
    <t>CRONOGRAMA FÍSICO - FINANCEIRO</t>
  </si>
  <si>
    <t>R$</t>
  </si>
  <si>
    <t>%</t>
  </si>
  <si>
    <t>CP</t>
  </si>
  <si>
    <t>FONTE</t>
  </si>
  <si>
    <t>Objeto</t>
  </si>
  <si>
    <t>SINAPI</t>
  </si>
  <si>
    <t>UNIDADE:</t>
  </si>
  <si>
    <t>OBJETO:</t>
  </si>
  <si>
    <t>CIDADE:</t>
  </si>
  <si>
    <t>SÃO JOSÉ DO RIO PRETO - SP</t>
  </si>
  <si>
    <t>LOCAL:</t>
  </si>
  <si>
    <t>VALOR (R$)</t>
  </si>
  <si>
    <t xml:space="preserve">% </t>
  </si>
  <si>
    <t>%ACUM.</t>
  </si>
  <si>
    <t>TOTAIS</t>
  </si>
  <si>
    <t xml:space="preserve"> ORÇAMENTO</t>
  </si>
  <si>
    <t>% EXECUTADO NO PERÍODO</t>
  </si>
  <si>
    <t>% ACUMULADO NO PERÍODO</t>
  </si>
  <si>
    <t>VALOR (R$) EXECUTADO NO PERÍODO</t>
  </si>
  <si>
    <t>VALOR (R$) ACUMULADO NO PERÍODO</t>
  </si>
  <si>
    <t>e-mail: sms.obras@riopreto.sp.gov.br - (17) 3216-9787</t>
  </si>
  <si>
    <t>Quadro de Composição do BDI</t>
  </si>
  <si>
    <t>Construção e Reforma de Edifícios</t>
  </si>
  <si>
    <t>Conforme legislação tributária municipal, definir estimativa de percentual da base de cálculo para o ISS:</t>
  </si>
  <si>
    <t>Sobre a base de cálculo, definir a respectiva alíquota do ISS (entre 2% e 5%):</t>
  </si>
  <si>
    <t>Itens</t>
  </si>
  <si>
    <t>Siglas</t>
  </si>
  <si>
    <t>Preencher percentuais das parcelas do BDI</t>
  </si>
  <si>
    <t>Situação intervalo admissível</t>
  </si>
  <si>
    <t>1º Quartil</t>
  </si>
  <si>
    <t>Médio</t>
  </si>
  <si>
    <t>3º Quartil</t>
  </si>
  <si>
    <t>Administração Central</t>
  </si>
  <si>
    <t>-</t>
  </si>
  <si>
    <t>Seguro e Garantia</t>
  </si>
  <si>
    <t>SG</t>
  </si>
  <si>
    <t>Risco</t>
  </si>
  <si>
    <t>Despesas Financeiras</t>
  </si>
  <si>
    <t>Lucro</t>
  </si>
  <si>
    <t>Tributos (impostos COFINS 3%, e  PIS 0,65%)</t>
  </si>
  <si>
    <t>Tributos (ISS, variável de acordo com o município)</t>
  </si>
  <si>
    <t>ISS</t>
  </si>
  <si>
    <t>Tributos (Contribuição Previdenciária - 0% ou 4,5%, conforme Lei 13.161/2015 - Desoneração)</t>
  </si>
  <si>
    <t>CPRB</t>
  </si>
  <si>
    <t>Fórmula de BDI adotado conforme Acórdão TCU</t>
  </si>
  <si>
    <t>BDI PAD</t>
  </si>
  <si>
    <t>BDI SINAPI DESONERADO (A ser aplicado na Planilha Orçamentária)</t>
  </si>
  <si>
    <t>BDI DES</t>
  </si>
  <si>
    <t>Os valores de BDI foram calculados com o emprego da fórmula abaixo:</t>
  </si>
  <si>
    <t>Declaro para os devidos fins que, conforme legislação tributária municipal, a base de cálculo para Construção e Reforma de Edifícios, é de 50%, com a respectiva alíquota de 5%.</t>
  </si>
  <si>
    <t>Unidade</t>
  </si>
  <si>
    <t>BDI=</t>
  </si>
  <si>
    <t>Local</t>
  </si>
  <si>
    <t>Cidade:</t>
  </si>
  <si>
    <t>TOTAL DO ORÇAMENTO</t>
  </si>
  <si>
    <t xml:space="preserve">Altamir Roberto Marascalchi Filho - Eng° Civil - CREA 5070622761  </t>
  </si>
  <si>
    <t>TELHAMENTO</t>
  </si>
  <si>
    <t>1.1</t>
  </si>
  <si>
    <t>1.1.1</t>
  </si>
  <si>
    <t>EXECUÇÃO</t>
  </si>
  <si>
    <t>DEMOLIÇÃO E RETIRADAS.</t>
  </si>
  <si>
    <t>FDE</t>
  </si>
  <si>
    <t>COMPOSIÇÕES ANALITICAS AUXILIARES</t>
  </si>
  <si>
    <t>ORSE</t>
  </si>
  <si>
    <t>DESCRIÇÃO DO INSUMO</t>
  </si>
  <si>
    <t>UNIDADE</t>
  </si>
  <si>
    <t>COEFICIENTE</t>
  </si>
  <si>
    <t>CUSTO UNITÁRIO</t>
  </si>
  <si>
    <t>CUSTO TOTAL</t>
  </si>
  <si>
    <t>H</t>
  </si>
  <si>
    <t>COMP.</t>
  </si>
  <si>
    <t>COMP. 001</t>
  </si>
  <si>
    <t>COMP.001</t>
  </si>
  <si>
    <t>UN</t>
  </si>
  <si>
    <t>09.64.006</t>
  </si>
  <si>
    <t>RETIRADA DE APARELHOS DE ILUMINACAO, PLAFONS E PENDENTES P/LAMPADAS FLUORESCENTES</t>
  </si>
  <si>
    <t>01691/ORSE</t>
  </si>
  <si>
    <t>13791/ORSE</t>
  </si>
  <si>
    <t>88264</t>
  </si>
  <si>
    <t>ELETRICISTA COM ENCARGOS COMPLEMENTARES</t>
  </si>
  <si>
    <t>88316</t>
  </si>
  <si>
    <t>SERVENTE COM ENCARGOS COMPLEMENTARES</t>
  </si>
  <si>
    <t>PARAFUSO METAL 2 1/2" X 12 P/ BUCHA S-10</t>
  </si>
  <si>
    <t>REFLETOR SLIM LED 100W DE POTÊNCIA, BRANCO FRIO, 6500K, AUTOVOLT, MARCA G-LIGHT OU SIMILAR</t>
  </si>
  <si>
    <t>CDHU</t>
  </si>
  <si>
    <t>101632</t>
  </si>
  <si>
    <t>RELÉ FOTOELÉTRICO PARA COMANDO DE ILUMINAÇÃO EXTERNA 1000 W - FORNECIMENTO E INSTALAÇÃO. AF_02/2025</t>
  </si>
  <si>
    <t>91927</t>
  </si>
  <si>
    <t>CABO DE COBRE FLEXÍVEL ISOLADO, 2,5 MM², ANTI-CHAMA 0,6/1,0 KV, PARA CIRCUITOS TERMINAIS - FORNECIMENTO E INSTALAÇÃO. AF_03/2023</t>
  </si>
  <si>
    <t>91963</t>
  </si>
  <si>
    <t>INTERRUPTOR SIMPLES (1 MÓDULO) COM INTERRUPTOR PARALELO (2 MÓDULOS), 10A/250V, INCLUINDO SUPORTE E PLACA - FORNECIMENTO E INSTALAÇÃO. AF_03/2023</t>
  </si>
  <si>
    <t>93662</t>
  </si>
  <si>
    <t>DISJUNTOR BIPOLAR TIPO DIN, CORRENTE NOMINAL DE 20A - FORNECIMENTO E INSTALAÇÃO. AF_07/2025</t>
  </si>
  <si>
    <t>41.02.580</t>
  </si>
  <si>
    <t>LÂMPADA LED 13,5W, COM BASE E-27, 1400 ATÉ 1510 LM</t>
  </si>
  <si>
    <t>REFORMA DA ILUMINAÇÃO EXTERNA</t>
  </si>
  <si>
    <t>UBS VETORAZZO</t>
  </si>
  <si>
    <t>AV. FORTUNATO ERNESTO VETORAZZO, 711</t>
  </si>
  <si>
    <t>JARDIM VETORAZZO</t>
  </si>
  <si>
    <t>95801</t>
  </si>
  <si>
    <t>CONDULETE DE ALUMÍNIO, TIPO X, PARA ELETRODUTO DE AÇO GALVANIZADO DN 20 MM (3/4''), APARENTE - FORNECIMENTO E INSTALAÇÃO. AF_01/2026</t>
  </si>
  <si>
    <t>91845</t>
  </si>
  <si>
    <t>ELETRODUTO FLEXÍVEL CORRUGADO REFORÇADO, PVC, DN 25 MM (3/4"), PARA CIRCUITOS TERMINAIS, INSTALADO EM LAJE - FORNECIMENTO E INSTALAÇÃO. AF_03/2023</t>
  </si>
  <si>
    <t>1.2</t>
  </si>
  <si>
    <t>1.2.1</t>
  </si>
  <si>
    <t>1.2.2</t>
  </si>
  <si>
    <t>1.2.3</t>
  </si>
  <si>
    <t>1.2.4</t>
  </si>
  <si>
    <t>1.2.5</t>
  </si>
  <si>
    <t>1.2.6</t>
  </si>
  <si>
    <t>1.2.7</t>
  </si>
  <si>
    <t>1.2.8</t>
  </si>
  <si>
    <t>Declaro para os devidos fins que para o cálculo deste BDI, optamos pelo Orçamento SEM DESONERAÇÃO, e que esta alternativa é a mais adequada para a Administração Pública.</t>
  </si>
  <si>
    <t>REF.: PREÇOS: SINAPI-MAR./2026; CDHU-BOL.201; FDE-JAN./2026; ORSE-FEV./2026</t>
  </si>
  <si>
    <t>PLANILHA ORÇAMENTÁRIA - SEM DESONERAÇÃO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</si>
</sst>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7" formatCode="&quot;R$&quot;\ #,##0.00;\-&quot;R$&quot;\ #,##0.00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_(* #,##0.00_);_(* \(#,##0.00\);_(* &quot;-&quot;??_);_(@_)"/>
    <numFmt numFmtId="166" formatCode="_(&quot;R$ &quot;* #,##0.00_);_(&quot;R$ &quot;* \(#,##0.00\);_(&quot;R$ &quot;* &quot;-&quot;??_);_(@_)"/>
    <numFmt numFmtId="167" formatCode="_-* #,##0.00_-;\-* #,##0.00_-;_-* \-??_-;_-@_-"/>
    <numFmt numFmtId="168" formatCode="#,##0.00\ ;\-#,##0.00\ ;&quot; -&quot;#\ ;@\ "/>
    <numFmt numFmtId="169" formatCode="_-&quot;R$ &quot;* #,##0.00_-;&quot;-R$ &quot;* #,##0.00_-;_-&quot;R$ &quot;* \-??_-;_-@_-"/>
    <numFmt numFmtId="170" formatCode="&quot;R$ &quot;#,##0.00"/>
    <numFmt numFmtId="171" formatCode="0.0000%"/>
    <numFmt numFmtId="172" formatCode="00"/>
    <numFmt numFmtId="173" formatCode="#,##0.0000000"/>
    <numFmt numFmtId="174" formatCode="#,##0.000000"/>
  </numFmts>
  <fonts count="9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8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8"/>
      <name val="Calibri"/>
      <family val="2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color indexed="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sz val="11"/>
      <color theme="1"/>
      <name val="Calibri"/>
      <family val="2"/>
      <charset val="134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0"/>
      <name val="Arial"/>
      <family val="2"/>
    </font>
    <font>
      <sz val="8"/>
      <color rgb="FF000000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i/>
      <sz val="11"/>
      <name val="Arial"/>
      <family val="2"/>
    </font>
    <font>
      <b/>
      <sz val="11"/>
      <name val="Arial"/>
      <family val="2"/>
    </font>
    <font>
      <b/>
      <i/>
      <sz val="9"/>
      <name val="Arial"/>
      <family val="2"/>
    </font>
    <font>
      <b/>
      <sz val="16"/>
      <name val="Arial"/>
      <family val="2"/>
    </font>
    <font>
      <b/>
      <sz val="10"/>
      <name val="Arial Black"/>
      <family val="2"/>
    </font>
    <font>
      <b/>
      <i/>
      <sz val="10"/>
      <name val="Arial Black"/>
      <family val="2"/>
    </font>
    <font>
      <b/>
      <i/>
      <sz val="12"/>
      <name val="Arial Black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i/>
      <sz val="9"/>
      <color rgb="FF0000FF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5"/>
      <name val="Arial"/>
      <family val="2"/>
    </font>
    <font>
      <b/>
      <sz val="10"/>
      <color indexed="12"/>
      <name val="Arial"/>
      <family val="2"/>
    </font>
    <font>
      <b/>
      <sz val="12"/>
      <color indexed="12"/>
      <name val="Arial"/>
      <family val="2"/>
    </font>
    <font>
      <u/>
      <sz val="10"/>
      <name val="Arial"/>
      <family val="2"/>
    </font>
    <font>
      <u/>
      <sz val="12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name val="Calibri"/>
      <family val="2"/>
    </font>
    <font>
      <b/>
      <sz val="8"/>
      <name val="Calibri"/>
      <family val="2"/>
    </font>
    <font>
      <sz val="11"/>
      <name val="Calibri"/>
      <family val="2"/>
      <scheme val="minor"/>
    </font>
    <font>
      <b/>
      <sz val="18"/>
      <name val="Calibri"/>
      <family val="2"/>
    </font>
    <font>
      <b/>
      <i/>
      <sz val="14"/>
      <name val="Arial"/>
      <family val="2"/>
    </font>
    <font>
      <b/>
      <sz val="11"/>
      <name val="Calibri"/>
      <family val="2"/>
    </font>
    <font>
      <b/>
      <i/>
      <sz val="11"/>
      <color indexed="8"/>
      <name val="Calibri"/>
      <family val="2"/>
    </font>
    <font>
      <b/>
      <i/>
      <sz val="8"/>
      <color rgb="FF0000FF"/>
      <name val="Calibri"/>
      <family val="2"/>
    </font>
    <font>
      <b/>
      <i/>
      <sz val="13"/>
      <name val="Arial"/>
      <family val="2"/>
    </font>
    <font>
      <b/>
      <i/>
      <sz val="10"/>
      <name val="Arial"/>
      <family val="2"/>
    </font>
    <font>
      <b/>
      <i/>
      <sz val="8"/>
      <color rgb="FF0000FF"/>
      <name val="Arial"/>
      <family val="2"/>
    </font>
    <font>
      <b/>
      <sz val="14"/>
      <color indexed="8"/>
      <name val="Arial"/>
      <family val="2"/>
    </font>
    <font>
      <b/>
      <sz val="11"/>
      <color indexed="8"/>
      <name val="Arial"/>
      <family val="2"/>
    </font>
    <font>
      <b/>
      <i/>
      <sz val="14"/>
      <color indexed="8"/>
      <name val="Arial"/>
      <family val="2"/>
    </font>
    <font>
      <b/>
      <sz val="10"/>
      <color indexed="8"/>
      <name val="Calibri"/>
      <family val="2"/>
    </font>
    <font>
      <b/>
      <sz val="8"/>
      <color indexed="8"/>
      <name val="Calibri"/>
      <family val="2"/>
    </font>
    <font>
      <b/>
      <i/>
      <sz val="12"/>
      <color indexed="8"/>
      <name val="Arial"/>
      <family val="2"/>
    </font>
    <font>
      <b/>
      <i/>
      <sz val="10"/>
      <color indexed="8"/>
      <name val="Arial"/>
      <family val="2"/>
    </font>
    <font>
      <sz val="9"/>
      <color indexed="8"/>
      <name val="Calibri"/>
      <family val="2"/>
    </font>
    <font>
      <b/>
      <i/>
      <sz val="9"/>
      <color indexed="8"/>
      <name val="Arial"/>
      <family val="2"/>
    </font>
    <font>
      <sz val="11"/>
      <color rgb="FF000000"/>
      <name val="Calibri"/>
      <family val="2"/>
    </font>
    <font>
      <b/>
      <sz val="8"/>
      <name val="Calibri"/>
      <family val="2"/>
      <scheme val="minor"/>
    </font>
    <font>
      <sz val="8"/>
      <color rgb="FF00B0F0"/>
      <name val="Calibri"/>
      <family val="2"/>
    </font>
    <font>
      <sz val="8"/>
      <color rgb="FF000000"/>
      <name val="Calibri"/>
      <family val="2"/>
    </font>
    <font>
      <b/>
      <i/>
      <sz val="14"/>
      <name val="Arial Black"/>
      <family val="2"/>
    </font>
  </fonts>
  <fills count="6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4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26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3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53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26"/>
        <bgColor indexed="41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26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gray125">
        <bgColor rgb="FFC0C0C0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06">
    <xf numFmtId="0" fontId="0" fillId="0" borderId="0"/>
    <xf numFmtId="44" fontId="4" fillId="0" borderId="0" applyFont="0" applyFill="0" applyBorder="0" applyAlignment="0" applyProtection="0"/>
    <xf numFmtId="0" fontId="4" fillId="0" borderId="0"/>
    <xf numFmtId="0" fontId="10" fillId="0" borderId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5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0" borderId="0" applyNumberFormat="0" applyBorder="0" applyAlignment="0" applyProtection="0"/>
    <xf numFmtId="0" fontId="1" fillId="21" borderId="0" applyNumberFormat="0" applyBorder="0" applyAlignment="0" applyProtection="0"/>
    <xf numFmtId="0" fontId="1" fillId="9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9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24" borderId="0" applyNumberFormat="0" applyBorder="0" applyAlignment="0" applyProtection="0"/>
    <xf numFmtId="0" fontId="1" fillId="8" borderId="0" applyNumberFormat="0" applyBorder="0" applyAlignment="0" applyProtection="0"/>
    <xf numFmtId="0" fontId="1" fillId="1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9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19" borderId="0" applyNumberFormat="0" applyBorder="0" applyAlignment="0" applyProtection="0"/>
    <xf numFmtId="0" fontId="1" fillId="30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7" borderId="0" applyNumberFormat="0" applyBorder="0" applyAlignment="0" applyProtection="0"/>
    <xf numFmtId="0" fontId="1" fillId="6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9" borderId="0" applyNumberFormat="0" applyBorder="0" applyAlignment="0" applyProtection="0"/>
    <xf numFmtId="0" fontId="1" fillId="32" borderId="0" applyNumberFormat="0" applyBorder="0" applyAlignment="0" applyProtection="0"/>
    <xf numFmtId="0" fontId="1" fillId="1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4" fillId="33" borderId="0" applyNumberFormat="0" applyBorder="0" applyAlignment="0" applyProtection="0"/>
    <xf numFmtId="0" fontId="14" fillId="15" borderId="0" applyNumberFormat="0" applyBorder="0" applyAlignment="0" applyProtection="0"/>
    <xf numFmtId="0" fontId="14" fillId="24" borderId="0" applyNumberFormat="0" applyBorder="0" applyAlignment="0" applyProtection="0"/>
    <xf numFmtId="0" fontId="14" fillId="34" borderId="0" applyNumberFormat="0" applyBorder="0" applyAlignment="0" applyProtection="0"/>
    <xf numFmtId="0" fontId="14" fillId="35" borderId="0" applyNumberFormat="0" applyBorder="0" applyAlignment="0" applyProtection="0"/>
    <xf numFmtId="0" fontId="14" fillId="36" borderId="0" applyNumberFormat="0" applyBorder="0" applyAlignment="0" applyProtection="0"/>
    <xf numFmtId="0" fontId="14" fillId="37" borderId="0" applyNumberFormat="0" applyBorder="0" applyAlignment="0" applyProtection="0"/>
    <xf numFmtId="0" fontId="14" fillId="9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8" borderId="0" applyNumberFormat="0" applyBorder="0" applyAlignment="0" applyProtection="0"/>
    <xf numFmtId="0" fontId="14" fillId="9" borderId="0" applyNumberFormat="0" applyBorder="0" applyAlignment="0" applyProtection="0"/>
    <xf numFmtId="0" fontId="14" fillId="28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29" borderId="0" applyNumberFormat="0" applyBorder="0" applyAlignment="0" applyProtection="0"/>
    <xf numFmtId="0" fontId="14" fillId="25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19" borderId="0" applyNumberFormat="0" applyBorder="0" applyAlignment="0" applyProtection="0"/>
    <xf numFmtId="0" fontId="14" fillId="25" borderId="0" applyNumberFormat="0" applyBorder="0" applyAlignment="0" applyProtection="0"/>
    <xf numFmtId="0" fontId="14" fillId="40" borderId="0" applyNumberFormat="0" applyBorder="0" applyAlignment="0" applyProtection="0"/>
    <xf numFmtId="0" fontId="14" fillId="6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1" borderId="0" applyNumberFormat="0" applyBorder="0" applyAlignment="0" applyProtection="0"/>
    <xf numFmtId="0" fontId="14" fillId="6" borderId="0" applyNumberFormat="0" applyBorder="0" applyAlignment="0" applyProtection="0"/>
    <xf numFmtId="0" fontId="14" fillId="38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42" borderId="0" applyNumberFormat="0" applyBorder="0" applyAlignment="0" applyProtection="0"/>
    <xf numFmtId="0" fontId="14" fillId="15" borderId="0" applyNumberFormat="0" applyBorder="0" applyAlignment="0" applyProtection="0"/>
    <xf numFmtId="0" fontId="14" fillId="42" borderId="0" applyNumberFormat="0" applyBorder="0" applyAlignment="0" applyProtection="0"/>
    <xf numFmtId="0" fontId="14" fillId="42" borderId="0" applyNumberFormat="0" applyBorder="0" applyAlignment="0" applyProtection="0"/>
    <xf numFmtId="0" fontId="14" fillId="42" borderId="0" applyNumberFormat="0" applyBorder="0" applyAlignment="0" applyProtection="0"/>
    <xf numFmtId="0" fontId="14" fillId="42" borderId="0" applyNumberFormat="0" applyBorder="0" applyAlignment="0" applyProtection="0"/>
    <xf numFmtId="0" fontId="14" fillId="42" borderId="0" applyNumberFormat="0" applyBorder="0" applyAlignment="0" applyProtection="0"/>
    <xf numFmtId="0" fontId="14" fillId="16" borderId="0" applyNumberFormat="0" applyBorder="0" applyAlignment="0" applyProtection="0"/>
    <xf numFmtId="0" fontId="14" fillId="15" borderId="0" applyNumberFormat="0" applyBorder="0" applyAlignment="0" applyProtection="0"/>
    <xf numFmtId="0" fontId="14" fillId="43" borderId="0" applyNumberFormat="0" applyBorder="0" applyAlignment="0" applyProtection="0"/>
    <xf numFmtId="0" fontId="14" fillId="44" borderId="0" applyNumberFormat="0" applyBorder="0" applyAlignment="0" applyProtection="0"/>
    <xf numFmtId="0" fontId="14" fillId="45" borderId="0" applyNumberFormat="0" applyBorder="0" applyAlignment="0" applyProtection="0"/>
    <xf numFmtId="0" fontId="14" fillId="34" borderId="0" applyNumberFormat="0" applyBorder="0" applyAlignment="0" applyProtection="0"/>
    <xf numFmtId="0" fontId="14" fillId="35" borderId="0" applyNumberFormat="0" applyBorder="0" applyAlignment="0" applyProtection="0"/>
    <xf numFmtId="0" fontId="14" fillId="39" borderId="0" applyNumberFormat="0" applyBorder="0" applyAlignment="0" applyProtection="0"/>
    <xf numFmtId="0" fontId="20" fillId="6" borderId="0" applyNumberFormat="0" applyBorder="0" applyAlignment="0" applyProtection="0"/>
    <xf numFmtId="0" fontId="15" fillId="17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6" fillId="46" borderId="17" applyNumberFormat="0" applyAlignment="0" applyProtection="0"/>
    <xf numFmtId="0" fontId="16" fillId="41" borderId="17" applyNumberFormat="0" applyAlignment="0" applyProtection="0"/>
    <xf numFmtId="0" fontId="33" fillId="47" borderId="17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6" fillId="48" borderId="17" applyNumberFormat="0" applyAlignment="0" applyProtection="0"/>
    <xf numFmtId="0" fontId="33" fillId="47" borderId="17" applyNumberFormat="0" applyAlignment="0" applyProtection="0"/>
    <xf numFmtId="0" fontId="17" fillId="50" borderId="18" applyNumberFormat="0" applyAlignment="0" applyProtection="0"/>
    <xf numFmtId="0" fontId="17" fillId="49" borderId="18" applyNumberFormat="0" applyAlignment="0" applyProtection="0"/>
    <xf numFmtId="0" fontId="17" fillId="49" borderId="18" applyNumberFormat="0" applyAlignment="0" applyProtection="0"/>
    <xf numFmtId="0" fontId="18" fillId="0" borderId="19" applyNumberFormat="0" applyFill="0" applyAlignment="0" applyProtection="0"/>
    <xf numFmtId="0" fontId="8" fillId="0" borderId="20" applyNumberFormat="0" applyFill="0" applyAlignment="0" applyProtection="0"/>
    <xf numFmtId="0" fontId="8" fillId="0" borderId="20" applyNumberFormat="0" applyFill="0" applyAlignment="0" applyProtection="0"/>
    <xf numFmtId="0" fontId="17" fillId="49" borderId="18" applyNumberFormat="0" applyAlignment="0" applyProtection="0"/>
    <xf numFmtId="0" fontId="14" fillId="51" borderId="0" applyNumberFormat="0" applyBorder="0" applyAlignment="0" applyProtection="0"/>
    <xf numFmtId="0" fontId="14" fillId="52" borderId="0" applyNumberFormat="0" applyBorder="0" applyAlignment="0" applyProtection="0"/>
    <xf numFmtId="0" fontId="14" fillId="51" borderId="0" applyNumberFormat="0" applyBorder="0" applyAlignment="0" applyProtection="0"/>
    <xf numFmtId="0" fontId="14" fillId="51" borderId="0" applyNumberFormat="0" applyBorder="0" applyAlignment="0" applyProtection="0"/>
    <xf numFmtId="0" fontId="14" fillId="51" borderId="0" applyNumberFormat="0" applyBorder="0" applyAlignment="0" applyProtection="0"/>
    <xf numFmtId="0" fontId="14" fillId="51" borderId="0" applyNumberFormat="0" applyBorder="0" applyAlignment="0" applyProtection="0"/>
    <xf numFmtId="0" fontId="14" fillId="51" borderId="0" applyNumberFormat="0" applyBorder="0" applyAlignment="0" applyProtection="0"/>
    <xf numFmtId="0" fontId="14" fillId="38" borderId="0" applyNumberFormat="0" applyBorder="0" applyAlignment="0" applyProtection="0"/>
    <xf numFmtId="0" fontId="14" fillId="52" borderId="0" applyNumberFormat="0" applyBorder="0" applyAlignment="0" applyProtection="0"/>
    <xf numFmtId="0" fontId="14" fillId="53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54" borderId="0" applyNumberFormat="0" applyBorder="0" applyAlignment="0" applyProtection="0"/>
    <xf numFmtId="0" fontId="14" fillId="25" borderId="0" applyNumberFormat="0" applyBorder="0" applyAlignment="0" applyProtection="0"/>
    <xf numFmtId="0" fontId="14" fillId="25" borderId="0" applyNumberFormat="0" applyBorder="0" applyAlignment="0" applyProtection="0"/>
    <xf numFmtId="0" fontId="14" fillId="40" borderId="0" applyNumberFormat="0" applyBorder="0" applyAlignment="0" applyProtection="0"/>
    <xf numFmtId="0" fontId="14" fillId="55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56" borderId="0" applyNumberFormat="0" applyBorder="0" applyAlignment="0" applyProtection="0"/>
    <xf numFmtId="0" fontId="14" fillId="55" borderId="0" applyNumberFormat="0" applyBorder="0" applyAlignment="0" applyProtection="0"/>
    <xf numFmtId="0" fontId="14" fillId="38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57" borderId="0" applyNumberFormat="0" applyBorder="0" applyAlignment="0" applyProtection="0"/>
    <xf numFmtId="0" fontId="14" fillId="44" borderId="0" applyNumberFormat="0" applyBorder="0" applyAlignment="0" applyProtection="0"/>
    <xf numFmtId="0" fontId="14" fillId="44" borderId="0" applyNumberFormat="0" applyBorder="0" applyAlignment="0" applyProtection="0"/>
    <xf numFmtId="0" fontId="19" fillId="23" borderId="17" applyNumberFormat="0" applyAlignment="0" applyProtection="0"/>
    <xf numFmtId="0" fontId="19" fillId="30" borderId="17" applyNumberFormat="0" applyAlignment="0" applyProtection="0"/>
    <xf numFmtId="0" fontId="19" fillId="23" borderId="17" applyNumberFormat="0" applyAlignment="0" applyProtection="0"/>
    <xf numFmtId="0" fontId="19" fillId="23" borderId="17" applyNumberFormat="0" applyAlignment="0" applyProtection="0"/>
    <xf numFmtId="0" fontId="19" fillId="23" borderId="17" applyNumberFormat="0" applyAlignment="0" applyProtection="0"/>
    <xf numFmtId="0" fontId="19" fillId="23" borderId="17" applyNumberFormat="0" applyAlignment="0" applyProtection="0"/>
    <xf numFmtId="0" fontId="19" fillId="23" borderId="17" applyNumberFormat="0" applyAlignment="0" applyProtection="0"/>
    <xf numFmtId="0" fontId="19" fillId="16" borderId="17" applyNumberFormat="0" applyAlignment="0" applyProtection="0"/>
    <xf numFmtId="0" fontId="19" fillId="30" borderId="17" applyNumberFormat="0" applyAlignment="0" applyProtection="0"/>
    <xf numFmtId="0" fontId="1" fillId="0" borderId="0"/>
    <xf numFmtId="0" fontId="1" fillId="0" borderId="0"/>
    <xf numFmtId="0" fontId="23" fillId="0" borderId="0" applyNumberFormat="0" applyFill="0" applyBorder="0" applyAlignment="0" applyProtection="0"/>
    <xf numFmtId="0" fontId="15" fillId="7" borderId="0" applyNumberFormat="0" applyBorder="0" applyAlignment="0" applyProtection="0"/>
    <xf numFmtId="0" fontId="25" fillId="0" borderId="21" applyNumberFormat="0" applyFill="0" applyAlignment="0" applyProtection="0"/>
    <xf numFmtId="0" fontId="26" fillId="0" borderId="22" applyNumberFormat="0" applyFill="0" applyAlignment="0" applyProtection="0"/>
    <xf numFmtId="0" fontId="27" fillId="0" borderId="23" applyNumberFormat="0" applyFill="0" applyAlignment="0" applyProtection="0"/>
    <xf numFmtId="0" fontId="27" fillId="0" borderId="0" applyNumberFormat="0" applyFill="0" applyBorder="0" applyAlignment="0" applyProtection="0"/>
    <xf numFmtId="0" fontId="20" fillId="14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19" fillId="10" borderId="17" applyNumberFormat="0" applyAlignment="0" applyProtection="0"/>
    <xf numFmtId="0" fontId="18" fillId="0" borderId="19" applyNumberFormat="0" applyFill="0" applyAlignment="0" applyProtection="0"/>
    <xf numFmtId="166" fontId="4" fillId="0" borderId="0" applyFont="0" applyFill="0" applyBorder="0" applyAlignment="0" applyProtection="0"/>
    <xf numFmtId="169" fontId="1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21" fillId="19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21" fillId="30" borderId="0" applyNumberFormat="0" applyBorder="0" applyAlignment="0" applyProtection="0"/>
    <xf numFmtId="0" fontId="13" fillId="0" borderId="0"/>
    <xf numFmtId="0" fontId="1" fillId="0" borderId="0"/>
    <xf numFmtId="0" fontId="4" fillId="0" borderId="0"/>
    <xf numFmtId="0" fontId="28" fillId="0" borderId="0" applyBorder="0" applyProtection="0"/>
    <xf numFmtId="0" fontId="28" fillId="0" borderId="0" applyBorder="0" applyProtection="0"/>
    <xf numFmtId="0" fontId="28" fillId="0" borderId="0" applyBorder="0" applyProtection="0"/>
    <xf numFmtId="0" fontId="28" fillId="0" borderId="0" applyBorder="0" applyProtection="0"/>
    <xf numFmtId="0" fontId="28" fillId="0" borderId="0" applyBorder="0" applyProtection="0"/>
    <xf numFmtId="0" fontId="28" fillId="0" borderId="0" applyBorder="0" applyProtection="0"/>
    <xf numFmtId="0" fontId="35" fillId="0" borderId="0">
      <alignment vertical="center"/>
    </xf>
    <xf numFmtId="0" fontId="28" fillId="0" borderId="0"/>
    <xf numFmtId="0" fontId="1" fillId="0" borderId="0"/>
    <xf numFmtId="0" fontId="1" fillId="0" borderId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9" borderId="24" applyNumberFormat="0" applyAlignment="0" applyProtection="0"/>
    <xf numFmtId="0" fontId="4" fillId="18" borderId="24" applyNumberFormat="0" applyFont="0" applyAlignment="0" applyProtection="0"/>
    <xf numFmtId="0" fontId="1" fillId="18" borderId="24" applyNumberFormat="0" applyFont="0" applyAlignment="0" applyProtection="0"/>
    <xf numFmtId="0" fontId="22" fillId="46" borderId="25" applyNumberFormat="0" applyAlignment="0" applyProtection="0"/>
    <xf numFmtId="9" fontId="1" fillId="0" borderId="0" applyFill="0" applyBorder="0" applyAlignment="0" applyProtection="0"/>
    <xf numFmtId="9" fontId="4" fillId="0" borderId="0" applyFill="0" applyBorder="0" applyAlignment="0" applyProtection="0"/>
    <xf numFmtId="0" fontId="22" fillId="41" borderId="25" applyNumberFormat="0" applyAlignment="0" applyProtection="0"/>
    <xf numFmtId="0" fontId="22" fillId="47" borderId="25" applyNumberFormat="0" applyAlignment="0" applyProtection="0"/>
    <xf numFmtId="0" fontId="22" fillId="41" borderId="25" applyNumberFormat="0" applyAlignment="0" applyProtection="0"/>
    <xf numFmtId="0" fontId="22" fillId="41" borderId="25" applyNumberFormat="0" applyAlignment="0" applyProtection="0"/>
    <xf numFmtId="0" fontId="22" fillId="41" borderId="25" applyNumberFormat="0" applyAlignment="0" applyProtection="0"/>
    <xf numFmtId="0" fontId="22" fillId="41" borderId="25" applyNumberFormat="0" applyAlignment="0" applyProtection="0"/>
    <xf numFmtId="0" fontId="22" fillId="41" borderId="25" applyNumberFormat="0" applyAlignment="0" applyProtection="0"/>
    <xf numFmtId="0" fontId="22" fillId="48" borderId="25" applyNumberFormat="0" applyAlignment="0" applyProtection="0"/>
    <xf numFmtId="0" fontId="22" fillId="47" borderId="25" applyNumberFormat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0" fontId="8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30" fillId="0" borderId="26" applyNumberFormat="0" applyFill="0" applyAlignment="0" applyProtection="0"/>
    <xf numFmtId="0" fontId="25" fillId="0" borderId="21" applyNumberFormat="0" applyFill="0" applyAlignment="0" applyProtection="0"/>
    <xf numFmtId="0" fontId="25" fillId="0" borderId="21" applyNumberFormat="0" applyFill="0" applyAlignment="0" applyProtection="0"/>
    <xf numFmtId="0" fontId="25" fillId="0" borderId="21" applyNumberFormat="0" applyFill="0" applyAlignment="0" applyProtection="0"/>
    <xf numFmtId="0" fontId="25" fillId="0" borderId="21" applyNumberFormat="0" applyFill="0" applyAlignment="0" applyProtection="0"/>
    <xf numFmtId="0" fontId="25" fillId="0" borderId="21" applyNumberFormat="0" applyFill="0" applyAlignment="0" applyProtection="0"/>
    <xf numFmtId="0" fontId="25" fillId="0" borderId="21" applyNumberFormat="0" applyFill="0" applyAlignment="0" applyProtection="0"/>
    <xf numFmtId="0" fontId="24" fillId="0" borderId="0" applyNumberFormat="0" applyFill="0" applyBorder="0" applyAlignment="0" applyProtection="0"/>
    <xf numFmtId="0" fontId="30" fillId="0" borderId="27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27" applyNumberFormat="0" applyFill="0" applyAlignment="0" applyProtection="0"/>
    <xf numFmtId="0" fontId="26" fillId="0" borderId="22" applyNumberFormat="0" applyFill="0" applyAlignment="0" applyProtection="0"/>
    <xf numFmtId="0" fontId="31" fillId="0" borderId="28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31" fillId="0" borderId="22" applyNumberFormat="0" applyFill="0" applyAlignment="0" applyProtection="0"/>
    <xf numFmtId="0" fontId="31" fillId="0" borderId="28" applyNumberFormat="0" applyFill="0" applyAlignment="0" applyProtection="0"/>
    <xf numFmtId="0" fontId="27" fillId="0" borderId="23" applyNumberFormat="0" applyFill="0" applyAlignment="0" applyProtection="0"/>
    <xf numFmtId="0" fontId="32" fillId="0" borderId="29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32" fillId="0" borderId="30" applyNumberFormat="0" applyFill="0" applyAlignment="0" applyProtection="0"/>
    <xf numFmtId="0" fontId="32" fillId="0" borderId="29" applyNumberFormat="0" applyFill="0" applyAlignment="0" applyProtection="0"/>
    <xf numFmtId="0" fontId="2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9" fillId="0" borderId="31" applyNumberFormat="0" applyFill="0" applyAlignment="0" applyProtection="0"/>
    <xf numFmtId="0" fontId="9" fillId="0" borderId="31" applyNumberFormat="0" applyFill="0" applyAlignment="0" applyProtection="0"/>
    <xf numFmtId="0" fontId="9" fillId="0" borderId="31" applyNumberFormat="0" applyFill="0" applyAlignment="0" applyProtection="0"/>
    <xf numFmtId="0" fontId="9" fillId="0" borderId="31" applyNumberFormat="0" applyFill="0" applyAlignment="0" applyProtection="0"/>
    <xf numFmtId="0" fontId="9" fillId="0" borderId="31" applyNumberFormat="0" applyFill="0" applyAlignment="0" applyProtection="0"/>
    <xf numFmtId="0" fontId="9" fillId="0" borderId="31" applyNumberFormat="0" applyFill="0" applyAlignment="0" applyProtection="0"/>
    <xf numFmtId="0" fontId="9" fillId="0" borderId="32" applyNumberFormat="0" applyFill="0" applyAlignment="0" applyProtection="0"/>
    <xf numFmtId="168" fontId="1" fillId="0" borderId="0"/>
    <xf numFmtId="0" fontId="8" fillId="0" borderId="0" applyNumberFormat="0" applyFill="0" applyBorder="0" applyAlignment="0" applyProtection="0"/>
    <xf numFmtId="0" fontId="36" fillId="0" borderId="0"/>
    <xf numFmtId="166" fontId="36" fillId="0" borderId="0" applyFont="0" applyFill="0" applyBorder="0" applyAlignment="0" applyProtection="0"/>
    <xf numFmtId="0" fontId="37" fillId="0" borderId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35" fillId="0" borderId="0">
      <alignment vertical="center"/>
    </xf>
    <xf numFmtId="0" fontId="4" fillId="0" borderId="0"/>
    <xf numFmtId="0" fontId="4" fillId="0" borderId="0"/>
    <xf numFmtId="0" fontId="28" fillId="0" borderId="0"/>
    <xf numFmtId="0" fontId="4" fillId="0" borderId="0"/>
    <xf numFmtId="0" fontId="4" fillId="0" borderId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8" fillId="0" borderId="0"/>
    <xf numFmtId="0" fontId="39" fillId="0" borderId="0"/>
    <xf numFmtId="0" fontId="4" fillId="0" borderId="0"/>
    <xf numFmtId="0" fontId="4" fillId="0" borderId="0"/>
    <xf numFmtId="169" fontId="1" fillId="0" borderId="0" applyFill="0" applyBorder="0" applyAlignment="0" applyProtection="0"/>
    <xf numFmtId="166" fontId="4" fillId="0" borderId="0" applyFont="0" applyFill="0" applyBorder="0" applyAlignment="0" applyProtection="0"/>
    <xf numFmtId="0" fontId="13" fillId="0" borderId="0"/>
    <xf numFmtId="9" fontId="1" fillId="0" borderId="0" applyFill="0" applyBorder="0" applyAlignment="0" applyProtection="0"/>
    <xf numFmtId="9" fontId="4" fillId="0" borderId="0" applyFill="0" applyBorder="0" applyAlignment="0" applyProtection="0"/>
    <xf numFmtId="168" fontId="1" fillId="0" borderId="0"/>
    <xf numFmtId="0" fontId="4" fillId="0" borderId="0"/>
    <xf numFmtId="0" fontId="4" fillId="0" borderId="0"/>
    <xf numFmtId="0" fontId="4" fillId="0" borderId="0"/>
    <xf numFmtId="0" fontId="41" fillId="0" borderId="0"/>
    <xf numFmtId="166" fontId="41" fillId="0" borderId="0" applyFont="0" applyFill="0" applyBorder="0" applyAlignment="0" applyProtection="0"/>
    <xf numFmtId="0" fontId="4" fillId="0" borderId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7" borderId="0" applyNumberFormat="0" applyBorder="0" applyAlignment="0" applyProtection="0"/>
    <xf numFmtId="0" fontId="1" fillId="5" borderId="0" applyNumberFormat="0" applyBorder="0" applyAlignment="0" applyProtection="0"/>
    <xf numFmtId="0" fontId="1" fillId="18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8" borderId="0" applyNumberFormat="0" applyBorder="0" applyAlignment="0" applyProtection="0"/>
    <xf numFmtId="0" fontId="1" fillId="9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6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3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15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25" borderId="0" applyNumberFormat="0" applyBorder="0" applyAlignment="0" applyProtection="0"/>
    <xf numFmtId="0" fontId="1" fillId="12" borderId="0" applyNumberFormat="0" applyBorder="0" applyAlignment="0" applyProtection="0"/>
    <xf numFmtId="0" fontId="1" fillId="8" borderId="0" applyNumberFormat="0" applyBorder="0" applyAlignment="0" applyProtection="0"/>
    <xf numFmtId="0" fontId="1" fillId="1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0" borderId="0" applyNumberFormat="0" applyBorder="0" applyAlignment="0" applyProtection="0"/>
    <xf numFmtId="0" fontId="1" fillId="9" borderId="0" applyNumberFormat="0" applyBorder="0" applyAlignment="0" applyProtection="0"/>
    <xf numFmtId="0" fontId="1" fillId="8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4" borderId="0" applyNumberFormat="0" applyBorder="0" applyAlignment="0" applyProtection="0"/>
    <xf numFmtId="0" fontId="1" fillId="12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6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18" borderId="24" applyNumberFormat="0" applyFont="0" applyAlignment="0" applyProtection="0"/>
    <xf numFmtId="9" fontId="1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8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1" fillId="58" borderId="24" applyNumberFormat="0" applyAlignment="0" applyProtection="0"/>
    <xf numFmtId="0" fontId="9" fillId="0" borderId="32" applyNumberFormat="0" applyFill="0" applyAlignment="0" applyProtection="0"/>
    <xf numFmtId="0" fontId="4" fillId="18" borderId="24" applyNumberFormat="0" applyFont="0" applyAlignment="0" applyProtection="0"/>
    <xf numFmtId="0" fontId="33" fillId="47" borderId="17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22" fillId="48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1" fillId="58" borderId="24" applyNumberForma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7" borderId="25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9" fillId="23" borderId="17" applyNumberFormat="0" applyAlignment="0" applyProtection="0"/>
    <xf numFmtId="0" fontId="9" fillId="0" borderId="31" applyNumberFormat="0" applyFill="0" applyAlignment="0" applyProtection="0"/>
    <xf numFmtId="0" fontId="16" fillId="48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6" fillId="41" borderId="17" applyNumberFormat="0" applyAlignment="0" applyProtection="0"/>
    <xf numFmtId="0" fontId="22" fillId="41" borderId="25" applyNumberFormat="0" applyAlignment="0" applyProtection="0"/>
    <xf numFmtId="0" fontId="1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9" fillId="0" borderId="31" applyNumberFormat="0" applyFill="0" applyAlignment="0" applyProtection="0"/>
    <xf numFmtId="0" fontId="16" fillId="46" borderId="17" applyNumberFormat="0" applyAlignment="0" applyProtection="0"/>
    <xf numFmtId="0" fontId="19" fillId="23" borderId="17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1" fillId="18" borderId="24" applyNumberFormat="0" applyFont="0" applyAlignment="0" applyProtection="0"/>
    <xf numFmtId="0" fontId="22" fillId="41" borderId="25" applyNumberFormat="0" applyAlignment="0" applyProtection="0"/>
    <xf numFmtId="0" fontId="22" fillId="47" borderId="25" applyNumberFormat="0" applyAlignment="0" applyProtection="0"/>
    <xf numFmtId="0" fontId="16" fillId="41" borderId="17" applyNumberFormat="0" applyAlignment="0" applyProtection="0"/>
    <xf numFmtId="0" fontId="22" fillId="47" borderId="25" applyNumberFormat="0" applyAlignment="0" applyProtection="0"/>
    <xf numFmtId="0" fontId="16" fillId="41" borderId="17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9" fillId="10" borderId="17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4" fillId="19" borderId="24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22" fillId="47" borderId="25" applyNumberForma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7" borderId="25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19" fillId="23" borderId="17" applyNumberFormat="0" applyAlignment="0" applyProtection="0"/>
    <xf numFmtId="0" fontId="16" fillId="41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9" fillId="0" borderId="32" applyNumberFormat="0" applyFill="0" applyAlignment="0" applyProtection="0"/>
    <xf numFmtId="0" fontId="1" fillId="18" borderId="24" applyNumberFormat="0" applyFont="0" applyAlignment="0" applyProtection="0"/>
    <xf numFmtId="0" fontId="22" fillId="47" borderId="25" applyNumberFormat="0" applyAlignment="0" applyProtection="0"/>
    <xf numFmtId="0" fontId="19" fillId="23" borderId="17" applyNumberFormat="0" applyAlignment="0" applyProtection="0"/>
    <xf numFmtId="0" fontId="22" fillId="47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4" fillId="19" borderId="24" applyNumberForma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19" fillId="30" borderId="17" applyNumberFormat="0" applyAlignment="0" applyProtection="0"/>
    <xf numFmtId="0" fontId="4" fillId="18" borderId="24" applyNumberFormat="0" applyFont="0" applyAlignment="0" applyProtection="0"/>
    <xf numFmtId="0" fontId="33" fillId="47" borderId="17" applyNumberFormat="0" applyAlignment="0" applyProtection="0"/>
    <xf numFmtId="0" fontId="9" fillId="0" borderId="31" applyNumberFormat="0" applyFill="0" applyAlignment="0" applyProtection="0"/>
    <xf numFmtId="0" fontId="16" fillId="41" borderId="17" applyNumberFormat="0" applyAlignment="0" applyProtection="0"/>
    <xf numFmtId="0" fontId="1" fillId="58" borderId="24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1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9" fillId="23" borderId="17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18" borderId="24" applyNumberFormat="0" applyFont="0" applyAlignment="0" applyProtection="0"/>
    <xf numFmtId="0" fontId="19" fillId="16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" fillId="58" borderId="24" applyNumberFormat="0" applyAlignment="0" applyProtection="0"/>
    <xf numFmtId="0" fontId="22" fillId="46" borderId="25" applyNumberFormat="0" applyAlignment="0" applyProtection="0"/>
    <xf numFmtId="0" fontId="4" fillId="18" borderId="24" applyNumberFormat="0" applyFon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2" fillId="46" borderId="25" applyNumberFormat="0" applyAlignment="0" applyProtection="0"/>
    <xf numFmtId="0" fontId="19" fillId="23" borderId="17" applyNumberForma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18" borderId="24" applyNumberFormat="0" applyFont="0" applyAlignment="0" applyProtection="0"/>
    <xf numFmtId="0" fontId="19" fillId="23" borderId="17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19" fillId="23" borderId="17" applyNumberFormat="0" applyAlignment="0" applyProtection="0"/>
    <xf numFmtId="0" fontId="19" fillId="30" borderId="17" applyNumberFormat="0" applyAlignment="0" applyProtection="0"/>
    <xf numFmtId="0" fontId="1" fillId="58" borderId="24" applyNumberFormat="0" applyAlignment="0" applyProtection="0"/>
    <xf numFmtId="0" fontId="9" fillId="0" borderId="31" applyNumberFormat="0" applyFill="0" applyAlignment="0" applyProtection="0"/>
    <xf numFmtId="0" fontId="22" fillId="41" borderId="25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" fillId="18" borderId="24" applyNumberFormat="0" applyFont="0" applyAlignment="0" applyProtection="0"/>
    <xf numFmtId="0" fontId="4" fillId="18" borderId="24" applyNumberFormat="0" applyFont="0" applyAlignment="0" applyProtection="0"/>
    <xf numFmtId="0" fontId="19" fillId="10" borderId="17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22" fillId="46" borderId="25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22" fillId="47" borderId="25" applyNumberFormat="0" applyAlignment="0" applyProtection="0"/>
    <xf numFmtId="0" fontId="19" fillId="30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16" fillId="48" borderId="17" applyNumberFormat="0" applyAlignment="0" applyProtection="0"/>
    <xf numFmtId="0" fontId="4" fillId="18" borderId="24" applyNumberFormat="0" applyFon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16" fillId="41" borderId="17" applyNumberForma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1" fillId="18" borderId="24" applyNumberFormat="0" applyFont="0" applyAlignment="0" applyProtection="0"/>
    <xf numFmtId="0" fontId="22" fillId="41" borderId="25" applyNumberFormat="0" applyAlignment="0" applyProtection="0"/>
    <xf numFmtId="0" fontId="16" fillId="48" borderId="17" applyNumberFormat="0" applyAlignment="0" applyProtection="0"/>
    <xf numFmtId="0" fontId="4" fillId="18" borderId="24" applyNumberFormat="0" applyFont="0" applyAlignment="0" applyProtection="0"/>
    <xf numFmtId="0" fontId="16" fillId="41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9" fillId="10" borderId="17" applyNumberFormat="0" applyAlignment="0" applyProtection="0"/>
    <xf numFmtId="0" fontId="1" fillId="58" borderId="24" applyNumberFormat="0" applyAlignment="0" applyProtection="0"/>
    <xf numFmtId="0" fontId="9" fillId="0" borderId="32" applyNumberFormat="0" applyFill="0" applyAlignment="0" applyProtection="0"/>
    <xf numFmtId="0" fontId="16" fillId="41" borderId="17" applyNumberFormat="0" applyAlignment="0" applyProtection="0"/>
    <xf numFmtId="0" fontId="16" fillId="46" borderId="17" applyNumberFormat="0" applyAlignment="0" applyProtection="0"/>
    <xf numFmtId="0" fontId="9" fillId="0" borderId="32" applyNumberFormat="0" applyFill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9" fillId="0" borderId="31" applyNumberFormat="0" applyFill="0" applyAlignment="0" applyProtection="0"/>
    <xf numFmtId="0" fontId="22" fillId="46" borderId="25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2" fillId="48" borderId="25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6" fillId="41" borderId="17" applyNumberFormat="0" applyAlignment="0" applyProtection="0"/>
    <xf numFmtId="0" fontId="4" fillId="19" borderId="24" applyNumberForma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6" fillId="41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16" fillId="41" borderId="17" applyNumberFormat="0" applyAlignment="0" applyProtection="0"/>
    <xf numFmtId="0" fontId="19" fillId="30" borderId="17" applyNumberFormat="0" applyAlignment="0" applyProtection="0"/>
    <xf numFmtId="0" fontId="1" fillId="58" borderId="24" applyNumberFormat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33" fillId="47" borderId="17" applyNumberForma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16" fillId="46" borderId="17" applyNumberFormat="0" applyAlignment="0" applyProtection="0"/>
    <xf numFmtId="0" fontId="1" fillId="58" borderId="24" applyNumberFormat="0" applyAlignment="0" applyProtection="0"/>
    <xf numFmtId="0" fontId="33" fillId="47" borderId="17" applyNumberFormat="0" applyAlignment="0" applyProtection="0"/>
    <xf numFmtId="0" fontId="19" fillId="30" borderId="17" applyNumberFormat="0" applyAlignment="0" applyProtection="0"/>
    <xf numFmtId="0" fontId="22" fillId="48" borderId="25" applyNumberFormat="0" applyAlignment="0" applyProtection="0"/>
    <xf numFmtId="0" fontId="1" fillId="58" borderId="24" applyNumberFormat="0" applyAlignment="0" applyProtection="0"/>
    <xf numFmtId="0" fontId="16" fillId="41" borderId="17" applyNumberFormat="0" applyAlignment="0" applyProtection="0"/>
    <xf numFmtId="0" fontId="19" fillId="30" borderId="17" applyNumberFormat="0" applyAlignment="0" applyProtection="0"/>
    <xf numFmtId="0" fontId="1" fillId="58" borderId="24" applyNumberFormat="0" applyAlignment="0" applyProtection="0"/>
    <xf numFmtId="0" fontId="4" fillId="19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9" fillId="16" borderId="17" applyNumberFormat="0" applyAlignment="0" applyProtection="0"/>
    <xf numFmtId="0" fontId="22" fillId="48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33" fillId="47" borderId="17" applyNumberFormat="0" applyAlignment="0" applyProtection="0"/>
    <xf numFmtId="0" fontId="16" fillId="41" borderId="17" applyNumberFormat="0" applyAlignment="0" applyProtection="0"/>
    <xf numFmtId="0" fontId="19" fillId="16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33" fillId="47" borderId="17" applyNumberFormat="0" applyAlignment="0" applyProtection="0"/>
    <xf numFmtId="0" fontId="22" fillId="41" borderId="25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19" fillId="23" borderId="17" applyNumberFormat="0" applyAlignment="0" applyProtection="0"/>
    <xf numFmtId="0" fontId="1" fillId="58" borderId="24" applyNumberFormat="0" applyAlignment="0" applyProtection="0"/>
    <xf numFmtId="0" fontId="16" fillId="41" borderId="17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19" fillId="23" borderId="17" applyNumberFormat="0" applyAlignment="0" applyProtection="0"/>
    <xf numFmtId="0" fontId="1" fillId="58" borderId="24" applyNumberFormat="0" applyAlignment="0" applyProtection="0"/>
    <xf numFmtId="0" fontId="5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2" fillId="0" borderId="0"/>
    <xf numFmtId="166" fontId="62" fillId="0" borderId="0" applyFont="0" applyFill="0" applyBorder="0" applyAlignment="0" applyProtection="0"/>
    <xf numFmtId="0" fontId="4" fillId="0" borderId="0"/>
    <xf numFmtId="0" fontId="4" fillId="0" borderId="0"/>
    <xf numFmtId="0" fontId="63" fillId="0" borderId="0"/>
    <xf numFmtId="0" fontId="13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" fillId="0" borderId="0"/>
    <xf numFmtId="166" fontId="4" fillId="0" borderId="0" applyFont="0" applyFill="0" applyBorder="0" applyAlignment="0" applyProtection="0"/>
    <xf numFmtId="0" fontId="85" fillId="0" borderId="0"/>
  </cellStyleXfs>
  <cellXfs count="371">
    <xf numFmtId="0" fontId="0" fillId="0" borderId="0" xfId="0"/>
    <xf numFmtId="0" fontId="5" fillId="0" borderId="15" xfId="427" applyFont="1" applyBorder="1" applyAlignment="1" applyProtection="1">
      <alignment wrapText="1"/>
      <protection hidden="1"/>
    </xf>
    <xf numFmtId="0" fontId="5" fillId="0" borderId="35" xfId="427" applyFont="1" applyBorder="1" applyAlignment="1" applyProtection="1">
      <alignment wrapText="1"/>
      <protection hidden="1"/>
    </xf>
    <xf numFmtId="0" fontId="5" fillId="0" borderId="16" xfId="427" applyFont="1" applyBorder="1" applyAlignment="1" applyProtection="1">
      <alignment wrapText="1"/>
      <protection hidden="1"/>
    </xf>
    <xf numFmtId="0" fontId="42" fillId="4" borderId="15" xfId="427" applyFont="1" applyFill="1" applyBorder="1" applyAlignment="1" applyProtection="1">
      <alignment vertical="center"/>
      <protection hidden="1"/>
    </xf>
    <xf numFmtId="0" fontId="42" fillId="4" borderId="35" xfId="427" applyFont="1" applyFill="1" applyBorder="1" applyAlignment="1" applyProtection="1">
      <alignment vertical="center"/>
      <protection hidden="1"/>
    </xf>
    <xf numFmtId="0" fontId="42" fillId="4" borderId="15" xfId="427" applyFont="1" applyFill="1" applyBorder="1" applyAlignment="1" applyProtection="1">
      <alignment horizontal="center" vertical="center"/>
      <protection hidden="1"/>
    </xf>
    <xf numFmtId="0" fontId="42" fillId="4" borderId="16" xfId="427" applyFont="1" applyFill="1" applyBorder="1" applyAlignment="1" applyProtection="1">
      <alignment vertical="center"/>
      <protection hidden="1"/>
    </xf>
    <xf numFmtId="0" fontId="43" fillId="3" borderId="38" xfId="427" applyFont="1" applyFill="1" applyBorder="1" applyAlignment="1" applyProtection="1">
      <alignment horizontal="center"/>
      <protection hidden="1"/>
    </xf>
    <xf numFmtId="0" fontId="43" fillId="3" borderId="11" xfId="427" applyFont="1" applyFill="1" applyBorder="1" applyAlignment="1" applyProtection="1">
      <alignment horizontal="center"/>
      <protection hidden="1"/>
    </xf>
    <xf numFmtId="0" fontId="5" fillId="0" borderId="15" xfId="427" applyFont="1" applyBorder="1" applyAlignment="1" applyProtection="1">
      <protection hidden="1"/>
    </xf>
    <xf numFmtId="0" fontId="5" fillId="0" borderId="35" xfId="427" applyFont="1" applyBorder="1" applyAlignment="1" applyProtection="1">
      <protection hidden="1"/>
    </xf>
    <xf numFmtId="0" fontId="46" fillId="0" borderId="35" xfId="427" applyFont="1" applyBorder="1" applyAlignment="1" applyProtection="1">
      <alignment horizontal="center" vertical="center"/>
      <protection hidden="1"/>
    </xf>
    <xf numFmtId="0" fontId="5" fillId="0" borderId="16" xfId="427" applyFont="1" applyBorder="1" applyAlignment="1" applyProtection="1">
      <protection hidden="1"/>
    </xf>
    <xf numFmtId="0" fontId="46" fillId="0" borderId="15" xfId="427" applyFont="1" applyBorder="1" applyAlignment="1" applyProtection="1">
      <alignment vertical="center"/>
      <protection hidden="1"/>
    </xf>
    <xf numFmtId="0" fontId="46" fillId="0" borderId="35" xfId="427" applyFont="1" applyBorder="1" applyAlignment="1" applyProtection="1">
      <alignment vertical="center"/>
      <protection hidden="1"/>
    </xf>
    <xf numFmtId="0" fontId="46" fillId="0" borderId="16" xfId="427" applyFont="1" applyBorder="1" applyAlignment="1" applyProtection="1">
      <alignment vertical="center"/>
      <protection hidden="1"/>
    </xf>
    <xf numFmtId="0" fontId="11" fillId="0" borderId="39" xfId="427" applyFont="1" applyBorder="1" applyAlignment="1" applyProtection="1">
      <alignment wrapText="1"/>
      <protection hidden="1"/>
    </xf>
    <xf numFmtId="0" fontId="11" fillId="0" borderId="35" xfId="427" applyFont="1" applyBorder="1" applyAlignment="1" applyProtection="1">
      <alignment wrapText="1"/>
      <protection hidden="1"/>
    </xf>
    <xf numFmtId="0" fontId="11" fillId="0" borderId="35" xfId="427" applyFont="1" applyBorder="1" applyAlignment="1" applyProtection="1">
      <alignment horizontal="left" wrapText="1"/>
      <protection hidden="1"/>
    </xf>
    <xf numFmtId="0" fontId="11" fillId="0" borderId="16" xfId="427" applyFont="1" applyBorder="1" applyAlignment="1" applyProtection="1">
      <alignment horizontal="left" wrapText="1"/>
      <protection hidden="1"/>
    </xf>
    <xf numFmtId="0" fontId="47" fillId="0" borderId="35" xfId="427" applyFont="1" applyBorder="1" applyAlignment="1" applyProtection="1">
      <alignment horizontal="center" vertical="center"/>
      <protection hidden="1"/>
    </xf>
    <xf numFmtId="0" fontId="51" fillId="2" borderId="41" xfId="427" applyFont="1" applyFill="1" applyBorder="1" applyAlignment="1" applyProtection="1">
      <alignment horizontal="center"/>
      <protection hidden="1"/>
    </xf>
    <xf numFmtId="0" fontId="51" fillId="2" borderId="42" xfId="427" applyFont="1" applyFill="1" applyBorder="1" applyAlignment="1" applyProtection="1">
      <alignment horizontal="center"/>
      <protection hidden="1"/>
    </xf>
    <xf numFmtId="0" fontId="51" fillId="2" borderId="40" xfId="427" applyFont="1" applyFill="1" applyBorder="1" applyAlignment="1" applyProtection="1">
      <alignment horizontal="center"/>
      <protection hidden="1"/>
    </xf>
    <xf numFmtId="167" fontId="52" fillId="0" borderId="33" xfId="427" applyNumberFormat="1" applyFont="1" applyFill="1" applyBorder="1" applyAlignment="1" applyProtection="1">
      <alignment horizontal="center" vertical="center"/>
    </xf>
    <xf numFmtId="167" fontId="52" fillId="0" borderId="34" xfId="427" applyNumberFormat="1" applyFont="1" applyFill="1" applyBorder="1" applyAlignment="1" applyProtection="1">
      <alignment horizontal="center" vertical="center"/>
    </xf>
    <xf numFmtId="167" fontId="52" fillId="0" borderId="48" xfId="427" applyNumberFormat="1" applyFont="1" applyFill="1" applyBorder="1" applyAlignment="1" applyProtection="1">
      <alignment horizontal="center" vertical="center"/>
    </xf>
    <xf numFmtId="172" fontId="51" fillId="0" borderId="15" xfId="427" applyNumberFormat="1" applyFont="1" applyBorder="1" applyAlignment="1" applyProtection="1">
      <alignment horizontal="center" vertical="center" wrapText="1"/>
    </xf>
    <xf numFmtId="172" fontId="51" fillId="0" borderId="35" xfId="427" applyNumberFormat="1" applyFont="1" applyBorder="1" applyAlignment="1" applyProtection="1">
      <alignment horizontal="center" vertical="center" wrapText="1"/>
    </xf>
    <xf numFmtId="4" fontId="51" fillId="0" borderId="49" xfId="427" applyNumberFormat="1" applyFont="1" applyBorder="1" applyAlignment="1" applyProtection="1">
      <alignment horizontal="right" vertical="center" indent="1"/>
    </xf>
    <xf numFmtId="171" fontId="51" fillId="0" borderId="49" xfId="427" applyNumberFormat="1" applyFont="1" applyBorder="1" applyAlignment="1" applyProtection="1">
      <alignment horizontal="center" vertical="center"/>
    </xf>
    <xf numFmtId="167" fontId="52" fillId="0" borderId="49" xfId="427" applyNumberFormat="1" applyFont="1" applyFill="1" applyBorder="1" applyAlignment="1" applyProtection="1">
      <alignment horizontal="center" vertical="center"/>
    </xf>
    <xf numFmtId="167" fontId="52" fillId="0" borderId="50" xfId="427" applyNumberFormat="1" applyFont="1" applyFill="1" applyBorder="1" applyAlignment="1" applyProtection="1">
      <alignment horizontal="center" vertical="center"/>
    </xf>
    <xf numFmtId="0" fontId="51" fillId="2" borderId="15" xfId="427" applyFont="1" applyFill="1" applyBorder="1" applyAlignment="1" applyProtection="1">
      <alignment horizontal="left" vertical="center"/>
    </xf>
    <xf numFmtId="10" fontId="51" fillId="2" borderId="51" xfId="427" applyNumberFormat="1" applyFont="1" applyFill="1" applyBorder="1" applyAlignment="1" applyProtection="1">
      <alignment horizontal="center" vertical="center"/>
    </xf>
    <xf numFmtId="170" fontId="52" fillId="0" borderId="52" xfId="427" applyNumberFormat="1" applyFont="1" applyBorder="1" applyAlignment="1" applyProtection="1"/>
    <xf numFmtId="170" fontId="52" fillId="0" borderId="53" xfId="427" applyNumberFormat="1" applyFont="1" applyBorder="1" applyAlignment="1" applyProtection="1"/>
    <xf numFmtId="0" fontId="51" fillId="2" borderId="15" xfId="427" applyFont="1" applyFill="1" applyBorder="1" applyAlignment="1" applyProtection="1">
      <alignment vertical="center"/>
    </xf>
    <xf numFmtId="0" fontId="51" fillId="2" borderId="35" xfId="427" applyFont="1" applyFill="1" applyBorder="1" applyAlignment="1" applyProtection="1">
      <alignment vertical="center"/>
    </xf>
    <xf numFmtId="0" fontId="51" fillId="2" borderId="16" xfId="427" applyFont="1" applyFill="1" applyBorder="1" applyAlignment="1" applyProtection="1">
      <alignment vertical="center"/>
    </xf>
    <xf numFmtId="0" fontId="48" fillId="3" borderId="38" xfId="427" applyFont="1" applyFill="1" applyBorder="1" applyAlignment="1" applyProtection="1">
      <alignment horizontal="left"/>
      <protection hidden="1"/>
    </xf>
    <xf numFmtId="0" fontId="5" fillId="3" borderId="54" xfId="427" applyFont="1" applyFill="1" applyBorder="1" applyAlignment="1" applyProtection="1">
      <alignment vertical="center"/>
    </xf>
    <xf numFmtId="0" fontId="5" fillId="3" borderId="36" xfId="427" applyFont="1" applyFill="1" applyBorder="1" applyAlignment="1" applyProtection="1">
      <alignment vertical="center"/>
    </xf>
    <xf numFmtId="0" fontId="4" fillId="0" borderId="36" xfId="427" applyBorder="1" applyAlignment="1" applyProtection="1"/>
    <xf numFmtId="4" fontId="44" fillId="3" borderId="36" xfId="427" applyNumberFormat="1" applyFont="1" applyFill="1" applyBorder="1" applyAlignment="1" applyProtection="1"/>
    <xf numFmtId="4" fontId="44" fillId="3" borderId="37" xfId="427" applyNumberFormat="1" applyFont="1" applyFill="1" applyBorder="1" applyAlignment="1" applyProtection="1"/>
    <xf numFmtId="0" fontId="44" fillId="3" borderId="0" xfId="427" applyFont="1" applyFill="1" applyBorder="1" applyAlignment="1" applyProtection="1"/>
    <xf numFmtId="4" fontId="5" fillId="3" borderId="0" xfId="427" applyNumberFormat="1" applyFont="1" applyFill="1" applyBorder="1" applyAlignment="1" applyProtection="1"/>
    <xf numFmtId="4" fontId="44" fillId="60" borderId="0" xfId="427" applyNumberFormat="1" applyFont="1" applyFill="1" applyBorder="1" applyAlignment="1" applyProtection="1"/>
    <xf numFmtId="0" fontId="5" fillId="3" borderId="0" xfId="427" applyFont="1" applyFill="1" applyBorder="1" applyAlignment="1" applyProtection="1">
      <alignment horizontal="right" indent="2"/>
    </xf>
    <xf numFmtId="4" fontId="49" fillId="60" borderId="0" xfId="427" applyNumberFormat="1" applyFont="1" applyFill="1" applyBorder="1" applyAlignment="1" applyProtection="1"/>
    <xf numFmtId="4" fontId="45" fillId="60" borderId="0" xfId="427" applyNumberFormat="1" applyFont="1" applyFill="1" applyBorder="1" applyAlignment="1" applyProtection="1"/>
    <xf numFmtId="4" fontId="44" fillId="60" borderId="10" xfId="427" applyNumberFormat="1" applyFont="1" applyFill="1" applyBorder="1" applyAlignment="1" applyProtection="1"/>
    <xf numFmtId="0" fontId="51" fillId="0" borderId="35" xfId="427" applyFont="1" applyBorder="1" applyAlignment="1" applyProtection="1">
      <alignment vertical="center"/>
    </xf>
    <xf numFmtId="0" fontId="40" fillId="61" borderId="0" xfId="0" applyFont="1" applyFill="1" applyAlignment="1" applyProtection="1">
      <alignment vertical="center"/>
    </xf>
    <xf numFmtId="0" fontId="54" fillId="0" borderId="35" xfId="427" applyFont="1" applyBorder="1" applyAlignment="1" applyProtection="1">
      <alignment vertical="center"/>
      <protection hidden="1"/>
    </xf>
    <xf numFmtId="0" fontId="0" fillId="0" borderId="0" xfId="0" applyAlignment="1" applyProtection="1">
      <alignment vertical="center"/>
    </xf>
    <xf numFmtId="0" fontId="40" fillId="0" borderId="0" xfId="0" applyFont="1" applyProtection="1"/>
    <xf numFmtId="0" fontId="0" fillId="0" borderId="0" xfId="0" applyProtection="1"/>
    <xf numFmtId="0" fontId="12" fillId="0" borderId="0" xfId="0" applyFont="1" applyProtection="1"/>
    <xf numFmtId="4" fontId="56" fillId="0" borderId="71" xfId="427" applyNumberFormat="1" applyFont="1" applyFill="1" applyBorder="1" applyAlignment="1" applyProtection="1">
      <alignment horizontal="center" vertical="center" wrapText="1"/>
    </xf>
    <xf numFmtId="0" fontId="56" fillId="0" borderId="70" xfId="427" applyFont="1" applyBorder="1" applyAlignment="1" applyProtection="1">
      <alignment horizontal="center" vertical="center"/>
    </xf>
    <xf numFmtId="0" fontId="56" fillId="0" borderId="71" xfId="427" applyFont="1" applyBorder="1" applyAlignment="1" applyProtection="1">
      <alignment horizontal="center" vertical="center"/>
    </xf>
    <xf numFmtId="0" fontId="4" fillId="0" borderId="0" xfId="427" applyProtection="1"/>
    <xf numFmtId="10" fontId="4" fillId="0" borderId="5" xfId="270" applyNumberFormat="1" applyFont="1" applyFill="1" applyBorder="1" applyAlignment="1" applyProtection="1">
      <alignment horizontal="center" vertical="center"/>
    </xf>
    <xf numFmtId="0" fontId="4" fillId="0" borderId="74" xfId="427" applyBorder="1" applyAlignment="1" applyProtection="1">
      <alignment horizontal="center" vertical="center" wrapText="1"/>
    </xf>
    <xf numFmtId="2" fontId="58" fillId="1" borderId="77" xfId="427" applyNumberFormat="1" applyFont="1" applyFill="1" applyBorder="1" applyAlignment="1" applyProtection="1">
      <alignment horizontal="center" vertical="center"/>
    </xf>
    <xf numFmtId="10" fontId="4" fillId="0" borderId="79" xfId="270" applyNumberFormat="1" applyFont="1" applyFill="1" applyBorder="1" applyAlignment="1" applyProtection="1">
      <alignment horizontal="center" vertical="center" wrapText="1"/>
    </xf>
    <xf numFmtId="10" fontId="4" fillId="0" borderId="1" xfId="270" applyNumberFormat="1" applyFont="1" applyFill="1" applyBorder="1" applyAlignment="1" applyProtection="1">
      <alignment horizontal="center" vertical="center" wrapText="1"/>
    </xf>
    <xf numFmtId="10" fontId="4" fillId="4" borderId="1" xfId="427" applyNumberFormat="1" applyFont="1" applyFill="1" applyBorder="1" applyAlignment="1" applyProtection="1">
      <alignment horizontal="center" vertical="center"/>
    </xf>
    <xf numFmtId="0" fontId="4" fillId="0" borderId="0" xfId="427" applyAlignment="1" applyProtection="1">
      <alignment vertical="center"/>
    </xf>
    <xf numFmtId="0" fontId="60" fillId="0" borderId="4" xfId="427" applyFont="1" applyBorder="1" applyAlignment="1" applyProtection="1">
      <alignment horizontal="center" vertical="top"/>
    </xf>
    <xf numFmtId="10" fontId="4" fillId="0" borderId="1" xfId="270" applyNumberFormat="1" applyFont="1" applyFill="1" applyBorder="1" applyAlignment="1" applyProtection="1">
      <alignment horizontal="center" vertical="center"/>
    </xf>
    <xf numFmtId="2" fontId="4" fillId="0" borderId="0" xfId="427" applyNumberFormat="1" applyProtection="1"/>
    <xf numFmtId="0" fontId="56" fillId="0" borderId="75" xfId="427" applyFont="1" applyBorder="1" applyAlignment="1" applyProtection="1">
      <alignment horizontal="center" vertical="center" wrapText="1"/>
    </xf>
    <xf numFmtId="10" fontId="4" fillId="0" borderId="79" xfId="270" applyNumberFormat="1" applyFont="1" applyFill="1" applyBorder="1" applyAlignment="1" applyProtection="1">
      <alignment horizontal="center" vertical="center"/>
    </xf>
    <xf numFmtId="10" fontId="4" fillId="0" borderId="80" xfId="270" applyNumberFormat="1" applyFont="1" applyFill="1" applyBorder="1" applyAlignment="1" applyProtection="1">
      <alignment horizontal="center" vertical="center"/>
    </xf>
    <xf numFmtId="4" fontId="56" fillId="0" borderId="1" xfId="427" applyNumberFormat="1" applyFont="1" applyFill="1" applyBorder="1" applyAlignment="1" applyProtection="1">
      <alignment horizontal="center" vertical="center"/>
    </xf>
    <xf numFmtId="10" fontId="4" fillId="2" borderId="1" xfId="427" applyNumberFormat="1" applyFont="1" applyFill="1" applyBorder="1" applyAlignment="1" applyProtection="1">
      <alignment horizontal="center" vertical="center"/>
    </xf>
    <xf numFmtId="0" fontId="56" fillId="0" borderId="72" xfId="427" applyFont="1" applyFill="1" applyBorder="1" applyAlignment="1" applyProtection="1">
      <alignment horizontal="center" vertical="center"/>
    </xf>
    <xf numFmtId="0" fontId="57" fillId="0" borderId="0" xfId="427" applyFont="1" applyAlignment="1" applyProtection="1"/>
    <xf numFmtId="10" fontId="59" fillId="0" borderId="76" xfId="427" applyNumberFormat="1" applyFont="1" applyFill="1" applyBorder="1" applyAlignment="1" applyProtection="1">
      <alignment horizontal="center" vertical="center"/>
    </xf>
    <xf numFmtId="0" fontId="60" fillId="0" borderId="0" xfId="427" applyFont="1" applyBorder="1" applyAlignment="1" applyProtection="1">
      <alignment horizontal="center" vertical="top"/>
    </xf>
    <xf numFmtId="0" fontId="4" fillId="0" borderId="1" xfId="427" applyFont="1" applyBorder="1" applyAlignment="1" applyProtection="1">
      <alignment horizontal="center"/>
    </xf>
    <xf numFmtId="0" fontId="56" fillId="0" borderId="71" xfId="427" applyFont="1" applyFill="1" applyBorder="1" applyAlignment="1" applyProtection="1">
      <alignment horizontal="center" vertical="center"/>
    </xf>
    <xf numFmtId="2" fontId="58" fillId="1" borderId="78" xfId="427" applyNumberFormat="1" applyFont="1" applyFill="1" applyBorder="1" applyAlignment="1" applyProtection="1">
      <alignment horizontal="center" vertical="center"/>
    </xf>
    <xf numFmtId="4" fontId="56" fillId="0" borderId="56" xfId="427" applyNumberFormat="1" applyFont="1" applyFill="1" applyBorder="1" applyAlignment="1" applyProtection="1">
      <alignment horizontal="center" vertical="center"/>
    </xf>
    <xf numFmtId="0" fontId="4" fillId="0" borderId="73" xfId="427" applyBorder="1" applyAlignment="1" applyProtection="1">
      <alignment horizontal="center" vertical="center"/>
    </xf>
    <xf numFmtId="10" fontId="4" fillId="0" borderId="5" xfId="427" applyNumberFormat="1" applyFont="1" applyFill="1" applyBorder="1" applyAlignment="1" applyProtection="1">
      <alignment horizontal="center" vertical="center"/>
    </xf>
    <xf numFmtId="0" fontId="56" fillId="0" borderId="39" xfId="427" applyFont="1" applyFill="1" applyBorder="1" applyAlignment="1" applyProtection="1">
      <alignment horizontal="center" vertical="center" wrapText="1"/>
    </xf>
    <xf numFmtId="0" fontId="4" fillId="0" borderId="73" xfId="427" applyBorder="1" applyAlignment="1" applyProtection="1">
      <alignment horizontal="center" vertical="center" wrapText="1"/>
    </xf>
    <xf numFmtId="0" fontId="4" fillId="0" borderId="1" xfId="427" applyFont="1" applyBorder="1" applyAlignment="1" applyProtection="1">
      <alignment horizontal="center" vertical="center"/>
    </xf>
    <xf numFmtId="0" fontId="4" fillId="0" borderId="5" xfId="427" applyFont="1" applyFill="1" applyBorder="1" applyAlignment="1" applyProtection="1">
      <alignment horizontal="center" vertical="center" wrapText="1"/>
    </xf>
    <xf numFmtId="172" fontId="51" fillId="0" borderId="43" xfId="427" applyNumberFormat="1" applyFont="1" applyFill="1" applyBorder="1" applyAlignment="1" applyProtection="1">
      <alignment horizontal="center" vertical="center" wrapText="1"/>
    </xf>
    <xf numFmtId="172" fontId="51" fillId="0" borderId="44" xfId="427" applyNumberFormat="1" applyFont="1" applyFill="1" applyBorder="1" applyAlignment="1" applyProtection="1">
      <alignment horizontal="center" vertical="center" wrapText="1"/>
    </xf>
    <xf numFmtId="0" fontId="51" fillId="0" borderId="45" xfId="427" applyFont="1" applyFill="1" applyBorder="1" applyAlignment="1" applyProtection="1">
      <alignment vertical="center"/>
    </xf>
    <xf numFmtId="171" fontId="51" fillId="0" borderId="45" xfId="427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2" fontId="6" fillId="0" borderId="1" xfId="0" applyNumberFormat="1" applyFont="1" applyFill="1" applyBorder="1" applyAlignment="1" applyProtection="1">
      <alignment horizontal="justify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5" fillId="0" borderId="0" xfId="0" applyFont="1" applyProtection="1"/>
    <xf numFmtId="0" fontId="6" fillId="0" borderId="0" xfId="0" applyFont="1" applyAlignment="1" applyProtection="1">
      <alignment horizontal="center" vertical="center"/>
    </xf>
    <xf numFmtId="0" fontId="6" fillId="0" borderId="3" xfId="0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justify" vertical="center"/>
    </xf>
    <xf numFmtId="41" fontId="6" fillId="0" borderId="2" xfId="0" applyNumberFormat="1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center" vertical="center"/>
    </xf>
    <xf numFmtId="0" fontId="6" fillId="0" borderId="6" xfId="0" applyFont="1" applyBorder="1" applyAlignment="1" applyProtection="1">
      <alignment horizontal="center" vertical="center"/>
    </xf>
    <xf numFmtId="0" fontId="67" fillId="0" borderId="0" xfId="0" applyFont="1" applyProtection="1"/>
    <xf numFmtId="0" fontId="68" fillId="0" borderId="0" xfId="0" applyFont="1" applyAlignment="1" applyProtection="1">
      <alignment vertical="center" wrapText="1"/>
    </xf>
    <xf numFmtId="0" fontId="68" fillId="0" borderId="0" xfId="0" applyFont="1" applyAlignment="1" applyProtection="1">
      <alignment horizontal="justify" vertical="center" wrapText="1"/>
    </xf>
    <xf numFmtId="0" fontId="67" fillId="0" borderId="0" xfId="0" applyFont="1" applyAlignment="1" applyProtection="1">
      <alignment horizontal="justify"/>
    </xf>
    <xf numFmtId="0" fontId="6" fillId="0" borderId="7" xfId="0" applyFont="1" applyBorder="1" applyAlignment="1" applyProtection="1">
      <alignment horizontal="center" vertical="center"/>
    </xf>
    <xf numFmtId="0" fontId="6" fillId="0" borderId="69" xfId="0" applyFont="1" applyBorder="1" applyAlignment="1" applyProtection="1">
      <alignment horizontal="justify" vertical="center"/>
    </xf>
    <xf numFmtId="41" fontId="6" fillId="0" borderId="69" xfId="0" applyNumberFormat="1" applyFont="1" applyBorder="1" applyAlignment="1" applyProtection="1">
      <alignment horizontal="center" vertical="center"/>
    </xf>
    <xf numFmtId="0" fontId="6" fillId="0" borderId="69" xfId="0" applyFont="1" applyBorder="1" applyAlignment="1" applyProtection="1">
      <alignment horizontal="center" vertical="center"/>
    </xf>
    <xf numFmtId="0" fontId="6" fillId="0" borderId="14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Alignment="1" applyProtection="1">
      <alignment horizontal="justify" vertical="center"/>
    </xf>
    <xf numFmtId="41" fontId="6" fillId="0" borderId="0" xfId="0" applyNumberFormat="1" applyFont="1" applyAlignment="1" applyProtection="1">
      <alignment vertical="center"/>
    </xf>
    <xf numFmtId="0" fontId="6" fillId="0" borderId="0" xfId="0" applyFont="1" applyAlignment="1" applyProtection="1">
      <alignment horizontal="right" vertical="center"/>
    </xf>
    <xf numFmtId="10" fontId="11" fillId="0" borderId="12" xfId="0" applyNumberFormat="1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/>
    </xf>
    <xf numFmtId="0" fontId="44" fillId="0" borderId="0" xfId="0" applyFont="1" applyAlignment="1" applyProtection="1">
      <alignment vertical="center"/>
    </xf>
    <xf numFmtId="0" fontId="66" fillId="0" borderId="0" xfId="0" applyFont="1" applyAlignment="1" applyProtection="1">
      <alignment horizontal="justify" vertical="center" wrapText="1"/>
    </xf>
    <xf numFmtId="49" fontId="66" fillId="0" borderId="0" xfId="0" applyNumberFormat="1" applyFont="1" applyAlignment="1" applyProtection="1">
      <alignment vertical="center" wrapText="1"/>
    </xf>
    <xf numFmtId="0" fontId="64" fillId="0" borderId="0" xfId="0" applyFont="1" applyAlignment="1" applyProtection="1">
      <alignment horizontal="right" vertical="center"/>
    </xf>
    <xf numFmtId="49" fontId="6" fillId="0" borderId="0" xfId="0" applyNumberFormat="1" applyFont="1" applyAlignment="1" applyProtection="1">
      <alignment horizontal="right" vertical="center" wrapText="1"/>
    </xf>
    <xf numFmtId="49" fontId="66" fillId="0" borderId="8" xfId="0" applyNumberFormat="1" applyFont="1" applyBorder="1" applyAlignment="1" applyProtection="1">
      <alignment horizontal="left" vertical="center"/>
    </xf>
    <xf numFmtId="0" fontId="66" fillId="0" borderId="9" xfId="0" applyFont="1" applyBorder="1" applyAlignment="1" applyProtection="1">
      <alignment horizontal="justify" vertical="center" wrapText="1"/>
    </xf>
    <xf numFmtId="49" fontId="66" fillId="0" borderId="9" xfId="0" applyNumberFormat="1" applyFont="1" applyBorder="1" applyAlignment="1" applyProtection="1">
      <alignment vertical="center" wrapText="1"/>
    </xf>
    <xf numFmtId="0" fontId="64" fillId="0" borderId="9" xfId="0" applyFont="1" applyBorder="1" applyAlignment="1" applyProtection="1">
      <alignment horizontal="right" vertical="center"/>
    </xf>
    <xf numFmtId="0" fontId="66" fillId="0" borderId="9" xfId="0" applyFont="1" applyBorder="1" applyAlignment="1" applyProtection="1">
      <alignment vertical="center" wrapText="1"/>
    </xf>
    <xf numFmtId="0" fontId="66" fillId="0" borderId="13" xfId="0" applyFont="1" applyBorder="1" applyAlignment="1" applyProtection="1">
      <alignment vertical="center" wrapText="1"/>
    </xf>
    <xf numFmtId="0" fontId="6" fillId="0" borderId="0" xfId="0" applyFont="1" applyAlignment="1" applyProtection="1">
      <alignment horizontal="left" vertical="center"/>
    </xf>
    <xf numFmtId="0" fontId="70" fillId="63" borderId="3" xfId="2" applyFont="1" applyFill="1" applyBorder="1" applyAlignment="1" applyProtection="1">
      <alignment horizontal="left" vertical="center"/>
      <protection hidden="1"/>
    </xf>
    <xf numFmtId="0" fontId="6" fillId="63" borderId="2" xfId="0" applyFont="1" applyFill="1" applyBorder="1" applyAlignment="1" applyProtection="1">
      <alignment horizontal="right" vertical="center"/>
    </xf>
    <xf numFmtId="17" fontId="66" fillId="63" borderId="2" xfId="0" applyNumberFormat="1" applyFont="1" applyFill="1" applyBorder="1" applyAlignment="1" applyProtection="1">
      <alignment horizontal="justify" vertical="center"/>
    </xf>
    <xf numFmtId="41" fontId="6" fillId="63" borderId="2" xfId="0" applyNumberFormat="1" applyFont="1" applyFill="1" applyBorder="1" applyAlignment="1" applyProtection="1">
      <alignment horizontal="center" vertical="center"/>
    </xf>
    <xf numFmtId="0" fontId="6" fillId="63" borderId="2" xfId="0" applyFont="1" applyFill="1" applyBorder="1" applyAlignment="1" applyProtection="1">
      <alignment horizontal="center" vertical="center"/>
    </xf>
    <xf numFmtId="0" fontId="6" fillId="63" borderId="2" xfId="0" applyFont="1" applyFill="1" applyBorder="1" applyAlignment="1" applyProtection="1">
      <alignment horizontal="left" vertical="center"/>
    </xf>
    <xf numFmtId="10" fontId="66" fillId="63" borderId="6" xfId="0" applyNumberFormat="1" applyFont="1" applyFill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right" vertical="center"/>
    </xf>
    <xf numFmtId="17" fontId="66" fillId="0" borderId="0" xfId="0" applyNumberFormat="1" applyFont="1" applyBorder="1" applyAlignment="1" applyProtection="1">
      <alignment horizontal="left" vertical="center"/>
    </xf>
    <xf numFmtId="41" fontId="6" fillId="0" borderId="0" xfId="0" applyNumberFormat="1" applyFont="1" applyBorder="1" applyAlignment="1" applyProtection="1">
      <alignment horizontal="center" vertical="center"/>
    </xf>
    <xf numFmtId="10" fontId="66" fillId="0" borderId="0" xfId="0" applyNumberFormat="1" applyFont="1" applyFill="1" applyBorder="1" applyAlignment="1" applyProtection="1">
      <alignment horizontal="center" vertical="center"/>
    </xf>
    <xf numFmtId="43" fontId="6" fillId="0" borderId="1" xfId="7" applyFont="1" applyFill="1" applyBorder="1" applyAlignment="1" applyProtection="1">
      <alignment horizontal="right" vertical="center"/>
    </xf>
    <xf numFmtId="0" fontId="6" fillId="0" borderId="2" xfId="0" applyFont="1" applyFill="1" applyBorder="1" applyAlignment="1" applyProtection="1">
      <alignment horizontal="center" vertical="center" wrapText="1"/>
    </xf>
    <xf numFmtId="41" fontId="6" fillId="0" borderId="0" xfId="0" applyNumberFormat="1" applyFont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164" fontId="6" fillId="0" borderId="1" xfId="7" applyNumberFormat="1" applyFont="1" applyFill="1" applyBorder="1" applyAlignment="1" applyProtection="1">
      <alignment horizontal="right" vertical="center"/>
    </xf>
    <xf numFmtId="2" fontId="3" fillId="0" borderId="1" xfId="0" applyNumberFormat="1" applyFont="1" applyFill="1" applyBorder="1" applyAlignment="1" applyProtection="1">
      <alignment horizontal="justify" vertical="center" wrapText="1"/>
    </xf>
    <xf numFmtId="41" fontId="3" fillId="0" borderId="1" xfId="0" applyNumberFormat="1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center" vertical="center"/>
    </xf>
    <xf numFmtId="0" fontId="66" fillId="62" borderId="1" xfId="0" applyFont="1" applyFill="1" applyBorder="1" applyAlignment="1" applyProtection="1">
      <alignment horizontal="center" vertical="center"/>
    </xf>
    <xf numFmtId="0" fontId="68" fillId="0" borderId="0" xfId="0" applyFont="1" applyFill="1" applyAlignment="1" applyProtection="1">
      <alignment vertical="center" wrapText="1"/>
    </xf>
    <xf numFmtId="0" fontId="67" fillId="0" borderId="0" xfId="0" applyFont="1" applyFill="1" applyProtection="1"/>
    <xf numFmtId="0" fontId="6" fillId="0" borderId="69" xfId="0" applyFont="1" applyFill="1" applyBorder="1" applyAlignment="1" applyProtection="1">
      <alignment horizontal="center" vertical="center"/>
    </xf>
    <xf numFmtId="41" fontId="6" fillId="0" borderId="0" xfId="0" applyNumberFormat="1" applyFont="1" applyFill="1" applyAlignment="1" applyProtection="1">
      <alignment vertical="center"/>
    </xf>
    <xf numFmtId="0" fontId="44" fillId="0" borderId="0" xfId="0" applyFont="1" applyFill="1" applyAlignment="1" applyProtection="1">
      <alignment vertical="center"/>
    </xf>
    <xf numFmtId="41" fontId="46" fillId="0" borderId="0" xfId="0" applyNumberFormat="1" applyFont="1" applyFill="1" applyAlignment="1" applyProtection="1">
      <alignment horizontal="left" vertical="center"/>
    </xf>
    <xf numFmtId="41" fontId="46" fillId="0" borderId="9" xfId="0" applyNumberFormat="1" applyFont="1" applyFill="1" applyBorder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left" vertical="center"/>
    </xf>
    <xf numFmtId="0" fontId="65" fillId="64" borderId="1" xfId="0" applyFont="1" applyFill="1" applyBorder="1" applyAlignment="1" applyProtection="1">
      <alignment horizontal="center" vertical="center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2" fontId="66" fillId="62" borderId="3" xfId="0" applyNumberFormat="1" applyFont="1" applyFill="1" applyBorder="1" applyAlignment="1" applyProtection="1">
      <alignment horizontal="justify" vertical="center" wrapText="1"/>
    </xf>
    <xf numFmtId="2" fontId="65" fillId="64" borderId="3" xfId="0" applyNumberFormat="1" applyFont="1" applyFill="1" applyBorder="1" applyAlignment="1" applyProtection="1">
      <alignment horizontal="justify" vertical="center" wrapText="1"/>
    </xf>
    <xf numFmtId="41" fontId="65" fillId="64" borderId="2" xfId="0" applyNumberFormat="1" applyFont="1" applyFill="1" applyBorder="1" applyAlignment="1" applyProtection="1">
      <alignment horizontal="center" vertical="center"/>
    </xf>
    <xf numFmtId="164" fontId="65" fillId="64" borderId="2" xfId="7" applyNumberFormat="1" applyFont="1" applyFill="1" applyBorder="1" applyAlignment="1" applyProtection="1">
      <alignment horizontal="right" vertical="center" wrapText="1"/>
    </xf>
    <xf numFmtId="41" fontId="66" fillId="62" borderId="2" xfId="0" applyNumberFormat="1" applyFont="1" applyFill="1" applyBorder="1" applyAlignment="1" applyProtection="1">
      <alignment horizontal="center" vertical="center"/>
    </xf>
    <xf numFmtId="43" fontId="66" fillId="62" borderId="2" xfId="7" applyFont="1" applyFill="1" applyBorder="1" applyAlignment="1" applyProtection="1">
      <alignment horizontal="right" vertical="center"/>
    </xf>
    <xf numFmtId="0" fontId="6" fillId="0" borderId="69" xfId="0" applyFont="1" applyFill="1" applyBorder="1" applyAlignment="1" applyProtection="1">
      <alignment horizontal="center" vertical="center" wrapText="1"/>
    </xf>
    <xf numFmtId="0" fontId="69" fillId="0" borderId="0" xfId="0" applyFont="1" applyFill="1" applyAlignment="1" applyProtection="1">
      <alignment horizontal="left" vertical="center"/>
    </xf>
    <xf numFmtId="0" fontId="46" fillId="0" borderId="9" xfId="0" applyFont="1" applyFill="1" applyBorder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right" vertical="center"/>
    </xf>
    <xf numFmtId="0" fontId="6" fillId="0" borderId="0" xfId="0" applyFont="1" applyFill="1" applyAlignment="1" applyProtection="1">
      <alignment vertical="center"/>
    </xf>
    <xf numFmtId="0" fontId="66" fillId="0" borderId="0" xfId="0" applyFont="1" applyFill="1" applyAlignment="1" applyProtection="1">
      <alignment horizontal="left" vertical="center"/>
    </xf>
    <xf numFmtId="0" fontId="66" fillId="0" borderId="9" xfId="0" applyFont="1" applyFill="1" applyBorder="1" applyAlignment="1" applyProtection="1">
      <alignment horizontal="left" vertical="center"/>
    </xf>
    <xf numFmtId="0" fontId="3" fillId="0" borderId="0" xfId="0" applyFont="1" applyAlignment="1" applyProtection="1">
      <alignment horizontal="center" vertical="center"/>
    </xf>
    <xf numFmtId="0" fontId="3" fillId="0" borderId="3" xfId="0" applyFont="1" applyBorder="1" applyAlignment="1" applyProtection="1">
      <alignment horizontal="left" vertical="center"/>
    </xf>
    <xf numFmtId="0" fontId="3" fillId="0" borderId="2" xfId="0" applyFont="1" applyBorder="1" applyAlignment="1" applyProtection="1">
      <alignment horizontal="center" vertical="center" wrapText="1"/>
    </xf>
    <xf numFmtId="49" fontId="3" fillId="0" borderId="2" xfId="0" applyNumberFormat="1" applyFont="1" applyBorder="1" applyAlignment="1" applyProtection="1">
      <alignment horizontal="center" vertical="center" wrapText="1"/>
    </xf>
    <xf numFmtId="2" fontId="3" fillId="0" borderId="2" xfId="0" applyNumberFormat="1" applyFont="1" applyBorder="1" applyAlignment="1" applyProtection="1">
      <alignment horizontal="justify" vertical="center" wrapText="1"/>
    </xf>
    <xf numFmtId="41" fontId="3" fillId="0" borderId="2" xfId="0" applyNumberFormat="1" applyFont="1" applyBorder="1" applyAlignment="1" applyProtection="1">
      <alignment horizontal="center" vertical="center"/>
    </xf>
    <xf numFmtId="43" fontId="3" fillId="0" borderId="2" xfId="10" applyFont="1" applyFill="1" applyBorder="1" applyAlignment="1" applyProtection="1">
      <alignment horizontal="right" vertical="center"/>
    </xf>
    <xf numFmtId="43" fontId="3" fillId="0" borderId="2" xfId="10" applyFont="1" applyFill="1" applyBorder="1" applyAlignment="1" applyProtection="1">
      <alignment horizontal="right" vertical="center" wrapText="1"/>
    </xf>
    <xf numFmtId="43" fontId="3" fillId="0" borderId="6" xfId="10" applyFont="1" applyBorder="1" applyAlignment="1" applyProtection="1">
      <alignment horizontal="right" vertical="center"/>
    </xf>
    <xf numFmtId="0" fontId="3" fillId="65" borderId="1" xfId="0" applyFont="1" applyFill="1" applyBorder="1" applyAlignment="1" applyProtection="1">
      <alignment horizontal="center" vertical="center"/>
    </xf>
    <xf numFmtId="0" fontId="3" fillId="65" borderId="1" xfId="0" applyFont="1" applyFill="1" applyBorder="1" applyAlignment="1" applyProtection="1">
      <alignment horizontal="center" vertical="center" wrapText="1"/>
    </xf>
    <xf numFmtId="0" fontId="71" fillId="63" borderId="2" xfId="0" applyFont="1" applyFill="1" applyBorder="1" applyAlignment="1" applyProtection="1">
      <alignment horizontal="center" vertical="center"/>
    </xf>
    <xf numFmtId="41" fontId="3" fillId="65" borderId="1" xfId="0" applyNumberFormat="1" applyFont="1" applyFill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justify" vertical="center"/>
    </xf>
    <xf numFmtId="7" fontId="9" fillId="63" borderId="6" xfId="0" applyNumberFormat="1" applyFont="1" applyFill="1" applyBorder="1" applyAlignment="1" applyProtection="1">
      <alignment horizontal="center" vertical="center"/>
    </xf>
    <xf numFmtId="41" fontId="6" fillId="0" borderId="0" xfId="0" applyNumberFormat="1" applyFont="1" applyFill="1" applyAlignment="1" applyProtection="1">
      <alignment horizontal="center" vertical="center"/>
    </xf>
    <xf numFmtId="0" fontId="66" fillId="63" borderId="1" xfId="0" applyFont="1" applyFill="1" applyBorder="1" applyAlignment="1" applyProtection="1">
      <alignment horizontal="center" vertical="center" wrapText="1"/>
    </xf>
    <xf numFmtId="0" fontId="65" fillId="64" borderId="1" xfId="0" applyFont="1" applyFill="1" applyBorder="1" applyAlignment="1" applyProtection="1">
      <alignment horizontal="center" vertical="center" wrapText="1"/>
    </xf>
    <xf numFmtId="49" fontId="65" fillId="64" borderId="1" xfId="0" applyNumberFormat="1" applyFont="1" applyFill="1" applyBorder="1" applyAlignment="1" applyProtection="1">
      <alignment horizontal="center" vertical="center" wrapText="1"/>
    </xf>
    <xf numFmtId="0" fontId="73" fillId="0" borderId="0" xfId="0" applyFont="1" applyFill="1" applyAlignment="1" applyProtection="1">
      <alignment vertical="center"/>
    </xf>
    <xf numFmtId="0" fontId="74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>
      <alignment horizontal="center" vertical="center" wrapText="1"/>
    </xf>
    <xf numFmtId="0" fontId="66" fillId="63" borderId="1" xfId="0" applyFont="1" applyFill="1" applyBorder="1" applyAlignment="1" applyProtection="1">
      <alignment horizontal="centerContinuous" vertical="center" wrapText="1"/>
    </xf>
    <xf numFmtId="41" fontId="66" fillId="63" borderId="1" xfId="0" applyNumberFormat="1" applyFont="1" applyFill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 wrapText="1"/>
    </xf>
    <xf numFmtId="0" fontId="65" fillId="0" borderId="0" xfId="0" applyFont="1" applyAlignment="1" applyProtection="1">
      <alignment horizontal="center" vertical="center"/>
    </xf>
    <xf numFmtId="49" fontId="66" fillId="62" borderId="1" xfId="0" applyNumberFormat="1" applyFont="1" applyFill="1" applyBorder="1" applyAlignment="1" applyProtection="1">
      <alignment horizontal="center" vertical="center" wrapText="1"/>
    </xf>
    <xf numFmtId="164" fontId="66" fillId="62" borderId="2" xfId="7" applyNumberFormat="1" applyFont="1" applyFill="1" applyBorder="1" applyAlignment="1" applyProtection="1">
      <alignment horizontal="right" vertical="center" wrapText="1"/>
    </xf>
    <xf numFmtId="0" fontId="66" fillId="0" borderId="0" xfId="0" applyFont="1" applyAlignment="1" applyProtection="1">
      <alignment horizontal="center" vertical="center"/>
    </xf>
    <xf numFmtId="7" fontId="6" fillId="0" borderId="1" xfId="7" applyNumberFormat="1" applyFont="1" applyFill="1" applyBorder="1" applyAlignment="1" applyProtection="1">
      <alignment horizontal="right" vertical="center"/>
    </xf>
    <xf numFmtId="43" fontId="65" fillId="64" borderId="2" xfId="7" applyFont="1" applyFill="1" applyBorder="1" applyAlignment="1" applyProtection="1">
      <alignment horizontal="right" vertical="center" wrapText="1"/>
    </xf>
    <xf numFmtId="0" fontId="0" fillId="0" borderId="0" xfId="0" applyFill="1" applyProtection="1"/>
    <xf numFmtId="164" fontId="51" fillId="0" borderId="45" xfId="427" applyNumberFormat="1" applyFont="1" applyFill="1" applyBorder="1" applyAlignment="1" applyProtection="1">
      <alignment horizontal="right" vertical="center" indent="1"/>
    </xf>
    <xf numFmtId="164" fontId="51" fillId="2" borderId="51" xfId="427" applyNumberFormat="1" applyFont="1" applyFill="1" applyBorder="1" applyAlignment="1" applyProtection="1">
      <alignment horizontal="center" vertical="center"/>
    </xf>
    <xf numFmtId="7" fontId="52" fillId="0" borderId="46" xfId="427" applyNumberFormat="1" applyFont="1" applyFill="1" applyBorder="1" applyAlignment="1" applyProtection="1">
      <alignment horizontal="right" vertical="center" indent="1"/>
    </xf>
    <xf numFmtId="7" fontId="52" fillId="0" borderId="47" xfId="427" applyNumberFormat="1" applyFont="1" applyFill="1" applyBorder="1" applyAlignment="1" applyProtection="1">
      <alignment horizontal="right" vertical="center" indent="1"/>
    </xf>
    <xf numFmtId="164" fontId="65" fillId="64" borderId="2" xfId="7" applyNumberFormat="1" applyFont="1" applyFill="1" applyBorder="1" applyAlignment="1" applyProtection="1">
      <alignment horizontal="right" vertical="center"/>
    </xf>
    <xf numFmtId="7" fontId="65" fillId="64" borderId="6" xfId="7" applyNumberFormat="1" applyFont="1" applyFill="1" applyBorder="1" applyAlignment="1" applyProtection="1">
      <alignment horizontal="right" vertical="center"/>
    </xf>
    <xf numFmtId="164" fontId="66" fillId="62" borderId="2" xfId="7" applyNumberFormat="1" applyFont="1" applyFill="1" applyBorder="1" applyAlignment="1" applyProtection="1">
      <alignment horizontal="right" vertical="center"/>
    </xf>
    <xf numFmtId="7" fontId="66" fillId="62" borderId="6" xfId="7" applyNumberFormat="1" applyFont="1" applyFill="1" applyBorder="1" applyAlignment="1" applyProtection="1">
      <alignment horizontal="right" vertical="center"/>
    </xf>
    <xf numFmtId="0" fontId="49" fillId="3" borderId="38" xfId="427" applyFont="1" applyFill="1" applyBorder="1" applyAlignment="1" applyProtection="1"/>
    <xf numFmtId="7" fontId="66" fillId="62" borderId="1" xfId="7" applyNumberFormat="1" applyFont="1" applyFill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0" xfId="0" applyFont="1" applyAlignment="1" applyProtection="1">
      <alignment vertical="center"/>
    </xf>
    <xf numFmtId="2" fontId="3" fillId="0" borderId="0" xfId="0" applyNumberFormat="1" applyFont="1" applyAlignment="1" applyProtection="1">
      <alignment vertical="center"/>
    </xf>
    <xf numFmtId="173" fontId="3" fillId="0" borderId="0" xfId="0" applyNumberFormat="1" applyFont="1" applyAlignment="1" applyProtection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2" xfId="0" applyFont="1" applyBorder="1" applyAlignment="1" applyProtection="1">
      <alignment vertical="center"/>
    </xf>
    <xf numFmtId="2" fontId="3" fillId="0" borderId="2" xfId="0" applyNumberFormat="1" applyFont="1" applyBorder="1" applyAlignment="1" applyProtection="1">
      <alignment vertical="center"/>
    </xf>
    <xf numFmtId="0" fontId="3" fillId="0" borderId="6" xfId="0" applyFont="1" applyBorder="1" applyAlignment="1" applyProtection="1">
      <alignment vertical="center"/>
    </xf>
    <xf numFmtId="0" fontId="3" fillId="0" borderId="7" xfId="0" applyFont="1" applyBorder="1" applyAlignment="1" applyProtection="1">
      <alignment horizontal="centerContinuous" vertical="center"/>
    </xf>
    <xf numFmtId="0" fontId="3" fillId="0" borderId="69" xfId="0" applyFont="1" applyBorder="1" applyAlignment="1" applyProtection="1">
      <alignment horizontal="centerContinuous" vertical="center"/>
    </xf>
    <xf numFmtId="2" fontId="3" fillId="0" borderId="69" xfId="0" applyNumberFormat="1" applyFont="1" applyBorder="1" applyAlignment="1" applyProtection="1">
      <alignment horizontal="centerContinuous" vertical="center"/>
    </xf>
    <xf numFmtId="0" fontId="3" fillId="0" borderId="14" xfId="0" applyFont="1" applyBorder="1" applyAlignment="1" applyProtection="1">
      <alignment horizontal="centerContinuous" vertical="center"/>
    </xf>
    <xf numFmtId="0" fontId="3" fillId="0" borderId="4" xfId="0" applyFont="1" applyBorder="1" applyAlignment="1" applyProtection="1">
      <alignment horizontal="left" vertical="center"/>
    </xf>
    <xf numFmtId="0" fontId="81" fillId="0" borderId="0" xfId="0" applyFont="1" applyBorder="1" applyAlignment="1" applyProtection="1">
      <alignment vertical="center"/>
    </xf>
    <xf numFmtId="2" fontId="3" fillId="0" borderId="0" xfId="0" applyNumberFormat="1" applyFont="1" applyBorder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3" fillId="0" borderId="12" xfId="0" applyFont="1" applyBorder="1" applyAlignment="1" applyProtection="1">
      <alignment vertical="center"/>
    </xf>
    <xf numFmtId="0" fontId="82" fillId="0" borderId="0" xfId="0" applyFont="1" applyBorder="1" applyAlignment="1" applyProtection="1">
      <alignment vertical="center"/>
    </xf>
    <xf numFmtId="0" fontId="83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41" fontId="84" fillId="0" borderId="0" xfId="0" applyNumberFormat="1" applyFont="1" applyBorder="1" applyAlignment="1" applyProtection="1">
      <alignment horizontal="left" vertical="center"/>
    </xf>
    <xf numFmtId="41" fontId="83" fillId="0" borderId="12" xfId="0" applyNumberFormat="1" applyFont="1" applyBorder="1" applyAlignment="1" applyProtection="1">
      <alignment vertical="center"/>
    </xf>
    <xf numFmtId="0" fontId="80" fillId="0" borderId="8" xfId="0" applyFont="1" applyBorder="1" applyAlignment="1" applyProtection="1">
      <alignment vertical="center"/>
    </xf>
    <xf numFmtId="0" fontId="84" fillId="0" borderId="9" xfId="0" applyFont="1" applyBorder="1" applyAlignment="1" applyProtection="1">
      <alignment vertical="center"/>
    </xf>
    <xf numFmtId="0" fontId="80" fillId="0" borderId="9" xfId="0" applyFont="1" applyBorder="1" applyAlignment="1" applyProtection="1">
      <alignment vertical="center"/>
    </xf>
    <xf numFmtId="0" fontId="3" fillId="0" borderId="9" xfId="0" applyFont="1" applyBorder="1" applyAlignment="1" applyProtection="1">
      <alignment horizontal="center" vertical="center"/>
    </xf>
    <xf numFmtId="41" fontId="84" fillId="0" borderId="9" xfId="0" applyNumberFormat="1" applyFont="1" applyBorder="1" applyAlignment="1" applyProtection="1">
      <alignment vertical="center"/>
    </xf>
    <xf numFmtId="0" fontId="80" fillId="0" borderId="13" xfId="0" applyFont="1" applyBorder="1" applyAlignment="1" applyProtection="1">
      <alignment vertical="center"/>
    </xf>
    <xf numFmtId="0" fontId="3" fillId="0" borderId="2" xfId="0" applyFont="1" applyBorder="1" applyAlignment="1" applyProtection="1">
      <alignment horizontal="justify" vertical="center" wrapText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2" fontId="66" fillId="62" borderId="1" xfId="0" applyNumberFormat="1" applyFont="1" applyFill="1" applyBorder="1" applyAlignment="1" applyProtection="1">
      <alignment horizontal="justify" vertical="center" wrapText="1"/>
    </xf>
    <xf numFmtId="0" fontId="86" fillId="62" borderId="1" xfId="1005" applyFont="1" applyFill="1" applyBorder="1" applyAlignment="1" applyProtection="1">
      <alignment horizontal="center" vertical="center" wrapText="1"/>
    </xf>
    <xf numFmtId="173" fontId="66" fillId="62" borderId="1" xfId="0" applyNumberFormat="1" applyFont="1" applyFill="1" applyBorder="1" applyAlignment="1" applyProtection="1">
      <alignment horizontal="center" vertical="center"/>
    </xf>
    <xf numFmtId="17" fontId="66" fillId="62" borderId="1" xfId="0" applyNumberFormat="1" applyFont="1" applyFill="1" applyBorder="1" applyAlignment="1" applyProtection="1">
      <alignment horizontal="center" vertical="center"/>
    </xf>
    <xf numFmtId="164" fontId="66" fillId="62" borderId="1" xfId="0" applyNumberFormat="1" applyFont="1" applyFill="1" applyBorder="1" applyAlignment="1" applyProtection="1">
      <alignment vertical="center"/>
    </xf>
    <xf numFmtId="0" fontId="87" fillId="0" borderId="0" xfId="0" applyFont="1" applyAlignment="1" applyProtection="1">
      <alignment horizontal="center" vertical="center"/>
    </xf>
    <xf numFmtId="49" fontId="66" fillId="62" borderId="1" xfId="0" applyNumberFormat="1" applyFont="1" applyFill="1" applyBorder="1" applyAlignment="1" applyProtection="1">
      <alignment horizontal="center" vertical="center"/>
    </xf>
    <xf numFmtId="2" fontId="66" fillId="62" borderId="1" xfId="0" applyNumberFormat="1" applyFont="1" applyFill="1" applyBorder="1" applyAlignment="1" applyProtection="1">
      <alignment horizontal="justify" vertical="center"/>
    </xf>
    <xf numFmtId="173" fontId="6" fillId="0" borderId="1" xfId="1005" applyNumberFormat="1" applyFont="1" applyFill="1" applyBorder="1" applyAlignment="1" applyProtection="1">
      <alignment horizontal="right" vertical="center" wrapText="1"/>
    </xf>
    <xf numFmtId="164" fontId="6" fillId="0" borderId="1" xfId="0" applyNumberFormat="1" applyFont="1" applyFill="1" applyBorder="1" applyAlignment="1" applyProtection="1">
      <alignment vertical="center"/>
    </xf>
    <xf numFmtId="0" fontId="87" fillId="0" borderId="0" xfId="0" applyFont="1" applyAlignment="1" applyProtection="1">
      <alignment vertical="center"/>
    </xf>
    <xf numFmtId="174" fontId="87" fillId="0" borderId="0" xfId="0" applyNumberFormat="1" applyFont="1" applyAlignment="1" applyProtection="1">
      <alignment vertical="center"/>
    </xf>
    <xf numFmtId="49" fontId="3" fillId="0" borderId="2" xfId="0" applyNumberFormat="1" applyFont="1" applyBorder="1" applyAlignment="1" applyProtection="1">
      <alignment vertical="center"/>
    </xf>
    <xf numFmtId="173" fontId="3" fillId="0" borderId="2" xfId="0" applyNumberFormat="1" applyFont="1" applyBorder="1" applyAlignment="1" applyProtection="1">
      <alignment vertical="center"/>
    </xf>
    <xf numFmtId="2" fontId="3" fillId="0" borderId="6" xfId="0" applyNumberFormat="1" applyFont="1" applyBorder="1" applyAlignment="1" applyProtection="1">
      <alignment vertical="center"/>
    </xf>
    <xf numFmtId="2" fontId="87" fillId="0" borderId="0" xfId="0" applyNumberFormat="1" applyFont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78" fillId="0" borderId="0" xfId="0" applyFont="1" applyBorder="1" applyAlignment="1" applyProtection="1">
      <alignment horizontal="left" vertical="center"/>
    </xf>
    <xf numFmtId="0" fontId="79" fillId="0" borderId="0" xfId="0" applyFont="1" applyBorder="1" applyAlignment="1" applyProtection="1">
      <alignment vertical="center"/>
    </xf>
    <xf numFmtId="0" fontId="80" fillId="0" borderId="12" xfId="0" applyFont="1" applyBorder="1" applyAlignment="1" applyProtection="1">
      <alignment horizontal="centerContinuous" vertical="center"/>
    </xf>
    <xf numFmtId="0" fontId="80" fillId="0" borderId="4" xfId="0" applyFont="1" applyBorder="1" applyAlignment="1" applyProtection="1">
      <alignment vertical="center"/>
    </xf>
    <xf numFmtId="0" fontId="84" fillId="0" borderId="0" xfId="0" applyFont="1" applyBorder="1" applyAlignment="1" applyProtection="1">
      <alignment vertical="center"/>
    </xf>
    <xf numFmtId="0" fontId="80" fillId="0" borderId="0" xfId="0" applyFont="1" applyBorder="1" applyAlignment="1" applyProtection="1">
      <alignment vertical="center"/>
    </xf>
    <xf numFmtId="41" fontId="84" fillId="0" borderId="0" xfId="0" applyNumberFormat="1" applyFont="1" applyBorder="1" applyAlignment="1" applyProtection="1">
      <alignment vertical="center"/>
    </xf>
    <xf numFmtId="0" fontId="80" fillId="0" borderId="12" xfId="0" applyFont="1" applyBorder="1" applyAlignment="1" applyProtection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/>
    </xf>
    <xf numFmtId="0" fontId="66" fillId="62" borderId="1" xfId="0" applyFont="1" applyFill="1" applyBorder="1" applyAlignment="1" applyProtection="1">
      <alignment horizontal="center" vertical="center" wrapText="1"/>
    </xf>
    <xf numFmtId="43" fontId="6" fillId="0" borderId="1" xfId="10" applyFont="1" applyFill="1" applyBorder="1" applyAlignment="1" applyProtection="1">
      <alignment horizontal="right" vertical="center"/>
    </xf>
    <xf numFmtId="164" fontId="6" fillId="67" borderId="1" xfId="10" applyNumberFormat="1" applyFont="1" applyFill="1" applyBorder="1" applyAlignment="1" applyProtection="1">
      <alignment horizontal="right" vertical="center" wrapText="1"/>
    </xf>
    <xf numFmtId="4" fontId="6" fillId="0" borderId="0" xfId="0" applyNumberFormat="1" applyFont="1" applyFill="1" applyAlignment="1" applyProtection="1">
      <alignment horizontal="center" vertical="center"/>
    </xf>
    <xf numFmtId="4" fontId="6" fillId="0" borderId="0" xfId="0" applyNumberFormat="1" applyFont="1" applyAlignment="1" applyProtection="1">
      <alignment horizontal="center" vertical="center"/>
    </xf>
    <xf numFmtId="4" fontId="6" fillId="0" borderId="0" xfId="0" applyNumberFormat="1" applyFont="1" applyAlignment="1" applyProtection="1">
      <alignment horizontal="center" vertical="center" wrapText="1"/>
    </xf>
    <xf numFmtId="4" fontId="65" fillId="0" borderId="0" xfId="0" applyNumberFormat="1" applyFont="1" applyAlignment="1" applyProtection="1">
      <alignment horizontal="center" vertical="center"/>
    </xf>
    <xf numFmtId="4" fontId="66" fillId="0" borderId="0" xfId="0" applyNumberFormat="1" applyFont="1" applyAlignment="1" applyProtection="1">
      <alignment horizontal="center" vertical="center"/>
    </xf>
    <xf numFmtId="0" fontId="88" fillId="0" borderId="1" xfId="0" applyFont="1" applyBorder="1" applyAlignment="1">
      <alignment vertical="center"/>
    </xf>
    <xf numFmtId="0" fontId="50" fillId="3" borderId="0" xfId="427" applyFont="1" applyFill="1" applyBorder="1" applyAlignment="1" applyProtection="1"/>
    <xf numFmtId="164" fontId="6" fillId="67" borderId="1" xfId="7" applyNumberFormat="1" applyFont="1" applyFill="1" applyBorder="1" applyAlignment="1" applyProtection="1">
      <alignment horizontal="right" vertical="center" wrapText="1"/>
    </xf>
    <xf numFmtId="164" fontId="6" fillId="67" borderId="1" xfId="0" applyNumberFormat="1" applyFont="1" applyFill="1" applyBorder="1" applyAlignment="1" applyProtection="1">
      <alignment vertical="center" wrapText="1"/>
    </xf>
    <xf numFmtId="0" fontId="60" fillId="0" borderId="15" xfId="427" applyFont="1" applyBorder="1" applyAlignment="1" applyProtection="1">
      <alignment horizontal="center" vertical="top"/>
    </xf>
    <xf numFmtId="0" fontId="60" fillId="0" borderId="35" xfId="427" applyFont="1" applyBorder="1" applyAlignment="1" applyProtection="1">
      <alignment horizontal="center" vertical="top"/>
    </xf>
    <xf numFmtId="0" fontId="60" fillId="0" borderId="16" xfId="427" applyFont="1" applyBorder="1" applyAlignment="1" applyProtection="1">
      <alignment horizontal="center" vertical="top"/>
    </xf>
    <xf numFmtId="0" fontId="61" fillId="0" borderId="15" xfId="427" applyFont="1" applyBorder="1" applyAlignment="1" applyProtection="1">
      <alignment horizontal="justify" vertical="center" wrapText="1"/>
    </xf>
    <xf numFmtId="0" fontId="61" fillId="0" borderId="35" xfId="427" applyFont="1" applyBorder="1" applyAlignment="1" applyProtection="1">
      <alignment horizontal="justify" vertical="center" wrapText="1"/>
    </xf>
    <xf numFmtId="0" fontId="61" fillId="0" borderId="16" xfId="427" applyFont="1" applyBorder="1" applyAlignment="1" applyProtection="1">
      <alignment horizontal="justify" vertical="center" wrapText="1"/>
    </xf>
    <xf numFmtId="0" fontId="61" fillId="0" borderId="75" xfId="427" applyFont="1" applyBorder="1" applyAlignment="1" applyProtection="1">
      <alignment horizontal="justify" vertical="top" wrapText="1"/>
    </xf>
    <xf numFmtId="0" fontId="61" fillId="0" borderId="77" xfId="427" applyFont="1" applyBorder="1" applyAlignment="1" applyProtection="1">
      <alignment horizontal="justify" vertical="top" wrapText="1"/>
    </xf>
    <xf numFmtId="0" fontId="61" fillId="0" borderId="78" xfId="427" applyFont="1" applyBorder="1" applyAlignment="1" applyProtection="1">
      <alignment horizontal="justify" vertical="top" wrapText="1"/>
    </xf>
    <xf numFmtId="0" fontId="4" fillId="0" borderId="15" xfId="427" applyBorder="1" applyAlignment="1" applyProtection="1">
      <alignment horizontal="center"/>
    </xf>
    <xf numFmtId="0" fontId="4" fillId="0" borderId="35" xfId="427" applyBorder="1" applyAlignment="1" applyProtection="1">
      <alignment horizontal="center"/>
    </xf>
    <xf numFmtId="0" fontId="4" fillId="0" borderId="16" xfId="427" applyBorder="1" applyAlignment="1" applyProtection="1">
      <alignment horizontal="center"/>
    </xf>
    <xf numFmtId="0" fontId="57" fillId="0" borderId="0" xfId="427" applyFont="1" applyAlignment="1" applyProtection="1">
      <alignment horizontal="center"/>
    </xf>
    <xf numFmtId="166" fontId="56" fillId="4" borderId="75" xfId="259" applyFont="1" applyFill="1" applyBorder="1" applyAlignment="1" applyProtection="1">
      <alignment horizontal="left" vertical="center"/>
    </xf>
    <xf numFmtId="166" fontId="56" fillId="4" borderId="77" xfId="259" applyFont="1" applyFill="1" applyBorder="1" applyAlignment="1" applyProtection="1">
      <alignment horizontal="left" vertical="center"/>
    </xf>
    <xf numFmtId="166" fontId="56" fillId="4" borderId="78" xfId="259" applyFont="1" applyFill="1" applyBorder="1" applyAlignment="1" applyProtection="1">
      <alignment horizontal="left" vertical="center"/>
    </xf>
    <xf numFmtId="0" fontId="4" fillId="0" borderId="63" xfId="427" applyFill="1" applyBorder="1" applyAlignment="1" applyProtection="1">
      <alignment horizontal="left" wrapText="1"/>
    </xf>
    <xf numFmtId="0" fontId="4" fillId="0" borderId="64" xfId="427" applyFill="1" applyBorder="1" applyAlignment="1" applyProtection="1">
      <alignment horizontal="left" wrapText="1"/>
    </xf>
    <xf numFmtId="0" fontId="4" fillId="0" borderId="81" xfId="427" applyFill="1" applyBorder="1" applyAlignment="1" applyProtection="1">
      <alignment horizontal="left" wrapText="1"/>
    </xf>
    <xf numFmtId="10" fontId="4" fillId="4" borderId="71" xfId="427" applyNumberFormat="1" applyFill="1" applyBorder="1" applyAlignment="1" applyProtection="1">
      <alignment horizontal="center" vertical="center"/>
    </xf>
    <xf numFmtId="10" fontId="4" fillId="4" borderId="72" xfId="427" applyNumberFormat="1" applyFill="1" applyBorder="1" applyAlignment="1" applyProtection="1">
      <alignment horizontal="center" vertical="center"/>
    </xf>
    <xf numFmtId="0" fontId="4" fillId="0" borderId="41" xfId="427" applyFill="1" applyBorder="1" applyAlignment="1" applyProtection="1">
      <alignment horizontal="left"/>
    </xf>
    <xf numFmtId="0" fontId="4" fillId="0" borderId="42" xfId="427" applyFill="1" applyBorder="1" applyAlignment="1" applyProtection="1">
      <alignment horizontal="left"/>
    </xf>
    <xf numFmtId="10" fontId="4" fillId="4" borderId="42" xfId="427" applyNumberFormat="1" applyFill="1" applyBorder="1" applyAlignment="1" applyProtection="1">
      <alignment horizontal="center" vertical="center"/>
    </xf>
    <xf numFmtId="10" fontId="4" fillId="4" borderId="40" xfId="427" applyNumberFormat="1" applyFill="1" applyBorder="1" applyAlignment="1" applyProtection="1">
      <alignment horizontal="center" vertical="center"/>
    </xf>
    <xf numFmtId="0" fontId="72" fillId="0" borderId="3" xfId="0" applyFont="1" applyBorder="1" applyAlignment="1" applyProtection="1">
      <alignment horizontal="center" vertical="center"/>
    </xf>
    <xf numFmtId="0" fontId="72" fillId="0" borderId="2" xfId="0" applyFont="1" applyBorder="1" applyAlignment="1" applyProtection="1">
      <alignment horizontal="center" vertical="center"/>
    </xf>
    <xf numFmtId="0" fontId="72" fillId="0" borderId="6" xfId="0" applyFont="1" applyBorder="1" applyAlignment="1" applyProtection="1">
      <alignment horizontal="center" vertical="center"/>
    </xf>
    <xf numFmtId="0" fontId="72" fillId="0" borderId="1" xfId="0" applyFont="1" applyBorder="1" applyAlignment="1" applyProtection="1">
      <alignment horizontal="center" vertical="center"/>
    </xf>
    <xf numFmtId="41" fontId="3" fillId="0" borderId="1" xfId="0" applyNumberFormat="1" applyFont="1" applyBorder="1" applyAlignment="1" applyProtection="1">
      <alignment horizontal="center" vertical="center"/>
    </xf>
    <xf numFmtId="0" fontId="47" fillId="59" borderId="1" xfId="0" applyFont="1" applyFill="1" applyBorder="1" applyAlignment="1" applyProtection="1">
      <alignment horizontal="center" vertical="center"/>
    </xf>
    <xf numFmtId="14" fontId="43" fillId="59" borderId="1" xfId="0" applyNumberFormat="1" applyFont="1" applyFill="1" applyBorder="1" applyAlignment="1" applyProtection="1">
      <alignment horizontal="center" vertical="center" wrapText="1"/>
    </xf>
    <xf numFmtId="0" fontId="43" fillId="59" borderId="1" xfId="0" applyFont="1" applyFill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/>
    </xf>
    <xf numFmtId="0" fontId="76" fillId="66" borderId="1" xfId="0" applyFont="1" applyFill="1" applyBorder="1" applyAlignment="1" applyProtection="1">
      <alignment horizontal="center" vertical="center"/>
    </xf>
    <xf numFmtId="14" fontId="77" fillId="66" borderId="1" xfId="0" applyNumberFormat="1" applyFont="1" applyFill="1" applyBorder="1" applyAlignment="1" applyProtection="1">
      <alignment horizontal="center" vertical="center"/>
    </xf>
    <xf numFmtId="0" fontId="77" fillId="66" borderId="1" xfId="0" applyFont="1" applyFill="1" applyBorder="1" applyAlignment="1" applyProtection="1">
      <alignment horizontal="center" vertical="center"/>
    </xf>
    <xf numFmtId="0" fontId="66" fillId="62" borderId="1" xfId="0" applyFont="1" applyFill="1" applyBorder="1" applyAlignment="1" applyProtection="1">
      <alignment horizontal="center" vertical="center" wrapText="1"/>
    </xf>
    <xf numFmtId="0" fontId="5" fillId="3" borderId="57" xfId="427" applyFont="1" applyFill="1" applyBorder="1" applyAlignment="1" applyProtection="1">
      <alignment horizontal="left" vertical="center"/>
    </xf>
    <xf numFmtId="0" fontId="5" fillId="3" borderId="0" xfId="427" applyFont="1" applyFill="1" applyBorder="1" applyAlignment="1" applyProtection="1">
      <alignment horizontal="left" vertical="center"/>
    </xf>
    <xf numFmtId="0" fontId="5" fillId="3" borderId="58" xfId="427" applyFont="1" applyFill="1" applyBorder="1" applyAlignment="1" applyProtection="1">
      <alignment horizontal="left" vertical="center"/>
    </xf>
    <xf numFmtId="0" fontId="5" fillId="3" borderId="38" xfId="427" applyFont="1" applyFill="1" applyBorder="1" applyAlignment="1" applyProtection="1">
      <alignment horizontal="left" vertical="center"/>
    </xf>
    <xf numFmtId="0" fontId="51" fillId="2" borderId="54" xfId="427" applyFont="1" applyFill="1" applyBorder="1" applyAlignment="1" applyProtection="1">
      <alignment horizontal="center" vertical="center"/>
      <protection hidden="1"/>
    </xf>
    <xf numFmtId="0" fontId="51" fillId="2" borderId="36" xfId="427" applyFont="1" applyFill="1" applyBorder="1" applyAlignment="1" applyProtection="1">
      <alignment horizontal="center" vertical="center"/>
      <protection hidden="1"/>
    </xf>
    <xf numFmtId="0" fontId="51" fillId="2" borderId="37" xfId="427" applyFont="1" applyFill="1" applyBorder="1" applyAlignment="1" applyProtection="1">
      <alignment horizontal="center" vertical="center"/>
      <protection hidden="1"/>
    </xf>
    <xf numFmtId="0" fontId="51" fillId="2" borderId="57" xfId="427" applyFont="1" applyFill="1" applyBorder="1" applyAlignment="1" applyProtection="1">
      <alignment horizontal="center" vertical="center"/>
      <protection hidden="1"/>
    </xf>
    <xf numFmtId="0" fontId="51" fillId="2" borderId="0" xfId="427" applyFont="1" applyFill="1" applyBorder="1" applyAlignment="1" applyProtection="1">
      <alignment horizontal="center" vertical="center"/>
      <protection hidden="1"/>
    </xf>
    <xf numFmtId="0" fontId="51" fillId="2" borderId="10" xfId="427" applyFont="1" applyFill="1" applyBorder="1" applyAlignment="1" applyProtection="1">
      <alignment horizontal="center" vertical="center"/>
      <protection hidden="1"/>
    </xf>
    <xf numFmtId="0" fontId="51" fillId="2" borderId="58" xfId="427" applyFont="1" applyFill="1" applyBorder="1" applyAlignment="1" applyProtection="1">
      <alignment horizontal="center" vertical="center"/>
      <protection hidden="1"/>
    </xf>
    <xf numFmtId="0" fontId="51" fillId="2" borderId="38" xfId="427" applyFont="1" applyFill="1" applyBorder="1" applyAlignment="1" applyProtection="1">
      <alignment horizontal="center" vertical="center"/>
      <protection hidden="1"/>
    </xf>
    <xf numFmtId="0" fontId="51" fillId="2" borderId="11" xfId="427" applyFont="1" applyFill="1" applyBorder="1" applyAlignment="1" applyProtection="1">
      <alignment horizontal="center" vertical="center"/>
      <protection hidden="1"/>
    </xf>
    <xf numFmtId="0" fontId="53" fillId="2" borderId="66" xfId="427" applyFont="1" applyFill="1" applyBorder="1" applyAlignment="1" applyProtection="1">
      <alignment horizontal="center" vertical="center" wrapText="1"/>
      <protection hidden="1"/>
    </xf>
    <xf numFmtId="0" fontId="53" fillId="2" borderId="67" xfId="427" applyFont="1" applyFill="1" applyBorder="1" applyAlignment="1" applyProtection="1">
      <alignment horizontal="center" vertical="center" wrapText="1"/>
      <protection hidden="1"/>
    </xf>
    <xf numFmtId="0" fontId="53" fillId="2" borderId="68" xfId="427" applyFont="1" applyFill="1" applyBorder="1" applyAlignment="1" applyProtection="1">
      <alignment horizontal="center" vertical="center" wrapText="1"/>
      <protection hidden="1"/>
    </xf>
    <xf numFmtId="4" fontId="51" fillId="2" borderId="62" xfId="427" applyNumberFormat="1" applyFont="1" applyFill="1" applyBorder="1" applyAlignment="1" applyProtection="1">
      <alignment horizontal="center" vertical="center" wrapText="1"/>
      <protection hidden="1"/>
    </xf>
    <xf numFmtId="4" fontId="51" fillId="2" borderId="67" xfId="427" applyNumberFormat="1" applyFont="1" applyFill="1" applyBorder="1" applyAlignment="1" applyProtection="1">
      <alignment horizontal="center" vertical="center" wrapText="1"/>
      <protection hidden="1"/>
    </xf>
    <xf numFmtId="4" fontId="51" fillId="2" borderId="55" xfId="427" applyNumberFormat="1" applyFont="1" applyFill="1" applyBorder="1" applyAlignment="1" applyProtection="1">
      <alignment horizontal="center" vertical="center" wrapText="1"/>
      <protection hidden="1"/>
    </xf>
    <xf numFmtId="0" fontId="89" fillId="3" borderId="36" xfId="427" applyFont="1" applyFill="1" applyBorder="1" applyAlignment="1" applyProtection="1">
      <alignment horizontal="justify" vertical="center" wrapText="1"/>
    </xf>
    <xf numFmtId="170" fontId="51" fillId="2" borderId="15" xfId="427" applyNumberFormat="1" applyFont="1" applyFill="1" applyBorder="1" applyAlignment="1" applyProtection="1">
      <alignment horizontal="center" vertical="center"/>
    </xf>
    <xf numFmtId="170" fontId="51" fillId="2" borderId="35" xfId="427" applyNumberFormat="1" applyFont="1" applyFill="1" applyBorder="1" applyAlignment="1" applyProtection="1">
      <alignment horizontal="center" vertical="center"/>
    </xf>
    <xf numFmtId="170" fontId="51" fillId="2" borderId="16" xfId="427" applyNumberFormat="1" applyFont="1" applyFill="1" applyBorder="1" applyAlignment="1" applyProtection="1">
      <alignment horizontal="center" vertical="center"/>
    </xf>
    <xf numFmtId="10" fontId="51" fillId="2" borderId="62" xfId="427" applyNumberFormat="1" applyFont="1" applyFill="1" applyBorder="1" applyAlignment="1" applyProtection="1">
      <alignment horizontal="center" vertical="center" wrapText="1"/>
      <protection hidden="1"/>
    </xf>
    <xf numFmtId="10" fontId="51" fillId="2" borderId="67" xfId="427" applyNumberFormat="1" applyFont="1" applyFill="1" applyBorder="1" applyAlignment="1" applyProtection="1">
      <alignment horizontal="center" vertical="center" wrapText="1"/>
      <protection hidden="1"/>
    </xf>
    <xf numFmtId="10" fontId="51" fillId="2" borderId="55" xfId="427" applyNumberFormat="1" applyFont="1" applyFill="1" applyBorder="1" applyAlignment="1" applyProtection="1">
      <alignment horizontal="center" vertical="center" wrapText="1"/>
      <protection hidden="1"/>
    </xf>
    <xf numFmtId="10" fontId="51" fillId="2" borderId="15" xfId="427" applyNumberFormat="1" applyFont="1" applyFill="1" applyBorder="1" applyAlignment="1" applyProtection="1">
      <alignment horizontal="center" vertical="center"/>
    </xf>
    <xf numFmtId="10" fontId="51" fillId="2" borderId="35" xfId="427" applyNumberFormat="1" applyFont="1" applyFill="1" applyBorder="1" applyAlignment="1" applyProtection="1">
      <alignment horizontal="center" vertical="center"/>
    </xf>
    <xf numFmtId="10" fontId="51" fillId="2" borderId="16" xfId="427" applyNumberFormat="1" applyFont="1" applyFill="1" applyBorder="1" applyAlignment="1" applyProtection="1">
      <alignment horizontal="center" vertical="center"/>
    </xf>
    <xf numFmtId="0" fontId="51" fillId="2" borderId="61" xfId="427" applyFont="1" applyFill="1" applyBorder="1" applyAlignment="1" applyProtection="1">
      <alignment horizontal="center"/>
      <protection hidden="1"/>
    </xf>
    <xf numFmtId="49" fontId="51" fillId="2" borderId="59" xfId="427" applyNumberFormat="1" applyFont="1" applyFill="1" applyBorder="1" applyAlignment="1" applyProtection="1">
      <alignment horizontal="center"/>
      <protection hidden="1"/>
    </xf>
    <xf numFmtId="49" fontId="51" fillId="2" borderId="2" xfId="427" applyNumberFormat="1" applyFont="1" applyFill="1" applyBorder="1" applyAlignment="1" applyProtection="1">
      <alignment horizontal="center"/>
      <protection hidden="1"/>
    </xf>
    <xf numFmtId="49" fontId="51" fillId="2" borderId="60" xfId="427" applyNumberFormat="1" applyFont="1" applyFill="1" applyBorder="1" applyAlignment="1" applyProtection="1">
      <alignment horizontal="center"/>
      <protection hidden="1"/>
    </xf>
    <xf numFmtId="0" fontId="51" fillId="2" borderId="62" xfId="427" applyFont="1" applyFill="1" applyBorder="1" applyAlignment="1" applyProtection="1">
      <alignment horizontal="center"/>
      <protection hidden="1"/>
    </xf>
    <xf numFmtId="0" fontId="51" fillId="2" borderId="63" xfId="427" applyFont="1" applyFill="1" applyBorder="1" applyAlignment="1" applyProtection="1">
      <alignment horizontal="center"/>
      <protection hidden="1"/>
    </xf>
    <xf numFmtId="0" fontId="51" fillId="2" borderId="64" xfId="427" applyFont="1" applyFill="1" applyBorder="1" applyAlignment="1" applyProtection="1">
      <alignment horizontal="center"/>
      <protection hidden="1"/>
    </xf>
    <xf numFmtId="0" fontId="51" fillId="2" borderId="65" xfId="427" applyFont="1" applyFill="1" applyBorder="1" applyAlignment="1" applyProtection="1">
      <alignment horizontal="center"/>
      <protection hidden="1"/>
    </xf>
    <xf numFmtId="0" fontId="75" fillId="0" borderId="15" xfId="427" applyFont="1" applyBorder="1" applyAlignment="1" applyProtection="1">
      <alignment horizontal="center"/>
      <protection hidden="1"/>
    </xf>
    <xf numFmtId="0" fontId="75" fillId="0" borderId="35" xfId="427" applyFont="1" applyBorder="1" applyAlignment="1" applyProtection="1">
      <alignment horizontal="center"/>
      <protection hidden="1"/>
    </xf>
    <xf numFmtId="0" fontId="75" fillId="0" borderId="56" xfId="427" applyFont="1" applyBorder="1" applyAlignment="1" applyProtection="1">
      <alignment horizontal="center"/>
      <protection hidden="1"/>
    </xf>
  </cellXfs>
  <cellStyles count="1006">
    <cellStyle name="20% - Accent1" xfId="11" xr:uid="{00000000-0005-0000-0000-000000000000}"/>
    <cellStyle name="20% - Accent1 2" xfId="440" xr:uid="{00000000-0005-0000-0000-000001000000}"/>
    <cellStyle name="20% - Accent2" xfId="12" xr:uid="{00000000-0005-0000-0000-000002000000}"/>
    <cellStyle name="20% - Accent2 2" xfId="623" xr:uid="{00000000-0005-0000-0000-000003000000}"/>
    <cellStyle name="20% - Accent3" xfId="13" xr:uid="{00000000-0005-0000-0000-000004000000}"/>
    <cellStyle name="20% - Accent3 2" xfId="439" xr:uid="{00000000-0005-0000-0000-000005000000}"/>
    <cellStyle name="20% - Accent4" xfId="14" xr:uid="{00000000-0005-0000-0000-000006000000}"/>
    <cellStyle name="20% - Accent4 2" xfId="595" xr:uid="{00000000-0005-0000-0000-000007000000}"/>
    <cellStyle name="20% - Accent5" xfId="15" xr:uid="{00000000-0005-0000-0000-000008000000}"/>
    <cellStyle name="20% - Accent5 2" xfId="594" xr:uid="{00000000-0005-0000-0000-000009000000}"/>
    <cellStyle name="20% - Accent6" xfId="16" xr:uid="{00000000-0005-0000-0000-00000A000000}"/>
    <cellStyle name="20% - Accent6 2" xfId="593" xr:uid="{00000000-0005-0000-0000-00000B000000}"/>
    <cellStyle name="20% - Ênfase1 2" xfId="17" xr:uid="{00000000-0005-0000-0000-00000C000000}"/>
    <cellStyle name="20% - Ênfase1 2 2" xfId="18" xr:uid="{00000000-0005-0000-0000-00000D000000}"/>
    <cellStyle name="20% - Ênfase1 2 2 2" xfId="592" xr:uid="{00000000-0005-0000-0000-00000E000000}"/>
    <cellStyle name="20% - Ênfase1 2 3" xfId="591" xr:uid="{00000000-0005-0000-0000-00000F000000}"/>
    <cellStyle name="20% - Ênfase1 2 4" xfId="590" xr:uid="{00000000-0005-0000-0000-000010000000}"/>
    <cellStyle name="20% - Ênfase1 3" xfId="19" xr:uid="{00000000-0005-0000-0000-000011000000}"/>
    <cellStyle name="20% - Ênfase1 3 2" xfId="589" xr:uid="{00000000-0005-0000-0000-000012000000}"/>
    <cellStyle name="20% - Ênfase1 3 3" xfId="588" xr:uid="{00000000-0005-0000-0000-000013000000}"/>
    <cellStyle name="20% - Ênfase1 4" xfId="20" xr:uid="{00000000-0005-0000-0000-000014000000}"/>
    <cellStyle name="20% - Ênfase1 4 2" xfId="587" xr:uid="{00000000-0005-0000-0000-000015000000}"/>
    <cellStyle name="20% - Ênfase1 4 3" xfId="586" xr:uid="{00000000-0005-0000-0000-000016000000}"/>
    <cellStyle name="20% - Ênfase1 5" xfId="21" xr:uid="{00000000-0005-0000-0000-000017000000}"/>
    <cellStyle name="20% - Ênfase1 5 2" xfId="585" xr:uid="{00000000-0005-0000-0000-000018000000}"/>
    <cellStyle name="20% - Ênfase1 5 3" xfId="584" xr:uid="{00000000-0005-0000-0000-000019000000}"/>
    <cellStyle name="20% - Ênfase1 6" xfId="22" xr:uid="{00000000-0005-0000-0000-00001A000000}"/>
    <cellStyle name="20% - Ênfase1 6 2" xfId="583" xr:uid="{00000000-0005-0000-0000-00001B000000}"/>
    <cellStyle name="20% - Ênfase1 6 3" xfId="582" xr:uid="{00000000-0005-0000-0000-00001C000000}"/>
    <cellStyle name="20% - Ênfase1 7" xfId="23" xr:uid="{00000000-0005-0000-0000-00001D000000}"/>
    <cellStyle name="20% - Ênfase1 7 2" xfId="581" xr:uid="{00000000-0005-0000-0000-00001E000000}"/>
    <cellStyle name="20% - Ênfase1 7 3" xfId="580" xr:uid="{00000000-0005-0000-0000-00001F000000}"/>
    <cellStyle name="20% - Ênfase1 8" xfId="24" xr:uid="{00000000-0005-0000-0000-000020000000}"/>
    <cellStyle name="20% - Ênfase1 8 2" xfId="579" xr:uid="{00000000-0005-0000-0000-000021000000}"/>
    <cellStyle name="20% - Ênfase1 8 3" xfId="578" xr:uid="{00000000-0005-0000-0000-000022000000}"/>
    <cellStyle name="20% - Ênfase1 9" xfId="25" xr:uid="{00000000-0005-0000-0000-000023000000}"/>
    <cellStyle name="20% - Ênfase1 9 2" xfId="577" xr:uid="{00000000-0005-0000-0000-000024000000}"/>
    <cellStyle name="20% - Ênfase2 2" xfId="26" xr:uid="{00000000-0005-0000-0000-000025000000}"/>
    <cellStyle name="20% - Ênfase2 2 2" xfId="27" xr:uid="{00000000-0005-0000-0000-000026000000}"/>
    <cellStyle name="20% - Ênfase2 2 2 2" xfId="576" xr:uid="{00000000-0005-0000-0000-000027000000}"/>
    <cellStyle name="20% - Ênfase2 2 3" xfId="575" xr:uid="{00000000-0005-0000-0000-000028000000}"/>
    <cellStyle name="20% - Ênfase2 2 4" xfId="574" xr:uid="{00000000-0005-0000-0000-000029000000}"/>
    <cellStyle name="20% - Ênfase2 3" xfId="28" xr:uid="{00000000-0005-0000-0000-00002A000000}"/>
    <cellStyle name="20% - Ênfase2 3 2" xfId="573" xr:uid="{00000000-0005-0000-0000-00002B000000}"/>
    <cellStyle name="20% - Ênfase2 3 3" xfId="572" xr:uid="{00000000-0005-0000-0000-00002C000000}"/>
    <cellStyle name="20% - Ênfase2 4" xfId="29" xr:uid="{00000000-0005-0000-0000-00002D000000}"/>
    <cellStyle name="20% - Ênfase2 4 2" xfId="571" xr:uid="{00000000-0005-0000-0000-00002E000000}"/>
    <cellStyle name="20% - Ênfase2 4 3" xfId="570" xr:uid="{00000000-0005-0000-0000-00002F000000}"/>
    <cellStyle name="20% - Ênfase2 5" xfId="30" xr:uid="{00000000-0005-0000-0000-000030000000}"/>
    <cellStyle name="20% - Ênfase2 5 2" xfId="569" xr:uid="{00000000-0005-0000-0000-000031000000}"/>
    <cellStyle name="20% - Ênfase2 5 3" xfId="568" xr:uid="{00000000-0005-0000-0000-000032000000}"/>
    <cellStyle name="20% - Ênfase2 6" xfId="31" xr:uid="{00000000-0005-0000-0000-000033000000}"/>
    <cellStyle name="20% - Ênfase2 6 2" xfId="567" xr:uid="{00000000-0005-0000-0000-000034000000}"/>
    <cellStyle name="20% - Ênfase2 6 3" xfId="566" xr:uid="{00000000-0005-0000-0000-000035000000}"/>
    <cellStyle name="20% - Ênfase2 7" xfId="32" xr:uid="{00000000-0005-0000-0000-000036000000}"/>
    <cellStyle name="20% - Ênfase2 7 2" xfId="565" xr:uid="{00000000-0005-0000-0000-000037000000}"/>
    <cellStyle name="20% - Ênfase2 7 3" xfId="564" xr:uid="{00000000-0005-0000-0000-000038000000}"/>
    <cellStyle name="20% - Ênfase2 8" xfId="33" xr:uid="{00000000-0005-0000-0000-000039000000}"/>
    <cellStyle name="20% - Ênfase2 8 2" xfId="563" xr:uid="{00000000-0005-0000-0000-00003A000000}"/>
    <cellStyle name="20% - Ênfase2 8 3" xfId="562" xr:uid="{00000000-0005-0000-0000-00003B000000}"/>
    <cellStyle name="20% - Ênfase2 9" xfId="34" xr:uid="{00000000-0005-0000-0000-00003C000000}"/>
    <cellStyle name="20% - Ênfase2 9 2" xfId="561" xr:uid="{00000000-0005-0000-0000-00003D000000}"/>
    <cellStyle name="20% - Ênfase3 2" xfId="35" xr:uid="{00000000-0005-0000-0000-00003E000000}"/>
    <cellStyle name="20% - Ênfase3 2 2" xfId="36" xr:uid="{00000000-0005-0000-0000-00003F000000}"/>
    <cellStyle name="20% - Ênfase3 2 2 2" xfId="560" xr:uid="{00000000-0005-0000-0000-000040000000}"/>
    <cellStyle name="20% - Ênfase3 2 3" xfId="559" xr:uid="{00000000-0005-0000-0000-000041000000}"/>
    <cellStyle name="20% - Ênfase3 2 4" xfId="558" xr:uid="{00000000-0005-0000-0000-000042000000}"/>
    <cellStyle name="20% - Ênfase3 3" xfId="37" xr:uid="{00000000-0005-0000-0000-000043000000}"/>
    <cellStyle name="20% - Ênfase3 3 2" xfId="557" xr:uid="{00000000-0005-0000-0000-000044000000}"/>
    <cellStyle name="20% - Ênfase3 3 3" xfId="556" xr:uid="{00000000-0005-0000-0000-000045000000}"/>
    <cellStyle name="20% - Ênfase3 4" xfId="38" xr:uid="{00000000-0005-0000-0000-000046000000}"/>
    <cellStyle name="20% - Ênfase3 4 2" xfId="622" xr:uid="{00000000-0005-0000-0000-000047000000}"/>
    <cellStyle name="20% - Ênfase3 4 3" xfId="621" xr:uid="{00000000-0005-0000-0000-000048000000}"/>
    <cellStyle name="20% - Ênfase3 5" xfId="39" xr:uid="{00000000-0005-0000-0000-000049000000}"/>
    <cellStyle name="20% - Ênfase3 5 2" xfId="438" xr:uid="{00000000-0005-0000-0000-00004A000000}"/>
    <cellStyle name="20% - Ênfase3 5 3" xfId="437" xr:uid="{00000000-0005-0000-0000-00004B000000}"/>
    <cellStyle name="20% - Ênfase3 6" xfId="40" xr:uid="{00000000-0005-0000-0000-00004C000000}"/>
    <cellStyle name="20% - Ênfase3 6 2" xfId="555" xr:uid="{00000000-0005-0000-0000-00004D000000}"/>
    <cellStyle name="20% - Ênfase3 6 3" xfId="436" xr:uid="{00000000-0005-0000-0000-00004E000000}"/>
    <cellStyle name="20% - Ênfase3 7" xfId="41" xr:uid="{00000000-0005-0000-0000-00004F000000}"/>
    <cellStyle name="20% - Ênfase3 7 2" xfId="554" xr:uid="{00000000-0005-0000-0000-000050000000}"/>
    <cellStyle name="20% - Ênfase3 7 3" xfId="553" xr:uid="{00000000-0005-0000-0000-000051000000}"/>
    <cellStyle name="20% - Ênfase3 8" xfId="42" xr:uid="{00000000-0005-0000-0000-000052000000}"/>
    <cellStyle name="20% - Ênfase3 8 2" xfId="552" xr:uid="{00000000-0005-0000-0000-000053000000}"/>
    <cellStyle name="20% - Ênfase3 8 3" xfId="551" xr:uid="{00000000-0005-0000-0000-000054000000}"/>
    <cellStyle name="20% - Ênfase3 9" xfId="43" xr:uid="{00000000-0005-0000-0000-000055000000}"/>
    <cellStyle name="20% - Ênfase3 9 2" xfId="550" xr:uid="{00000000-0005-0000-0000-000056000000}"/>
    <cellStyle name="20% - Ênfase4 2" xfId="44" xr:uid="{00000000-0005-0000-0000-000057000000}"/>
    <cellStyle name="20% - Ênfase4 2 2" xfId="45" xr:uid="{00000000-0005-0000-0000-000058000000}"/>
    <cellStyle name="20% - Ênfase4 2 2 2" xfId="549" xr:uid="{00000000-0005-0000-0000-000059000000}"/>
    <cellStyle name="20% - Ênfase4 2 3" xfId="548" xr:uid="{00000000-0005-0000-0000-00005A000000}"/>
    <cellStyle name="20% - Ênfase4 2 4" xfId="620" xr:uid="{00000000-0005-0000-0000-00005B000000}"/>
    <cellStyle name="20% - Ênfase4 3" xfId="46" xr:uid="{00000000-0005-0000-0000-00005C000000}"/>
    <cellStyle name="20% - Ênfase4 3 2" xfId="619" xr:uid="{00000000-0005-0000-0000-00005D000000}"/>
    <cellStyle name="20% - Ênfase4 3 3" xfId="618" xr:uid="{00000000-0005-0000-0000-00005E000000}"/>
    <cellStyle name="20% - Ênfase4 4" xfId="47" xr:uid="{00000000-0005-0000-0000-00005F000000}"/>
    <cellStyle name="20% - Ênfase4 4 2" xfId="617" xr:uid="{00000000-0005-0000-0000-000060000000}"/>
    <cellStyle name="20% - Ênfase4 4 3" xfId="616" xr:uid="{00000000-0005-0000-0000-000061000000}"/>
    <cellStyle name="20% - Ênfase4 5" xfId="48" xr:uid="{00000000-0005-0000-0000-000062000000}"/>
    <cellStyle name="20% - Ênfase4 5 2" xfId="547" xr:uid="{00000000-0005-0000-0000-000063000000}"/>
    <cellStyle name="20% - Ênfase4 5 3" xfId="546" xr:uid="{00000000-0005-0000-0000-000064000000}"/>
    <cellStyle name="20% - Ênfase4 6" xfId="49" xr:uid="{00000000-0005-0000-0000-000065000000}"/>
    <cellStyle name="20% - Ênfase4 6 2" xfId="545" xr:uid="{00000000-0005-0000-0000-000066000000}"/>
    <cellStyle name="20% - Ênfase4 6 3" xfId="544" xr:uid="{00000000-0005-0000-0000-000067000000}"/>
    <cellStyle name="20% - Ênfase4 7" xfId="50" xr:uid="{00000000-0005-0000-0000-000068000000}"/>
    <cellStyle name="20% - Ênfase4 7 2" xfId="615" xr:uid="{00000000-0005-0000-0000-000069000000}"/>
    <cellStyle name="20% - Ênfase4 7 3" xfId="614" xr:uid="{00000000-0005-0000-0000-00006A000000}"/>
    <cellStyle name="20% - Ênfase4 8" xfId="51" xr:uid="{00000000-0005-0000-0000-00006B000000}"/>
    <cellStyle name="20% - Ênfase4 8 2" xfId="543" xr:uid="{00000000-0005-0000-0000-00006C000000}"/>
    <cellStyle name="20% - Ênfase4 8 3" xfId="542" xr:uid="{00000000-0005-0000-0000-00006D000000}"/>
    <cellStyle name="20% - Ênfase4 9" xfId="52" xr:uid="{00000000-0005-0000-0000-00006E000000}"/>
    <cellStyle name="20% - Ênfase4 9 2" xfId="541" xr:uid="{00000000-0005-0000-0000-00006F000000}"/>
    <cellStyle name="20% - Ênfase5 2" xfId="53" xr:uid="{00000000-0005-0000-0000-000070000000}"/>
    <cellStyle name="20% - Ênfase5 2 2" xfId="54" xr:uid="{00000000-0005-0000-0000-000071000000}"/>
    <cellStyle name="20% - Ênfase5 2 2 2" xfId="540" xr:uid="{00000000-0005-0000-0000-000072000000}"/>
    <cellStyle name="20% - Ênfase5 2 3" xfId="539" xr:uid="{00000000-0005-0000-0000-000073000000}"/>
    <cellStyle name="20% - Ênfase5 2 4" xfId="613" xr:uid="{00000000-0005-0000-0000-000074000000}"/>
    <cellStyle name="20% - Ênfase5 3" xfId="55" xr:uid="{00000000-0005-0000-0000-000075000000}"/>
    <cellStyle name="20% - Ênfase5 3 2" xfId="611" xr:uid="{00000000-0005-0000-0000-000076000000}"/>
    <cellStyle name="20% - Ênfase5 3 3" xfId="612" xr:uid="{00000000-0005-0000-0000-000077000000}"/>
    <cellStyle name="20% - Ênfase5 4" xfId="56" xr:uid="{00000000-0005-0000-0000-000078000000}"/>
    <cellStyle name="20% - Ênfase5 4 2" xfId="538" xr:uid="{00000000-0005-0000-0000-000079000000}"/>
    <cellStyle name="20% - Ênfase5 4 3" xfId="609" xr:uid="{00000000-0005-0000-0000-00007A000000}"/>
    <cellStyle name="20% - Ênfase5 5" xfId="57" xr:uid="{00000000-0005-0000-0000-00007B000000}"/>
    <cellStyle name="20% - Ênfase5 5 2" xfId="610" xr:uid="{00000000-0005-0000-0000-00007C000000}"/>
    <cellStyle name="20% - Ênfase5 5 3" xfId="537" xr:uid="{00000000-0005-0000-0000-00007D000000}"/>
    <cellStyle name="20% - Ênfase5 6" xfId="58" xr:uid="{00000000-0005-0000-0000-00007E000000}"/>
    <cellStyle name="20% - Ênfase5 6 2" xfId="536" xr:uid="{00000000-0005-0000-0000-00007F000000}"/>
    <cellStyle name="20% - Ênfase5 6 3" xfId="535" xr:uid="{00000000-0005-0000-0000-000080000000}"/>
    <cellStyle name="20% - Ênfase5 7" xfId="59" xr:uid="{00000000-0005-0000-0000-000081000000}"/>
    <cellStyle name="20% - Ênfase5 7 2" xfId="534" xr:uid="{00000000-0005-0000-0000-000082000000}"/>
    <cellStyle name="20% - Ênfase5 7 3" xfId="533" xr:uid="{00000000-0005-0000-0000-000083000000}"/>
    <cellStyle name="20% - Ênfase5 8" xfId="60" xr:uid="{00000000-0005-0000-0000-000084000000}"/>
    <cellStyle name="20% - Ênfase5 8 2" xfId="435" xr:uid="{00000000-0005-0000-0000-000085000000}"/>
    <cellStyle name="20% - Ênfase5 8 3" xfId="608" xr:uid="{00000000-0005-0000-0000-000086000000}"/>
    <cellStyle name="20% - Ênfase5 9" xfId="61" xr:uid="{00000000-0005-0000-0000-000087000000}"/>
    <cellStyle name="20% - Ênfase5 9 2" xfId="532" xr:uid="{00000000-0005-0000-0000-000088000000}"/>
    <cellStyle name="20% - Ênfase6 2" xfId="62" xr:uid="{00000000-0005-0000-0000-000089000000}"/>
    <cellStyle name="20% - Ênfase6 2 2" xfId="63" xr:uid="{00000000-0005-0000-0000-00008A000000}"/>
    <cellStyle name="20% - Ênfase6 2 2 2" xfId="624" xr:uid="{00000000-0005-0000-0000-00008B000000}"/>
    <cellStyle name="20% - Ênfase6 2 3" xfId="433" xr:uid="{00000000-0005-0000-0000-00008C000000}"/>
    <cellStyle name="20% - Ênfase6 2 4" xfId="531" xr:uid="{00000000-0005-0000-0000-00008D000000}"/>
    <cellStyle name="20% - Ênfase6 3" xfId="64" xr:uid="{00000000-0005-0000-0000-00008E000000}"/>
    <cellStyle name="20% - Ênfase6 3 2" xfId="530" xr:uid="{00000000-0005-0000-0000-00008F000000}"/>
    <cellStyle name="20% - Ênfase6 3 3" xfId="529" xr:uid="{00000000-0005-0000-0000-000090000000}"/>
    <cellStyle name="20% - Ênfase6 4" xfId="65" xr:uid="{00000000-0005-0000-0000-000091000000}"/>
    <cellStyle name="20% - Ênfase6 4 2" xfId="522" xr:uid="{00000000-0005-0000-0000-000092000000}"/>
    <cellStyle name="20% - Ênfase6 4 3" xfId="603" xr:uid="{00000000-0005-0000-0000-000093000000}"/>
    <cellStyle name="20% - Ênfase6 5" xfId="66" xr:uid="{00000000-0005-0000-0000-000094000000}"/>
    <cellStyle name="20% - Ênfase6 5 2" xfId="607" xr:uid="{00000000-0005-0000-0000-000095000000}"/>
    <cellStyle name="20% - Ênfase6 5 3" xfId="606" xr:uid="{00000000-0005-0000-0000-000096000000}"/>
    <cellStyle name="20% - Ênfase6 6" xfId="67" xr:uid="{00000000-0005-0000-0000-000097000000}"/>
    <cellStyle name="20% - Ênfase6 6 2" xfId="605" xr:uid="{00000000-0005-0000-0000-000098000000}"/>
    <cellStyle name="20% - Ênfase6 6 3" xfId="604" xr:uid="{00000000-0005-0000-0000-000099000000}"/>
    <cellStyle name="20% - Ênfase6 7" xfId="68" xr:uid="{00000000-0005-0000-0000-00009A000000}"/>
    <cellStyle name="20% - Ênfase6 7 2" xfId="528" xr:uid="{00000000-0005-0000-0000-00009B000000}"/>
    <cellStyle name="20% - Ênfase6 7 3" xfId="601" xr:uid="{00000000-0005-0000-0000-00009C000000}"/>
    <cellStyle name="20% - Ênfase6 8" xfId="69" xr:uid="{00000000-0005-0000-0000-00009D000000}"/>
    <cellStyle name="20% - Ênfase6 8 2" xfId="602" xr:uid="{00000000-0005-0000-0000-00009E000000}"/>
    <cellStyle name="20% - Ênfase6 8 3" xfId="527" xr:uid="{00000000-0005-0000-0000-00009F000000}"/>
    <cellStyle name="20% - Ênfase6 9" xfId="70" xr:uid="{00000000-0005-0000-0000-0000A0000000}"/>
    <cellStyle name="20% - Ênfase6 9 2" xfId="600" xr:uid="{00000000-0005-0000-0000-0000A1000000}"/>
    <cellStyle name="40% - Accent1" xfId="71" xr:uid="{00000000-0005-0000-0000-0000A2000000}"/>
    <cellStyle name="40% - Accent1 2" xfId="599" xr:uid="{00000000-0005-0000-0000-0000A3000000}"/>
    <cellStyle name="40% - Accent2" xfId="72" xr:uid="{00000000-0005-0000-0000-0000A4000000}"/>
    <cellStyle name="40% - Accent2 2" xfId="596" xr:uid="{00000000-0005-0000-0000-0000A5000000}"/>
    <cellStyle name="40% - Accent3" xfId="73" xr:uid="{00000000-0005-0000-0000-0000A6000000}"/>
    <cellStyle name="40% - Accent3 2" xfId="598" xr:uid="{00000000-0005-0000-0000-0000A7000000}"/>
    <cellStyle name="40% - Accent4" xfId="74" xr:uid="{00000000-0005-0000-0000-0000A8000000}"/>
    <cellStyle name="40% - Accent4 2" xfId="526" xr:uid="{00000000-0005-0000-0000-0000A9000000}"/>
    <cellStyle name="40% - Accent5" xfId="75" xr:uid="{00000000-0005-0000-0000-0000AA000000}"/>
    <cellStyle name="40% - Accent5 2" xfId="525" xr:uid="{00000000-0005-0000-0000-0000AB000000}"/>
    <cellStyle name="40% - Accent6" xfId="76" xr:uid="{00000000-0005-0000-0000-0000AC000000}"/>
    <cellStyle name="40% - Accent6 2" xfId="524" xr:uid="{00000000-0005-0000-0000-0000AD000000}"/>
    <cellStyle name="40% - Ênfase1 2" xfId="77" xr:uid="{00000000-0005-0000-0000-0000AE000000}"/>
    <cellStyle name="40% - Ênfase1 2 2" xfId="78" xr:uid="{00000000-0005-0000-0000-0000AF000000}"/>
    <cellStyle name="40% - Ênfase1 2 2 2" xfId="523" xr:uid="{00000000-0005-0000-0000-0000B0000000}"/>
    <cellStyle name="40% - Ênfase1 2 3" xfId="434" xr:uid="{00000000-0005-0000-0000-0000B1000000}"/>
    <cellStyle name="40% - Ênfase1 2 4" xfId="521" xr:uid="{00000000-0005-0000-0000-0000B2000000}"/>
    <cellStyle name="40% - Ênfase1 3" xfId="79" xr:uid="{00000000-0005-0000-0000-0000B3000000}"/>
    <cellStyle name="40% - Ênfase1 3 2" xfId="520" xr:uid="{00000000-0005-0000-0000-0000B4000000}"/>
    <cellStyle name="40% - Ênfase1 3 3" xfId="519" xr:uid="{00000000-0005-0000-0000-0000B5000000}"/>
    <cellStyle name="40% - Ênfase1 4" xfId="80" xr:uid="{00000000-0005-0000-0000-0000B6000000}"/>
    <cellStyle name="40% - Ênfase1 4 2" xfId="597" xr:uid="{00000000-0005-0000-0000-0000B7000000}"/>
    <cellStyle name="40% - Ênfase1 4 3" xfId="518" xr:uid="{00000000-0005-0000-0000-0000B8000000}"/>
    <cellStyle name="40% - Ênfase1 5" xfId="81" xr:uid="{00000000-0005-0000-0000-0000B9000000}"/>
    <cellStyle name="40% - Ênfase1 5 2" xfId="517" xr:uid="{00000000-0005-0000-0000-0000BA000000}"/>
    <cellStyle name="40% - Ênfase1 5 3" xfId="516" xr:uid="{00000000-0005-0000-0000-0000BB000000}"/>
    <cellStyle name="40% - Ênfase1 6" xfId="82" xr:uid="{00000000-0005-0000-0000-0000BC000000}"/>
    <cellStyle name="40% - Ênfase1 6 2" xfId="515" xr:uid="{00000000-0005-0000-0000-0000BD000000}"/>
    <cellStyle name="40% - Ênfase1 6 3" xfId="514" xr:uid="{00000000-0005-0000-0000-0000BE000000}"/>
    <cellStyle name="40% - Ênfase1 7" xfId="83" xr:uid="{00000000-0005-0000-0000-0000BF000000}"/>
    <cellStyle name="40% - Ênfase1 7 2" xfId="513" xr:uid="{00000000-0005-0000-0000-0000C0000000}"/>
    <cellStyle name="40% - Ênfase1 7 3" xfId="512" xr:uid="{00000000-0005-0000-0000-0000C1000000}"/>
    <cellStyle name="40% - Ênfase1 8" xfId="84" xr:uid="{00000000-0005-0000-0000-0000C2000000}"/>
    <cellStyle name="40% - Ênfase1 8 2" xfId="511" xr:uid="{00000000-0005-0000-0000-0000C3000000}"/>
    <cellStyle name="40% - Ênfase1 8 3" xfId="510" xr:uid="{00000000-0005-0000-0000-0000C4000000}"/>
    <cellStyle name="40% - Ênfase1 9" xfId="85" xr:uid="{00000000-0005-0000-0000-0000C5000000}"/>
    <cellStyle name="40% - Ênfase1 9 2" xfId="509" xr:uid="{00000000-0005-0000-0000-0000C6000000}"/>
    <cellStyle name="40% - Ênfase2 2" xfId="86" xr:uid="{00000000-0005-0000-0000-0000C7000000}"/>
    <cellStyle name="40% - Ênfase2 2 2" xfId="87" xr:uid="{00000000-0005-0000-0000-0000C8000000}"/>
    <cellStyle name="40% - Ênfase2 2 2 2" xfId="508" xr:uid="{00000000-0005-0000-0000-0000C9000000}"/>
    <cellStyle name="40% - Ênfase2 2 3" xfId="507" xr:uid="{00000000-0005-0000-0000-0000CA000000}"/>
    <cellStyle name="40% - Ênfase2 2 4" xfId="506" xr:uid="{00000000-0005-0000-0000-0000CB000000}"/>
    <cellStyle name="40% - Ênfase2 3" xfId="88" xr:uid="{00000000-0005-0000-0000-0000CC000000}"/>
    <cellStyle name="40% - Ênfase2 3 2" xfId="505" xr:uid="{00000000-0005-0000-0000-0000CD000000}"/>
    <cellStyle name="40% - Ênfase3 2" xfId="89" xr:uid="{00000000-0005-0000-0000-0000CE000000}"/>
    <cellStyle name="40% - Ênfase3 2 2" xfId="90" xr:uid="{00000000-0005-0000-0000-0000CF000000}"/>
    <cellStyle name="40% - Ênfase3 2 2 2" xfId="504" xr:uid="{00000000-0005-0000-0000-0000D0000000}"/>
    <cellStyle name="40% - Ênfase3 2 3" xfId="503" xr:uid="{00000000-0005-0000-0000-0000D1000000}"/>
    <cellStyle name="40% - Ênfase3 2 4" xfId="502" xr:uid="{00000000-0005-0000-0000-0000D2000000}"/>
    <cellStyle name="40% - Ênfase3 3" xfId="91" xr:uid="{00000000-0005-0000-0000-0000D3000000}"/>
    <cellStyle name="40% - Ênfase3 3 2" xfId="501" xr:uid="{00000000-0005-0000-0000-0000D4000000}"/>
    <cellStyle name="40% - Ênfase3 3 3" xfId="500" xr:uid="{00000000-0005-0000-0000-0000D5000000}"/>
    <cellStyle name="40% - Ênfase3 4" xfId="92" xr:uid="{00000000-0005-0000-0000-0000D6000000}"/>
    <cellStyle name="40% - Ênfase3 4 2" xfId="499" xr:uid="{00000000-0005-0000-0000-0000D7000000}"/>
    <cellStyle name="40% - Ênfase3 4 3" xfId="498" xr:uid="{00000000-0005-0000-0000-0000D8000000}"/>
    <cellStyle name="40% - Ênfase3 5" xfId="93" xr:uid="{00000000-0005-0000-0000-0000D9000000}"/>
    <cellStyle name="40% - Ênfase3 5 2" xfId="497" xr:uid="{00000000-0005-0000-0000-0000DA000000}"/>
    <cellStyle name="40% - Ênfase3 5 3" xfId="496" xr:uid="{00000000-0005-0000-0000-0000DB000000}"/>
    <cellStyle name="40% - Ênfase3 6" xfId="94" xr:uid="{00000000-0005-0000-0000-0000DC000000}"/>
    <cellStyle name="40% - Ênfase3 6 2" xfId="495" xr:uid="{00000000-0005-0000-0000-0000DD000000}"/>
    <cellStyle name="40% - Ênfase3 6 3" xfId="494" xr:uid="{00000000-0005-0000-0000-0000DE000000}"/>
    <cellStyle name="40% - Ênfase3 7" xfId="95" xr:uid="{00000000-0005-0000-0000-0000DF000000}"/>
    <cellStyle name="40% - Ênfase3 7 2" xfId="493" xr:uid="{00000000-0005-0000-0000-0000E0000000}"/>
    <cellStyle name="40% - Ênfase3 7 3" xfId="492" xr:uid="{00000000-0005-0000-0000-0000E1000000}"/>
    <cellStyle name="40% - Ênfase3 8" xfId="96" xr:uid="{00000000-0005-0000-0000-0000E2000000}"/>
    <cellStyle name="40% - Ênfase3 8 2" xfId="491" xr:uid="{00000000-0005-0000-0000-0000E3000000}"/>
    <cellStyle name="40% - Ênfase3 8 3" xfId="490" xr:uid="{00000000-0005-0000-0000-0000E4000000}"/>
    <cellStyle name="40% - Ênfase3 9" xfId="97" xr:uid="{00000000-0005-0000-0000-0000E5000000}"/>
    <cellStyle name="40% - Ênfase3 9 2" xfId="489" xr:uid="{00000000-0005-0000-0000-0000E6000000}"/>
    <cellStyle name="40% - Ênfase4 2" xfId="98" xr:uid="{00000000-0005-0000-0000-0000E7000000}"/>
    <cellStyle name="40% - Ênfase4 2 2" xfId="99" xr:uid="{00000000-0005-0000-0000-0000E8000000}"/>
    <cellStyle name="40% - Ênfase4 2 2 2" xfId="488" xr:uid="{00000000-0005-0000-0000-0000E9000000}"/>
    <cellStyle name="40% - Ênfase4 2 3" xfId="487" xr:uid="{00000000-0005-0000-0000-0000EA000000}"/>
    <cellStyle name="40% - Ênfase4 2 4" xfId="486" xr:uid="{00000000-0005-0000-0000-0000EB000000}"/>
    <cellStyle name="40% - Ênfase4 3" xfId="100" xr:uid="{00000000-0005-0000-0000-0000EC000000}"/>
    <cellStyle name="40% - Ênfase4 3 2" xfId="485" xr:uid="{00000000-0005-0000-0000-0000ED000000}"/>
    <cellStyle name="40% - Ênfase4 3 3" xfId="484" xr:uid="{00000000-0005-0000-0000-0000EE000000}"/>
    <cellStyle name="40% - Ênfase4 4" xfId="101" xr:uid="{00000000-0005-0000-0000-0000EF000000}"/>
    <cellStyle name="40% - Ênfase4 4 2" xfId="483" xr:uid="{00000000-0005-0000-0000-0000F0000000}"/>
    <cellStyle name="40% - Ênfase4 4 3" xfId="482" xr:uid="{00000000-0005-0000-0000-0000F1000000}"/>
    <cellStyle name="40% - Ênfase4 5" xfId="102" xr:uid="{00000000-0005-0000-0000-0000F2000000}"/>
    <cellStyle name="40% - Ênfase4 5 2" xfId="481" xr:uid="{00000000-0005-0000-0000-0000F3000000}"/>
    <cellStyle name="40% - Ênfase4 5 3" xfId="480" xr:uid="{00000000-0005-0000-0000-0000F4000000}"/>
    <cellStyle name="40% - Ênfase4 6" xfId="103" xr:uid="{00000000-0005-0000-0000-0000F5000000}"/>
    <cellStyle name="40% - Ênfase4 6 2" xfId="479" xr:uid="{00000000-0005-0000-0000-0000F6000000}"/>
    <cellStyle name="40% - Ênfase4 6 3" xfId="478" xr:uid="{00000000-0005-0000-0000-0000F7000000}"/>
    <cellStyle name="40% - Ênfase4 7" xfId="104" xr:uid="{00000000-0005-0000-0000-0000F8000000}"/>
    <cellStyle name="40% - Ênfase4 7 2" xfId="477" xr:uid="{00000000-0005-0000-0000-0000F9000000}"/>
    <cellStyle name="40% - Ênfase4 7 3" xfId="476" xr:uid="{00000000-0005-0000-0000-0000FA000000}"/>
    <cellStyle name="40% - Ênfase4 8" xfId="105" xr:uid="{00000000-0005-0000-0000-0000FB000000}"/>
    <cellStyle name="40% - Ênfase4 8 2" xfId="475" xr:uid="{00000000-0005-0000-0000-0000FC000000}"/>
    <cellStyle name="40% - Ênfase4 8 3" xfId="474" xr:uid="{00000000-0005-0000-0000-0000FD000000}"/>
    <cellStyle name="40% - Ênfase4 9" xfId="106" xr:uid="{00000000-0005-0000-0000-0000FE000000}"/>
    <cellStyle name="40% - Ênfase4 9 2" xfId="473" xr:uid="{00000000-0005-0000-0000-0000FF000000}"/>
    <cellStyle name="40% - Ênfase5 2" xfId="107" xr:uid="{00000000-0005-0000-0000-000000010000}"/>
    <cellStyle name="40% - Ênfase5 2 2" xfId="108" xr:uid="{00000000-0005-0000-0000-000001010000}"/>
    <cellStyle name="40% - Ênfase5 2 2 2" xfId="472" xr:uid="{00000000-0005-0000-0000-000002010000}"/>
    <cellStyle name="40% - Ênfase5 2 3" xfId="471" xr:uid="{00000000-0005-0000-0000-000003010000}"/>
    <cellStyle name="40% - Ênfase5 2 4" xfId="470" xr:uid="{00000000-0005-0000-0000-000004010000}"/>
    <cellStyle name="40% - Ênfase5 3" xfId="109" xr:uid="{00000000-0005-0000-0000-000005010000}"/>
    <cellStyle name="40% - Ênfase5 3 2" xfId="469" xr:uid="{00000000-0005-0000-0000-000006010000}"/>
    <cellStyle name="40% - Ênfase5 3 3" xfId="468" xr:uid="{00000000-0005-0000-0000-000007010000}"/>
    <cellStyle name="40% - Ênfase5 4" xfId="110" xr:uid="{00000000-0005-0000-0000-000008010000}"/>
    <cellStyle name="40% - Ênfase5 4 2" xfId="467" xr:uid="{00000000-0005-0000-0000-000009010000}"/>
    <cellStyle name="40% - Ênfase5 4 3" xfId="466" xr:uid="{00000000-0005-0000-0000-00000A010000}"/>
    <cellStyle name="40% - Ênfase5 5" xfId="111" xr:uid="{00000000-0005-0000-0000-00000B010000}"/>
    <cellStyle name="40% - Ênfase5 5 2" xfId="465" xr:uid="{00000000-0005-0000-0000-00000C010000}"/>
    <cellStyle name="40% - Ênfase5 5 3" xfId="464" xr:uid="{00000000-0005-0000-0000-00000D010000}"/>
    <cellStyle name="40% - Ênfase5 6" xfId="112" xr:uid="{00000000-0005-0000-0000-00000E010000}"/>
    <cellStyle name="40% - Ênfase5 6 2" xfId="463" xr:uid="{00000000-0005-0000-0000-00000F010000}"/>
    <cellStyle name="40% - Ênfase5 6 3" xfId="462" xr:uid="{00000000-0005-0000-0000-000010010000}"/>
    <cellStyle name="40% - Ênfase5 7" xfId="113" xr:uid="{00000000-0005-0000-0000-000011010000}"/>
    <cellStyle name="40% - Ênfase5 7 2" xfId="461" xr:uid="{00000000-0005-0000-0000-000012010000}"/>
    <cellStyle name="40% - Ênfase5 7 3" xfId="460" xr:uid="{00000000-0005-0000-0000-000013010000}"/>
    <cellStyle name="40% - Ênfase5 8" xfId="114" xr:uid="{00000000-0005-0000-0000-000014010000}"/>
    <cellStyle name="40% - Ênfase5 8 2" xfId="459" xr:uid="{00000000-0005-0000-0000-000015010000}"/>
    <cellStyle name="40% - Ênfase5 8 3" xfId="458" xr:uid="{00000000-0005-0000-0000-000016010000}"/>
    <cellStyle name="40% - Ênfase5 9" xfId="115" xr:uid="{00000000-0005-0000-0000-000017010000}"/>
    <cellStyle name="40% - Ênfase5 9 2" xfId="457" xr:uid="{00000000-0005-0000-0000-000018010000}"/>
    <cellStyle name="40% - Ênfase6 2" xfId="116" xr:uid="{00000000-0005-0000-0000-000019010000}"/>
    <cellStyle name="40% - Ênfase6 2 2" xfId="117" xr:uid="{00000000-0005-0000-0000-00001A010000}"/>
    <cellStyle name="40% - Ênfase6 2 2 2" xfId="456" xr:uid="{00000000-0005-0000-0000-00001B010000}"/>
    <cellStyle name="40% - Ênfase6 2 3" xfId="455" xr:uid="{00000000-0005-0000-0000-00001C010000}"/>
    <cellStyle name="40% - Ênfase6 2 4" xfId="454" xr:uid="{00000000-0005-0000-0000-00001D010000}"/>
    <cellStyle name="40% - Ênfase6 3" xfId="118" xr:uid="{00000000-0005-0000-0000-00001E010000}"/>
    <cellStyle name="40% - Ênfase6 3 2" xfId="453" xr:uid="{00000000-0005-0000-0000-00001F010000}"/>
    <cellStyle name="40% - Ênfase6 3 3" xfId="452" xr:uid="{00000000-0005-0000-0000-000020010000}"/>
    <cellStyle name="40% - Ênfase6 4" xfId="119" xr:uid="{00000000-0005-0000-0000-000021010000}"/>
    <cellStyle name="40% - Ênfase6 4 2" xfId="451" xr:uid="{00000000-0005-0000-0000-000022010000}"/>
    <cellStyle name="40% - Ênfase6 4 3" xfId="450" xr:uid="{00000000-0005-0000-0000-000023010000}"/>
    <cellStyle name="40% - Ênfase6 5" xfId="120" xr:uid="{00000000-0005-0000-0000-000024010000}"/>
    <cellStyle name="40% - Ênfase6 5 2" xfId="449" xr:uid="{00000000-0005-0000-0000-000025010000}"/>
    <cellStyle name="40% - Ênfase6 5 3" xfId="448" xr:uid="{00000000-0005-0000-0000-000026010000}"/>
    <cellStyle name="40% - Ênfase6 6" xfId="121" xr:uid="{00000000-0005-0000-0000-000027010000}"/>
    <cellStyle name="40% - Ênfase6 6 2" xfId="447" xr:uid="{00000000-0005-0000-0000-000028010000}"/>
    <cellStyle name="40% - Ênfase6 6 3" xfId="446" xr:uid="{00000000-0005-0000-0000-000029010000}"/>
    <cellStyle name="40% - Ênfase6 7" xfId="122" xr:uid="{00000000-0005-0000-0000-00002A010000}"/>
    <cellStyle name="40% - Ênfase6 7 2" xfId="445" xr:uid="{00000000-0005-0000-0000-00002B010000}"/>
    <cellStyle name="40% - Ênfase6 7 3" xfId="444" xr:uid="{00000000-0005-0000-0000-00002C010000}"/>
    <cellStyle name="40% - Ênfase6 8" xfId="123" xr:uid="{00000000-0005-0000-0000-00002D010000}"/>
    <cellStyle name="40% - Ênfase6 8 2" xfId="443" xr:uid="{00000000-0005-0000-0000-00002E010000}"/>
    <cellStyle name="40% - Ênfase6 8 3" xfId="442" xr:uid="{00000000-0005-0000-0000-00002F010000}"/>
    <cellStyle name="40% - Ênfase6 9" xfId="124" xr:uid="{00000000-0005-0000-0000-000030010000}"/>
    <cellStyle name="40% - Ênfase6 9 2" xfId="441" xr:uid="{00000000-0005-0000-0000-000031010000}"/>
    <cellStyle name="60% - Accent1" xfId="125" xr:uid="{00000000-0005-0000-0000-000032010000}"/>
    <cellStyle name="60% - Accent2" xfId="126" xr:uid="{00000000-0005-0000-0000-000033010000}"/>
    <cellStyle name="60% - Accent3" xfId="127" xr:uid="{00000000-0005-0000-0000-000034010000}"/>
    <cellStyle name="60% - Accent4" xfId="128" xr:uid="{00000000-0005-0000-0000-000035010000}"/>
    <cellStyle name="60% - Accent5" xfId="129" xr:uid="{00000000-0005-0000-0000-000036010000}"/>
    <cellStyle name="60% - Accent6" xfId="130" xr:uid="{00000000-0005-0000-0000-000037010000}"/>
    <cellStyle name="60% - Ênfase1 2" xfId="131" xr:uid="{00000000-0005-0000-0000-000038010000}"/>
    <cellStyle name="60% - Ênfase1 2 2" xfId="132" xr:uid="{00000000-0005-0000-0000-000039010000}"/>
    <cellStyle name="60% - Ênfase1 3" xfId="133" xr:uid="{00000000-0005-0000-0000-00003A010000}"/>
    <cellStyle name="60% - Ênfase1 4" xfId="134" xr:uid="{00000000-0005-0000-0000-00003B010000}"/>
    <cellStyle name="60% - Ênfase1 5" xfId="135" xr:uid="{00000000-0005-0000-0000-00003C010000}"/>
    <cellStyle name="60% - Ênfase1 6" xfId="136" xr:uid="{00000000-0005-0000-0000-00003D010000}"/>
    <cellStyle name="60% - Ênfase1 7" xfId="137" xr:uid="{00000000-0005-0000-0000-00003E010000}"/>
    <cellStyle name="60% - Ênfase1 8" xfId="138" xr:uid="{00000000-0005-0000-0000-00003F010000}"/>
    <cellStyle name="60% - Ênfase1 9" xfId="139" xr:uid="{00000000-0005-0000-0000-000040010000}"/>
    <cellStyle name="60% - Ênfase2 2" xfId="140" xr:uid="{00000000-0005-0000-0000-000041010000}"/>
    <cellStyle name="60% - Ênfase2 2 2" xfId="141" xr:uid="{00000000-0005-0000-0000-000042010000}"/>
    <cellStyle name="60% - Ênfase2 3" xfId="142" xr:uid="{00000000-0005-0000-0000-000043010000}"/>
    <cellStyle name="60% - Ênfase3 2" xfId="143" xr:uid="{00000000-0005-0000-0000-000044010000}"/>
    <cellStyle name="60% - Ênfase3 2 2" xfId="144" xr:uid="{00000000-0005-0000-0000-000045010000}"/>
    <cellStyle name="60% - Ênfase3 3" xfId="145" xr:uid="{00000000-0005-0000-0000-000046010000}"/>
    <cellStyle name="60% - Ênfase3 4" xfId="146" xr:uid="{00000000-0005-0000-0000-000047010000}"/>
    <cellStyle name="60% - Ênfase3 5" xfId="147" xr:uid="{00000000-0005-0000-0000-000048010000}"/>
    <cellStyle name="60% - Ênfase3 6" xfId="148" xr:uid="{00000000-0005-0000-0000-000049010000}"/>
    <cellStyle name="60% - Ênfase3 7" xfId="149" xr:uid="{00000000-0005-0000-0000-00004A010000}"/>
    <cellStyle name="60% - Ênfase3 8" xfId="150" xr:uid="{00000000-0005-0000-0000-00004B010000}"/>
    <cellStyle name="60% - Ênfase3 9" xfId="151" xr:uid="{00000000-0005-0000-0000-00004C010000}"/>
    <cellStyle name="60% - Ênfase4 2" xfId="152" xr:uid="{00000000-0005-0000-0000-00004D010000}"/>
    <cellStyle name="60% - Ênfase4 2 2" xfId="153" xr:uid="{00000000-0005-0000-0000-00004E010000}"/>
    <cellStyle name="60% - Ênfase4 3" xfId="154" xr:uid="{00000000-0005-0000-0000-00004F010000}"/>
    <cellStyle name="60% - Ênfase4 4" xfId="155" xr:uid="{00000000-0005-0000-0000-000050010000}"/>
    <cellStyle name="60% - Ênfase4 5" xfId="156" xr:uid="{00000000-0005-0000-0000-000051010000}"/>
    <cellStyle name="60% - Ênfase4 6" xfId="157" xr:uid="{00000000-0005-0000-0000-000052010000}"/>
    <cellStyle name="60% - Ênfase4 7" xfId="158" xr:uid="{00000000-0005-0000-0000-000053010000}"/>
    <cellStyle name="60% - Ênfase4 8" xfId="159" xr:uid="{00000000-0005-0000-0000-000054010000}"/>
    <cellStyle name="60% - Ênfase4 9" xfId="160" xr:uid="{00000000-0005-0000-0000-000055010000}"/>
    <cellStyle name="60% - Ênfase5 2" xfId="161" xr:uid="{00000000-0005-0000-0000-000056010000}"/>
    <cellStyle name="60% - Ênfase5 2 2" xfId="162" xr:uid="{00000000-0005-0000-0000-000057010000}"/>
    <cellStyle name="60% - Ênfase5 3" xfId="163" xr:uid="{00000000-0005-0000-0000-000058010000}"/>
    <cellStyle name="60% - Ênfase6 2" xfId="164" xr:uid="{00000000-0005-0000-0000-000059010000}"/>
    <cellStyle name="60% - Ênfase6 2 2" xfId="165" xr:uid="{00000000-0005-0000-0000-00005A010000}"/>
    <cellStyle name="60% - Ênfase6 3" xfId="166" xr:uid="{00000000-0005-0000-0000-00005B010000}"/>
    <cellStyle name="60% - Ênfase6 4" xfId="167" xr:uid="{00000000-0005-0000-0000-00005C010000}"/>
    <cellStyle name="60% - Ênfase6 5" xfId="168" xr:uid="{00000000-0005-0000-0000-00005D010000}"/>
    <cellStyle name="60% - Ênfase6 6" xfId="169" xr:uid="{00000000-0005-0000-0000-00005E010000}"/>
    <cellStyle name="60% - Ênfase6 7" xfId="170" xr:uid="{00000000-0005-0000-0000-00005F010000}"/>
    <cellStyle name="60% - Ênfase6 8" xfId="171" xr:uid="{00000000-0005-0000-0000-000060010000}"/>
    <cellStyle name="60% - Ênfase6 9" xfId="172" xr:uid="{00000000-0005-0000-0000-000061010000}"/>
    <cellStyle name="Accent1" xfId="173" xr:uid="{00000000-0005-0000-0000-000062010000}"/>
    <cellStyle name="Accent2" xfId="174" xr:uid="{00000000-0005-0000-0000-000063010000}"/>
    <cellStyle name="Accent3" xfId="175" xr:uid="{00000000-0005-0000-0000-000064010000}"/>
    <cellStyle name="Accent4" xfId="176" xr:uid="{00000000-0005-0000-0000-000065010000}"/>
    <cellStyle name="Accent5" xfId="177" xr:uid="{00000000-0005-0000-0000-000066010000}"/>
    <cellStyle name="Accent6" xfId="178" xr:uid="{00000000-0005-0000-0000-000067010000}"/>
    <cellStyle name="Bad" xfId="179" xr:uid="{00000000-0005-0000-0000-000068010000}"/>
    <cellStyle name="Bom 2" xfId="180" xr:uid="{00000000-0005-0000-0000-000069010000}"/>
    <cellStyle name="Bom 2 2" xfId="181" xr:uid="{00000000-0005-0000-0000-00006A010000}"/>
    <cellStyle name="Bom 3" xfId="182" xr:uid="{00000000-0005-0000-0000-00006B010000}"/>
    <cellStyle name="Calculation" xfId="183" xr:uid="{00000000-0005-0000-0000-00006C010000}"/>
    <cellStyle name="Calculation 2" xfId="733" xr:uid="{00000000-0005-0000-0000-00006D010000}"/>
    <cellStyle name="Calculation 3" xfId="895" xr:uid="{00000000-0005-0000-0000-00006E010000}"/>
    <cellStyle name="Calculation 4" xfId="943" xr:uid="{00000000-0005-0000-0000-00006F010000}"/>
    <cellStyle name="Cálculo 2" xfId="184" xr:uid="{00000000-0005-0000-0000-000070010000}"/>
    <cellStyle name="Cálculo 2 2" xfId="185" xr:uid="{00000000-0005-0000-0000-000071010000}"/>
    <cellStyle name="Cálculo 2 2 2" xfId="945" xr:uid="{00000000-0005-0000-0000-000072010000}"/>
    <cellStyle name="Cálculo 2 2 3" xfId="966" xr:uid="{00000000-0005-0000-0000-000073010000}"/>
    <cellStyle name="Cálculo 2 2 4" xfId="689" xr:uid="{00000000-0005-0000-0000-000074010000}"/>
    <cellStyle name="Cálculo 2 3" xfId="784" xr:uid="{00000000-0005-0000-0000-000075010000}"/>
    <cellStyle name="Cálculo 2 4" xfId="803" xr:uid="{00000000-0005-0000-0000-000076010000}"/>
    <cellStyle name="Cálculo 2 5" xfId="888" xr:uid="{00000000-0005-0000-0000-000077010000}"/>
    <cellStyle name="Cálculo 3" xfId="186" xr:uid="{00000000-0005-0000-0000-000078010000}"/>
    <cellStyle name="Cálculo 3 2" xfId="723" xr:uid="{00000000-0005-0000-0000-000079010000}"/>
    <cellStyle name="Cálculo 3 3" xfId="967" xr:uid="{00000000-0005-0000-0000-00007A010000}"/>
    <cellStyle name="Cálculo 3 4" xfId="821" xr:uid="{00000000-0005-0000-0000-00007B010000}"/>
    <cellStyle name="Cálculo 4" xfId="187" xr:uid="{00000000-0005-0000-0000-00007C010000}"/>
    <cellStyle name="Cálculo 4 2" xfId="881" xr:uid="{00000000-0005-0000-0000-00007D010000}"/>
    <cellStyle name="Cálculo 4 3" xfId="949" xr:uid="{00000000-0005-0000-0000-00007E010000}"/>
    <cellStyle name="Cálculo 4 4" xfId="978" xr:uid="{00000000-0005-0000-0000-00007F010000}"/>
    <cellStyle name="Cálculo 5" xfId="188" xr:uid="{00000000-0005-0000-0000-000080010000}"/>
    <cellStyle name="Cálculo 5 2" xfId="894" xr:uid="{00000000-0005-0000-0000-000081010000}"/>
    <cellStyle name="Cálculo 5 3" xfId="849" xr:uid="{00000000-0005-0000-0000-000082010000}"/>
    <cellStyle name="Cálculo 5 4" xfId="925" xr:uid="{00000000-0005-0000-0000-000083010000}"/>
    <cellStyle name="Cálculo 6" xfId="189" xr:uid="{00000000-0005-0000-0000-000084010000}"/>
    <cellStyle name="Cálculo 6 2" xfId="822" xr:uid="{00000000-0005-0000-0000-000085010000}"/>
    <cellStyle name="Cálculo 6 3" xfId="751" xr:uid="{00000000-0005-0000-0000-000086010000}"/>
    <cellStyle name="Cálculo 6 4" xfId="850" xr:uid="{00000000-0005-0000-0000-000087010000}"/>
    <cellStyle name="Cálculo 7" xfId="190" xr:uid="{00000000-0005-0000-0000-000088010000}"/>
    <cellStyle name="Cálculo 7 2" xfId="916" xr:uid="{00000000-0005-0000-0000-000089010000}"/>
    <cellStyle name="Cálculo 7 3" xfId="749" xr:uid="{00000000-0005-0000-0000-00008A010000}"/>
    <cellStyle name="Cálculo 7 4" xfId="930" xr:uid="{00000000-0005-0000-0000-00008B010000}"/>
    <cellStyle name="Cálculo 8" xfId="191" xr:uid="{00000000-0005-0000-0000-00008C010000}"/>
    <cellStyle name="Cálculo 8 2" xfId="886" xr:uid="{00000000-0005-0000-0000-00008D010000}"/>
    <cellStyle name="Cálculo 8 3" xfId="877" xr:uid="{00000000-0005-0000-0000-00008E010000}"/>
    <cellStyle name="Cálculo 8 4" xfId="720" xr:uid="{00000000-0005-0000-0000-00008F010000}"/>
    <cellStyle name="Cálculo 9" xfId="192" xr:uid="{00000000-0005-0000-0000-000090010000}"/>
    <cellStyle name="Cálculo 9 2" xfId="940" xr:uid="{00000000-0005-0000-0000-000091010000}"/>
    <cellStyle name="Cálculo 9 3" xfId="801" xr:uid="{00000000-0005-0000-0000-000092010000}"/>
    <cellStyle name="Cálculo 9 4" xfId="971" xr:uid="{00000000-0005-0000-0000-000093010000}"/>
    <cellStyle name="Célula de Verificação 2" xfId="193" xr:uid="{00000000-0005-0000-0000-000094010000}"/>
    <cellStyle name="Célula de Verificação 2 2" xfId="194" xr:uid="{00000000-0005-0000-0000-000095010000}"/>
    <cellStyle name="Célula de Verificação 3" xfId="195" xr:uid="{00000000-0005-0000-0000-000096010000}"/>
    <cellStyle name="Célula Vinculada 2" xfId="196" xr:uid="{00000000-0005-0000-0000-000097010000}"/>
    <cellStyle name="Célula Vinculada 2 2" xfId="197" xr:uid="{00000000-0005-0000-0000-000098010000}"/>
    <cellStyle name="Célula Vinculada 3" xfId="198" xr:uid="{00000000-0005-0000-0000-000099010000}"/>
    <cellStyle name="Check Cell" xfId="199" xr:uid="{00000000-0005-0000-0000-00009A010000}"/>
    <cellStyle name="Ênfase1 2" xfId="200" xr:uid="{00000000-0005-0000-0000-00009B010000}"/>
    <cellStyle name="Ênfase1 2 2" xfId="201" xr:uid="{00000000-0005-0000-0000-00009C010000}"/>
    <cellStyle name="Ênfase1 3" xfId="202" xr:uid="{00000000-0005-0000-0000-00009D010000}"/>
    <cellStyle name="Ênfase1 4" xfId="203" xr:uid="{00000000-0005-0000-0000-00009E010000}"/>
    <cellStyle name="Ênfase1 5" xfId="204" xr:uid="{00000000-0005-0000-0000-00009F010000}"/>
    <cellStyle name="Ênfase1 6" xfId="205" xr:uid="{00000000-0005-0000-0000-0000A0010000}"/>
    <cellStyle name="Ênfase1 7" xfId="206" xr:uid="{00000000-0005-0000-0000-0000A1010000}"/>
    <cellStyle name="Ênfase1 8" xfId="207" xr:uid="{00000000-0005-0000-0000-0000A2010000}"/>
    <cellStyle name="Ênfase1 9" xfId="208" xr:uid="{00000000-0005-0000-0000-0000A3010000}"/>
    <cellStyle name="Ênfase2 2" xfId="209" xr:uid="{00000000-0005-0000-0000-0000A4010000}"/>
    <cellStyle name="Ênfase2 2 2" xfId="210" xr:uid="{00000000-0005-0000-0000-0000A5010000}"/>
    <cellStyle name="Ênfase2 3" xfId="211" xr:uid="{00000000-0005-0000-0000-0000A6010000}"/>
    <cellStyle name="Ênfase3 2" xfId="212" xr:uid="{00000000-0005-0000-0000-0000A7010000}"/>
    <cellStyle name="Ênfase3 2 2" xfId="213" xr:uid="{00000000-0005-0000-0000-0000A8010000}"/>
    <cellStyle name="Ênfase3 3" xfId="214" xr:uid="{00000000-0005-0000-0000-0000A9010000}"/>
    <cellStyle name="Ênfase4 2" xfId="215" xr:uid="{00000000-0005-0000-0000-0000AA010000}"/>
    <cellStyle name="Ênfase4 2 2" xfId="216" xr:uid="{00000000-0005-0000-0000-0000AB010000}"/>
    <cellStyle name="Ênfase4 3" xfId="217" xr:uid="{00000000-0005-0000-0000-0000AC010000}"/>
    <cellStyle name="Ênfase4 4" xfId="218" xr:uid="{00000000-0005-0000-0000-0000AD010000}"/>
    <cellStyle name="Ênfase4 5" xfId="219" xr:uid="{00000000-0005-0000-0000-0000AE010000}"/>
    <cellStyle name="Ênfase4 6" xfId="220" xr:uid="{00000000-0005-0000-0000-0000AF010000}"/>
    <cellStyle name="Ênfase4 7" xfId="221" xr:uid="{00000000-0005-0000-0000-0000B0010000}"/>
    <cellStyle name="Ênfase4 8" xfId="222" xr:uid="{00000000-0005-0000-0000-0000B1010000}"/>
    <cellStyle name="Ênfase4 9" xfId="223" xr:uid="{00000000-0005-0000-0000-0000B2010000}"/>
    <cellStyle name="Ênfase5 2" xfId="224" xr:uid="{00000000-0005-0000-0000-0000B3010000}"/>
    <cellStyle name="Ênfase5 2 2" xfId="225" xr:uid="{00000000-0005-0000-0000-0000B4010000}"/>
    <cellStyle name="Ênfase5 3" xfId="226" xr:uid="{00000000-0005-0000-0000-0000B5010000}"/>
    <cellStyle name="Ênfase6 2" xfId="227" xr:uid="{00000000-0005-0000-0000-0000B6010000}"/>
    <cellStyle name="Ênfase6 2 2" xfId="228" xr:uid="{00000000-0005-0000-0000-0000B7010000}"/>
    <cellStyle name="Ênfase6 3" xfId="229" xr:uid="{00000000-0005-0000-0000-0000B8010000}"/>
    <cellStyle name="Entrada 2" xfId="230" xr:uid="{00000000-0005-0000-0000-0000B9010000}"/>
    <cellStyle name="Entrada 2 2" xfId="231" xr:uid="{00000000-0005-0000-0000-0000BA010000}"/>
    <cellStyle name="Entrada 2 2 2" xfId="869" xr:uid="{00000000-0005-0000-0000-0000BB010000}"/>
    <cellStyle name="Entrada 2 2 3" xfId="950" xr:uid="{00000000-0005-0000-0000-0000BC010000}"/>
    <cellStyle name="Entrada 2 2 4" xfId="799" xr:uid="{00000000-0005-0000-0000-0000BD010000}"/>
    <cellStyle name="Entrada 2 3" xfId="844" xr:uid="{00000000-0005-0000-0000-0000BE010000}"/>
    <cellStyle name="Entrada 2 4" xfId="734" xr:uid="{00000000-0005-0000-0000-0000BF010000}"/>
    <cellStyle name="Entrada 2 5" xfId="981" xr:uid="{00000000-0005-0000-0000-0000C0010000}"/>
    <cellStyle name="Entrada 3" xfId="232" xr:uid="{00000000-0005-0000-0000-0000C1010000}"/>
    <cellStyle name="Entrada 3 2" xfId="813" xr:uid="{00000000-0005-0000-0000-0000C2010000}"/>
    <cellStyle name="Entrada 3 3" xfId="841" xr:uid="{00000000-0005-0000-0000-0000C3010000}"/>
    <cellStyle name="Entrada 3 4" xfId="699" xr:uid="{00000000-0005-0000-0000-0000C4010000}"/>
    <cellStyle name="Entrada 4" xfId="233" xr:uid="{00000000-0005-0000-0000-0000C5010000}"/>
    <cellStyle name="Entrada 4 2" xfId="783" xr:uid="{00000000-0005-0000-0000-0000C6010000}"/>
    <cellStyle name="Entrada 4 3" xfId="941" xr:uid="{00000000-0005-0000-0000-0000C7010000}"/>
    <cellStyle name="Entrada 4 4" xfId="767" xr:uid="{00000000-0005-0000-0000-0000C8010000}"/>
    <cellStyle name="Entrada 5" xfId="234" xr:uid="{00000000-0005-0000-0000-0000C9010000}"/>
    <cellStyle name="Entrada 5 2" xfId="879" xr:uid="{00000000-0005-0000-0000-0000CA010000}"/>
    <cellStyle name="Entrada 5 3" xfId="790" xr:uid="{00000000-0005-0000-0000-0000CB010000}"/>
    <cellStyle name="Entrada 5 4" xfId="718" xr:uid="{00000000-0005-0000-0000-0000CC010000}"/>
    <cellStyle name="Entrada 6" xfId="235" xr:uid="{00000000-0005-0000-0000-0000CD010000}"/>
    <cellStyle name="Entrada 6 2" xfId="928" xr:uid="{00000000-0005-0000-0000-0000CE010000}"/>
    <cellStyle name="Entrada 6 3" xfId="830" xr:uid="{00000000-0005-0000-0000-0000CF010000}"/>
    <cellStyle name="Entrada 6 4" xfId="826" xr:uid="{00000000-0005-0000-0000-0000D0010000}"/>
    <cellStyle name="Entrada 7" xfId="236" xr:uid="{00000000-0005-0000-0000-0000D1010000}"/>
    <cellStyle name="Entrada 7 2" xfId="708" xr:uid="{00000000-0005-0000-0000-0000D2010000}"/>
    <cellStyle name="Entrada 7 3" xfId="976" xr:uid="{00000000-0005-0000-0000-0000D3010000}"/>
    <cellStyle name="Entrada 7 4" xfId="831" xr:uid="{00000000-0005-0000-0000-0000D4010000}"/>
    <cellStyle name="Entrada 8" xfId="237" xr:uid="{00000000-0005-0000-0000-0000D5010000}"/>
    <cellStyle name="Entrada 8 2" xfId="817" xr:uid="{00000000-0005-0000-0000-0000D6010000}"/>
    <cellStyle name="Entrada 8 3" xfId="968" xr:uid="{00000000-0005-0000-0000-0000D7010000}"/>
    <cellStyle name="Entrada 8 4" xfId="956" xr:uid="{00000000-0005-0000-0000-0000D8010000}"/>
    <cellStyle name="Entrada 9" xfId="238" xr:uid="{00000000-0005-0000-0000-0000D9010000}"/>
    <cellStyle name="Entrada 9 2" xfId="946" xr:uid="{00000000-0005-0000-0000-0000DA010000}"/>
    <cellStyle name="Entrada 9 3" xfId="845" xr:uid="{00000000-0005-0000-0000-0000DB010000}"/>
    <cellStyle name="Entrada 9 4" xfId="931" xr:uid="{00000000-0005-0000-0000-0000DC010000}"/>
    <cellStyle name="Excel Built-in Normal" xfId="239" xr:uid="{00000000-0005-0000-0000-0000DD010000}"/>
    <cellStyle name="Excel Built-in Normal 1" xfId="240" xr:uid="{00000000-0005-0000-0000-0000DE010000}"/>
    <cellStyle name="Excel Built-in Normal 1 2" xfId="625" xr:uid="{00000000-0005-0000-0000-0000DF010000}"/>
    <cellStyle name="Excel Built-in Normal 1 3" xfId="626" xr:uid="{00000000-0005-0000-0000-0000E0010000}"/>
    <cellStyle name="Excel Built-in Normal 2" xfId="627" xr:uid="{00000000-0005-0000-0000-0000E1010000}"/>
    <cellStyle name="Excel Built-in Normal 3" xfId="628" xr:uid="{00000000-0005-0000-0000-0000E2010000}"/>
    <cellStyle name="Explanatory Text" xfId="241" xr:uid="{00000000-0005-0000-0000-0000E3010000}"/>
    <cellStyle name="Good" xfId="242" xr:uid="{00000000-0005-0000-0000-0000E4010000}"/>
    <cellStyle name="Heading 1" xfId="243" xr:uid="{00000000-0005-0000-0000-0000E5010000}"/>
    <cellStyle name="Heading 2" xfId="244" xr:uid="{00000000-0005-0000-0000-0000E6010000}"/>
    <cellStyle name="Heading 3" xfId="245" xr:uid="{00000000-0005-0000-0000-0000E7010000}"/>
    <cellStyle name="Heading 4" xfId="246" xr:uid="{00000000-0005-0000-0000-0000E8010000}"/>
    <cellStyle name="Hiperlink 2" xfId="372" xr:uid="{00000000-0005-0000-0000-0000E9010000}"/>
    <cellStyle name="Incorreto 2" xfId="247" xr:uid="{00000000-0005-0000-0000-0000EA010000}"/>
    <cellStyle name="Incorreto 2 2" xfId="248" xr:uid="{00000000-0005-0000-0000-0000EB010000}"/>
    <cellStyle name="Incorreto 3" xfId="249" xr:uid="{00000000-0005-0000-0000-0000EC010000}"/>
    <cellStyle name="Input" xfId="250" xr:uid="{00000000-0005-0000-0000-0000ED010000}"/>
    <cellStyle name="Input 2" xfId="754" xr:uid="{00000000-0005-0000-0000-0000EE010000}"/>
    <cellStyle name="Input 3" xfId="891" xr:uid="{00000000-0005-0000-0000-0000EF010000}"/>
    <cellStyle name="Input 4" xfId="853" xr:uid="{00000000-0005-0000-0000-0000F0010000}"/>
    <cellStyle name="Linked Cell" xfId="251" xr:uid="{00000000-0005-0000-0000-0000F1010000}"/>
    <cellStyle name="Moeda 2" xfId="1" xr:uid="{00000000-0005-0000-0000-0000F2010000}"/>
    <cellStyle name="Moeda 2 2" xfId="253" xr:uid="{00000000-0005-0000-0000-0000F3010000}"/>
    <cellStyle name="Moeda 2 2 2" xfId="629" xr:uid="{00000000-0005-0000-0000-0000F4010000}"/>
    <cellStyle name="Moeda 2 3" xfId="373" xr:uid="{00000000-0005-0000-0000-0000F5010000}"/>
    <cellStyle name="Moeda 2 4" xfId="421" xr:uid="{00000000-0005-0000-0000-0000F6010000}"/>
    <cellStyle name="Moeda 2 5" xfId="998" xr:uid="{00000000-0005-0000-0000-0000F7010000}"/>
    <cellStyle name="Moeda 2 6" xfId="996" xr:uid="{00000000-0005-0000-0000-0000F8010000}"/>
    <cellStyle name="Moeda 3" xfId="254" xr:uid="{00000000-0005-0000-0000-0000F9010000}"/>
    <cellStyle name="Moeda 3 2" xfId="255" xr:uid="{00000000-0005-0000-0000-0000FA010000}"/>
    <cellStyle name="Moeda 3 3" xfId="256" xr:uid="{00000000-0005-0000-0000-0000FB010000}"/>
    <cellStyle name="Moeda 3 3 2" xfId="257" xr:uid="{00000000-0005-0000-0000-0000FC010000}"/>
    <cellStyle name="Moeda 4" xfId="258" xr:uid="{00000000-0005-0000-0000-0000FD010000}"/>
    <cellStyle name="Moeda 5" xfId="259" xr:uid="{00000000-0005-0000-0000-0000FE010000}"/>
    <cellStyle name="Moeda 5 2" xfId="260" xr:uid="{00000000-0005-0000-0000-0000FF010000}"/>
    <cellStyle name="Moeda 5 2 2" xfId="374" xr:uid="{00000000-0005-0000-0000-000000020000}"/>
    <cellStyle name="Moeda 5 3" xfId="261" xr:uid="{00000000-0005-0000-0000-000001020000}"/>
    <cellStyle name="Moeda 5 4" xfId="371" xr:uid="{00000000-0005-0000-0000-000002020000}"/>
    <cellStyle name="Moeda 5 4 2" xfId="376" xr:uid="{00000000-0005-0000-0000-000003020000}"/>
    <cellStyle name="Moeda 5 4 3" xfId="377" xr:uid="{00000000-0005-0000-0000-000004020000}"/>
    <cellStyle name="Moeda 5 4 4" xfId="378" xr:uid="{00000000-0005-0000-0000-000005020000}"/>
    <cellStyle name="Moeda 5 4 4 2" xfId="379" xr:uid="{00000000-0005-0000-0000-000006020000}"/>
    <cellStyle name="Moeda 5 4 4 3" xfId="422" xr:uid="{00000000-0005-0000-0000-000007020000}"/>
    <cellStyle name="Moeda 5 4 5" xfId="375" xr:uid="{00000000-0005-0000-0000-000008020000}"/>
    <cellStyle name="Moeda 5 4 6" xfId="431" xr:uid="{00000000-0005-0000-0000-000009020000}"/>
    <cellStyle name="Moeda 5 4 6 2" xfId="935" xr:uid="{00000000-0005-0000-0000-00000A020000}"/>
    <cellStyle name="Moeda 5 4 6 3" xfId="934" xr:uid="{00000000-0005-0000-0000-00000B020000}"/>
    <cellStyle name="Moeda 5 4 6 4" xfId="933" xr:uid="{00000000-0005-0000-0000-00000C020000}"/>
    <cellStyle name="Moeda 5 4 6 5" xfId="991" xr:uid="{00000000-0005-0000-0000-00000D020000}"/>
    <cellStyle name="Moeda 5 4 6 5 2" xfId="1004" xr:uid="{00000000-0005-0000-0000-00000E020000}"/>
    <cellStyle name="Moeda 6" xfId="262" xr:uid="{00000000-0005-0000-0000-00000F020000}"/>
    <cellStyle name="Moeda 6 2" xfId="381" xr:uid="{00000000-0005-0000-0000-000010020000}"/>
    <cellStyle name="Moeda 6 2 2" xfId="382" xr:uid="{00000000-0005-0000-0000-000011020000}"/>
    <cellStyle name="Moeda 6 2 3" xfId="630" xr:uid="{00000000-0005-0000-0000-000012020000}"/>
    <cellStyle name="Moeda 6 3" xfId="380" xr:uid="{00000000-0005-0000-0000-000013020000}"/>
    <cellStyle name="Moeda 6 4" xfId="631" xr:uid="{00000000-0005-0000-0000-000014020000}"/>
    <cellStyle name="Moeda 7" xfId="263" xr:uid="{00000000-0005-0000-0000-000015020000}"/>
    <cellStyle name="Moeda 7 2" xfId="384" xr:uid="{00000000-0005-0000-0000-000016020000}"/>
    <cellStyle name="Moeda 7 2 2" xfId="385" xr:uid="{00000000-0005-0000-0000-000017020000}"/>
    <cellStyle name="Moeda 7 2 2 2" xfId="632" xr:uid="{00000000-0005-0000-0000-000018020000}"/>
    <cellStyle name="Moeda 7 2 3" xfId="633" xr:uid="{00000000-0005-0000-0000-000019020000}"/>
    <cellStyle name="Moeda 7 3" xfId="386" xr:uid="{00000000-0005-0000-0000-00001A020000}"/>
    <cellStyle name="Moeda 7 3 2" xfId="634" xr:uid="{00000000-0005-0000-0000-00001B020000}"/>
    <cellStyle name="Moeda 7 4" xfId="387" xr:uid="{00000000-0005-0000-0000-00001C020000}"/>
    <cellStyle name="Moeda 7 4 2" xfId="635" xr:uid="{00000000-0005-0000-0000-00001D020000}"/>
    <cellStyle name="Moeda 7 5" xfId="388" xr:uid="{00000000-0005-0000-0000-00001E020000}"/>
    <cellStyle name="Moeda 7 5 2" xfId="636" xr:uid="{00000000-0005-0000-0000-00001F020000}"/>
    <cellStyle name="Moeda 7 6" xfId="389" xr:uid="{00000000-0005-0000-0000-000020020000}"/>
    <cellStyle name="Moeda 7 6 2" xfId="390" xr:uid="{00000000-0005-0000-0000-000021020000}"/>
    <cellStyle name="Moeda 7 6 2 2" xfId="637" xr:uid="{00000000-0005-0000-0000-000022020000}"/>
    <cellStyle name="Moeda 7 6 3" xfId="638" xr:uid="{00000000-0005-0000-0000-000023020000}"/>
    <cellStyle name="Moeda 7 7" xfId="383" xr:uid="{00000000-0005-0000-0000-000024020000}"/>
    <cellStyle name="Moeda 7 7 2" xfId="639" xr:uid="{00000000-0005-0000-0000-000025020000}"/>
    <cellStyle name="Moeda 8" xfId="252" xr:uid="{00000000-0005-0000-0000-000026020000}"/>
    <cellStyle name="Moeda 9" xfId="391" xr:uid="{00000000-0005-0000-0000-000027020000}"/>
    <cellStyle name="Neutra 2" xfId="264" xr:uid="{00000000-0005-0000-0000-000028020000}"/>
    <cellStyle name="Neutra 2 2" xfId="265" xr:uid="{00000000-0005-0000-0000-000029020000}"/>
    <cellStyle name="Neutra 3" xfId="266" xr:uid="{00000000-0005-0000-0000-00002A020000}"/>
    <cellStyle name="Neutral" xfId="267" xr:uid="{00000000-0005-0000-0000-00002B020000}"/>
    <cellStyle name="Normal" xfId="0" builtinId="0"/>
    <cellStyle name="Normal 10" xfId="417" xr:uid="{00000000-0005-0000-0000-00002D020000}"/>
    <cellStyle name="Normal 10 2" xfId="427" xr:uid="{00000000-0005-0000-0000-00002E020000}"/>
    <cellStyle name="Normal 10 3" xfId="419" xr:uid="{00000000-0005-0000-0000-00002F020000}"/>
    <cellStyle name="Normal 10 4" xfId="984" xr:uid="{00000000-0005-0000-0000-000030020000}"/>
    <cellStyle name="Normal 11" xfId="418" xr:uid="{00000000-0005-0000-0000-000031020000}"/>
    <cellStyle name="Normal 11 2" xfId="428" xr:uid="{00000000-0005-0000-0000-000032020000}"/>
    <cellStyle name="Normal 11 3" xfId="420" xr:uid="{00000000-0005-0000-0000-000033020000}"/>
    <cellStyle name="Normal 11 4" xfId="985" xr:uid="{00000000-0005-0000-0000-000034020000}"/>
    <cellStyle name="Normal 12" xfId="430" xr:uid="{00000000-0005-0000-0000-000035020000}"/>
    <cellStyle name="Normal 12 2" xfId="432" xr:uid="{00000000-0005-0000-0000-000036020000}"/>
    <cellStyle name="Normal 12 2 2" xfId="640" xr:uid="{00000000-0005-0000-0000-000037020000}"/>
    <cellStyle name="Normal 12 3" xfId="641" xr:uid="{00000000-0005-0000-0000-000038020000}"/>
    <cellStyle name="Normal 12 4" xfId="987" xr:uid="{00000000-0005-0000-0000-000039020000}"/>
    <cellStyle name="Normal 12 5" xfId="986" xr:uid="{00000000-0005-0000-0000-00003A020000}"/>
    <cellStyle name="Normal 12 6" xfId="988" xr:uid="{00000000-0005-0000-0000-00003B020000}"/>
    <cellStyle name="Normal 12 6 2" xfId="989" xr:uid="{00000000-0005-0000-0000-00003C020000}"/>
    <cellStyle name="Normal 12 7" xfId="983" xr:uid="{00000000-0005-0000-0000-00003D020000}"/>
    <cellStyle name="Normal 12 7 2" xfId="992" xr:uid="{00000000-0005-0000-0000-00003E020000}"/>
    <cellStyle name="Normal 12 8" xfId="990" xr:uid="{00000000-0005-0000-0000-00003F020000}"/>
    <cellStyle name="Normal 12 8 2" xfId="1003" xr:uid="{00000000-0005-0000-0000-000040020000}"/>
    <cellStyle name="Normal 13" xfId="993" xr:uid="{00000000-0005-0000-0000-000041020000}"/>
    <cellStyle name="Normal 2" xfId="2" xr:uid="{00000000-0005-0000-0000-000042020000}"/>
    <cellStyle name="Normal 2 2" xfId="269" xr:uid="{00000000-0005-0000-0000-000043020000}"/>
    <cellStyle name="Normal 2 2 2" xfId="642" xr:uid="{00000000-0005-0000-0000-000044020000}"/>
    <cellStyle name="Normal 2 2 3" xfId="643" xr:uid="{00000000-0005-0000-0000-000045020000}"/>
    <cellStyle name="Normal 2 2 4" xfId="1002" xr:uid="{00000000-0005-0000-0000-000046020000}"/>
    <cellStyle name="Normal 2 2 5" xfId="995" xr:uid="{00000000-0005-0000-0000-000047020000}"/>
    <cellStyle name="Normal 2 3" xfId="268" xr:uid="{00000000-0005-0000-0000-000048020000}"/>
    <cellStyle name="Normal 2 4" xfId="392" xr:uid="{00000000-0005-0000-0000-000049020000}"/>
    <cellStyle name="Normal 2 5" xfId="423" xr:uid="{00000000-0005-0000-0000-00004A020000}"/>
    <cellStyle name="Normal 2 6" xfId="999" xr:uid="{00000000-0005-0000-0000-00004B020000}"/>
    <cellStyle name="Normal 2 7" xfId="994" xr:uid="{00000000-0005-0000-0000-00004C020000}"/>
    <cellStyle name="Normal 3" xfId="3" xr:uid="{00000000-0005-0000-0000-00004D020000}"/>
    <cellStyle name="Normal 3 2" xfId="271" xr:uid="{00000000-0005-0000-0000-00004E020000}"/>
    <cellStyle name="Normal 3 3" xfId="272" xr:uid="{00000000-0005-0000-0000-00004F020000}"/>
    <cellStyle name="Normal 3 4" xfId="273" xr:uid="{00000000-0005-0000-0000-000050020000}"/>
    <cellStyle name="Normal 3 5" xfId="274" xr:uid="{00000000-0005-0000-0000-000051020000}"/>
    <cellStyle name="Normal 3 6" xfId="275" xr:uid="{00000000-0005-0000-0000-000052020000}"/>
    <cellStyle name="Normal 3 7" xfId="276" xr:uid="{00000000-0005-0000-0000-000053020000}"/>
    <cellStyle name="Normal 3 8" xfId="270" xr:uid="{00000000-0005-0000-0000-000054020000}"/>
    <cellStyle name="Normal 4" xfId="277" xr:uid="{00000000-0005-0000-0000-000055020000}"/>
    <cellStyle name="Normal 4 2" xfId="394" xr:uid="{00000000-0005-0000-0000-000056020000}"/>
    <cellStyle name="Normal 4 3" xfId="395" xr:uid="{00000000-0005-0000-0000-000057020000}"/>
    <cellStyle name="Normal 4 4" xfId="393" xr:uid="{00000000-0005-0000-0000-000058020000}"/>
    <cellStyle name="Normal 5" xfId="278" xr:uid="{00000000-0005-0000-0000-000059020000}"/>
    <cellStyle name="Normal 5 2" xfId="397" xr:uid="{00000000-0005-0000-0000-00005A020000}"/>
    <cellStyle name="Normal 5 3" xfId="398" xr:uid="{00000000-0005-0000-0000-00005B020000}"/>
    <cellStyle name="Normal 5 4" xfId="396" xr:uid="{00000000-0005-0000-0000-00005C020000}"/>
    <cellStyle name="Normal 6" xfId="370" xr:uid="{00000000-0005-0000-0000-00005D020000}"/>
    <cellStyle name="Normal 6 2" xfId="399" xr:uid="{00000000-0005-0000-0000-00005E020000}"/>
    <cellStyle name="Normal 6 3" xfId="429" xr:uid="{00000000-0005-0000-0000-00005F020000}"/>
    <cellStyle name="Normal 7" xfId="279" xr:uid="{00000000-0005-0000-0000-000060020000}"/>
    <cellStyle name="Normal 7 2" xfId="644" xr:uid="{00000000-0005-0000-0000-000061020000}"/>
    <cellStyle name="Normal 7 3" xfId="645" xr:uid="{00000000-0005-0000-0000-000062020000}"/>
    <cellStyle name="Normal 8" xfId="280" xr:uid="{00000000-0005-0000-0000-000063020000}"/>
    <cellStyle name="Normal 8 2" xfId="646" xr:uid="{00000000-0005-0000-0000-000064020000}"/>
    <cellStyle name="Normal 8 3" xfId="647" xr:uid="{00000000-0005-0000-0000-000065020000}"/>
    <cellStyle name="Normal 9" xfId="400" xr:uid="{00000000-0005-0000-0000-000066020000}"/>
    <cellStyle name="Normal_Pesquisa no referencial 10 de maio de 2013 2" xfId="1005" xr:uid="{00000000-0005-0000-0000-000067020000}"/>
    <cellStyle name="Nota 10" xfId="281" xr:uid="{00000000-0005-0000-0000-000068020000}"/>
    <cellStyle name="Nota 10 2" xfId="282" xr:uid="{00000000-0005-0000-0000-000069020000}"/>
    <cellStyle name="Nota 10 2 2" xfId="738" xr:uid="{00000000-0005-0000-0000-00006A020000}"/>
    <cellStyle name="Nota 10 2 3" xfId="835" xr:uid="{00000000-0005-0000-0000-00006B020000}"/>
    <cellStyle name="Nota 10 2 4" xfId="936" xr:uid="{00000000-0005-0000-0000-00006C020000}"/>
    <cellStyle name="Nota 10 2 5" xfId="688" xr:uid="{00000000-0005-0000-0000-00006D020000}"/>
    <cellStyle name="Nota 10 3" xfId="864" xr:uid="{00000000-0005-0000-0000-00006E020000}"/>
    <cellStyle name="Nota 10 4" xfId="961" xr:uid="{00000000-0005-0000-0000-00006F020000}"/>
    <cellStyle name="Nota 10 5" xfId="679" xr:uid="{00000000-0005-0000-0000-000070020000}"/>
    <cellStyle name="Nota 10 6" xfId="927" xr:uid="{00000000-0005-0000-0000-000071020000}"/>
    <cellStyle name="Nota 11" xfId="283" xr:uid="{00000000-0005-0000-0000-000072020000}"/>
    <cellStyle name="Nota 11 2" xfId="284" xr:uid="{00000000-0005-0000-0000-000073020000}"/>
    <cellStyle name="Nota 11 2 2" xfId="795" xr:uid="{00000000-0005-0000-0000-000074020000}"/>
    <cellStyle name="Nota 11 2 3" xfId="762" xr:uid="{00000000-0005-0000-0000-000075020000}"/>
    <cellStyle name="Nota 11 2 4" xfId="818" xr:uid="{00000000-0005-0000-0000-000076020000}"/>
    <cellStyle name="Nota 11 2 5" xfId="912" xr:uid="{00000000-0005-0000-0000-000077020000}"/>
    <cellStyle name="Nota 11 3" xfId="401" xr:uid="{00000000-0005-0000-0000-000078020000}"/>
    <cellStyle name="Nota 11 3 2" xfId="402" xr:uid="{00000000-0005-0000-0000-000079020000}"/>
    <cellStyle name="Nota 11 3 2 2" xfId="743" xr:uid="{00000000-0005-0000-0000-00007A020000}"/>
    <cellStyle name="Nota 11 3 2 3" xfId="696" xr:uid="{00000000-0005-0000-0000-00007B020000}"/>
    <cellStyle name="Nota 11 3 2 4" xfId="873" xr:uid="{00000000-0005-0000-0000-00007C020000}"/>
    <cellStyle name="Nota 11 3 2 5" xfId="809" xr:uid="{00000000-0005-0000-0000-00007D020000}"/>
    <cellStyle name="Nota 11 3 3" xfId="403" xr:uid="{00000000-0005-0000-0000-00007E020000}"/>
    <cellStyle name="Nota 11 3 3 2" xfId="704" xr:uid="{00000000-0005-0000-0000-00007F020000}"/>
    <cellStyle name="Nota 11 3 3 3" xfId="695" xr:uid="{00000000-0005-0000-0000-000080020000}"/>
    <cellStyle name="Nota 11 3 3 4" xfId="870" xr:uid="{00000000-0005-0000-0000-000081020000}"/>
    <cellStyle name="Nota 11 3 3 5" xfId="843" xr:uid="{00000000-0005-0000-0000-000082020000}"/>
    <cellStyle name="Nota 11 3 4" xfId="792" xr:uid="{00000000-0005-0000-0000-000083020000}"/>
    <cellStyle name="Nota 11 3 5" xfId="730" xr:uid="{00000000-0005-0000-0000-000084020000}"/>
    <cellStyle name="Nota 11 3 6" xfId="726" xr:uid="{00000000-0005-0000-0000-000085020000}"/>
    <cellStyle name="Nota 11 3 7" xfId="937" xr:uid="{00000000-0005-0000-0000-000086020000}"/>
    <cellStyle name="Nota 11 4" xfId="837" xr:uid="{00000000-0005-0000-0000-000087020000}"/>
    <cellStyle name="Nota 11 5" xfId="827" xr:uid="{00000000-0005-0000-0000-000088020000}"/>
    <cellStyle name="Nota 11 6" xfId="921" xr:uid="{00000000-0005-0000-0000-000089020000}"/>
    <cellStyle name="Nota 11 7" xfId="969" xr:uid="{00000000-0005-0000-0000-00008A020000}"/>
    <cellStyle name="Nota 12" xfId="285" xr:uid="{00000000-0005-0000-0000-00008B020000}"/>
    <cellStyle name="Nota 12 2" xfId="286" xr:uid="{00000000-0005-0000-0000-00008C020000}"/>
    <cellStyle name="Nota 12 2 2" xfId="904" xr:uid="{00000000-0005-0000-0000-00008D020000}"/>
    <cellStyle name="Nota 12 2 3" xfId="785" xr:uid="{00000000-0005-0000-0000-00008E020000}"/>
    <cellStyle name="Nota 12 2 4" xfId="954" xr:uid="{00000000-0005-0000-0000-00008F020000}"/>
    <cellStyle name="Nota 12 2 5" xfId="862" xr:uid="{00000000-0005-0000-0000-000090020000}"/>
    <cellStyle name="Nota 12 3" xfId="716" xr:uid="{00000000-0005-0000-0000-000091020000}"/>
    <cellStyle name="Nota 12 4" xfId="890" xr:uid="{00000000-0005-0000-0000-000092020000}"/>
    <cellStyle name="Nota 12 5" xfId="800" xr:uid="{00000000-0005-0000-0000-000093020000}"/>
    <cellStyle name="Nota 12 6" xfId="714" xr:uid="{00000000-0005-0000-0000-000094020000}"/>
    <cellStyle name="Nota 13" xfId="287" xr:uid="{00000000-0005-0000-0000-000095020000}"/>
    <cellStyle name="Nota 13 2" xfId="288" xr:uid="{00000000-0005-0000-0000-000096020000}"/>
    <cellStyle name="Nota 13 2 2" xfId="923" xr:uid="{00000000-0005-0000-0000-000097020000}"/>
    <cellStyle name="Nota 13 2 3" xfId="832" xr:uid="{00000000-0005-0000-0000-000098020000}"/>
    <cellStyle name="Nota 13 2 4" xfId="965" xr:uid="{00000000-0005-0000-0000-000099020000}"/>
    <cellStyle name="Nota 13 2 5" xfId="898" xr:uid="{00000000-0005-0000-0000-00009A020000}"/>
    <cellStyle name="Nota 13 3" xfId="289" xr:uid="{00000000-0005-0000-0000-00009B020000}"/>
    <cellStyle name="Nota 13 3 2" xfId="836" xr:uid="{00000000-0005-0000-0000-00009C020000}"/>
    <cellStyle name="Nota 13 3 3" xfId="834" xr:uid="{00000000-0005-0000-0000-00009D020000}"/>
    <cellStyle name="Nota 13 3 4" xfId="811" xr:uid="{00000000-0005-0000-0000-00009E020000}"/>
    <cellStyle name="Nota 13 3 5" xfId="980" xr:uid="{00000000-0005-0000-0000-00009F020000}"/>
    <cellStyle name="Nota 13 4" xfId="926" xr:uid="{00000000-0005-0000-0000-0000A0020000}"/>
    <cellStyle name="Nota 13 5" xfId="889" xr:uid="{00000000-0005-0000-0000-0000A1020000}"/>
    <cellStyle name="Nota 13 6" xfId="691" xr:uid="{00000000-0005-0000-0000-0000A2020000}"/>
    <cellStyle name="Nota 13 7" xfId="880" xr:uid="{00000000-0005-0000-0000-0000A3020000}"/>
    <cellStyle name="Nota 14" xfId="290" xr:uid="{00000000-0005-0000-0000-0000A4020000}"/>
    <cellStyle name="Nota 14 2" xfId="878" xr:uid="{00000000-0005-0000-0000-0000A5020000}"/>
    <cellStyle name="Nota 14 3" xfId="929" xr:uid="{00000000-0005-0000-0000-0000A6020000}"/>
    <cellStyle name="Nota 14 4" xfId="779" xr:uid="{00000000-0005-0000-0000-0000A7020000}"/>
    <cellStyle name="Nota 14 5" xfId="721" xr:uid="{00000000-0005-0000-0000-0000A8020000}"/>
    <cellStyle name="Nota 15" xfId="404" xr:uid="{00000000-0005-0000-0000-0000A9020000}"/>
    <cellStyle name="Nota 15 2" xfId="405" xr:uid="{00000000-0005-0000-0000-0000AA020000}"/>
    <cellStyle name="Nota 15 2 2" xfId="866" xr:uid="{00000000-0005-0000-0000-0000AB020000}"/>
    <cellStyle name="Nota 15 2 3" xfId="865" xr:uid="{00000000-0005-0000-0000-0000AC020000}"/>
    <cellStyle name="Nota 15 2 4" xfId="760" xr:uid="{00000000-0005-0000-0000-0000AD020000}"/>
    <cellStyle name="Nota 15 2 5" xfId="924" xr:uid="{00000000-0005-0000-0000-0000AE020000}"/>
    <cellStyle name="Nota 15 3" xfId="406" xr:uid="{00000000-0005-0000-0000-0000AF020000}"/>
    <cellStyle name="Nota 15 3 2" xfId="887" xr:uid="{00000000-0005-0000-0000-0000B0020000}"/>
    <cellStyle name="Nota 15 3 3" xfId="825" xr:uid="{00000000-0005-0000-0000-0000B1020000}"/>
    <cellStyle name="Nota 15 3 4" xfId="682" xr:uid="{00000000-0005-0000-0000-0000B2020000}"/>
    <cellStyle name="Nota 15 3 5" xfId="701" xr:uid="{00000000-0005-0000-0000-0000B3020000}"/>
    <cellStyle name="Nota 15 4" xfId="407" xr:uid="{00000000-0005-0000-0000-0000B4020000}"/>
    <cellStyle name="Nota 15 4 2" xfId="907" xr:uid="{00000000-0005-0000-0000-0000B5020000}"/>
    <cellStyle name="Nota 15 4 3" xfId="678" xr:uid="{00000000-0005-0000-0000-0000B6020000}"/>
    <cellStyle name="Nota 15 4 4" xfId="959" xr:uid="{00000000-0005-0000-0000-0000B7020000}"/>
    <cellStyle name="Nota 15 4 5" xfId="709" xr:uid="{00000000-0005-0000-0000-0000B8020000}"/>
    <cellStyle name="Nota 15 5" xfId="729" xr:uid="{00000000-0005-0000-0000-0000B9020000}"/>
    <cellStyle name="Nota 15 6" xfId="939" xr:uid="{00000000-0005-0000-0000-0000BA020000}"/>
    <cellStyle name="Nota 15 7" xfId="765" xr:uid="{00000000-0005-0000-0000-0000BB020000}"/>
    <cellStyle name="Nota 15 8" xfId="793" xr:uid="{00000000-0005-0000-0000-0000BC020000}"/>
    <cellStyle name="Nota 16" xfId="408" xr:uid="{00000000-0005-0000-0000-0000BD020000}"/>
    <cellStyle name="Nota 16 2" xfId="409" xr:uid="{00000000-0005-0000-0000-0000BE020000}"/>
    <cellStyle name="Nota 16 2 2" xfId="858" xr:uid="{00000000-0005-0000-0000-0000BF020000}"/>
    <cellStyle name="Nota 16 2 3" xfId="854" xr:uid="{00000000-0005-0000-0000-0000C0020000}"/>
    <cellStyle name="Nota 16 2 4" xfId="859" xr:uid="{00000000-0005-0000-0000-0000C1020000}"/>
    <cellStyle name="Nota 16 2 5" xfId="677" xr:uid="{00000000-0005-0000-0000-0000C2020000}"/>
    <cellStyle name="Nota 16 3" xfId="410" xr:uid="{00000000-0005-0000-0000-0000C3020000}"/>
    <cellStyle name="Nota 16 3 2" xfId="903" xr:uid="{00000000-0005-0000-0000-0000C4020000}"/>
    <cellStyle name="Nota 16 3 3" xfId="919" xr:uid="{00000000-0005-0000-0000-0000C5020000}"/>
    <cellStyle name="Nota 16 3 4" xfId="852" xr:uid="{00000000-0005-0000-0000-0000C6020000}"/>
    <cellStyle name="Nota 16 3 5" xfId="958" xr:uid="{00000000-0005-0000-0000-0000C7020000}"/>
    <cellStyle name="Nota 16 4" xfId="897" xr:uid="{00000000-0005-0000-0000-0000C8020000}"/>
    <cellStyle name="Nota 16 5" xfId="871" xr:uid="{00000000-0005-0000-0000-0000C9020000}"/>
    <cellStyle name="Nota 16 6" xfId="828" xr:uid="{00000000-0005-0000-0000-0000CA020000}"/>
    <cellStyle name="Nota 16 7" xfId="780" xr:uid="{00000000-0005-0000-0000-0000CB020000}"/>
    <cellStyle name="Nota 17" xfId="411" xr:uid="{00000000-0005-0000-0000-0000CC020000}"/>
    <cellStyle name="Nota 17 2" xfId="742" xr:uid="{00000000-0005-0000-0000-0000CD020000}"/>
    <cellStyle name="Nota 17 3" xfId="755" xr:uid="{00000000-0005-0000-0000-0000CE020000}"/>
    <cellStyle name="Nota 17 4" xfId="778" xr:uid="{00000000-0005-0000-0000-0000CF020000}"/>
    <cellStyle name="Nota 17 5" xfId="700" xr:uid="{00000000-0005-0000-0000-0000D0020000}"/>
    <cellStyle name="Nota 2" xfId="291" xr:uid="{00000000-0005-0000-0000-0000D1020000}"/>
    <cellStyle name="Nota 2 2" xfId="292" xr:uid="{00000000-0005-0000-0000-0000D2020000}"/>
    <cellStyle name="Nota 2 2 2" xfId="745" xr:uid="{00000000-0005-0000-0000-0000D3020000}"/>
    <cellStyle name="Nota 2 2 3" xfId="942" xr:uid="{00000000-0005-0000-0000-0000D4020000}"/>
    <cellStyle name="Nota 2 2 4" xfId="806" xr:uid="{00000000-0005-0000-0000-0000D5020000}"/>
    <cellStyle name="Nota 2 2 5" xfId="768" xr:uid="{00000000-0005-0000-0000-0000D6020000}"/>
    <cellStyle name="Nota 2 3" xfId="648" xr:uid="{00000000-0005-0000-0000-0000D7020000}"/>
    <cellStyle name="Nota 2 3 2" xfId="861" xr:uid="{00000000-0005-0000-0000-0000D8020000}"/>
    <cellStyle name="Nota 2 3 3" xfId="712" xr:uid="{00000000-0005-0000-0000-0000D9020000}"/>
    <cellStyle name="Nota 2 3 4" xfId="727" xr:uid="{00000000-0005-0000-0000-0000DA020000}"/>
    <cellStyle name="Nota 2 3 5" xfId="982" xr:uid="{00000000-0005-0000-0000-0000DB020000}"/>
    <cellStyle name="Nota 2 4" xfId="649" xr:uid="{00000000-0005-0000-0000-0000DC020000}"/>
    <cellStyle name="Nota 2 4 2" xfId="740" xr:uid="{00000000-0005-0000-0000-0000DD020000}"/>
    <cellStyle name="Nota 2 4 3" xfId="875" xr:uid="{00000000-0005-0000-0000-0000DE020000}"/>
    <cellStyle name="Nota 2 4 4" xfId="741" xr:uid="{00000000-0005-0000-0000-0000DF020000}"/>
    <cellStyle name="Nota 2 4 5" xfId="775" xr:uid="{00000000-0005-0000-0000-0000E0020000}"/>
    <cellStyle name="Nota 2 5" xfId="737" xr:uid="{00000000-0005-0000-0000-0000E1020000}"/>
    <cellStyle name="Nota 2 6" xfId="808" xr:uid="{00000000-0005-0000-0000-0000E2020000}"/>
    <cellStyle name="Nota 2 7" xfId="711" xr:uid="{00000000-0005-0000-0000-0000E3020000}"/>
    <cellStyle name="Nota 2 8" xfId="932" xr:uid="{00000000-0005-0000-0000-0000E4020000}"/>
    <cellStyle name="Nota 3" xfId="293" xr:uid="{00000000-0005-0000-0000-0000E5020000}"/>
    <cellStyle name="Nota 3 2" xfId="650" xr:uid="{00000000-0005-0000-0000-0000E6020000}"/>
    <cellStyle name="Nota 3 2 2" xfId="776" xr:uid="{00000000-0005-0000-0000-0000E7020000}"/>
    <cellStyle name="Nota 3 2 3" xfId="839" xr:uid="{00000000-0005-0000-0000-0000E8020000}"/>
    <cellStyle name="Nota 3 2 4" xfId="951" xr:uid="{00000000-0005-0000-0000-0000E9020000}"/>
    <cellStyle name="Nota 3 2 5" xfId="846" xr:uid="{00000000-0005-0000-0000-0000EA020000}"/>
    <cellStyle name="Nota 3 3" xfId="651" xr:uid="{00000000-0005-0000-0000-0000EB020000}"/>
    <cellStyle name="Nota 3 3 2" xfId="915" xr:uid="{00000000-0005-0000-0000-0000EC020000}"/>
    <cellStyle name="Nota 3 3 3" xfId="914" xr:uid="{00000000-0005-0000-0000-0000ED020000}"/>
    <cellStyle name="Nota 3 3 4" xfId="838" xr:uid="{00000000-0005-0000-0000-0000EE020000}"/>
    <cellStyle name="Nota 3 3 5" xfId="773" xr:uid="{00000000-0005-0000-0000-0000EF020000}"/>
    <cellStyle name="Nota 3 4" xfId="823" xr:uid="{00000000-0005-0000-0000-0000F0020000}"/>
    <cellStyle name="Nota 3 5" xfId="910" xr:uid="{00000000-0005-0000-0000-0000F1020000}"/>
    <cellStyle name="Nota 3 6" xfId="902" xr:uid="{00000000-0005-0000-0000-0000F2020000}"/>
    <cellStyle name="Nota 3 7" xfId="899" xr:uid="{00000000-0005-0000-0000-0000F3020000}"/>
    <cellStyle name="Nota 4" xfId="294" xr:uid="{00000000-0005-0000-0000-0000F4020000}"/>
    <cellStyle name="Nota 4 2" xfId="652" xr:uid="{00000000-0005-0000-0000-0000F5020000}"/>
    <cellStyle name="Nota 4 2 2" xfId="753" xr:uid="{00000000-0005-0000-0000-0000F6020000}"/>
    <cellStyle name="Nota 4 2 3" xfId="819" xr:uid="{00000000-0005-0000-0000-0000F7020000}"/>
    <cellStyle name="Nota 4 2 4" xfId="953" xr:uid="{00000000-0005-0000-0000-0000F8020000}"/>
    <cellStyle name="Nota 4 2 5" xfId="692" xr:uid="{00000000-0005-0000-0000-0000F9020000}"/>
    <cellStyle name="Nota 4 3" xfId="653" xr:uid="{00000000-0005-0000-0000-0000FA020000}"/>
    <cellStyle name="Nota 4 3 2" xfId="739" xr:uid="{00000000-0005-0000-0000-0000FB020000}"/>
    <cellStyle name="Nota 4 3 3" xfId="782" xr:uid="{00000000-0005-0000-0000-0000FC020000}"/>
    <cellStyle name="Nota 4 3 4" xfId="883" xr:uid="{00000000-0005-0000-0000-0000FD020000}"/>
    <cellStyle name="Nota 4 3 5" xfId="804" xr:uid="{00000000-0005-0000-0000-0000FE020000}"/>
    <cellStyle name="Nota 4 4" xfId="710" xr:uid="{00000000-0005-0000-0000-0000FF020000}"/>
    <cellStyle name="Nota 4 5" xfId="771" xr:uid="{00000000-0005-0000-0000-000000030000}"/>
    <cellStyle name="Nota 4 6" xfId="973" xr:uid="{00000000-0005-0000-0000-000001030000}"/>
    <cellStyle name="Nota 4 7" xfId="681" xr:uid="{00000000-0005-0000-0000-000002030000}"/>
    <cellStyle name="Nota 5" xfId="295" xr:uid="{00000000-0005-0000-0000-000003030000}"/>
    <cellStyle name="Nota 5 2" xfId="654" xr:uid="{00000000-0005-0000-0000-000004030000}"/>
    <cellStyle name="Nota 5 2 2" xfId="769" xr:uid="{00000000-0005-0000-0000-000005030000}"/>
    <cellStyle name="Nota 5 2 3" xfId="938" xr:uid="{00000000-0005-0000-0000-000006030000}"/>
    <cellStyle name="Nota 5 2 4" xfId="757" xr:uid="{00000000-0005-0000-0000-000007030000}"/>
    <cellStyle name="Nota 5 2 5" xfId="798" xr:uid="{00000000-0005-0000-0000-000008030000}"/>
    <cellStyle name="Nota 5 3" xfId="655" xr:uid="{00000000-0005-0000-0000-000009030000}"/>
    <cellStyle name="Nota 5 3 2" xfId="794" xr:uid="{00000000-0005-0000-0000-00000A030000}"/>
    <cellStyle name="Nota 5 3 3" xfId="810" xr:uid="{00000000-0005-0000-0000-00000B030000}"/>
    <cellStyle name="Nota 5 3 4" xfId="872" xr:uid="{00000000-0005-0000-0000-00000C030000}"/>
    <cellStyle name="Nota 5 3 5" xfId="962" xr:uid="{00000000-0005-0000-0000-00000D030000}"/>
    <cellStyle name="Nota 5 4" xfId="911" xr:uid="{00000000-0005-0000-0000-00000E030000}"/>
    <cellStyle name="Nota 5 5" xfId="683" xr:uid="{00000000-0005-0000-0000-00000F030000}"/>
    <cellStyle name="Nota 5 6" xfId="707" xr:uid="{00000000-0005-0000-0000-000010030000}"/>
    <cellStyle name="Nota 5 7" xfId="717" xr:uid="{00000000-0005-0000-0000-000011030000}"/>
    <cellStyle name="Nota 6" xfId="296" xr:uid="{00000000-0005-0000-0000-000012030000}"/>
    <cellStyle name="Nota 6 2" xfId="656" xr:uid="{00000000-0005-0000-0000-000013030000}"/>
    <cellStyle name="Nota 6 2 2" xfId="752" xr:uid="{00000000-0005-0000-0000-000014030000}"/>
    <cellStyle name="Nota 6 2 3" xfId="702" xr:uid="{00000000-0005-0000-0000-000015030000}"/>
    <cellStyle name="Nota 6 2 4" xfId="948" xr:uid="{00000000-0005-0000-0000-000016030000}"/>
    <cellStyle name="Nota 6 2 5" xfId="706" xr:uid="{00000000-0005-0000-0000-000017030000}"/>
    <cellStyle name="Nota 6 3" xfId="657" xr:uid="{00000000-0005-0000-0000-000018030000}"/>
    <cellStyle name="Nota 6 3 2" xfId="815" xr:uid="{00000000-0005-0000-0000-000019030000}"/>
    <cellStyle name="Nota 6 3 3" xfId="892" xr:uid="{00000000-0005-0000-0000-00001A030000}"/>
    <cellStyle name="Nota 6 3 4" xfId="977" xr:uid="{00000000-0005-0000-0000-00001B030000}"/>
    <cellStyle name="Nota 6 3 5" xfId="860" xr:uid="{00000000-0005-0000-0000-00001C030000}"/>
    <cellStyle name="Nota 6 4" xfId="786" xr:uid="{00000000-0005-0000-0000-00001D030000}"/>
    <cellStyle name="Nota 6 5" xfId="814" xr:uid="{00000000-0005-0000-0000-00001E030000}"/>
    <cellStyle name="Nota 6 6" xfId="722" xr:uid="{00000000-0005-0000-0000-00001F030000}"/>
    <cellStyle name="Nota 6 7" xfId="690" xr:uid="{00000000-0005-0000-0000-000020030000}"/>
    <cellStyle name="Nota 7" xfId="297" xr:uid="{00000000-0005-0000-0000-000021030000}"/>
    <cellStyle name="Nota 7 2" xfId="658" xr:uid="{00000000-0005-0000-0000-000022030000}"/>
    <cellStyle name="Nota 7 2 2" xfId="922" xr:uid="{00000000-0005-0000-0000-000023030000}"/>
    <cellStyle name="Nota 7 2 3" xfId="731" xr:uid="{00000000-0005-0000-0000-000024030000}"/>
    <cellStyle name="Nota 7 2 4" xfId="698" xr:uid="{00000000-0005-0000-0000-000025030000}"/>
    <cellStyle name="Nota 7 2 5" xfId="735" xr:uid="{00000000-0005-0000-0000-000026030000}"/>
    <cellStyle name="Nota 7 3" xfId="659" xr:uid="{00000000-0005-0000-0000-000027030000}"/>
    <cellStyle name="Nota 7 3 2" xfId="772" xr:uid="{00000000-0005-0000-0000-000028030000}"/>
    <cellStyle name="Nota 7 3 3" xfId="909" xr:uid="{00000000-0005-0000-0000-000029030000}"/>
    <cellStyle name="Nota 7 3 4" xfId="680" xr:uid="{00000000-0005-0000-0000-00002A030000}"/>
    <cellStyle name="Nota 7 3 5" xfId="908" xr:uid="{00000000-0005-0000-0000-00002B030000}"/>
    <cellStyle name="Nota 7 4" xfId="705" xr:uid="{00000000-0005-0000-0000-00002C030000}"/>
    <cellStyle name="Nota 7 5" xfId="686" xr:uid="{00000000-0005-0000-0000-00002D030000}"/>
    <cellStyle name="Nota 7 6" xfId="944" xr:uid="{00000000-0005-0000-0000-00002E030000}"/>
    <cellStyle name="Nota 7 7" xfId="684" xr:uid="{00000000-0005-0000-0000-00002F030000}"/>
    <cellStyle name="Nota 8" xfId="298" xr:uid="{00000000-0005-0000-0000-000030030000}"/>
    <cellStyle name="Nota 8 2" xfId="796" xr:uid="{00000000-0005-0000-0000-000031030000}"/>
    <cellStyle name="Nota 8 3" xfId="758" xr:uid="{00000000-0005-0000-0000-000032030000}"/>
    <cellStyle name="Nota 8 4" xfId="917" xr:uid="{00000000-0005-0000-0000-000033030000}"/>
    <cellStyle name="Nota 8 5" xfId="952" xr:uid="{00000000-0005-0000-0000-000034030000}"/>
    <cellStyle name="Nota 9" xfId="299" xr:uid="{00000000-0005-0000-0000-000035030000}"/>
    <cellStyle name="Nota 9 2" xfId="736" xr:uid="{00000000-0005-0000-0000-000036030000}"/>
    <cellStyle name="Nota 9 3" xfId="960" xr:uid="{00000000-0005-0000-0000-000037030000}"/>
    <cellStyle name="Nota 9 4" xfId="970" xr:uid="{00000000-0005-0000-0000-000038030000}"/>
    <cellStyle name="Nota 9 5" xfId="974" xr:uid="{00000000-0005-0000-0000-000039030000}"/>
    <cellStyle name="Note" xfId="300" xr:uid="{00000000-0005-0000-0000-00003A030000}"/>
    <cellStyle name="Note 2" xfId="660" xr:uid="{00000000-0005-0000-0000-00003B030000}"/>
    <cellStyle name="Note 2 2" xfId="816" xr:uid="{00000000-0005-0000-0000-00003C030000}"/>
    <cellStyle name="Note 2 3" xfId="840" xr:uid="{00000000-0005-0000-0000-00003D030000}"/>
    <cellStyle name="Note 2 4" xfId="725" xr:uid="{00000000-0005-0000-0000-00003E030000}"/>
    <cellStyle name="Note 2 5" xfId="788" xr:uid="{00000000-0005-0000-0000-00003F030000}"/>
    <cellStyle name="Note 3" xfId="746" xr:uid="{00000000-0005-0000-0000-000040030000}"/>
    <cellStyle name="Note 4" xfId="851" xr:uid="{00000000-0005-0000-0000-000041030000}"/>
    <cellStyle name="Note 5" xfId="884" xr:uid="{00000000-0005-0000-0000-000042030000}"/>
    <cellStyle name="Note 6" xfId="807" xr:uid="{00000000-0005-0000-0000-000043030000}"/>
    <cellStyle name="Output" xfId="301" xr:uid="{00000000-0005-0000-0000-000044030000}"/>
    <cellStyle name="Output 2" xfId="824" xr:uid="{00000000-0005-0000-0000-000045030000}"/>
    <cellStyle name="Output 3" xfId="829" xr:uid="{00000000-0005-0000-0000-000046030000}"/>
    <cellStyle name="Output 4" xfId="901" xr:uid="{00000000-0005-0000-0000-000047030000}"/>
    <cellStyle name="Output 5" xfId="856" xr:uid="{00000000-0005-0000-0000-000048030000}"/>
    <cellStyle name="Porcentagem 2" xfId="4" xr:uid="{00000000-0005-0000-0000-000049030000}"/>
    <cellStyle name="Porcentagem 2 2" xfId="302" xr:uid="{00000000-0005-0000-0000-00004A030000}"/>
    <cellStyle name="Porcentagem 2 2 2" xfId="661" xr:uid="{00000000-0005-0000-0000-00004B030000}"/>
    <cellStyle name="Porcentagem 2 3" xfId="412" xr:uid="{00000000-0005-0000-0000-00004C030000}"/>
    <cellStyle name="Porcentagem 2 4" xfId="424" xr:uid="{00000000-0005-0000-0000-00004D030000}"/>
    <cellStyle name="Porcentagem 2 5" xfId="1000" xr:uid="{00000000-0005-0000-0000-00004E030000}"/>
    <cellStyle name="Porcentagem 2 6" xfId="997" xr:uid="{00000000-0005-0000-0000-00004F030000}"/>
    <cellStyle name="Porcentagem 3" xfId="5" xr:uid="{00000000-0005-0000-0000-000050030000}"/>
    <cellStyle name="Porcentagem 3 2" xfId="6" xr:uid="{00000000-0005-0000-0000-000051030000}"/>
    <cellStyle name="Porcentagem 3 2 2" xfId="662" xr:uid="{00000000-0005-0000-0000-000052030000}"/>
    <cellStyle name="Porcentagem 3 3" xfId="303" xr:uid="{00000000-0005-0000-0000-000053030000}"/>
    <cellStyle name="Porcentagem 3 4" xfId="413" xr:uid="{00000000-0005-0000-0000-000054030000}"/>
    <cellStyle name="Porcentagem 3 4 2" xfId="663" xr:uid="{00000000-0005-0000-0000-000055030000}"/>
    <cellStyle name="Porcentagem 3 5" xfId="425" xr:uid="{00000000-0005-0000-0000-000056030000}"/>
    <cellStyle name="Porcentagem 3 6" xfId="664" xr:uid="{00000000-0005-0000-0000-000057030000}"/>
    <cellStyle name="Porcentagem 4" xfId="414" xr:uid="{00000000-0005-0000-0000-000058030000}"/>
    <cellStyle name="Porcentagem 4 2" xfId="665" xr:uid="{00000000-0005-0000-0000-000059030000}"/>
    <cellStyle name="Porcentagem 5" xfId="666" xr:uid="{00000000-0005-0000-0000-00005A030000}"/>
    <cellStyle name="Saída 2" xfId="304" xr:uid="{00000000-0005-0000-0000-00005B030000}"/>
    <cellStyle name="Saída 2 2" xfId="305" xr:uid="{00000000-0005-0000-0000-00005C030000}"/>
    <cellStyle name="Saída 2 2 2" xfId="763" xr:uid="{00000000-0005-0000-0000-00005D030000}"/>
    <cellStyle name="Saída 2 2 3" xfId="791" xr:uid="{00000000-0005-0000-0000-00005E030000}"/>
    <cellStyle name="Saída 2 2 4" xfId="748" xr:uid="{00000000-0005-0000-0000-00005F030000}"/>
    <cellStyle name="Saída 2 2 5" xfId="868" xr:uid="{00000000-0005-0000-0000-000060030000}"/>
    <cellStyle name="Saída 2 3" xfId="867" xr:uid="{00000000-0005-0000-0000-000061030000}"/>
    <cellStyle name="Saída 2 4" xfId="761" xr:uid="{00000000-0005-0000-0000-000062030000}"/>
    <cellStyle name="Saída 2 5" xfId="848" xr:uid="{00000000-0005-0000-0000-000063030000}"/>
    <cellStyle name="Saída 2 6" xfId="777" xr:uid="{00000000-0005-0000-0000-000064030000}"/>
    <cellStyle name="Saída 3" xfId="306" xr:uid="{00000000-0005-0000-0000-000065030000}"/>
    <cellStyle name="Saída 3 2" xfId="676" xr:uid="{00000000-0005-0000-0000-000066030000}"/>
    <cellStyle name="Saída 3 3" xfId="820" xr:uid="{00000000-0005-0000-0000-000067030000}"/>
    <cellStyle name="Saída 3 4" xfId="693" xr:uid="{00000000-0005-0000-0000-000068030000}"/>
    <cellStyle name="Saída 3 5" xfId="920" xr:uid="{00000000-0005-0000-0000-000069030000}"/>
    <cellStyle name="Saída 4" xfId="307" xr:uid="{00000000-0005-0000-0000-00006A030000}"/>
    <cellStyle name="Saída 4 2" xfId="764" xr:uid="{00000000-0005-0000-0000-00006B030000}"/>
    <cellStyle name="Saída 4 3" xfId="744" xr:uid="{00000000-0005-0000-0000-00006C030000}"/>
    <cellStyle name="Saída 4 4" xfId="713" xr:uid="{00000000-0005-0000-0000-00006D030000}"/>
    <cellStyle name="Saída 4 5" xfId="975" xr:uid="{00000000-0005-0000-0000-00006E030000}"/>
    <cellStyle name="Saída 5" xfId="308" xr:uid="{00000000-0005-0000-0000-00006F030000}"/>
    <cellStyle name="Saída 5 2" xfId="724" xr:uid="{00000000-0005-0000-0000-000070030000}"/>
    <cellStyle name="Saída 5 3" xfId="728" xr:uid="{00000000-0005-0000-0000-000071030000}"/>
    <cellStyle name="Saída 5 4" xfId="876" xr:uid="{00000000-0005-0000-0000-000072030000}"/>
    <cellStyle name="Saída 5 5" xfId="685" xr:uid="{00000000-0005-0000-0000-000073030000}"/>
    <cellStyle name="Saída 6" xfId="309" xr:uid="{00000000-0005-0000-0000-000074030000}"/>
    <cellStyle name="Saída 6 2" xfId="885" xr:uid="{00000000-0005-0000-0000-000075030000}"/>
    <cellStyle name="Saída 6 3" xfId="747" xr:uid="{00000000-0005-0000-0000-000076030000}"/>
    <cellStyle name="Saída 6 4" xfId="963" xr:uid="{00000000-0005-0000-0000-000077030000}"/>
    <cellStyle name="Saída 6 5" xfId="972" xr:uid="{00000000-0005-0000-0000-000078030000}"/>
    <cellStyle name="Saída 7" xfId="310" xr:uid="{00000000-0005-0000-0000-000079030000}"/>
    <cellStyle name="Saída 7 2" xfId="697" xr:uid="{00000000-0005-0000-0000-00007A030000}"/>
    <cellStyle name="Saída 7 3" xfId="874" xr:uid="{00000000-0005-0000-0000-00007B030000}"/>
    <cellStyle name="Saída 7 4" xfId="833" xr:uid="{00000000-0005-0000-0000-00007C030000}"/>
    <cellStyle name="Saída 7 5" xfId="918" xr:uid="{00000000-0005-0000-0000-00007D030000}"/>
    <cellStyle name="Saída 8" xfId="311" xr:uid="{00000000-0005-0000-0000-00007E030000}"/>
    <cellStyle name="Saída 8 2" xfId="694" xr:uid="{00000000-0005-0000-0000-00007F030000}"/>
    <cellStyle name="Saída 8 3" xfId="905" xr:uid="{00000000-0005-0000-0000-000080030000}"/>
    <cellStyle name="Saída 8 4" xfId="947" xr:uid="{00000000-0005-0000-0000-000081030000}"/>
    <cellStyle name="Saída 8 5" xfId="957" xr:uid="{00000000-0005-0000-0000-000082030000}"/>
    <cellStyle name="Saída 9" xfId="312" xr:uid="{00000000-0005-0000-0000-000083030000}"/>
    <cellStyle name="Saída 9 2" xfId="789" xr:uid="{00000000-0005-0000-0000-000084030000}"/>
    <cellStyle name="Saída 9 3" xfId="750" xr:uid="{00000000-0005-0000-0000-000085030000}"/>
    <cellStyle name="Saída 9 4" xfId="703" xr:uid="{00000000-0005-0000-0000-000086030000}"/>
    <cellStyle name="Saída 9 5" xfId="770" xr:uid="{00000000-0005-0000-0000-000087030000}"/>
    <cellStyle name="Separador de milhares 2" xfId="313" xr:uid="{00000000-0005-0000-0000-000088030000}"/>
    <cellStyle name="Separador de milhares 2 2" xfId="667" xr:uid="{00000000-0005-0000-0000-000089030000}"/>
    <cellStyle name="Separador de milhares 2 3" xfId="668" xr:uid="{00000000-0005-0000-0000-00008A030000}"/>
    <cellStyle name="Separador de milhares 4" xfId="314" xr:uid="{00000000-0005-0000-0000-00008B030000}"/>
    <cellStyle name="Separador de milhares 4 2" xfId="669" xr:uid="{00000000-0005-0000-0000-00008C030000}"/>
    <cellStyle name="Separador de milhares 4 3" xfId="670" xr:uid="{00000000-0005-0000-0000-00008D030000}"/>
    <cellStyle name="Texto de Aviso 2" xfId="315" xr:uid="{00000000-0005-0000-0000-00008E030000}"/>
    <cellStyle name="Texto Explicativo 2" xfId="316" xr:uid="{00000000-0005-0000-0000-00008F030000}"/>
    <cellStyle name="Title" xfId="317" xr:uid="{00000000-0005-0000-0000-000090030000}"/>
    <cellStyle name="Título 1 1" xfId="318" xr:uid="{00000000-0005-0000-0000-000091030000}"/>
    <cellStyle name="Título 1 1 2" xfId="319" xr:uid="{00000000-0005-0000-0000-000092030000}"/>
    <cellStyle name="Título 1 1 3" xfId="320" xr:uid="{00000000-0005-0000-0000-000093030000}"/>
    <cellStyle name="Título 1 1 4" xfId="321" xr:uid="{00000000-0005-0000-0000-000094030000}"/>
    <cellStyle name="Título 1 1 5" xfId="322" xr:uid="{00000000-0005-0000-0000-000095030000}"/>
    <cellStyle name="Título 1 1 6" xfId="323" xr:uid="{00000000-0005-0000-0000-000096030000}"/>
    <cellStyle name="Título 1 1 7" xfId="324" xr:uid="{00000000-0005-0000-0000-000097030000}"/>
    <cellStyle name="Título 1 2" xfId="325" xr:uid="{00000000-0005-0000-0000-000098030000}"/>
    <cellStyle name="Título 1 2 2" xfId="326" xr:uid="{00000000-0005-0000-0000-000099030000}"/>
    <cellStyle name="Título 1 3" xfId="327" xr:uid="{00000000-0005-0000-0000-00009A030000}"/>
    <cellStyle name="Título 1 4" xfId="328" xr:uid="{00000000-0005-0000-0000-00009B030000}"/>
    <cellStyle name="Título 1 5" xfId="329" xr:uid="{00000000-0005-0000-0000-00009C030000}"/>
    <cellStyle name="Título 1 6" xfId="330" xr:uid="{00000000-0005-0000-0000-00009D030000}"/>
    <cellStyle name="Título 1 7" xfId="331" xr:uid="{00000000-0005-0000-0000-00009E030000}"/>
    <cellStyle name="Título 1 8" xfId="332" xr:uid="{00000000-0005-0000-0000-00009F030000}"/>
    <cellStyle name="Título 1 9" xfId="333" xr:uid="{00000000-0005-0000-0000-0000A0030000}"/>
    <cellStyle name="Título 2 2" xfId="334" xr:uid="{00000000-0005-0000-0000-0000A1030000}"/>
    <cellStyle name="Título 2 2 2" xfId="335" xr:uid="{00000000-0005-0000-0000-0000A2030000}"/>
    <cellStyle name="Título 2 3" xfId="336" xr:uid="{00000000-0005-0000-0000-0000A3030000}"/>
    <cellStyle name="Título 2 4" xfId="337" xr:uid="{00000000-0005-0000-0000-0000A4030000}"/>
    <cellStyle name="Título 2 5" xfId="338" xr:uid="{00000000-0005-0000-0000-0000A5030000}"/>
    <cellStyle name="Título 2 6" xfId="339" xr:uid="{00000000-0005-0000-0000-0000A6030000}"/>
    <cellStyle name="Título 2 7" xfId="340" xr:uid="{00000000-0005-0000-0000-0000A7030000}"/>
    <cellStyle name="Título 2 8" xfId="341" xr:uid="{00000000-0005-0000-0000-0000A8030000}"/>
    <cellStyle name="Título 2 9" xfId="342" xr:uid="{00000000-0005-0000-0000-0000A9030000}"/>
    <cellStyle name="Título 3 2" xfId="343" xr:uid="{00000000-0005-0000-0000-0000AA030000}"/>
    <cellStyle name="Título 3 2 2" xfId="344" xr:uid="{00000000-0005-0000-0000-0000AB030000}"/>
    <cellStyle name="Título 3 3" xfId="345" xr:uid="{00000000-0005-0000-0000-0000AC030000}"/>
    <cellStyle name="Título 3 4" xfId="346" xr:uid="{00000000-0005-0000-0000-0000AD030000}"/>
    <cellStyle name="Título 3 5" xfId="347" xr:uid="{00000000-0005-0000-0000-0000AE030000}"/>
    <cellStyle name="Título 3 6" xfId="348" xr:uid="{00000000-0005-0000-0000-0000AF030000}"/>
    <cellStyle name="Título 3 7" xfId="349" xr:uid="{00000000-0005-0000-0000-0000B0030000}"/>
    <cellStyle name="Título 3 8" xfId="350" xr:uid="{00000000-0005-0000-0000-0000B1030000}"/>
    <cellStyle name="Título 3 9" xfId="351" xr:uid="{00000000-0005-0000-0000-0000B2030000}"/>
    <cellStyle name="Título 4 2" xfId="352" xr:uid="{00000000-0005-0000-0000-0000B3030000}"/>
    <cellStyle name="Título 4 2 2" xfId="353" xr:uid="{00000000-0005-0000-0000-0000B4030000}"/>
    <cellStyle name="Título 4 3" xfId="354" xr:uid="{00000000-0005-0000-0000-0000B5030000}"/>
    <cellStyle name="Título 4 4" xfId="355" xr:uid="{00000000-0005-0000-0000-0000B6030000}"/>
    <cellStyle name="Título 4 5" xfId="356" xr:uid="{00000000-0005-0000-0000-0000B7030000}"/>
    <cellStyle name="Título 4 6" xfId="357" xr:uid="{00000000-0005-0000-0000-0000B8030000}"/>
    <cellStyle name="Título 4 7" xfId="358" xr:uid="{00000000-0005-0000-0000-0000B9030000}"/>
    <cellStyle name="Título 4 8" xfId="359" xr:uid="{00000000-0005-0000-0000-0000BA030000}"/>
    <cellStyle name="Título 5" xfId="360" xr:uid="{00000000-0005-0000-0000-0000BB030000}"/>
    <cellStyle name="Total 2" xfId="361" xr:uid="{00000000-0005-0000-0000-0000BC030000}"/>
    <cellStyle name="Total 2 2" xfId="781" xr:uid="{00000000-0005-0000-0000-0000BD030000}"/>
    <cellStyle name="Total 2 3" xfId="759" xr:uid="{00000000-0005-0000-0000-0000BE030000}"/>
    <cellStyle name="Total 2 4" xfId="774" xr:uid="{00000000-0005-0000-0000-0000BF030000}"/>
    <cellStyle name="Total 2 5" xfId="913" xr:uid="{00000000-0005-0000-0000-0000C0030000}"/>
    <cellStyle name="Total 3" xfId="362" xr:uid="{00000000-0005-0000-0000-0000C1030000}"/>
    <cellStyle name="Total 3 2" xfId="857" xr:uid="{00000000-0005-0000-0000-0000C2030000}"/>
    <cellStyle name="Total 3 3" xfId="955" xr:uid="{00000000-0005-0000-0000-0000C3030000}"/>
    <cellStyle name="Total 3 4" xfId="900" xr:uid="{00000000-0005-0000-0000-0000C4030000}"/>
    <cellStyle name="Total 3 5" xfId="847" xr:uid="{00000000-0005-0000-0000-0000C5030000}"/>
    <cellStyle name="Total 4" xfId="363" xr:uid="{00000000-0005-0000-0000-0000C6030000}"/>
    <cellStyle name="Total 4 2" xfId="882" xr:uid="{00000000-0005-0000-0000-0000C7030000}"/>
    <cellStyle name="Total 4 3" xfId="802" xr:uid="{00000000-0005-0000-0000-0000C8030000}"/>
    <cellStyle name="Total 4 4" xfId="756" xr:uid="{00000000-0005-0000-0000-0000C9030000}"/>
    <cellStyle name="Total 4 5" xfId="812" xr:uid="{00000000-0005-0000-0000-0000CA030000}"/>
    <cellStyle name="Total 5" xfId="364" xr:uid="{00000000-0005-0000-0000-0000CB030000}"/>
    <cellStyle name="Total 5 2" xfId="715" xr:uid="{00000000-0005-0000-0000-0000CC030000}"/>
    <cellStyle name="Total 5 3" xfId="719" xr:uid="{00000000-0005-0000-0000-0000CD030000}"/>
    <cellStyle name="Total 5 4" xfId="797" xr:uid="{00000000-0005-0000-0000-0000CE030000}"/>
    <cellStyle name="Total 5 5" xfId="906" xr:uid="{00000000-0005-0000-0000-0000CF030000}"/>
    <cellStyle name="Total 6" xfId="365" xr:uid="{00000000-0005-0000-0000-0000D0030000}"/>
    <cellStyle name="Total 6 2" xfId="805" xr:uid="{00000000-0005-0000-0000-0000D1030000}"/>
    <cellStyle name="Total 6 3" xfId="863" xr:uid="{00000000-0005-0000-0000-0000D2030000}"/>
    <cellStyle name="Total 6 4" xfId="732" xr:uid="{00000000-0005-0000-0000-0000D3030000}"/>
    <cellStyle name="Total 6 5" xfId="979" xr:uid="{00000000-0005-0000-0000-0000D4030000}"/>
    <cellStyle name="Total 7" xfId="366" xr:uid="{00000000-0005-0000-0000-0000D5030000}"/>
    <cellStyle name="Total 7 2" xfId="766" xr:uid="{00000000-0005-0000-0000-0000D6030000}"/>
    <cellStyle name="Total 7 3" xfId="842" xr:uid="{00000000-0005-0000-0000-0000D7030000}"/>
    <cellStyle name="Total 7 4" xfId="855" xr:uid="{00000000-0005-0000-0000-0000D8030000}"/>
    <cellStyle name="Total 7 5" xfId="964" xr:uid="{00000000-0005-0000-0000-0000D9030000}"/>
    <cellStyle name="Total 8" xfId="367" xr:uid="{00000000-0005-0000-0000-0000DA030000}"/>
    <cellStyle name="Total 8 2" xfId="787" xr:uid="{00000000-0005-0000-0000-0000DB030000}"/>
    <cellStyle name="Total 8 3" xfId="893" xr:uid="{00000000-0005-0000-0000-0000DC030000}"/>
    <cellStyle name="Total 8 4" xfId="896" xr:uid="{00000000-0005-0000-0000-0000DD030000}"/>
    <cellStyle name="Total 8 5" xfId="687" xr:uid="{00000000-0005-0000-0000-0000DE030000}"/>
    <cellStyle name="Vírgula" xfId="7" builtinId="3"/>
    <cellStyle name="Vírgula 2" xfId="8" xr:uid="{00000000-0005-0000-0000-0000E0030000}"/>
    <cellStyle name="Vírgula 2 2" xfId="368" xr:uid="{00000000-0005-0000-0000-0000E1030000}"/>
    <cellStyle name="Vírgula 2 2 2" xfId="671" xr:uid="{00000000-0005-0000-0000-0000E2030000}"/>
    <cellStyle name="Vírgula 2 3" xfId="415" xr:uid="{00000000-0005-0000-0000-0000E3030000}"/>
    <cellStyle name="Vírgula 2 4" xfId="426" xr:uid="{00000000-0005-0000-0000-0000E4030000}"/>
    <cellStyle name="Vírgula 3" xfId="9" xr:uid="{00000000-0005-0000-0000-0000E5030000}"/>
    <cellStyle name="Vírgula 3 2" xfId="10" xr:uid="{00000000-0005-0000-0000-0000E6030000}"/>
    <cellStyle name="Vírgula 3 2 2" xfId="672" xr:uid="{00000000-0005-0000-0000-0000E7030000}"/>
    <cellStyle name="Vírgula 3 3" xfId="673" xr:uid="{00000000-0005-0000-0000-0000E8030000}"/>
    <cellStyle name="Vírgula 4" xfId="416" xr:uid="{00000000-0005-0000-0000-0000E9030000}"/>
    <cellStyle name="Vírgula 4 2" xfId="674" xr:uid="{00000000-0005-0000-0000-0000EA030000}"/>
    <cellStyle name="Vírgula 5" xfId="675" xr:uid="{00000000-0005-0000-0000-0000EB030000}"/>
    <cellStyle name="Vírgula 6" xfId="1001" xr:uid="{00000000-0005-0000-0000-0000EC030000}"/>
    <cellStyle name="Warning Text" xfId="369" xr:uid="{00000000-0005-0000-0000-0000ED030000}"/>
  </cellStyles>
  <dxfs count="19">
    <dxf>
      <fill>
        <patternFill patternType="gray125"/>
      </fill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colors>
    <mruColors>
      <color rgb="FF0000FF"/>
      <color rgb="FFC0C0C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485775</xdr:colOff>
      <xdr:row>1</xdr:row>
      <xdr:rowOff>361950</xdr:rowOff>
    </xdr:from>
    <xdr:to>
      <xdr:col>7</xdr:col>
      <xdr:colOff>35790</xdr:colOff>
      <xdr:row>1</xdr:row>
      <xdr:rowOff>771525</xdr:rowOff>
    </xdr:to>
    <xdr:sp macro="" textlink="">
      <xdr:nvSpPr>
        <xdr:cNvPr id="2" name="Rectangl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2914650" y="561975"/>
          <a:ext cx="3579090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1619250</xdr:colOff>
          <xdr:row>22</xdr:row>
          <xdr:rowOff>180975</xdr:rowOff>
        </xdr:from>
        <xdr:to>
          <xdr:col>5</xdr:col>
          <xdr:colOff>257175</xdr:colOff>
          <xdr:row>22</xdr:row>
          <xdr:rowOff>685800</xdr:rowOff>
        </xdr:to>
        <xdr:sp macro="" textlink="">
          <xdr:nvSpPr>
            <xdr:cNvPr id="242689" name="Object 1" hidden="1">
              <a:extLst>
                <a:ext uri="{63B3BB69-23CF-44E3-9099-C40C66FF867C}">
                  <a14:compatExt spid="_x0000_s242689"/>
                </a:ext>
                <a:ext uri="{FF2B5EF4-FFF2-40B4-BE49-F238E27FC236}">
                  <a16:creationId xmlns:a16="http://schemas.microsoft.com/office/drawing/2014/main" id="{00000000-0008-0000-0000-000001B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485775</xdr:colOff>
      <xdr:row>1</xdr:row>
      <xdr:rowOff>361950</xdr:rowOff>
    </xdr:from>
    <xdr:to>
      <xdr:col>7</xdr:col>
      <xdr:colOff>35790</xdr:colOff>
      <xdr:row>1</xdr:row>
      <xdr:rowOff>771525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>
          <a:off x="2914650" y="561975"/>
          <a:ext cx="3579090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1619250</xdr:colOff>
          <xdr:row>22</xdr:row>
          <xdr:rowOff>180975</xdr:rowOff>
        </xdr:from>
        <xdr:to>
          <xdr:col>5</xdr:col>
          <xdr:colOff>257175</xdr:colOff>
          <xdr:row>22</xdr:row>
          <xdr:rowOff>685800</xdr:rowOff>
        </xdr:to>
        <xdr:sp macro="" textlink="">
          <xdr:nvSpPr>
            <xdr:cNvPr id="242690" name="Object 2" hidden="1">
              <a:extLst>
                <a:ext uri="{63B3BB69-23CF-44E3-9099-C40C66FF867C}">
                  <a14:compatExt spid="_x0000_s242690"/>
                </a:ext>
                <a:ext uri="{FF2B5EF4-FFF2-40B4-BE49-F238E27FC236}">
                  <a16:creationId xmlns:a16="http://schemas.microsoft.com/office/drawing/2014/main" id="{00000000-0008-0000-0000-000002B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1</xdr:col>
      <xdr:colOff>561975</xdr:colOff>
      <xdr:row>1</xdr:row>
      <xdr:rowOff>57150</xdr:rowOff>
    </xdr:from>
    <xdr:to>
      <xdr:col>1</xdr:col>
      <xdr:colOff>1733550</xdr:colOff>
      <xdr:row>1</xdr:row>
      <xdr:rowOff>1095375</xdr:rowOff>
    </xdr:to>
    <xdr:pic>
      <xdr:nvPicPr>
        <xdr:cNvPr id="8" name="Imagem 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257175"/>
          <a:ext cx="1171575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381001</xdr:colOff>
      <xdr:row>1</xdr:row>
      <xdr:rowOff>219075</xdr:rowOff>
    </xdr:from>
    <xdr:to>
      <xdr:col>9</xdr:col>
      <xdr:colOff>495301</xdr:colOff>
      <xdr:row>1</xdr:row>
      <xdr:rowOff>981075</xdr:rowOff>
    </xdr:to>
    <xdr:sp macro="" textlink="">
      <xdr:nvSpPr>
        <xdr:cNvPr id="2" name="Rectangle 7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2667001" y="457200"/>
          <a:ext cx="5876925" cy="7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4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  <a:endParaRPr lang="pt-BR" sz="14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 Black" panose="020B0A04020102020204" pitchFamily="34" charset="0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 Black" panose="020B0A04020102020204" pitchFamily="34" charset="0"/>
              <a:cs typeface="Arial"/>
            </a:rPr>
            <a:t>SECRETARIA  MUNICIPAL DE SAÚDE</a:t>
          </a:r>
        </a:p>
      </xdr:txBody>
    </xdr:sp>
    <xdr:clientData/>
  </xdr:twoCellAnchor>
  <xdr:twoCellAnchor editAs="oneCell">
    <xdr:from>
      <xdr:col>2</xdr:col>
      <xdr:colOff>219075</xdr:colOff>
      <xdr:row>1</xdr:row>
      <xdr:rowOff>47625</xdr:rowOff>
    </xdr:from>
    <xdr:to>
      <xdr:col>3</xdr:col>
      <xdr:colOff>533400</xdr:colOff>
      <xdr:row>1</xdr:row>
      <xdr:rowOff>1009650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7275" y="285750"/>
          <a:ext cx="104775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</xdr:row>
      <xdr:rowOff>190500</xdr:rowOff>
    </xdr:from>
    <xdr:to>
      <xdr:col>7</xdr:col>
      <xdr:colOff>790575</xdr:colOff>
      <xdr:row>1</xdr:row>
      <xdr:rowOff>952500</xdr:rowOff>
    </xdr:to>
    <xdr:sp macro="" textlink="">
      <xdr:nvSpPr>
        <xdr:cNvPr id="2" name="Rectangle 7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rrowheads="1"/>
        </xdr:cNvSpPr>
      </xdr:nvSpPr>
      <xdr:spPr bwMode="auto">
        <a:xfrm>
          <a:off x="2085975" y="504825"/>
          <a:ext cx="5915025" cy="7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4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  <a:endParaRPr lang="pt-BR" sz="14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 Black" panose="020B0A04020102020204" pitchFamily="34" charset="0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900" b="1" i="0" strike="noStrike">
              <a:solidFill>
                <a:srgbClr val="000000"/>
              </a:solidFill>
              <a:latin typeface="Arial Black" panose="020B0A04020102020204" pitchFamily="34" charset="0"/>
              <a:cs typeface="Arial"/>
            </a:rPr>
            <a:t>SECRETARIA  MUNICIPAL DE SAÚDE</a:t>
          </a:r>
        </a:p>
      </xdr:txBody>
    </xdr:sp>
    <xdr:clientData/>
  </xdr:twoCellAnchor>
  <xdr:twoCellAnchor editAs="oneCell">
    <xdr:from>
      <xdr:col>1</xdr:col>
      <xdr:colOff>733425</xdr:colOff>
      <xdr:row>1</xdr:row>
      <xdr:rowOff>57150</xdr:rowOff>
    </xdr:from>
    <xdr:to>
      <xdr:col>2</xdr:col>
      <xdr:colOff>1019175</xdr:colOff>
      <xdr:row>1</xdr:row>
      <xdr:rowOff>1019175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371475"/>
          <a:ext cx="104775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334434</xdr:colOff>
      <xdr:row>1</xdr:row>
      <xdr:rowOff>298449</xdr:rowOff>
    </xdr:from>
    <xdr:to>
      <xdr:col>14</xdr:col>
      <xdr:colOff>587828</xdr:colOff>
      <xdr:row>1</xdr:row>
      <xdr:rowOff>1208616</xdr:rowOff>
    </xdr:to>
    <xdr:sp macro="" textlink="">
      <xdr:nvSpPr>
        <xdr:cNvPr id="2" name="Rectangle 3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Arrowheads="1"/>
        </xdr:cNvSpPr>
      </xdr:nvSpPr>
      <xdr:spPr bwMode="auto">
        <a:xfrm>
          <a:off x="5563659" y="498474"/>
          <a:ext cx="7035194" cy="9101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2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</a:p>
        <a:p>
          <a:pPr algn="ctr" rtl="1">
            <a:defRPr sz="1000"/>
          </a:pPr>
          <a:r>
            <a:rPr lang="pt-BR" sz="1200" b="1" i="0" strike="noStrike">
              <a:solidFill>
                <a:srgbClr val="000000"/>
              </a:solidFill>
              <a:latin typeface="Arial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200" b="1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200" b="1" i="0" strike="noStrike">
              <a:solidFill>
                <a:srgbClr val="000000"/>
              </a:solidFill>
              <a:latin typeface="Arial"/>
              <a:cs typeface="Arial"/>
            </a:rPr>
            <a:t>SECRETARIA  MUNICIPAL DE SAÚDE </a:t>
          </a:r>
        </a:p>
      </xdr:txBody>
    </xdr:sp>
    <xdr:clientData/>
  </xdr:twoCellAnchor>
  <xdr:twoCellAnchor editAs="oneCell">
    <xdr:from>
      <xdr:col>4</xdr:col>
      <xdr:colOff>771525</xdr:colOff>
      <xdr:row>1</xdr:row>
      <xdr:rowOff>76200</xdr:rowOff>
    </xdr:from>
    <xdr:to>
      <xdr:col>4</xdr:col>
      <xdr:colOff>2295525</xdr:colOff>
      <xdr:row>1</xdr:row>
      <xdr:rowOff>1343025</xdr:rowOff>
    </xdr:to>
    <xdr:pic>
      <xdr:nvPicPr>
        <xdr:cNvPr id="3" name="Imagem 3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276225"/>
          <a:ext cx="1524000" cy="126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40"/>
  <sheetViews>
    <sheetView showGridLines="0" zoomScaleNormal="100" workbookViewId="0">
      <selection activeCell="B27" sqref="B27"/>
    </sheetView>
  </sheetViews>
  <sheetFormatPr defaultRowHeight="15"/>
  <cols>
    <col min="1" max="1" width="3.7109375" style="59" customWidth="1"/>
    <col min="2" max="2" width="32.7109375" style="59" customWidth="1"/>
    <col min="3" max="3" width="10.7109375" style="59" customWidth="1"/>
    <col min="4" max="5" width="15.7109375" style="59" customWidth="1"/>
    <col min="6" max="16384" width="9.140625" style="59"/>
  </cols>
  <sheetData>
    <row r="1" spans="2:10" ht="15.75" thickBot="1">
      <c r="B1" s="64"/>
      <c r="C1" s="64"/>
      <c r="D1" s="64"/>
      <c r="E1" s="64"/>
      <c r="F1" s="64"/>
      <c r="G1" s="64"/>
      <c r="H1" s="64"/>
      <c r="I1" s="64"/>
      <c r="J1" s="64"/>
    </row>
    <row r="2" spans="2:10" ht="89.25" customHeight="1" thickBot="1">
      <c r="B2" s="300"/>
      <c r="C2" s="301"/>
      <c r="D2" s="301"/>
      <c r="E2" s="301"/>
      <c r="F2" s="301"/>
      <c r="G2" s="301"/>
      <c r="H2" s="302"/>
      <c r="I2" s="64"/>
      <c r="J2" s="64"/>
    </row>
    <row r="3" spans="2:10" ht="15" customHeight="1"/>
    <row r="4" spans="2:10" ht="20.100000000000001" customHeight="1">
      <c r="B4" s="303" t="s">
        <v>35</v>
      </c>
      <c r="C4" s="303"/>
      <c r="D4" s="303"/>
      <c r="E4" s="303"/>
      <c r="F4" s="303"/>
      <c r="G4" s="303"/>
      <c r="H4" s="303"/>
      <c r="I4" s="81"/>
      <c r="J4" s="64"/>
    </row>
    <row r="5" spans="2:10" ht="15" customHeight="1" thickBot="1">
      <c r="B5" s="64"/>
      <c r="C5" s="64"/>
      <c r="D5" s="64"/>
      <c r="E5" s="64"/>
      <c r="F5" s="64"/>
      <c r="G5" s="64"/>
      <c r="H5" s="64"/>
      <c r="I5" s="64"/>
      <c r="J5" s="64"/>
    </row>
    <row r="6" spans="2:10" ht="25.5" customHeight="1" thickBot="1">
      <c r="B6" s="304" t="s">
        <v>36</v>
      </c>
      <c r="C6" s="305"/>
      <c r="D6" s="305"/>
      <c r="E6" s="305"/>
      <c r="F6" s="305"/>
      <c r="G6" s="305"/>
      <c r="H6" s="306"/>
      <c r="I6" s="71"/>
      <c r="J6" s="71"/>
    </row>
    <row r="7" spans="2:10" ht="15" customHeight="1" thickBot="1">
      <c r="B7" s="64"/>
      <c r="C7" s="64"/>
      <c r="D7" s="64"/>
      <c r="E7" s="64"/>
      <c r="F7" s="64"/>
      <c r="G7" s="64"/>
      <c r="H7" s="64"/>
      <c r="I7" s="64"/>
      <c r="J7" s="64"/>
    </row>
    <row r="8" spans="2:10" ht="24.95" customHeight="1">
      <c r="B8" s="307" t="s">
        <v>37</v>
      </c>
      <c r="C8" s="308"/>
      <c r="D8" s="308"/>
      <c r="E8" s="308"/>
      <c r="F8" s="309"/>
      <c r="G8" s="310">
        <v>1</v>
      </c>
      <c r="H8" s="311"/>
      <c r="I8" s="64"/>
      <c r="J8" s="64"/>
    </row>
    <row r="9" spans="2:10" ht="15" customHeight="1" thickBot="1">
      <c r="B9" s="312" t="s">
        <v>38</v>
      </c>
      <c r="C9" s="313"/>
      <c r="D9" s="313"/>
      <c r="E9" s="313"/>
      <c r="F9" s="313"/>
      <c r="G9" s="314">
        <v>0.05</v>
      </c>
      <c r="H9" s="315"/>
      <c r="I9" s="64"/>
      <c r="J9" s="64"/>
    </row>
    <row r="10" spans="2:10" ht="15" customHeight="1" thickBot="1">
      <c r="B10" s="64"/>
      <c r="C10" s="64"/>
      <c r="D10" s="64"/>
      <c r="E10" s="64"/>
      <c r="F10" s="64"/>
      <c r="G10" s="64"/>
      <c r="H10" s="64"/>
      <c r="I10" s="64"/>
      <c r="J10" s="64"/>
    </row>
    <row r="11" spans="2:10" s="57" customFormat="1" ht="45" customHeight="1">
      <c r="B11" s="62" t="s">
        <v>39</v>
      </c>
      <c r="C11" s="63" t="s">
        <v>40</v>
      </c>
      <c r="D11" s="61" t="s">
        <v>41</v>
      </c>
      <c r="E11" s="61" t="s">
        <v>42</v>
      </c>
      <c r="F11" s="85" t="s">
        <v>43</v>
      </c>
      <c r="G11" s="85" t="s">
        <v>44</v>
      </c>
      <c r="H11" s="80" t="s">
        <v>45</v>
      </c>
      <c r="I11" s="71"/>
      <c r="J11" s="71"/>
    </row>
    <row r="12" spans="2:10" ht="15" customHeight="1">
      <c r="B12" s="88" t="s">
        <v>46</v>
      </c>
      <c r="C12" s="84" t="s">
        <v>10</v>
      </c>
      <c r="D12" s="70">
        <v>3.5000000000000003E-2</v>
      </c>
      <c r="E12" s="78" t="s">
        <v>47</v>
      </c>
      <c r="F12" s="65">
        <v>0.03</v>
      </c>
      <c r="G12" s="65">
        <v>0.04</v>
      </c>
      <c r="H12" s="77">
        <v>5.5E-2</v>
      </c>
      <c r="I12" s="64"/>
      <c r="J12" s="74"/>
    </row>
    <row r="13" spans="2:10" ht="15" customHeight="1">
      <c r="B13" s="88" t="s">
        <v>48</v>
      </c>
      <c r="C13" s="84" t="s">
        <v>49</v>
      </c>
      <c r="D13" s="70">
        <v>8.0000000000000002E-3</v>
      </c>
      <c r="E13" s="78" t="s">
        <v>47</v>
      </c>
      <c r="F13" s="65">
        <v>8.0000000000000002E-3</v>
      </c>
      <c r="G13" s="65">
        <v>8.0000000000000002E-3</v>
      </c>
      <c r="H13" s="77">
        <v>0.01</v>
      </c>
      <c r="I13" s="64"/>
      <c r="J13" s="64"/>
    </row>
    <row r="14" spans="2:10" ht="15" customHeight="1">
      <c r="B14" s="88" t="s">
        <v>50</v>
      </c>
      <c r="C14" s="84" t="s">
        <v>12</v>
      </c>
      <c r="D14" s="70">
        <v>1.2699999999999999E-2</v>
      </c>
      <c r="E14" s="78" t="s">
        <v>47</v>
      </c>
      <c r="F14" s="65">
        <v>9.7000000000000003E-3</v>
      </c>
      <c r="G14" s="65">
        <v>1.2699999999999999E-2</v>
      </c>
      <c r="H14" s="77">
        <v>1.2699999999999999E-2</v>
      </c>
      <c r="I14" s="64"/>
      <c r="J14" s="64"/>
    </row>
    <row r="15" spans="2:10" ht="15" customHeight="1">
      <c r="B15" s="88" t="s">
        <v>51</v>
      </c>
      <c r="C15" s="84" t="s">
        <v>11</v>
      </c>
      <c r="D15" s="70">
        <v>1.23E-2</v>
      </c>
      <c r="E15" s="78" t="s">
        <v>47</v>
      </c>
      <c r="F15" s="65">
        <v>5.8999999999999999E-3</v>
      </c>
      <c r="G15" s="65">
        <v>1.23E-2</v>
      </c>
      <c r="H15" s="77">
        <v>1.3899999999999999E-2</v>
      </c>
      <c r="I15" s="64"/>
      <c r="J15" s="64"/>
    </row>
    <row r="16" spans="2:10" ht="15" customHeight="1">
      <c r="B16" s="88" t="s">
        <v>52</v>
      </c>
      <c r="C16" s="84" t="s">
        <v>9</v>
      </c>
      <c r="D16" s="70">
        <v>6.1600000000000002E-2</v>
      </c>
      <c r="E16" s="78" t="s">
        <v>47</v>
      </c>
      <c r="F16" s="65">
        <v>6.1600000000000002E-2</v>
      </c>
      <c r="G16" s="65">
        <v>7.400000000000001E-2</v>
      </c>
      <c r="H16" s="77">
        <v>8.9600000000000013E-2</v>
      </c>
      <c r="I16" s="64"/>
      <c r="J16" s="64"/>
    </row>
    <row r="17" spans="2:8" ht="30" customHeight="1">
      <c r="B17" s="91" t="s">
        <v>53</v>
      </c>
      <c r="C17" s="92" t="s">
        <v>16</v>
      </c>
      <c r="D17" s="70">
        <v>3.6499999999999998E-2</v>
      </c>
      <c r="E17" s="78" t="str">
        <f>IF(AND(D17&gt;=F17, D17&lt;=H17), "OK", "Não OK")</f>
        <v>OK</v>
      </c>
      <c r="F17" s="73">
        <v>3.6499999999999998E-2</v>
      </c>
      <c r="G17" s="73">
        <v>3.6499999999999998E-2</v>
      </c>
      <c r="H17" s="76">
        <v>3.6499999999999998E-2</v>
      </c>
    </row>
    <row r="18" spans="2:8" ht="30" customHeight="1">
      <c r="B18" s="91" t="s">
        <v>54</v>
      </c>
      <c r="C18" s="92" t="s">
        <v>55</v>
      </c>
      <c r="D18" s="79">
        <f>G9*G8</f>
        <v>0.05</v>
      </c>
      <c r="E18" s="78" t="str">
        <f>IF(AND(D18&gt;=F18, D18&lt;=H18), "OK", "Não OK")</f>
        <v>OK</v>
      </c>
      <c r="F18" s="73">
        <v>0</v>
      </c>
      <c r="G18" s="73">
        <v>2.5000000000000001E-2</v>
      </c>
      <c r="H18" s="76">
        <v>0.05</v>
      </c>
    </row>
    <row r="19" spans="2:8" ht="45" customHeight="1">
      <c r="B19" s="91" t="s">
        <v>56</v>
      </c>
      <c r="C19" s="92" t="s">
        <v>57</v>
      </c>
      <c r="D19" s="70">
        <v>0</v>
      </c>
      <c r="E19" s="78" t="str">
        <f>IF(AND(D19&gt;=F19, D19&lt;=H19), "OK", "Não OK")</f>
        <v>OK</v>
      </c>
      <c r="F19" s="69">
        <v>0</v>
      </c>
      <c r="G19" s="69">
        <v>0.02</v>
      </c>
      <c r="H19" s="68">
        <v>4.4999999999999998E-2</v>
      </c>
    </row>
    <row r="20" spans="2:8" ht="30" customHeight="1" thickBot="1">
      <c r="B20" s="66" t="s">
        <v>58</v>
      </c>
      <c r="C20" s="93" t="s">
        <v>59</v>
      </c>
      <c r="D20" s="89">
        <f>ROUND((((1+D12+D13+D14)*(1+D15)*(1+D16)/(1-(D17+D18)))-1),4)</f>
        <v>0.2419</v>
      </c>
      <c r="E20" s="78" t="str">
        <f>IF(AND(D20&gt;=F20, D20&lt;=H20), "OK", "Não OK")</f>
        <v>OK</v>
      </c>
      <c r="F20" s="65">
        <v>0.2034</v>
      </c>
      <c r="G20" s="65">
        <v>0.22120000000000001</v>
      </c>
      <c r="H20" s="77">
        <v>0.25</v>
      </c>
    </row>
    <row r="21" spans="2:8" ht="45" customHeight="1" thickBot="1">
      <c r="B21" s="75" t="s">
        <v>60</v>
      </c>
      <c r="C21" s="90" t="s">
        <v>61</v>
      </c>
      <c r="D21" s="82">
        <f>ROUND((((1+D12+D13+D14)*(1+D15)*(1+D16)/(1-(D17+D18+D19)))-1),4)</f>
        <v>0.2419</v>
      </c>
      <c r="E21" s="87" t="str">
        <f>IF(COUNTIF($E$12:$E$20,"NÃO OK")&gt;0,"NÃO OK","OK")</f>
        <v>OK</v>
      </c>
      <c r="F21" s="67"/>
      <c r="G21" s="67"/>
      <c r="H21" s="86"/>
    </row>
    <row r="22" spans="2:8" ht="15" customHeight="1" thickBot="1">
      <c r="B22" s="64"/>
      <c r="C22" s="64"/>
      <c r="D22" s="64"/>
      <c r="E22" s="64"/>
      <c r="F22" s="64"/>
      <c r="G22" s="64"/>
      <c r="H22" s="64"/>
    </row>
    <row r="23" spans="2:8" ht="57.95" customHeight="1" thickBot="1">
      <c r="B23" s="291" t="s">
        <v>62</v>
      </c>
      <c r="C23" s="292"/>
      <c r="D23" s="292"/>
      <c r="E23" s="292"/>
      <c r="F23" s="292"/>
      <c r="G23" s="292"/>
      <c r="H23" s="293"/>
    </row>
    <row r="24" spans="2:8" ht="15" customHeight="1" thickBot="1">
      <c r="B24" s="72"/>
      <c r="C24" s="83"/>
      <c r="D24" s="83"/>
      <c r="E24" s="83"/>
      <c r="F24" s="83"/>
      <c r="G24" s="83"/>
      <c r="H24" s="83"/>
    </row>
    <row r="25" spans="2:8" ht="50.1" customHeight="1" thickBot="1">
      <c r="B25" s="294" t="s">
        <v>63</v>
      </c>
      <c r="C25" s="295"/>
      <c r="D25" s="295"/>
      <c r="E25" s="295"/>
      <c r="F25" s="295"/>
      <c r="G25" s="295"/>
      <c r="H25" s="296"/>
    </row>
    <row r="26" spans="2:8" ht="39.950000000000003" customHeight="1" thickBot="1">
      <c r="B26" s="297" t="s">
        <v>126</v>
      </c>
      <c r="C26" s="298"/>
      <c r="D26" s="298"/>
      <c r="E26" s="298"/>
      <c r="F26" s="298"/>
      <c r="G26" s="298"/>
      <c r="H26" s="299"/>
    </row>
    <row r="32" spans="2:8">
      <c r="B32" s="58"/>
    </row>
    <row r="33" spans="2:2">
      <c r="B33" s="58"/>
    </row>
    <row r="34" spans="2:2">
      <c r="B34" s="60"/>
    </row>
    <row r="35" spans="2:2">
      <c r="B35" s="60"/>
    </row>
    <row r="36" spans="2:2">
      <c r="B36" s="60"/>
    </row>
    <row r="39" spans="2:2">
      <c r="B39" s="60"/>
    </row>
    <row r="40" spans="2:2">
      <c r="B40" s="60"/>
    </row>
  </sheetData>
  <sheetProtection algorithmName="SHA-512" hashValue="mvmYgokjtq5NqgZds4BKqrLMjb0Rpn/l7yAiRl+eWdBN0kZaBpvpNdQKARLKfboVZqNrNCPjhOorDTmoYR6rUw==" saltValue="L7gpyVn2a+ptUJQZ2D1oyA==" spinCount="100000" sheet="1" objects="1" scenarios="1" selectLockedCells="1" selectUnlockedCells="1"/>
  <mergeCells count="10">
    <mergeCell ref="B23:H23"/>
    <mergeCell ref="B25:H25"/>
    <mergeCell ref="B26:H26"/>
    <mergeCell ref="B2:H2"/>
    <mergeCell ref="B4:H4"/>
    <mergeCell ref="B6:H6"/>
    <mergeCell ref="B8:F8"/>
    <mergeCell ref="G8:H8"/>
    <mergeCell ref="B9:F9"/>
    <mergeCell ref="G9:H9"/>
  </mergeCells>
  <conditionalFormatting sqref="E17:E21">
    <cfRule type="cellIs" dxfId="18" priority="1" operator="equal">
      <formula>"NÃO OK"</formula>
    </cfRule>
    <cfRule type="cellIs" dxfId="17" priority="2" operator="equal">
      <formula>"OK"</formula>
    </cfRule>
  </conditionalFormatting>
  <printOptions horizontalCentered="1"/>
  <pageMargins left="0.70866141732283472" right="0.31496062992125984" top="0.78740157480314965" bottom="0.78740157480314965" header="0.31496062992125984" footer="0.31496062992125984"/>
  <pageSetup paperSize="9" scale="90"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242689" r:id="rId4">
          <objectPr defaultSize="0" autoPict="0" r:id="rId5">
            <anchor moveWithCells="1" sizeWithCells="1">
              <from>
                <xdr:col>1</xdr:col>
                <xdr:colOff>1619250</xdr:colOff>
                <xdr:row>22</xdr:row>
                <xdr:rowOff>180975</xdr:rowOff>
              </from>
              <to>
                <xdr:col>5</xdr:col>
                <xdr:colOff>257175</xdr:colOff>
                <xdr:row>22</xdr:row>
                <xdr:rowOff>685800</xdr:rowOff>
              </to>
            </anchor>
          </objectPr>
        </oleObject>
      </mc:Choice>
      <mc:Fallback>
        <oleObject progId="Equation.3" shapeId="242689" r:id="rId4"/>
      </mc:Fallback>
    </mc:AlternateContent>
    <mc:AlternateContent xmlns:mc="http://schemas.openxmlformats.org/markup-compatibility/2006">
      <mc:Choice Requires="x14">
        <oleObject progId="Equation.3" shapeId="242690" r:id="rId6">
          <objectPr defaultSize="0" autoPict="0" r:id="rId5">
            <anchor moveWithCells="1" sizeWithCells="1">
              <from>
                <xdr:col>1</xdr:col>
                <xdr:colOff>1619250</xdr:colOff>
                <xdr:row>22</xdr:row>
                <xdr:rowOff>180975</xdr:rowOff>
              </from>
              <to>
                <xdr:col>5</xdr:col>
                <xdr:colOff>257175</xdr:colOff>
                <xdr:row>22</xdr:row>
                <xdr:rowOff>685800</xdr:rowOff>
              </to>
            </anchor>
          </objectPr>
        </oleObject>
      </mc:Choice>
      <mc:Fallback>
        <oleObject progId="Equation.3" shapeId="242690" r:id="rId6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W31"/>
  <sheetViews>
    <sheetView showGridLines="0" tabSelected="1" zoomScaleNormal="100" zoomScaleSheetLayoutView="100" workbookViewId="0">
      <selection activeCell="E11" sqref="E11"/>
    </sheetView>
  </sheetViews>
  <sheetFormatPr defaultColWidth="9.140625" defaultRowHeight="11.25"/>
  <cols>
    <col min="1" max="1" width="2.85546875" style="102" customWidth="1"/>
    <col min="2" max="2" width="9.7109375" style="102" customWidth="1"/>
    <col min="3" max="3" width="11" style="200" customWidth="1"/>
    <col min="4" max="4" width="10.7109375" style="200" customWidth="1"/>
    <col min="5" max="5" width="45.7109375" style="102" customWidth="1"/>
    <col min="6" max="6" width="6.5703125" style="149" customWidth="1"/>
    <col min="7" max="7" width="9.7109375" style="150" customWidth="1"/>
    <col min="8" max="8" width="11.7109375" style="150" customWidth="1"/>
    <col min="9" max="9" width="12.7109375" style="102" customWidth="1"/>
    <col min="10" max="10" width="15.7109375" style="102" customWidth="1"/>
    <col min="11" max="13" width="9.140625" style="102"/>
    <col min="14" max="14" width="9.140625" style="283"/>
    <col min="15" max="16384" width="9.140625" style="102"/>
  </cols>
  <sheetData>
    <row r="1" spans="2:14" s="150" customFormat="1" ht="18.75" customHeight="1">
      <c r="B1" s="177"/>
      <c r="C1" s="200"/>
      <c r="D1" s="200"/>
      <c r="F1" s="194"/>
      <c r="N1" s="282"/>
    </row>
    <row r="2" spans="2:14" ht="82.5" customHeight="1">
      <c r="B2" s="103"/>
      <c r="C2" s="148"/>
      <c r="D2" s="148"/>
      <c r="E2" s="104"/>
      <c r="F2" s="105"/>
      <c r="G2" s="106"/>
      <c r="H2" s="154"/>
      <c r="I2" s="106"/>
      <c r="J2" s="107"/>
    </row>
    <row r="3" spans="2:14" ht="11.25" customHeight="1">
      <c r="B3" s="108"/>
      <c r="C3" s="157"/>
      <c r="D3" s="156"/>
      <c r="E3" s="110"/>
      <c r="F3" s="109"/>
      <c r="G3" s="109"/>
      <c r="H3" s="156"/>
      <c r="I3" s="109"/>
      <c r="J3" s="101"/>
    </row>
    <row r="4" spans="2:14" ht="35.1" customHeight="1">
      <c r="B4" s="321" t="s">
        <v>128</v>
      </c>
      <c r="C4" s="321"/>
      <c r="D4" s="321"/>
      <c r="E4" s="321"/>
      <c r="F4" s="321"/>
      <c r="G4" s="321"/>
      <c r="H4" s="321"/>
      <c r="I4" s="322">
        <v>46147</v>
      </c>
      <c r="J4" s="323"/>
    </row>
    <row r="5" spans="2:14" ht="11.25" customHeight="1">
      <c r="B5" s="108"/>
      <c r="C5" s="157"/>
      <c r="D5" s="157"/>
      <c r="E5" s="111"/>
      <c r="F5" s="108"/>
      <c r="G5" s="108"/>
      <c r="H5" s="157"/>
      <c r="I5" s="108"/>
      <c r="J5" s="108"/>
    </row>
    <row r="6" spans="2:14" ht="11.25" customHeight="1">
      <c r="B6" s="112"/>
      <c r="C6" s="172"/>
      <c r="D6" s="172"/>
      <c r="E6" s="113"/>
      <c r="F6" s="114"/>
      <c r="G6" s="115"/>
      <c r="H6" s="158"/>
      <c r="I6" s="115"/>
      <c r="J6" s="116"/>
    </row>
    <row r="7" spans="2:14" ht="22.5" customHeight="1">
      <c r="B7" s="117" t="s">
        <v>64</v>
      </c>
      <c r="C7" s="173" t="s">
        <v>110</v>
      </c>
      <c r="D7" s="176"/>
      <c r="E7" s="118"/>
      <c r="F7" s="119"/>
      <c r="G7" s="119"/>
      <c r="H7" s="159"/>
      <c r="I7" s="120" t="s">
        <v>65</v>
      </c>
      <c r="J7" s="121">
        <f>'BDI (24,19%)'!D21</f>
        <v>0.2419</v>
      </c>
    </row>
    <row r="8" spans="2:14" ht="22.5" customHeight="1">
      <c r="B8" s="122" t="s">
        <v>18</v>
      </c>
      <c r="C8" s="198" t="s">
        <v>109</v>
      </c>
      <c r="D8" s="160"/>
      <c r="E8" s="123"/>
      <c r="F8" s="123"/>
      <c r="G8" s="123"/>
      <c r="H8" s="160"/>
      <c r="I8" s="127"/>
      <c r="J8" s="121"/>
    </row>
    <row r="9" spans="2:14" ht="22.5" customHeight="1">
      <c r="B9" s="122" t="s">
        <v>66</v>
      </c>
      <c r="C9" s="199" t="s">
        <v>111</v>
      </c>
      <c r="D9" s="177"/>
      <c r="E9" s="124"/>
      <c r="F9" s="125"/>
      <c r="G9" s="126"/>
      <c r="H9" s="161"/>
      <c r="I9" s="127"/>
      <c r="J9" s="121"/>
    </row>
    <row r="10" spans="2:14" ht="15" customHeight="1">
      <c r="B10" s="128"/>
      <c r="C10" s="174" t="s">
        <v>112</v>
      </c>
      <c r="D10" s="178"/>
      <c r="E10" s="129"/>
      <c r="F10" s="130"/>
      <c r="G10" s="131" t="s">
        <v>67</v>
      </c>
      <c r="H10" s="162" t="s">
        <v>23</v>
      </c>
      <c r="I10" s="132"/>
      <c r="J10" s="133"/>
    </row>
    <row r="11" spans="2:14" ht="11.25" customHeight="1">
      <c r="B11" s="134"/>
      <c r="C11" s="150"/>
      <c r="D11" s="150"/>
      <c r="E11" s="111"/>
      <c r="F11" s="108"/>
      <c r="G11" s="120"/>
      <c r="H11" s="157"/>
      <c r="I11" s="108"/>
      <c r="J11" s="108"/>
    </row>
    <row r="12" spans="2:14" ht="24.95" customHeight="1">
      <c r="B12" s="135" t="s">
        <v>127</v>
      </c>
      <c r="C12" s="136"/>
      <c r="D12" s="136"/>
      <c r="E12" s="137"/>
      <c r="F12" s="138"/>
      <c r="G12" s="139"/>
      <c r="H12" s="140"/>
      <c r="I12" s="136"/>
      <c r="J12" s="141"/>
    </row>
    <row r="13" spans="2:14">
      <c r="B13" s="142"/>
      <c r="C13" s="175"/>
      <c r="D13" s="175"/>
      <c r="E13" s="144"/>
      <c r="F13" s="145"/>
      <c r="G13" s="142"/>
      <c r="H13" s="163"/>
      <c r="I13" s="143"/>
      <c r="J13" s="146"/>
    </row>
    <row r="14" spans="2:14" s="203" customFormat="1" ht="22.5">
      <c r="B14" s="195" t="s">
        <v>0</v>
      </c>
      <c r="C14" s="201" t="s">
        <v>17</v>
      </c>
      <c r="D14" s="201" t="s">
        <v>1</v>
      </c>
      <c r="E14" s="195" t="s">
        <v>2</v>
      </c>
      <c r="F14" s="202" t="s">
        <v>3</v>
      </c>
      <c r="G14" s="195" t="s">
        <v>4</v>
      </c>
      <c r="H14" s="195" t="s">
        <v>6</v>
      </c>
      <c r="I14" s="195" t="s">
        <v>5</v>
      </c>
      <c r="J14" s="195" t="s">
        <v>7</v>
      </c>
      <c r="N14" s="284"/>
    </row>
    <row r="15" spans="2:14" s="204" customFormat="1" ht="20.100000000000001" customHeight="1">
      <c r="B15" s="164">
        <v>1</v>
      </c>
      <c r="C15" s="196"/>
      <c r="D15" s="197"/>
      <c r="E15" s="167" t="s">
        <v>73</v>
      </c>
      <c r="F15" s="168"/>
      <c r="G15" s="209"/>
      <c r="H15" s="169"/>
      <c r="I15" s="215"/>
      <c r="J15" s="216"/>
      <c r="N15" s="285"/>
    </row>
    <row r="16" spans="2:14" s="207" customFormat="1" ht="15" customHeight="1">
      <c r="B16" s="155" t="s">
        <v>71</v>
      </c>
      <c r="C16" s="279"/>
      <c r="D16" s="205"/>
      <c r="E16" s="166" t="s">
        <v>74</v>
      </c>
      <c r="F16" s="170"/>
      <c r="G16" s="171"/>
      <c r="H16" s="206"/>
      <c r="I16" s="217"/>
      <c r="J16" s="220">
        <f>SUM(J17:J17)</f>
        <v>47.7</v>
      </c>
      <c r="N16" s="286"/>
    </row>
    <row r="17" spans="2:23" ht="22.5">
      <c r="B17" s="98" t="s">
        <v>72</v>
      </c>
      <c r="C17" s="100" t="s">
        <v>75</v>
      </c>
      <c r="D17" s="165" t="s">
        <v>88</v>
      </c>
      <c r="E17" s="152" t="s">
        <v>89</v>
      </c>
      <c r="F17" s="153" t="s">
        <v>87</v>
      </c>
      <c r="G17" s="280">
        <v>10</v>
      </c>
      <c r="H17" s="281">
        <v>3.84</v>
      </c>
      <c r="I17" s="151">
        <f>ROUND(ROUND(H17,2)*(1+J$7),2)</f>
        <v>4.7699999999999996</v>
      </c>
      <c r="J17" s="208">
        <f t="shared" ref="J17" si="0">ROUND(G17*I17,2)</f>
        <v>47.7</v>
      </c>
    </row>
    <row r="18" spans="2:23" s="207" customFormat="1" ht="15" customHeight="1">
      <c r="B18" s="155" t="s">
        <v>117</v>
      </c>
      <c r="C18" s="279"/>
      <c r="D18" s="205"/>
      <c r="E18" s="166" t="s">
        <v>70</v>
      </c>
      <c r="F18" s="170"/>
      <c r="G18" s="171"/>
      <c r="H18" s="206"/>
      <c r="I18" s="217"/>
      <c r="J18" s="218">
        <f>SUM(J19:J26)</f>
        <v>7925.4000000000005</v>
      </c>
      <c r="N18" s="286"/>
    </row>
    <row r="19" spans="2:23" ht="22.5">
      <c r="B19" s="98" t="s">
        <v>118</v>
      </c>
      <c r="C19" s="100" t="s">
        <v>84</v>
      </c>
      <c r="D19" s="165" t="s">
        <v>86</v>
      </c>
      <c r="E19" s="99" t="s">
        <v>97</v>
      </c>
      <c r="F19" s="153" t="s">
        <v>87</v>
      </c>
      <c r="G19" s="147">
        <v>14</v>
      </c>
      <c r="H19" s="289">
        <v>92.37</v>
      </c>
      <c r="I19" s="151">
        <f t="shared" ref="I19" si="1">ROUND(ROUND(H19,2)*(1+J$7),2)</f>
        <v>114.71</v>
      </c>
      <c r="J19" s="208">
        <f t="shared" ref="J19" si="2">ROUND(G19*I19,2)</f>
        <v>1605.94</v>
      </c>
    </row>
    <row r="20" spans="2:23" ht="22.5">
      <c r="B20" s="98" t="s">
        <v>119</v>
      </c>
      <c r="C20" s="100" t="s">
        <v>19</v>
      </c>
      <c r="D20" s="165" t="s">
        <v>99</v>
      </c>
      <c r="E20" s="152" t="s">
        <v>100</v>
      </c>
      <c r="F20" s="153" t="s">
        <v>87</v>
      </c>
      <c r="G20" s="147">
        <v>6</v>
      </c>
      <c r="H20" s="289">
        <v>30.58</v>
      </c>
      <c r="I20" s="151">
        <f t="shared" ref="I20:I21" si="3">ROUND(ROUND(H20,2)*(1+J$7),2)</f>
        <v>37.979999999999997</v>
      </c>
      <c r="J20" s="208">
        <f t="shared" ref="J20:J22" si="4">ROUND(G20*I20,2)</f>
        <v>227.88</v>
      </c>
    </row>
    <row r="21" spans="2:23" ht="33.75">
      <c r="B21" s="98" t="s">
        <v>120</v>
      </c>
      <c r="C21" s="100" t="s">
        <v>19</v>
      </c>
      <c r="D21" s="165" t="s">
        <v>101</v>
      </c>
      <c r="E21" s="152" t="s">
        <v>102</v>
      </c>
      <c r="F21" s="153" t="s">
        <v>8</v>
      </c>
      <c r="G21" s="147">
        <v>450</v>
      </c>
      <c r="H21" s="289">
        <v>6.16</v>
      </c>
      <c r="I21" s="151">
        <f t="shared" si="3"/>
        <v>7.65</v>
      </c>
      <c r="J21" s="208">
        <f t="shared" si="4"/>
        <v>3442.5</v>
      </c>
    </row>
    <row r="22" spans="2:23" ht="33.75">
      <c r="B22" s="98" t="s">
        <v>121</v>
      </c>
      <c r="C22" s="100" t="s">
        <v>19</v>
      </c>
      <c r="D22" s="165" t="s">
        <v>103</v>
      </c>
      <c r="E22" s="99" t="s">
        <v>104</v>
      </c>
      <c r="F22" s="153" t="s">
        <v>87</v>
      </c>
      <c r="G22" s="147">
        <v>2</v>
      </c>
      <c r="H22" s="289">
        <v>100.79</v>
      </c>
      <c r="I22" s="151">
        <f>ROUND(ROUND(H22,2)*(1+J$7),2)</f>
        <v>125.17</v>
      </c>
      <c r="J22" s="208">
        <f t="shared" si="4"/>
        <v>250.34</v>
      </c>
      <c r="O22" s="134"/>
    </row>
    <row r="23" spans="2:23" ht="22.5">
      <c r="B23" s="98" t="s">
        <v>122</v>
      </c>
      <c r="C23" s="100" t="s">
        <v>19</v>
      </c>
      <c r="D23" s="165" t="s">
        <v>105</v>
      </c>
      <c r="E23" s="99" t="s">
        <v>106</v>
      </c>
      <c r="F23" s="153" t="s">
        <v>87</v>
      </c>
      <c r="G23" s="147">
        <v>2</v>
      </c>
      <c r="H23" s="289">
        <v>55.18</v>
      </c>
      <c r="I23" s="151">
        <f t="shared" ref="I23:I26" si="5">ROUND(ROUND(H23,2)*(1+J$7),2)</f>
        <v>68.53</v>
      </c>
      <c r="J23" s="208">
        <f t="shared" ref="J23:J26" si="6">ROUND(G23*I23,2)</f>
        <v>137.06</v>
      </c>
      <c r="L23" s="134"/>
    </row>
    <row r="24" spans="2:23" ht="15" customHeight="1">
      <c r="B24" s="98" t="s">
        <v>123</v>
      </c>
      <c r="C24" s="100" t="s">
        <v>98</v>
      </c>
      <c r="D24" s="165" t="s">
        <v>107</v>
      </c>
      <c r="E24" s="99" t="s">
        <v>108</v>
      </c>
      <c r="F24" s="153" t="s">
        <v>87</v>
      </c>
      <c r="G24" s="147">
        <v>6</v>
      </c>
      <c r="H24" s="289">
        <v>19.47</v>
      </c>
      <c r="I24" s="151">
        <f t="shared" ref="I24:I25" si="7">ROUND(ROUND(H24,2)*(1+J$7),2)</f>
        <v>24.18</v>
      </c>
      <c r="J24" s="208">
        <f t="shared" ref="J24:J25" si="8">ROUND(G24*I24,2)</f>
        <v>145.08000000000001</v>
      </c>
      <c r="L24" s="134"/>
    </row>
    <row r="25" spans="2:23" ht="33.75">
      <c r="B25" s="98" t="s">
        <v>124</v>
      </c>
      <c r="C25" s="100" t="s">
        <v>19</v>
      </c>
      <c r="D25" s="165" t="s">
        <v>113</v>
      </c>
      <c r="E25" s="99" t="s">
        <v>114</v>
      </c>
      <c r="F25" s="153" t="s">
        <v>87</v>
      </c>
      <c r="G25" s="280">
        <v>10</v>
      </c>
      <c r="H25" s="281">
        <v>55.45</v>
      </c>
      <c r="I25" s="151">
        <f t="shared" si="7"/>
        <v>68.86</v>
      </c>
      <c r="J25" s="208">
        <f t="shared" si="8"/>
        <v>688.6</v>
      </c>
      <c r="L25" s="134"/>
    </row>
    <row r="26" spans="2:23" ht="33.75">
      <c r="B26" s="98" t="s">
        <v>125</v>
      </c>
      <c r="C26" s="100" t="s">
        <v>19</v>
      </c>
      <c r="D26" s="165" t="s">
        <v>115</v>
      </c>
      <c r="E26" s="99" t="s">
        <v>116</v>
      </c>
      <c r="F26" s="153" t="s">
        <v>8</v>
      </c>
      <c r="G26" s="280">
        <v>120</v>
      </c>
      <c r="H26" s="281">
        <v>9.58</v>
      </c>
      <c r="I26" s="151">
        <f t="shared" si="5"/>
        <v>11.9</v>
      </c>
      <c r="J26" s="208">
        <f t="shared" si="6"/>
        <v>1428</v>
      </c>
    </row>
    <row r="27" spans="2:23" s="179" customFormat="1" ht="11.25" customHeight="1">
      <c r="B27" s="180"/>
      <c r="C27" s="181"/>
      <c r="D27" s="182"/>
      <c r="E27" s="183"/>
      <c r="F27" s="184"/>
      <c r="G27" s="185"/>
      <c r="H27" s="186"/>
      <c r="I27" s="185"/>
      <c r="J27" s="187"/>
      <c r="K27" s="102"/>
      <c r="L27" s="102"/>
      <c r="M27" s="102"/>
      <c r="N27" s="283"/>
      <c r="O27" s="102"/>
      <c r="P27" s="102"/>
      <c r="Q27" s="102"/>
      <c r="R27" s="102"/>
      <c r="S27" s="102"/>
      <c r="T27" s="102"/>
      <c r="U27" s="102"/>
      <c r="V27" s="102"/>
      <c r="W27" s="102"/>
    </row>
    <row r="28" spans="2:23" s="179" customFormat="1" ht="24.95" customHeight="1">
      <c r="B28" s="188"/>
      <c r="C28" s="189"/>
      <c r="D28" s="189"/>
      <c r="E28" s="190" t="s">
        <v>68</v>
      </c>
      <c r="F28" s="191"/>
      <c r="G28" s="188"/>
      <c r="H28" s="188"/>
      <c r="I28" s="188"/>
      <c r="J28" s="193">
        <f>J16+J18</f>
        <v>7973.1</v>
      </c>
      <c r="K28" s="102"/>
      <c r="L28" s="102"/>
      <c r="M28" s="102"/>
      <c r="N28" s="283"/>
      <c r="O28" s="102"/>
      <c r="P28" s="102"/>
      <c r="Q28" s="102"/>
      <c r="R28" s="102"/>
      <c r="S28" s="102"/>
      <c r="T28" s="102"/>
      <c r="U28" s="102"/>
      <c r="V28" s="102"/>
      <c r="W28" s="102"/>
    </row>
    <row r="29" spans="2:23" s="179" customFormat="1" ht="11.25" customHeight="1">
      <c r="B29" s="276"/>
      <c r="C29" s="181"/>
      <c r="D29" s="181"/>
      <c r="E29" s="192"/>
      <c r="F29" s="184"/>
      <c r="G29" s="277"/>
      <c r="H29" s="277"/>
      <c r="I29" s="277"/>
      <c r="J29" s="278"/>
      <c r="K29" s="102"/>
      <c r="L29" s="102"/>
      <c r="M29" s="102"/>
      <c r="N29" s="283"/>
      <c r="O29" s="102"/>
      <c r="P29" s="102"/>
      <c r="Q29" s="102"/>
      <c r="R29" s="102"/>
      <c r="S29" s="102"/>
      <c r="T29" s="102"/>
      <c r="U29" s="102"/>
      <c r="V29" s="102"/>
      <c r="W29" s="102"/>
    </row>
    <row r="30" spans="2:23" s="179" customFormat="1" ht="15" customHeight="1">
      <c r="B30" s="316" t="s">
        <v>69</v>
      </c>
      <c r="C30" s="317"/>
      <c r="D30" s="317"/>
      <c r="E30" s="317"/>
      <c r="F30" s="317"/>
      <c r="G30" s="317"/>
      <c r="H30" s="317"/>
      <c r="I30" s="317"/>
      <c r="J30" s="318"/>
      <c r="K30" s="102"/>
      <c r="L30" s="102"/>
      <c r="M30" s="102"/>
      <c r="N30" s="283"/>
      <c r="O30" s="102"/>
      <c r="P30" s="102"/>
      <c r="Q30" s="102"/>
      <c r="R30" s="102"/>
      <c r="S30" s="102"/>
      <c r="T30" s="102"/>
      <c r="U30" s="102"/>
      <c r="V30" s="102"/>
      <c r="W30" s="102"/>
    </row>
    <row r="31" spans="2:23" s="179" customFormat="1" ht="15" customHeight="1">
      <c r="B31" s="319" t="s">
        <v>34</v>
      </c>
      <c r="C31" s="319"/>
      <c r="D31" s="319"/>
      <c r="E31" s="319"/>
      <c r="F31" s="320"/>
      <c r="G31" s="320"/>
      <c r="H31" s="320"/>
      <c r="I31" s="320"/>
      <c r="J31" s="320"/>
      <c r="K31" s="102"/>
      <c r="L31" s="102"/>
      <c r="M31" s="102"/>
      <c r="N31" s="283"/>
      <c r="O31" s="102"/>
      <c r="P31" s="102"/>
      <c r="Q31" s="102"/>
      <c r="R31" s="102"/>
      <c r="S31" s="102"/>
      <c r="T31" s="102"/>
      <c r="U31" s="102"/>
      <c r="V31" s="102"/>
      <c r="W31" s="102"/>
    </row>
  </sheetData>
  <sheetProtection algorithmName="SHA-512" hashValue="htpqKCDJKHNMeM1ftoi2vM2MVLvkER8lcdbVYCa2SmB+xQ89OWC/cewtl5y1cjnWqcO3LjXos8wnAoWYH4IVWw==" saltValue="jmgbu0C3ds7keldpgNGPTA==" spinCount="100000" sheet="1" objects="1" scenarios="1" selectLockedCells="1" selectUnlockedCells="1"/>
  <mergeCells count="5">
    <mergeCell ref="B30:J30"/>
    <mergeCell ref="B31:E31"/>
    <mergeCell ref="F31:J31"/>
    <mergeCell ref="B4:H4"/>
    <mergeCell ref="I4:J4"/>
  </mergeCells>
  <conditionalFormatting sqref="B7:B8">
    <cfRule type="expression" dxfId="16" priority="220" stopIfTrue="1">
      <formula>OR(#REF!="M",#REF!="A")</formula>
    </cfRule>
  </conditionalFormatting>
  <conditionalFormatting sqref="B14:B26">
    <cfRule type="expression" dxfId="15" priority="69" stopIfTrue="1">
      <formula>OR(#REF!="M",#REF!="A")</formula>
    </cfRule>
  </conditionalFormatting>
  <conditionalFormatting sqref="C1:D1 F1:I1 C32:D64638 F32:I64638">
    <cfRule type="expression" dxfId="14" priority="231" stopIfTrue="1">
      <formula>OR(#REF!="M",#REF!="A")</formula>
    </cfRule>
  </conditionalFormatting>
  <conditionalFormatting sqref="C2:D2 F2:I2 C3:C4 C5:D6 F5:I6 F7:F8 F9:H9">
    <cfRule type="expression" dxfId="13" priority="221" stopIfTrue="1">
      <formula>OR(#REF!="M",#REF!="A")</formula>
    </cfRule>
  </conditionalFormatting>
  <conditionalFormatting sqref="C9:D31">
    <cfRule type="expression" dxfId="12" priority="3" stopIfTrue="1">
      <formula>OR(#REF!="M",#REF!="A")</formula>
    </cfRule>
  </conditionalFormatting>
  <conditionalFormatting sqref="D3">
    <cfRule type="expression" dxfId="11" priority="224" stopIfTrue="1">
      <formula>OR(#REF!="M",#REF!="A")</formula>
    </cfRule>
  </conditionalFormatting>
  <conditionalFormatting sqref="E1 E32:E64638">
    <cfRule type="expression" dxfId="10" priority="232" stopIfTrue="1">
      <formula>OR(#REF!="M",#REF!="A")</formula>
    </cfRule>
  </conditionalFormatting>
  <conditionalFormatting sqref="E2 E5:E12">
    <cfRule type="expression" dxfId="9" priority="222" stopIfTrue="1">
      <formula>OR(#REF!="M",#REF!="A")</formula>
    </cfRule>
  </conditionalFormatting>
  <conditionalFormatting sqref="E13">
    <cfRule type="expression" dxfId="8" priority="226" stopIfTrue="1">
      <formula>OR(#REF!="M",#REF!="A")</formula>
    </cfRule>
  </conditionalFormatting>
  <conditionalFormatting sqref="E14:E31">
    <cfRule type="expression" dxfId="7" priority="7" stopIfTrue="1">
      <formula>OR(#REF!="M",#REF!="A")</formula>
    </cfRule>
  </conditionalFormatting>
  <conditionalFormatting sqref="F10:I31">
    <cfRule type="expression" dxfId="6" priority="1" stopIfTrue="1">
      <formula>OR(#REF!="M",#REF!="A")</formula>
    </cfRule>
  </conditionalFormatting>
  <conditionalFormatting sqref="J1 J32:J64638">
    <cfRule type="expression" dxfId="5" priority="233" stopIfTrue="1">
      <formula>OR(#REF!="M",#REF!="A")</formula>
    </cfRule>
  </conditionalFormatting>
  <conditionalFormatting sqref="J2 J5:J6 J10:J12">
    <cfRule type="expression" dxfId="4" priority="223" stopIfTrue="1">
      <formula>OR(#REF!="M",#REF!="A")</formula>
    </cfRule>
  </conditionalFormatting>
  <conditionalFormatting sqref="J13">
    <cfRule type="expression" dxfId="3" priority="227" stopIfTrue="1">
      <formula>OR(#REF!="M",#REF!="A")</formula>
    </cfRule>
  </conditionalFormatting>
  <conditionalFormatting sqref="J14:J31">
    <cfRule type="expression" dxfId="2" priority="2" stopIfTrue="1">
      <formula>OR(#REF!="M",#REF!="A")</formula>
    </cfRule>
  </conditionalFormatting>
  <printOptions horizontalCentered="1"/>
  <pageMargins left="0.70866141732283472" right="0.11811023622047245" top="0.39370078740157483" bottom="0.59055118110236227" header="0.31496062992125984" footer="0.31496062992125984"/>
  <pageSetup paperSize="9" scale="66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2"/>
  <sheetViews>
    <sheetView showGridLines="0" zoomScaleNormal="100" workbookViewId="0">
      <selection activeCell="D16" sqref="D16"/>
    </sheetView>
  </sheetViews>
  <sheetFormatPr defaultColWidth="9.140625" defaultRowHeight="11.25"/>
  <cols>
    <col min="1" max="1" width="2.85546875" style="221" customWidth="1"/>
    <col min="2" max="2" width="11.42578125" style="261" customWidth="1"/>
    <col min="3" max="3" width="16" style="261" customWidth="1"/>
    <col min="4" max="4" width="43" style="266" customWidth="1"/>
    <col min="5" max="5" width="9.42578125" style="261" bestFit="1" customWidth="1"/>
    <col min="6" max="6" width="12.7109375" style="262" customWidth="1"/>
    <col min="7" max="7" width="12.7109375" style="261" customWidth="1"/>
    <col min="8" max="8" width="15.7109375" style="261" customWidth="1"/>
    <col min="9" max="9" width="16.85546875" style="256" customWidth="1"/>
    <col min="10" max="10" width="11.42578125" style="222" customWidth="1"/>
    <col min="11" max="11" width="14.5703125" style="221" customWidth="1"/>
    <col min="12" max="12" width="18.5703125" style="221" customWidth="1"/>
    <col min="13" max="13" width="16.7109375" style="221" customWidth="1"/>
    <col min="14" max="14" width="13.85546875" style="221" customWidth="1"/>
    <col min="15" max="15" width="9.42578125" style="221" bestFit="1" customWidth="1"/>
    <col min="16" max="17" width="9.28515625" style="221" bestFit="1" customWidth="1"/>
    <col min="18" max="16384" width="9.140625" style="221"/>
  </cols>
  <sheetData>
    <row r="1" spans="1:9">
      <c r="B1" s="222"/>
      <c r="C1" s="222"/>
      <c r="D1" s="223"/>
      <c r="E1" s="222"/>
      <c r="F1" s="224"/>
      <c r="G1" s="222"/>
      <c r="H1" s="222"/>
      <c r="I1" s="221"/>
    </row>
    <row r="2" spans="1:9" ht="82.5" customHeight="1">
      <c r="A2" s="59"/>
      <c r="B2" s="225"/>
      <c r="C2" s="226"/>
      <c r="D2" s="227"/>
      <c r="E2" s="226"/>
      <c r="F2" s="226"/>
      <c r="G2" s="226"/>
      <c r="H2" s="228"/>
      <c r="I2" s="59"/>
    </row>
    <row r="3" spans="1:9" ht="11.25" customHeight="1">
      <c r="A3" s="59"/>
      <c r="B3" s="59"/>
      <c r="C3" s="59"/>
      <c r="D3" s="59"/>
      <c r="E3" s="59"/>
      <c r="F3" s="59"/>
      <c r="G3" s="59"/>
      <c r="H3" s="59"/>
      <c r="I3" s="59"/>
    </row>
    <row r="4" spans="1:9" ht="17.45" customHeight="1">
      <c r="A4" s="59"/>
      <c r="B4" s="327" t="s">
        <v>76</v>
      </c>
      <c r="C4" s="327"/>
      <c r="D4" s="327"/>
      <c r="E4" s="327"/>
      <c r="F4" s="327"/>
      <c r="G4" s="327"/>
      <c r="H4" s="328">
        <f>Planilha!I4</f>
        <v>46147</v>
      </c>
      <c r="I4" s="221"/>
    </row>
    <row r="5" spans="1:9" ht="17.45" customHeight="1">
      <c r="A5" s="59"/>
      <c r="B5" s="327"/>
      <c r="C5" s="327"/>
      <c r="D5" s="327"/>
      <c r="E5" s="327"/>
      <c r="F5" s="327"/>
      <c r="G5" s="327"/>
      <c r="H5" s="329"/>
      <c r="I5" s="221"/>
    </row>
    <row r="6" spans="1:9" ht="11.25" customHeight="1">
      <c r="A6" s="59"/>
      <c r="B6" s="222"/>
      <c r="C6" s="222"/>
      <c r="D6" s="223"/>
      <c r="E6" s="222"/>
      <c r="F6" s="222"/>
      <c r="G6" s="222"/>
      <c r="H6" s="222"/>
      <c r="I6" s="221"/>
    </row>
    <row r="7" spans="1:9">
      <c r="B7" s="229"/>
      <c r="C7" s="230"/>
      <c r="D7" s="231"/>
      <c r="E7" s="230"/>
      <c r="F7" s="230"/>
      <c r="G7" s="230"/>
      <c r="H7" s="232"/>
      <c r="I7" s="221"/>
    </row>
    <row r="8" spans="1:9" ht="18.75">
      <c r="B8" s="267" t="s">
        <v>64</v>
      </c>
      <c r="C8" s="268" t="str">
        <f>Planilha!C7</f>
        <v>UBS VETORAZZO</v>
      </c>
      <c r="D8" s="269"/>
      <c r="E8" s="269"/>
      <c r="F8" s="269"/>
      <c r="G8" s="269"/>
      <c r="H8" s="270"/>
      <c r="I8" s="221"/>
    </row>
    <row r="9" spans="1:9" ht="22.5" customHeight="1">
      <c r="B9" s="233" t="s">
        <v>18</v>
      </c>
      <c r="C9" s="234" t="str">
        <f>Planilha!C8</f>
        <v>REFORMA DA ILUMINAÇÃO EXTERNA</v>
      </c>
      <c r="D9" s="235"/>
      <c r="E9" s="236"/>
      <c r="F9" s="236"/>
      <c r="G9" s="236"/>
      <c r="H9" s="237"/>
      <c r="I9" s="221"/>
    </row>
    <row r="10" spans="1:9" ht="15" customHeight="1">
      <c r="B10" s="233" t="s">
        <v>66</v>
      </c>
      <c r="C10" s="238" t="str">
        <f>Planilha!C9</f>
        <v>AV. FORTUNATO ERNESTO VETORAZZO, 711</v>
      </c>
      <c r="D10" s="239"/>
      <c r="E10" s="239"/>
      <c r="F10" s="240"/>
      <c r="G10" s="241"/>
      <c r="H10" s="242"/>
      <c r="I10" s="221"/>
    </row>
    <row r="11" spans="1:9" ht="15" customHeight="1">
      <c r="B11" s="271"/>
      <c r="C11" s="272" t="str">
        <f>Planilha!C10</f>
        <v>JARDIM VETORAZZO</v>
      </c>
      <c r="D11" s="273"/>
      <c r="E11" s="273"/>
      <c r="F11" s="240" t="s">
        <v>67</v>
      </c>
      <c r="G11" s="274" t="str">
        <f>Planilha!H10</f>
        <v>SÃO JOSÉ DO RIO PRETO - SP</v>
      </c>
      <c r="H11" s="275"/>
      <c r="I11" s="221"/>
    </row>
    <row r="12" spans="1:9" ht="6.95" customHeight="1">
      <c r="B12" s="243"/>
      <c r="C12" s="244"/>
      <c r="D12" s="245"/>
      <c r="E12" s="245"/>
      <c r="F12" s="246"/>
      <c r="G12" s="247"/>
      <c r="H12" s="248"/>
      <c r="I12" s="221"/>
    </row>
    <row r="13" spans="1:9" ht="11.25" customHeight="1">
      <c r="B13" s="276"/>
      <c r="C13" s="277"/>
      <c r="D13" s="249"/>
      <c r="E13" s="250"/>
      <c r="F13" s="277"/>
      <c r="G13" s="184"/>
      <c r="H13" s="278"/>
      <c r="I13" s="59"/>
    </row>
    <row r="14" spans="1:9" ht="22.5">
      <c r="B14" s="330" t="s">
        <v>85</v>
      </c>
      <c r="C14" s="330"/>
      <c r="D14" s="251" t="s">
        <v>97</v>
      </c>
      <c r="E14" s="252" t="s">
        <v>87</v>
      </c>
      <c r="F14" s="253"/>
      <c r="G14" s="254" t="s">
        <v>77</v>
      </c>
      <c r="H14" s="255">
        <f>SUM(H16:H19)</f>
        <v>92.37</v>
      </c>
    </row>
    <row r="15" spans="1:9" ht="15" customHeight="1">
      <c r="B15" s="155" t="s">
        <v>17</v>
      </c>
      <c r="C15" s="257" t="s">
        <v>1</v>
      </c>
      <c r="D15" s="258" t="s">
        <v>78</v>
      </c>
      <c r="E15" s="155" t="s">
        <v>79</v>
      </c>
      <c r="F15" s="253" t="s">
        <v>80</v>
      </c>
      <c r="G15" s="155" t="s">
        <v>81</v>
      </c>
      <c r="H15" s="155" t="s">
        <v>82</v>
      </c>
    </row>
    <row r="16" spans="1:9" ht="15" customHeight="1">
      <c r="B16" s="100" t="s">
        <v>19</v>
      </c>
      <c r="C16" s="165" t="s">
        <v>92</v>
      </c>
      <c r="D16" s="287" t="s">
        <v>93</v>
      </c>
      <c r="E16" s="100" t="s">
        <v>83</v>
      </c>
      <c r="F16" s="259">
        <v>0.5</v>
      </c>
      <c r="G16" s="290">
        <v>45.53</v>
      </c>
      <c r="H16" s="260">
        <f>IF(G16=0,"",ROUND(F16*G16,2))</f>
        <v>22.77</v>
      </c>
    </row>
    <row r="17" spans="2:9" ht="15" customHeight="1">
      <c r="B17" s="100" t="s">
        <v>19</v>
      </c>
      <c r="C17" s="165" t="s">
        <v>94</v>
      </c>
      <c r="D17" s="287" t="s">
        <v>95</v>
      </c>
      <c r="E17" s="100" t="s">
        <v>83</v>
      </c>
      <c r="F17" s="259">
        <v>0.3</v>
      </c>
      <c r="G17" s="290">
        <v>31.15</v>
      </c>
      <c r="H17" s="260">
        <f>IF(G17=0,"",ROUND(F17*G17,2))</f>
        <v>9.35</v>
      </c>
    </row>
    <row r="18" spans="2:9">
      <c r="B18" s="100" t="s">
        <v>77</v>
      </c>
      <c r="C18" s="165" t="s">
        <v>90</v>
      </c>
      <c r="D18" s="287" t="s">
        <v>96</v>
      </c>
      <c r="E18" s="100" t="s">
        <v>87</v>
      </c>
      <c r="F18" s="259">
        <v>2</v>
      </c>
      <c r="G18" s="290">
        <v>0.85</v>
      </c>
      <c r="H18" s="260">
        <f t="shared" ref="H18:H19" si="0">IF(G18=0,"",ROUND(F18*G18,2))</f>
        <v>1.7</v>
      </c>
    </row>
    <row r="19" spans="2:9" ht="22.5">
      <c r="B19" s="100" t="s">
        <v>77</v>
      </c>
      <c r="C19" s="165" t="s">
        <v>91</v>
      </c>
      <c r="D19" s="99" t="s">
        <v>97</v>
      </c>
      <c r="E19" s="100" t="s">
        <v>87</v>
      </c>
      <c r="F19" s="259">
        <v>1</v>
      </c>
      <c r="G19" s="290">
        <v>58.55</v>
      </c>
      <c r="H19" s="260">
        <f t="shared" si="0"/>
        <v>58.55</v>
      </c>
    </row>
    <row r="20" spans="2:9">
      <c r="B20" s="225"/>
      <c r="C20" s="263"/>
      <c r="D20" s="183"/>
      <c r="E20" s="277"/>
      <c r="F20" s="264"/>
      <c r="G20" s="227"/>
      <c r="H20" s="265"/>
      <c r="I20" s="221"/>
    </row>
    <row r="21" spans="2:9" ht="15" customHeight="1">
      <c r="B21" s="316" t="s">
        <v>69</v>
      </c>
      <c r="C21" s="317"/>
      <c r="D21" s="317"/>
      <c r="E21" s="317"/>
      <c r="F21" s="317"/>
      <c r="G21" s="317"/>
      <c r="H21" s="318"/>
      <c r="I21" s="221"/>
    </row>
    <row r="22" spans="2:9" ht="15" customHeight="1">
      <c r="B22" s="316" t="s">
        <v>34</v>
      </c>
      <c r="C22" s="317"/>
      <c r="D22" s="318"/>
      <c r="E22" s="324"/>
      <c r="F22" s="325"/>
      <c r="G22" s="325"/>
      <c r="H22" s="326"/>
      <c r="I22" s="221"/>
    </row>
  </sheetData>
  <sheetProtection algorithmName="SHA-512" hashValue="25gcpFhO74I+Jl1Z++Eo1qkshqF5gF2eFQ7BM+ALyGeoxqkz5kib29PeEs4xrA6rDSniNZNy0IxK8sbstAuOiQ==" saltValue="2TDMyk8ZsUZrjTMK/DqYJQ==" spinCount="100000" sheet="1" objects="1" scenarios="1" selectLockedCells="1" selectUnlockedCells="1"/>
  <mergeCells count="6">
    <mergeCell ref="B22:D22"/>
    <mergeCell ref="E22:H22"/>
    <mergeCell ref="B4:G5"/>
    <mergeCell ref="H4:H5"/>
    <mergeCell ref="B14:C14"/>
    <mergeCell ref="B21:H21"/>
  </mergeCells>
  <conditionalFormatting sqref="B13:C13">
    <cfRule type="expression" dxfId="1" priority="1" stopIfTrue="1">
      <formula>OR(#REF!="M",#REF!="A")</formula>
    </cfRule>
  </conditionalFormatting>
  <pageMargins left="0.51181102362204722" right="0.11811023622047245" top="0.59055118110236227" bottom="0.59055118110236227" header="0.31496062992125984" footer="0.31496062992125984"/>
  <pageSetup paperSize="9" scale="80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20"/>
  <sheetViews>
    <sheetView showGridLines="0" workbookViewId="0">
      <selection activeCell="F21" sqref="F21"/>
    </sheetView>
  </sheetViews>
  <sheetFormatPr defaultRowHeight="15"/>
  <cols>
    <col min="1" max="4" width="3.7109375" style="59" customWidth="1"/>
    <col min="5" max="5" width="50.7109375" style="59" customWidth="1"/>
    <col min="6" max="6" width="16.7109375" style="59" customWidth="1"/>
    <col min="7" max="7" width="12.7109375" style="59" customWidth="1"/>
    <col min="8" max="8" width="16.7109375" style="59" customWidth="1"/>
    <col min="9" max="10" width="9.7109375" style="59" customWidth="1"/>
    <col min="11" max="11" width="16.7109375" style="59" customWidth="1"/>
    <col min="12" max="13" width="9.7109375" style="59" customWidth="1"/>
    <col min="14" max="14" width="16.7109375" style="59" customWidth="1"/>
    <col min="15" max="16" width="9.7109375" style="59" customWidth="1"/>
    <col min="17" max="17" width="16.7109375" style="59" customWidth="1"/>
    <col min="18" max="19" width="9.7109375" style="59" customWidth="1"/>
    <col min="20" max="16384" width="9.140625" style="59"/>
  </cols>
  <sheetData>
    <row r="1" spans="1:19" ht="15.75" thickBot="1"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</row>
    <row r="2" spans="1:19" ht="111" customHeight="1" thickBot="1">
      <c r="B2" s="1"/>
      <c r="C2" s="2"/>
      <c r="D2" s="2"/>
      <c r="E2" s="2"/>
      <c r="F2" s="2"/>
      <c r="G2" s="2"/>
      <c r="H2" s="2"/>
      <c r="I2" s="2"/>
      <c r="J2" s="21"/>
      <c r="K2" s="2"/>
      <c r="L2" s="2"/>
      <c r="M2" s="2"/>
      <c r="N2" s="2"/>
      <c r="O2" s="2"/>
      <c r="P2" s="2"/>
      <c r="Q2" s="2"/>
      <c r="R2" s="2"/>
      <c r="S2" s="3"/>
    </row>
    <row r="3" spans="1:19" ht="24.95" customHeight="1" thickBot="1">
      <c r="B3" s="4"/>
      <c r="C3" s="5"/>
      <c r="D3" s="5"/>
      <c r="E3" s="5"/>
      <c r="F3" s="5"/>
      <c r="G3" s="5"/>
      <c r="H3" s="5"/>
      <c r="I3" s="5"/>
      <c r="J3" s="6" t="s">
        <v>13</v>
      </c>
      <c r="K3" s="5"/>
      <c r="L3" s="5"/>
      <c r="M3" s="5"/>
      <c r="N3" s="5"/>
      <c r="O3" s="5"/>
      <c r="P3" s="5"/>
      <c r="Q3" s="5"/>
      <c r="R3" s="5"/>
      <c r="S3" s="7"/>
    </row>
    <row r="4" spans="1:19" ht="39" customHeight="1">
      <c r="B4" s="42" t="s">
        <v>20</v>
      </c>
      <c r="C4" s="43"/>
      <c r="D4" s="43"/>
      <c r="E4" s="350" t="str">
        <f>Planilha!C7</f>
        <v>UBS VETORAZZO</v>
      </c>
      <c r="F4" s="350"/>
      <c r="G4" s="350"/>
      <c r="H4" s="44"/>
      <c r="I4" s="44"/>
      <c r="J4" s="45"/>
      <c r="K4" s="45"/>
      <c r="L4" s="45"/>
      <c r="M4" s="45"/>
      <c r="N4" s="45"/>
      <c r="O4" s="45"/>
      <c r="P4" s="45"/>
      <c r="Q4" s="45"/>
      <c r="R4" s="45"/>
      <c r="S4" s="46"/>
    </row>
    <row r="5" spans="1:19" ht="19.5" customHeight="1">
      <c r="B5" s="331" t="s">
        <v>21</v>
      </c>
      <c r="C5" s="332"/>
      <c r="D5" s="332"/>
      <c r="E5" s="288" t="str">
        <f>Planilha!C8</f>
        <v>REFORMA DA ILUMINAÇÃO EXTERNA</v>
      </c>
      <c r="F5" s="47"/>
      <c r="G5" s="48"/>
      <c r="H5" s="49"/>
      <c r="I5" s="49"/>
      <c r="J5" s="49"/>
      <c r="K5" s="49"/>
      <c r="L5" s="49"/>
      <c r="M5" s="50" t="s">
        <v>22</v>
      </c>
      <c r="N5" s="51" t="s">
        <v>23</v>
      </c>
      <c r="O5" s="52"/>
      <c r="P5" s="52"/>
      <c r="Q5" s="52"/>
      <c r="R5" s="49"/>
      <c r="S5" s="53"/>
    </row>
    <row r="6" spans="1:19" ht="19.5" customHeight="1" thickBot="1">
      <c r="B6" s="333" t="s">
        <v>24</v>
      </c>
      <c r="C6" s="334"/>
      <c r="D6" s="334"/>
      <c r="E6" s="219" t="str">
        <f>Planilha!C9</f>
        <v>AV. FORTUNATO ERNESTO VETORAZZO, 711</v>
      </c>
      <c r="F6" s="219" t="str">
        <f>Planilha!C10</f>
        <v>JARDIM VETORAZZO</v>
      </c>
      <c r="G6" s="41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9"/>
    </row>
    <row r="7" spans="1:19" ht="12.75" customHeight="1">
      <c r="B7" s="335" t="s">
        <v>0</v>
      </c>
      <c r="C7" s="336"/>
      <c r="D7" s="337"/>
      <c r="E7" s="344" t="s">
        <v>2</v>
      </c>
      <c r="F7" s="347" t="s">
        <v>25</v>
      </c>
      <c r="G7" s="354" t="s">
        <v>26</v>
      </c>
      <c r="H7" s="364">
        <v>1</v>
      </c>
      <c r="I7" s="364"/>
      <c r="J7" s="364"/>
      <c r="K7" s="364">
        <v>2</v>
      </c>
      <c r="L7" s="364"/>
      <c r="M7" s="364"/>
      <c r="N7" s="365">
        <v>3</v>
      </c>
      <c r="O7" s="366"/>
      <c r="P7" s="367"/>
      <c r="Q7" s="365">
        <v>4</v>
      </c>
      <c r="R7" s="366"/>
      <c r="S7" s="367"/>
    </row>
    <row r="8" spans="1:19" ht="12.75" customHeight="1">
      <c r="B8" s="338"/>
      <c r="C8" s="339"/>
      <c r="D8" s="340"/>
      <c r="E8" s="345"/>
      <c r="F8" s="348"/>
      <c r="G8" s="355"/>
      <c r="H8" s="360"/>
      <c r="I8" s="360"/>
      <c r="J8" s="360"/>
      <c r="K8" s="361"/>
      <c r="L8" s="362"/>
      <c r="M8" s="363"/>
      <c r="N8" s="361"/>
      <c r="O8" s="362"/>
      <c r="P8" s="363"/>
      <c r="Q8" s="361"/>
      <c r="R8" s="362"/>
      <c r="S8" s="363"/>
    </row>
    <row r="9" spans="1:19" ht="12.75" customHeight="1" thickBot="1">
      <c r="B9" s="341"/>
      <c r="C9" s="342"/>
      <c r="D9" s="343"/>
      <c r="E9" s="346"/>
      <c r="F9" s="349"/>
      <c r="G9" s="356"/>
      <c r="H9" s="22" t="s">
        <v>14</v>
      </c>
      <c r="I9" s="23" t="s">
        <v>15</v>
      </c>
      <c r="J9" s="24" t="s">
        <v>27</v>
      </c>
      <c r="K9" s="22" t="s">
        <v>14</v>
      </c>
      <c r="L9" s="23" t="s">
        <v>15</v>
      </c>
      <c r="M9" s="24" t="s">
        <v>27</v>
      </c>
      <c r="N9" s="22" t="s">
        <v>14</v>
      </c>
      <c r="O9" s="23" t="s">
        <v>15</v>
      </c>
      <c r="P9" s="24" t="s">
        <v>27</v>
      </c>
      <c r="Q9" s="22" t="s">
        <v>14</v>
      </c>
      <c r="R9" s="23" t="s">
        <v>15</v>
      </c>
      <c r="S9" s="24" t="s">
        <v>27</v>
      </c>
    </row>
    <row r="10" spans="1:19" s="210" customFormat="1" ht="18" customHeight="1" thickBot="1">
      <c r="B10" s="94"/>
      <c r="C10" s="95"/>
      <c r="D10" s="95"/>
      <c r="E10" s="96" t="s">
        <v>109</v>
      </c>
      <c r="F10" s="211">
        <f>Planilha!J28</f>
        <v>7973.1</v>
      </c>
      <c r="G10" s="97">
        <f>F10/F$12</f>
        <v>1</v>
      </c>
      <c r="H10" s="213">
        <f>$F10*I10%</f>
        <v>7973.1</v>
      </c>
      <c r="I10" s="25">
        <v>100</v>
      </c>
      <c r="J10" s="26">
        <f>I10</f>
        <v>100</v>
      </c>
      <c r="K10" s="214">
        <f>$F10*L10%</f>
        <v>0</v>
      </c>
      <c r="L10" s="25">
        <v>0</v>
      </c>
      <c r="M10" s="27">
        <f>L10+J10</f>
        <v>100</v>
      </c>
      <c r="N10" s="214">
        <f>$F10*O10%</f>
        <v>0</v>
      </c>
      <c r="O10" s="25">
        <v>0</v>
      </c>
      <c r="P10" s="27">
        <f>O10+M10</f>
        <v>100</v>
      </c>
      <c r="Q10" s="214">
        <f>$F10*R10%</f>
        <v>0</v>
      </c>
      <c r="R10" s="25">
        <v>0</v>
      </c>
      <c r="S10" s="27">
        <f>R10+P10</f>
        <v>100</v>
      </c>
    </row>
    <row r="11" spans="1:19" ht="18" customHeight="1" thickBot="1">
      <c r="A11" s="55"/>
      <c r="B11" s="28"/>
      <c r="C11" s="29"/>
      <c r="D11" s="29"/>
      <c r="E11" s="54"/>
      <c r="F11" s="30"/>
      <c r="G11" s="31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3"/>
    </row>
    <row r="12" spans="1:19" ht="18" customHeight="1" thickBot="1">
      <c r="A12" s="55"/>
      <c r="B12" s="335" t="s">
        <v>28</v>
      </c>
      <c r="C12" s="336"/>
      <c r="D12" s="337"/>
      <c r="E12" s="34" t="s">
        <v>29</v>
      </c>
      <c r="F12" s="212">
        <f>SUM(F10:F10)</f>
        <v>7973.1</v>
      </c>
      <c r="G12" s="35">
        <f>SUM(G10:G10)</f>
        <v>1</v>
      </c>
      <c r="H12" s="36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3"/>
    </row>
    <row r="13" spans="1:19" ht="18" customHeight="1" thickBot="1">
      <c r="A13" s="55"/>
      <c r="B13" s="338"/>
      <c r="C13" s="339"/>
      <c r="D13" s="340"/>
      <c r="E13" s="38" t="s">
        <v>30</v>
      </c>
      <c r="F13" s="39"/>
      <c r="G13" s="40"/>
      <c r="H13" s="357">
        <f>H15/$F$12</f>
        <v>1</v>
      </c>
      <c r="I13" s="358"/>
      <c r="J13" s="359"/>
      <c r="K13" s="357">
        <f>K15/$F$12</f>
        <v>0</v>
      </c>
      <c r="L13" s="358"/>
      <c r="M13" s="359"/>
      <c r="N13" s="357">
        <f>N15/$F$12</f>
        <v>0</v>
      </c>
      <c r="O13" s="358"/>
      <c r="P13" s="359"/>
      <c r="Q13" s="357">
        <f>Q15/$F$12</f>
        <v>0</v>
      </c>
      <c r="R13" s="358"/>
      <c r="S13" s="359"/>
    </row>
    <row r="14" spans="1:19" ht="18" customHeight="1" thickBot="1">
      <c r="A14" s="55"/>
      <c r="B14" s="338"/>
      <c r="C14" s="339"/>
      <c r="D14" s="340"/>
      <c r="E14" s="38" t="s">
        <v>31</v>
      </c>
      <c r="F14" s="39"/>
      <c r="G14" s="40"/>
      <c r="H14" s="357">
        <f>H13</f>
        <v>1</v>
      </c>
      <c r="I14" s="358"/>
      <c r="J14" s="359"/>
      <c r="K14" s="357">
        <f>K13+H14</f>
        <v>1</v>
      </c>
      <c r="L14" s="358"/>
      <c r="M14" s="359"/>
      <c r="N14" s="357">
        <f>N13+K14</f>
        <v>1</v>
      </c>
      <c r="O14" s="358"/>
      <c r="P14" s="359"/>
      <c r="Q14" s="357">
        <f>Q13+N14</f>
        <v>1</v>
      </c>
      <c r="R14" s="358"/>
      <c r="S14" s="359"/>
    </row>
    <row r="15" spans="1:19" ht="18" customHeight="1" thickBot="1">
      <c r="A15" s="55"/>
      <c r="B15" s="338"/>
      <c r="C15" s="339"/>
      <c r="D15" s="340"/>
      <c r="E15" s="38" t="s">
        <v>32</v>
      </c>
      <c r="F15" s="39"/>
      <c r="G15" s="40"/>
      <c r="H15" s="351">
        <f>SUM(H10:H10)</f>
        <v>7973.1</v>
      </c>
      <c r="I15" s="352"/>
      <c r="J15" s="353"/>
      <c r="K15" s="351">
        <f>SUM(K10:K10)</f>
        <v>0</v>
      </c>
      <c r="L15" s="352"/>
      <c r="M15" s="353"/>
      <c r="N15" s="351">
        <f>SUM(N10:N10)</f>
        <v>0</v>
      </c>
      <c r="O15" s="352"/>
      <c r="P15" s="353"/>
      <c r="Q15" s="351">
        <f>SUM(Q10:Q10)</f>
        <v>0</v>
      </c>
      <c r="R15" s="352"/>
      <c r="S15" s="353"/>
    </row>
    <row r="16" spans="1:19" ht="18" customHeight="1" thickBot="1">
      <c r="A16" s="55"/>
      <c r="B16" s="341"/>
      <c r="C16" s="342"/>
      <c r="D16" s="343"/>
      <c r="E16" s="38" t="s">
        <v>33</v>
      </c>
      <c r="F16" s="39"/>
      <c r="G16" s="40"/>
      <c r="H16" s="351">
        <f>H15</f>
        <v>7973.1</v>
      </c>
      <c r="I16" s="352"/>
      <c r="J16" s="353"/>
      <c r="K16" s="351">
        <f>K15+H16</f>
        <v>7973.1</v>
      </c>
      <c r="L16" s="352"/>
      <c r="M16" s="353"/>
      <c r="N16" s="351">
        <f>N15+K16</f>
        <v>7973.1</v>
      </c>
      <c r="O16" s="352"/>
      <c r="P16" s="353"/>
      <c r="Q16" s="351">
        <f>Q15+N16</f>
        <v>7973.1</v>
      </c>
      <c r="R16" s="352"/>
      <c r="S16" s="353"/>
    </row>
    <row r="17" spans="1:19" ht="18" customHeight="1" thickBot="1">
      <c r="A17" s="55"/>
      <c r="B17" s="10"/>
      <c r="C17" s="11"/>
      <c r="D17" s="11"/>
      <c r="E17" s="11"/>
      <c r="F17" s="11"/>
      <c r="G17" s="11"/>
      <c r="H17" s="11"/>
      <c r="I17" s="11"/>
      <c r="J17" s="12"/>
      <c r="K17" s="11"/>
      <c r="L17" s="11"/>
      <c r="M17" s="12"/>
      <c r="N17" s="11"/>
      <c r="O17" s="11"/>
      <c r="P17" s="11"/>
      <c r="Q17" s="11"/>
      <c r="R17" s="11"/>
      <c r="S17" s="13"/>
    </row>
    <row r="18" spans="1:19" ht="18" customHeight="1" thickBot="1">
      <c r="A18" s="55"/>
      <c r="B18" s="14"/>
      <c r="C18" s="15"/>
      <c r="D18" s="15"/>
      <c r="E18" s="15"/>
      <c r="F18" s="15"/>
      <c r="G18" s="15"/>
      <c r="H18" s="56" t="s">
        <v>69</v>
      </c>
      <c r="I18" s="56"/>
      <c r="J18" s="12"/>
      <c r="K18" s="15"/>
      <c r="L18" s="15"/>
      <c r="M18" s="15"/>
      <c r="N18" s="15"/>
      <c r="O18" s="15"/>
      <c r="P18" s="15"/>
      <c r="Q18" s="15"/>
      <c r="R18" s="15"/>
      <c r="S18" s="16"/>
    </row>
    <row r="19" spans="1:19" ht="18" customHeight="1" thickBot="1">
      <c r="A19" s="55"/>
      <c r="B19" s="368" t="s">
        <v>34</v>
      </c>
      <c r="C19" s="369"/>
      <c r="D19" s="369"/>
      <c r="E19" s="369"/>
      <c r="F19" s="369"/>
      <c r="G19" s="370"/>
      <c r="H19" s="17"/>
      <c r="I19" s="18"/>
      <c r="J19" s="18"/>
      <c r="K19" s="18"/>
      <c r="L19" s="18"/>
      <c r="M19" s="18"/>
      <c r="N19" s="18"/>
      <c r="O19" s="18"/>
      <c r="P19" s="18"/>
      <c r="Q19" s="18"/>
      <c r="R19" s="19"/>
      <c r="S19" s="20"/>
    </row>
    <row r="20" spans="1:19">
      <c r="A20" s="55"/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</row>
  </sheetData>
  <sheetProtection algorithmName="SHA-512" hashValue="NU1AH5h6ZbXB5tb0KhSkXuYmlwGbnVmDhv0havvVa/TFQtyABZdsHyNSAb8nssRbDCoZ5psUTQKV47IMVsRr6A==" saltValue="5bd+YIm7CfX0vI0vg8So7w==" spinCount="100000" sheet="1" objects="1" scenarios="1" selectLockedCells="1" selectUnlockedCells="1"/>
  <mergeCells count="33">
    <mergeCell ref="K7:M7"/>
    <mergeCell ref="N7:P7"/>
    <mergeCell ref="Q7:S7"/>
    <mergeCell ref="B19:G19"/>
    <mergeCell ref="N16:P16"/>
    <mergeCell ref="Q16:S16"/>
    <mergeCell ref="B12:D16"/>
    <mergeCell ref="H14:J14"/>
    <mergeCell ref="K14:M14"/>
    <mergeCell ref="N14:P14"/>
    <mergeCell ref="H16:J16"/>
    <mergeCell ref="K16:M16"/>
    <mergeCell ref="E4:G4"/>
    <mergeCell ref="H15:J15"/>
    <mergeCell ref="K15:M15"/>
    <mergeCell ref="N15:P15"/>
    <mergeCell ref="Q15:S15"/>
    <mergeCell ref="G7:G9"/>
    <mergeCell ref="Q14:S14"/>
    <mergeCell ref="H13:J13"/>
    <mergeCell ref="K13:M13"/>
    <mergeCell ref="N13:P13"/>
    <mergeCell ref="Q13:S13"/>
    <mergeCell ref="H8:J8"/>
    <mergeCell ref="K8:M8"/>
    <mergeCell ref="N8:P8"/>
    <mergeCell ref="Q8:S8"/>
    <mergeCell ref="H7:J7"/>
    <mergeCell ref="B5:D5"/>
    <mergeCell ref="B6:D6"/>
    <mergeCell ref="B7:D9"/>
    <mergeCell ref="E7:E9"/>
    <mergeCell ref="F7:F9"/>
  </mergeCells>
  <conditionalFormatting sqref="I10 L10 O10 R10">
    <cfRule type="cellIs" dxfId="0" priority="1" operator="equal">
      <formula>0</formula>
    </cfRule>
  </conditionalFormatting>
  <printOptions horizontalCentered="1"/>
  <pageMargins left="0.31496062992125984" right="0.31496062992125984" top="1.5748031496062993" bottom="0.78740157480314965" header="0.31496062992125984" footer="0.31496062992125984"/>
  <pageSetup paperSize="9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6</vt:i4>
      </vt:variant>
    </vt:vector>
  </HeadingPairs>
  <TitlesOfParts>
    <vt:vector size="10" baseType="lpstr">
      <vt:lpstr>BDI (24,19%)</vt:lpstr>
      <vt:lpstr>Planilha</vt:lpstr>
      <vt:lpstr>Comp.</vt:lpstr>
      <vt:lpstr>Cronograma</vt:lpstr>
      <vt:lpstr>'BDI (24,19%)'!Area_de_impressao</vt:lpstr>
      <vt:lpstr>Comp.!Area_de_impressao</vt:lpstr>
      <vt:lpstr>Cronograma!Area_de_impressao</vt:lpstr>
      <vt:lpstr>Planilha!Area_de_impressao</vt:lpstr>
      <vt:lpstr>Cronograma!Titulos_de_impressao</vt:lpstr>
      <vt:lpstr>Planilha!Titulos_de_impressao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2020-07-10T18:38:12Z</dcterms:created>
  <dcterms:modified xsi:type="dcterms:W3CDTF">2026-05-19T11:36:44Z</dcterms:modified>
</cp:coreProperties>
</file>