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media/image1.jpeg" ContentType="image/jpeg"/>
  <Override PartName="/xl/media/image2.jpeg" ContentType="image/jpeg"/>
  <Override PartName="/xl/media/image3.jpeg" ContentType="image/jpe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Orçamentária" sheetId="1" state="visible" r:id="rId2"/>
    <sheet name="Cronograma" sheetId="2" state="visible" r:id="rId3"/>
    <sheet name="Memorial de Cálculo" sheetId="3" state="visible" r:id="rId4"/>
    <sheet name="Planilha1" sheetId="4" state="visible" r:id="rId5"/>
    <sheet name="Planilha4" sheetId="5" state="visible" r:id="rId6"/>
    <sheet name="MDC" sheetId="6" state="visible" r:id="rId7"/>
    <sheet name="Planilha7" sheetId="7" state="visible" r:id="rId8"/>
  </sheets>
  <definedNames>
    <definedName function="false" hidden="false" localSheetId="0" name="_xlnm.Print_Area" vbProcedure="false">'Planilha Orçamentária'!$A$1:$J$187</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<sst xmlns="http://schemas.openxmlformats.org/spreadsheetml/2006/main" count="17424" uniqueCount="8178">
  <si>
    <t xml:space="preserve">SECRETARIA DE SERVIÇOS PÚBLICOS E OBRAS</t>
  </si>
  <si>
    <t xml:space="preserve">Divisão de Gerenciamento Viário</t>
  </si>
  <si>
    <t xml:space="preserve">PLANILHA ORÇAMENTÁRIA  </t>
  </si>
  <si>
    <t xml:space="preserve">CDHU 195 SEM DESONERAÇÃO – AGOSTO/24 – SINAPI SEM DESONERAÇÃO – SETEMBRO/2024</t>
  </si>
  <si>
    <t xml:space="preserve">OBRA: </t>
  </si>
  <si>
    <t xml:space="preserve">PAVIMENTAÇÃO E RECAPEAMENTO ASFÁLTICO</t>
  </si>
  <si>
    <t xml:space="preserve">Comprimento(m): </t>
  </si>
  <si>
    <t xml:space="preserve">Local:</t>
  </si>
  <si>
    <r>
      <rPr>
        <b val="true"/>
        <sz val="11"/>
        <rFont val="Calibri"/>
        <family val="2"/>
        <charset val="1"/>
      </rPr>
      <t xml:space="preserve">Rua Dr. Fausto Pereira Telles Filho, rua Celso Benedito de Madureira Moreira, rua Bernardo Mascarenhas Martins, rua Nelson Pires de Campos, rua José Maria do Amaral, rua Rosa Molineiro Ventrella, rua José Ortega Lopes, rua Diogo Soler e rua Antônio Cândido de Oliveira - Bairro chácara 3 Marias; </t>
    </r>
    <r>
      <rPr>
        <b val="true"/>
        <sz val="11"/>
        <color rgb="FF000000"/>
        <rFont val="Calibri"/>
        <family val="2"/>
        <charset val="1"/>
      </rPr>
      <t xml:space="preserve">Rua Maria Raphaela Pagliucca e rua Antônio Fruet – Bairro Jardim Nilton Torres</t>
    </r>
  </si>
  <si>
    <t xml:space="preserve">Área(m2):</t>
  </si>
  <si>
    <t xml:space="preserve">ITEM</t>
  </si>
  <si>
    <t xml:space="preserve">CÓDIGO</t>
  </si>
  <si>
    <t xml:space="preserve">REF</t>
  </si>
  <si>
    <t xml:space="preserve">Serviço</t>
  </si>
  <si>
    <t xml:space="preserve">Un.</t>
  </si>
  <si>
    <t xml:space="preserve">Quant.</t>
  </si>
  <si>
    <t xml:space="preserve">Custo (R$)</t>
  </si>
  <si>
    <t xml:space="preserve">Total (R$)</t>
  </si>
  <si>
    <t xml:space="preserve">1</t>
  </si>
  <si>
    <t xml:space="preserve">SERVIÇOS PRELIMINARES</t>
  </si>
  <si>
    <t xml:space="preserve">1.1</t>
  </si>
  <si>
    <t xml:space="preserve">SINAPI</t>
  </si>
  <si>
    <t xml:space="preserve">FORNECIMENTO E INSTALAÇÃO DE PLACA DE OBRA COM CHAPA GALVANIZADA E ESTRUTURA DE MADEIRA. AF_03/2022_PS</t>
  </si>
  <si>
    <t xml:space="preserve">M2</t>
  </si>
  <si>
    <t xml:space="preserve">R$</t>
  </si>
  <si>
    <t xml:space="preserve">Sub-total:</t>
  </si>
  <si>
    <t xml:space="preserve">PAVIMENTAÇÃO ASFÁLTICA - RUA CELSO BENEDITO DE MADUREIRA MOREIRA, RUA JOSÉ MARIA DO AMARAL, RUA JOSÉ ORTEGA LOPES E RUA ROSA M. VENTRELLA</t>
  </si>
  <si>
    <t xml:space="preserve">2.1</t>
  </si>
  <si>
    <t xml:space="preserve">TERRAPLANAGEM </t>
  </si>
  <si>
    <t xml:space="preserve">2.1.1</t>
  </si>
  <si>
    <t xml:space="preserve">LIMPEZA MECANIZADA DE CAMADA VEGETAL, VEGETAÇÃO E PEQUENAS ÁRVORES (DIÂMETRO DE TRONCO MENOR QUE 0,20 M), COM TRATOR DE ESTEIRAS.AF_05/2018</t>
  </si>
  <si>
    <t xml:space="preserve">2.1.2</t>
  </si>
  <si>
    <t xml:space="preserve">CARGA, MANOBRA E DESCARGA DE SOLOS E MATERIAIS GRANULARES EM CAMINHÃO BASCULANTE 10 M³ - CARGA COM ESCAVADEIRA HIDRÁULICA (CAÇAMBA DE 1,20 M³ / 155 HP) E DESCARGA LIVRE (UNIDADE: M3). AF_07/2020</t>
  </si>
  <si>
    <t xml:space="preserve">M3</t>
  </si>
  <si>
    <t xml:space="preserve">2.1.3</t>
  </si>
  <si>
    <t xml:space="preserve">TRANSPORTE COM CAMINHÃO BASCULANTE DE 10 M³, EM VIA URBANA PAVIMENTADA, DMT ATÉ 30 KM (UNIDADE: M3XKM). AF_07/2020</t>
  </si>
  <si>
    <t xml:space="preserve">M3XKM</t>
  </si>
  <si>
    <t xml:space="preserve">2.1.4</t>
  </si>
  <si>
    <t xml:space="preserve">ESCAVAÇÃO HORIZONTAL, INCLUINDO ESCARIFICAÇÃO, CARGA, DESCARGA E TRANSPORTE EM SOLO DE 2A CATEGORIA COM TRATOR DE ESTEIRAS (170HP/LÂMINA: 5,20M3) E CAMINHÃO BASCULANTE DE 10M3, DMT ATÉ 200M. AF_07/2020</t>
  </si>
  <si>
    <t xml:space="preserve">2.1.5</t>
  </si>
  <si>
    <t xml:space="preserve">2.1.6</t>
  </si>
  <si>
    <t xml:space="preserve">REGULARIZAÇÃO E COMPACTAÇÃO DE SUBLEITO DE SOLO  PREDOMINANTEMENTE ARGILOSO. AF_11/2019</t>
  </si>
  <si>
    <t xml:space="preserve">Laterais</t>
  </si>
  <si>
    <t xml:space="preserve">2.1.7</t>
  </si>
  <si>
    <t xml:space="preserve">EXECUÇÃO E COMPACTAÇÃO DE BASE E OU SUB-BASE PARA PAVIMENTAÇÃO DE SOLO (PREDOMINANTEMENTE ARENOSO) COM CIMENTO (TEOR DE 4%)  - EXCLUSIVE SOLO, ESCAVAÇÃO, CARGA E TRANSPORTE. AF_11/2019 – 20CM</t>
  </si>
  <si>
    <t xml:space="preserve">2.1.8</t>
  </si>
  <si>
    <t xml:space="preserve">2.1.9</t>
  </si>
  <si>
    <t xml:space="preserve">2.2</t>
  </si>
  <si>
    <t xml:space="preserve">EXECUÇÃO DE BASE E IMPRIMAÇÃO </t>
  </si>
  <si>
    <t xml:space="preserve">2.2.1</t>
  </si>
  <si>
    <t xml:space="preserve">EXECUÇÃO E COMPACTAÇÃO DE BASE E OU SUB BASE PARA PAVIMENTAÇÃO DE BRITA GRADUADA SIMPLES – EXCLUSIVE CARGA E TRANSPORTE. AF_11/2019 – 15CM</t>
  </si>
  <si>
    <t xml:space="preserve">2.2.2</t>
  </si>
  <si>
    <t xml:space="preserve">2.2.3</t>
  </si>
  <si>
    <t xml:space="preserve">2.2.4</t>
  </si>
  <si>
    <t xml:space="preserve">54.03.240</t>
  </si>
  <si>
    <t xml:space="preserve">CDHU </t>
  </si>
  <si>
    <t xml:space="preserve">Imprimação betuminosa impermeabilizante</t>
  </si>
  <si>
    <t xml:space="preserve">2.2.5</t>
  </si>
  <si>
    <t xml:space="preserve">54.03.230</t>
  </si>
  <si>
    <t xml:space="preserve">Imprimação betuminosa ligante</t>
  </si>
  <si>
    <t xml:space="preserve">2.3</t>
  </si>
  <si>
    <t xml:space="preserve">PAVIMENTAÇÃO ASFÁLTICA </t>
  </si>
  <si>
    <t xml:space="preserve">2.3.1</t>
  </si>
  <si>
    <t xml:space="preserve">EXECUÇÃO DE PAVIMENTO COM APLICAÇÃO DE CONCRETO ASFÁLTICO, CAMADA DE BINDER - EXCLUSIVE CARGA E TRANSPORTE. AF_11/2019 – 4CM</t>
  </si>
  <si>
    <t xml:space="preserve">2.3.2</t>
  </si>
  <si>
    <t xml:space="preserve">CARGA DE MISTURA ASFÁLTICA EM CAMINHÃO BASCULANTE 10 M³ (UNIDADE: M3). AF_07/2020</t>
  </si>
  <si>
    <t xml:space="preserve">2.3.3</t>
  </si>
  <si>
    <t xml:space="preserve">2.3.4</t>
  </si>
  <si>
    <t xml:space="preserve">EXECUÇÃO DE PAVIMENTO COM APLICAÇÃO DE CONCRETO ASFÁLTICO, CAMADA DE ROLAMENTO - EXCLUSIVE CARGA E TRANSPORTE. AF_11/2019 – 4CM</t>
  </si>
  <si>
    <t xml:space="preserve">2.3.5</t>
  </si>
  <si>
    <t xml:space="preserve">2.3.6</t>
  </si>
  <si>
    <t xml:space="preserve">PAVIMENTAÇÃO ASFÁLTICA - RUA BERNARDO MASCARENHAS MARTINS, RUA NELSON PIRES DE CAMPOS, RUA DIOGO SOLER SOLER E RUA ANTÔNIO C. OLIVEIRA</t>
  </si>
  <si>
    <t xml:space="preserve">3.1</t>
  </si>
  <si>
    <t xml:space="preserve">3.1.1</t>
  </si>
  <si>
    <t xml:space="preserve">3.1.2</t>
  </si>
  <si>
    <t xml:space="preserve">3.1.3</t>
  </si>
  <si>
    <t xml:space="preserve">3.1.4</t>
  </si>
  <si>
    <t xml:space="preserve">DEMOLIÇÃO PARCIAL DE PAVIMENTO ASFÁLTICO, DE FORMA MECANIZADA, SEM REAPROVEITAMENTO. AF_09/2023</t>
  </si>
  <si>
    <t xml:space="preserve">3.1.5</t>
  </si>
  <si>
    <t xml:space="preserve">CARGA, MANOBRA E DESCARGA DE ENTULHO EM CAMINHÃO BASCULANTE 10 M³ - CARGA COM ESCAVADEIRA HIDRÁULICA  (CAÇAMBA DE 0,80 M³ / 111 HP) E DESCARGA LIVRE (UNIDADE: M3). AF_07/2020</t>
  </si>
  <si>
    <t xml:space="preserve">3.1.6</t>
  </si>
  <si>
    <t xml:space="preserve">TRANSPORTE COM CAMINHÃO BASCULANTE DE 10 M³, EM VIA URBANA PAVIMENTADA, ADICIONAL PARA DMT EXCEDENTE A 30 KM (UNIDADE: M3XKM). AF_07/2020</t>
  </si>
  <si>
    <t xml:space="preserve">3.1.7</t>
  </si>
  <si>
    <t xml:space="preserve">3.1.8</t>
  </si>
  <si>
    <t xml:space="preserve">3.1.9</t>
  </si>
  <si>
    <t xml:space="preserve">3.1.10</t>
  </si>
  <si>
    <t xml:space="preserve">3.1.11</t>
  </si>
  <si>
    <t xml:space="preserve">3.1.12</t>
  </si>
  <si>
    <t xml:space="preserve">3.2</t>
  </si>
  <si>
    <t xml:space="preserve">3.2.1</t>
  </si>
  <si>
    <t xml:space="preserve">3.2.2</t>
  </si>
  <si>
    <t xml:space="preserve">3.2.3</t>
  </si>
  <si>
    <t xml:space="preserve">3.2.4</t>
  </si>
  <si>
    <t xml:space="preserve">3.2.5</t>
  </si>
  <si>
    <t xml:space="preserve">3.3</t>
  </si>
  <si>
    <t xml:space="preserve">3.3.1</t>
  </si>
  <si>
    <t xml:space="preserve">3.3.2</t>
  </si>
  <si>
    <t xml:space="preserve">3.3.3</t>
  </si>
  <si>
    <t xml:space="preserve">3.3.4</t>
  </si>
  <si>
    <t xml:space="preserve">3.3.5</t>
  </si>
  <si>
    <t xml:space="preserve">3.3.6</t>
  </si>
  <si>
    <t xml:space="preserve">PAVIMENTAÇÃO ASFÁLTICA – RUA DOUTOR FAUSTO TELLES FILHO</t>
  </si>
  <si>
    <t xml:space="preserve">4.1</t>
  </si>
  <si>
    <t xml:space="preserve">4.1.1</t>
  </si>
  <si>
    <t xml:space="preserve">4.1.2</t>
  </si>
  <si>
    <t xml:space="preserve">4.1.3</t>
  </si>
  <si>
    <t xml:space="preserve">4.1.4</t>
  </si>
  <si>
    <t xml:space="preserve">4.1.5</t>
  </si>
  <si>
    <t xml:space="preserve">4.1.6</t>
  </si>
  <si>
    <t xml:space="preserve">4.1.7</t>
  </si>
  <si>
    <t xml:space="preserve">4.1.8</t>
  </si>
  <si>
    <t xml:space="preserve">4.1.9</t>
  </si>
  <si>
    <t xml:space="preserve">4.1.10</t>
  </si>
  <si>
    <t xml:space="preserve">4.1.11</t>
  </si>
  <si>
    <t xml:space="preserve">4.1.12</t>
  </si>
  <si>
    <t xml:space="preserve">4.2</t>
  </si>
  <si>
    <t xml:space="preserve">4.2.1</t>
  </si>
  <si>
    <t xml:space="preserve">4.2.2</t>
  </si>
  <si>
    <t xml:space="preserve">4.2.3</t>
  </si>
  <si>
    <t xml:space="preserve">4.2.4</t>
  </si>
  <si>
    <t xml:space="preserve">4.2.5</t>
  </si>
  <si>
    <t xml:space="preserve">4.3</t>
  </si>
  <si>
    <t xml:space="preserve">4.3.1</t>
  </si>
  <si>
    <t xml:space="preserve">4.3.2</t>
  </si>
  <si>
    <t xml:space="preserve">4.3.3</t>
  </si>
  <si>
    <t xml:space="preserve">4.3.4</t>
  </si>
  <si>
    <t xml:space="preserve">4.3.5</t>
  </si>
  <si>
    <t xml:space="preserve">4.3.6</t>
  </si>
  <si>
    <t xml:space="preserve">RECAPEAMENTO ASFÁLTICO – RUA MARIA RAPHAELA PAGLIUCCA E RUA ANTÔNIO FRUET</t>
  </si>
  <si>
    <t xml:space="preserve">5.1</t>
  </si>
  <si>
    <t xml:space="preserve">5.1.1</t>
  </si>
  <si>
    <t xml:space="preserve">5.1.2</t>
  </si>
  <si>
    <t xml:space="preserve">5.1.3</t>
  </si>
  <si>
    <t xml:space="preserve">5.1.4</t>
  </si>
  <si>
    <t xml:space="preserve">5.1.5</t>
  </si>
  <si>
    <t xml:space="preserve">5.1.6</t>
  </si>
  <si>
    <t xml:space="preserve">5.1.7</t>
  </si>
  <si>
    <t xml:space="preserve">5.1.8</t>
  </si>
  <si>
    <t xml:space="preserve">5.1.9</t>
  </si>
  <si>
    <t xml:space="preserve">5.1.10</t>
  </si>
  <si>
    <t xml:space="preserve">5.1.11</t>
  </si>
  <si>
    <t xml:space="preserve">5.1.12</t>
  </si>
  <si>
    <t xml:space="preserve">5.2</t>
  </si>
  <si>
    <t xml:space="preserve">5.2.1</t>
  </si>
  <si>
    <t xml:space="preserve">5.2.2</t>
  </si>
  <si>
    <t xml:space="preserve">5.2.3</t>
  </si>
  <si>
    <t xml:space="preserve">5.2.4</t>
  </si>
  <si>
    <t xml:space="preserve">5.2.5</t>
  </si>
  <si>
    <t xml:space="preserve">5.2.6</t>
  </si>
  <si>
    <t xml:space="preserve">5.2.7</t>
  </si>
  <si>
    <t xml:space="preserve">5.2.8</t>
  </si>
  <si>
    <t xml:space="preserve">5.2.9</t>
  </si>
  <si>
    <t xml:space="preserve">5.2.10</t>
  </si>
  <si>
    <t xml:space="preserve">5.2.11</t>
  </si>
  <si>
    <t xml:space="preserve">5.3</t>
  </si>
  <si>
    <t xml:space="preserve">RECAPEAMENTO ASFÁLTICO</t>
  </si>
  <si>
    <t xml:space="preserve">5.3.1</t>
  </si>
  <si>
    <t xml:space="preserve">LIMPEZA DE SUPERFÍCIE COM JATO DE ALTA PRESSÃO. AF_04/2019</t>
  </si>
  <si>
    <t xml:space="preserve">5.3.2</t>
  </si>
  <si>
    <t xml:space="preserve">FRESAGEM DE PAVIMENTO ASFÁLTICO (PROFUNDIDADE ATÉ 5,0 CM) - EXCLUSIVE TRANSPORTE. AF_11/2019</t>
  </si>
  <si>
    <t xml:space="preserve">5.3.3</t>
  </si>
  <si>
    <t xml:space="preserve">M3 </t>
  </si>
  <si>
    <t xml:space="preserve">5.3.4</t>
  </si>
  <si>
    <t xml:space="preserve">5.3.5</t>
  </si>
  <si>
    <t xml:space="preserve">CDHU</t>
  </si>
  <si>
    <t xml:space="preserve">5.3.6</t>
  </si>
  <si>
    <t xml:space="preserve">5.3.7</t>
  </si>
  <si>
    <t xml:space="preserve">5.3.8</t>
  </si>
  <si>
    <t xml:space="preserve">DRENAGEM (GUIAS, SARJETAS E SARJETÕES)</t>
  </si>
  <si>
    <t xml:space="preserve">6.1</t>
  </si>
  <si>
    <t xml:space="preserve">GUIA (MEIO-FIO) E SARJETA CONJUGADOS DE CONCRETO, MOLDADA  IN LOCO  EM TRECHO RETO COM EXTRUSORA, 45 CM BASE (15 CM BASE DA GUIA + 30 CM BASE DA SARJETA) X 22 CM ALTURA. AF_06/2016</t>
  </si>
  <si>
    <t xml:space="preserve">M</t>
  </si>
  <si>
    <t xml:space="preserve">6.2</t>
  </si>
  <si>
    <t xml:space="preserve">EXECUÇÃO DE SARJETÃO DE CONCRETO USINADO, MOLDADA  IN LOCO  EM TRECHO RETO, 100 CM BASE X 20 CM ALTURA. AF_06/2016</t>
  </si>
  <si>
    <t xml:space="preserve">Base dissipadora</t>
  </si>
  <si>
    <t xml:space="preserve">6.3</t>
  </si>
  <si>
    <t xml:space="preserve">LASTRO COM MATERIAL GRANULAR, APLICADO EM PISOS OU LAJES SOBRE SOLO, ESPESSURA DE *5 CM*. AF_08/2017</t>
  </si>
  <si>
    <t xml:space="preserve">SERVIÇOS DE DRENAGEM DE ÁGUAS PLUVIAIS</t>
  </si>
  <si>
    <t xml:space="preserve">7.1</t>
  </si>
  <si>
    <t xml:space="preserve">MOVIMENTAÇÃO DE TERRA E TUBULAÇÃO</t>
  </si>
  <si>
    <t xml:space="preserve">7.1.1</t>
  </si>
  <si>
    <t xml:space="preserve">ESCAVAÇÃO MECANIZADA DE VALA COM PROF. MAIOR QUE 3,0 M ATÉ 4,5 M (MÉDIA MONTANTE E JUSANTE/UMA COMPOSIÇÃO POR TRECHO), ESCAVADEIRA (1,2 M3), LARG. DE 1,5 M A 2,5 M, EM SOLO DE 2A CATEGORIA, LOCAIS COM BAIXO NÍVEL DE INTERFERÊNCIA. AF_02/2021</t>
  </si>
  <si>
    <t xml:space="preserve">Guia e sarjeta</t>
  </si>
  <si>
    <t xml:space="preserve">7.1.2</t>
  </si>
  <si>
    <t xml:space="preserve">REATERRO MECANIZADO DE VALA COM ESCAVADEIRA HIDRÁULICA (CAPACIDADE DA CAÇAMBA: 0,8 M³/POTÊNCIA: 111 HP), LARGURA DE 1,5 A 2,5 M, PROFUNDIDADE DE 1,5 A 3,0 M, COM SOLO (SEM SUBSTITUIÇÃO) DE 1ª CATEGORIA, COM COMPACTADOR DE SOLOS DE PERCUSSÃO. AF_08/2023</t>
  </si>
  <si>
    <t xml:space="preserve">7.1.3</t>
  </si>
  <si>
    <t xml:space="preserve">LASTRO COM MATERIAL GRANULAR (PEDRA BRITADA N.1 E PEDRA BRITADA N.2), APLICADO EM PISOS OU LAJES SOBRE SOLO, ESPESSURA DE *10 CM*. AF_07/2019</t>
  </si>
  <si>
    <t xml:space="preserve">7.1.4</t>
  </si>
  <si>
    <t xml:space="preserve">TUBO DE CONCRETO PARA REDES COLETORAS DE ÁGUAS PLUVIAIS, DIÂMETRO DE 400 MM, JUNTA RÍGIDA, INSTALADO EM LOCAL COM BAIXO NÍVEL DE INTERFERÊNCIAS - FORNECIMENTO E ASSENTAMENTO. AF_12/2015</t>
  </si>
  <si>
    <t xml:space="preserve">Drenagem</t>
  </si>
  <si>
    <t xml:space="preserve">7.1.5</t>
  </si>
  <si>
    <t xml:space="preserve">TUBO DE CONCRETO PARA REDES COLETORAS DE ÁGUAS PLUVIAIS, DIÂMETRO DE 500 MM, JUNTA RÍGIDA, INSTALADO EM LOCAL COM BAIXO NÍVEL DE INTERFERÊNCIAS - FORNECIMENTO E ASSENTAMENTO. AF_12/2015</t>
  </si>
  <si>
    <t xml:space="preserve">DN 800</t>
  </si>
  <si>
    <t xml:space="preserve">7.1.6</t>
  </si>
  <si>
    <t xml:space="preserve">TUBO DE CONCRETO PARA REDES COLETORAS DE ÁGUAS PLUVIAIS, DIÂMETRO DE 600 MM, JUNTA RÍGIDA, INSTALADO EM LOCAL COM BAIXO NÍVEL DE INTERFERÊNCIAS - FORNECIMENTO E ASSENTAMENTO. AF_12/2015</t>
  </si>
  <si>
    <t xml:space="preserve">DN 600</t>
  </si>
  <si>
    <t xml:space="preserve">7.1.7</t>
  </si>
  <si>
    <t xml:space="preserve">TUBO DE CONCRETO PARA REDES COLETORAS DE ÁGUAS PLUVIAIS, DIÂMETRO DE 800 MM, JUNTA RÍGIDA, INSTALADO EM LOCAL COM BAIXO NÍVEL DE INTERFERÊNCIAS - FORNECIMENTO E ASSENTAMENTO. AF_12/2015</t>
  </si>
  <si>
    <t xml:space="preserve">DN 500</t>
  </si>
  <si>
    <t xml:space="preserve">DN 400</t>
  </si>
  <si>
    <t xml:space="preserve">7.2</t>
  </si>
  <si>
    <t xml:space="preserve">CAIXAS, POÇOS DE VISITA E MURO DE ALA</t>
  </si>
  <si>
    <t xml:space="preserve">7.2.1</t>
  </si>
  <si>
    <t xml:space="preserve">CAIXA PARA BOCA DE LOBO DUPLA RETANGULAR, EM ALVENARIA COM BLOCOS DE CONCRETO, DIMENSÕES INTERNAS: 0,6X2,2X1,2 M. AF_12/2020</t>
  </si>
  <si>
    <t xml:space="preserve">UN</t>
  </si>
  <si>
    <t xml:space="preserve">BL</t>
  </si>
  <si>
    <t xml:space="preserve">7.2.2</t>
  </si>
  <si>
    <t xml:space="preserve">SINAPI-I</t>
  </si>
  <si>
    <t xml:space="preserve">MEIO-FIO OU GUIA DE CONCRETO PRE-MOLDADO, TIPO CHAPEU PARA BOCA DE LOBO,  DIMENSOES *1,20* X 0,15 X 0,30 M</t>
  </si>
  <si>
    <t xml:space="preserve">PV</t>
  </si>
  <si>
    <t xml:space="preserve">7.2.3</t>
  </si>
  <si>
    <t xml:space="preserve">BASE PARA POÇO DE VISITA CIRCULAR PARA DRENAGEM, EM CONCRETO PRÉ-MOLDADO, DIÂMETRO INTERNO = 1,20 M, PROFUNDIDADE = 1,60 M, EXCLUINDO TAMPÃO. AF_05/2021_PA</t>
  </si>
  <si>
    <t xml:space="preserve">7.2.4</t>
  </si>
  <si>
    <t xml:space="preserve">CHAMINÉ CIRCULAR PARA POÇO DE VISITA PARA DRENAGEM, EM CONCRETO PRÉ-MOLDADO, DIÂMETRO INTERNO = 0,6 M. AF_12/2020</t>
  </si>
  <si>
    <t xml:space="preserve">7.2.5</t>
  </si>
  <si>
    <t xml:space="preserve">TAMPA CIRCULAR PARA ESGOTO E DRENAGEM, EM FERRO FUNDIDO, DIÂMETRO INTERNO = 0,6 M. AF_12/2020</t>
  </si>
  <si>
    <t xml:space="preserve">7.2.6</t>
  </si>
  <si>
    <t xml:space="preserve">ESCORAMENTO DE VALA, TIPO BLINDAGEM, COM PROFUNDIDADE DE 1,5 A 3,0 M, LARGURA MENOR QUE 1,5 M - EXECUÇÃO, NÃO INCLUI MATERIAL. AF_08/2020</t>
  </si>
  <si>
    <t xml:space="preserve">7.2.7</t>
  </si>
  <si>
    <t xml:space="preserve">BOCA PARA BUEIRO SIMPLES TUBULAR D = 60 CM EM CONCRETO, ALAS COM ESCONSIDADE DE 30°, INCLUINDO FÔRMAS E MATERIAIS. AF_07/2021</t>
  </si>
  <si>
    <t xml:space="preserve">7.2.8</t>
  </si>
  <si>
    <t xml:space="preserve">BOCA PARA BUEIRO SIMPLES TUBULAR D = 80 CM EM CONCRETO, ALAS COM ESCONSIDADE DE 30°, INCLUINDO FÔRMAS E MATERIAIS. AF_07/2021</t>
  </si>
  <si>
    <t xml:space="preserve">7.2.9</t>
  </si>
  <si>
    <t xml:space="preserve">CONCRETO CICLÓPICO FCK = 15MPA, 30% PEDRA DE MÃO EM VOLUME REAL, INCLUSIVE LANÇAMENTO. AF_05/2021</t>
  </si>
  <si>
    <t xml:space="preserve">7.2.10</t>
  </si>
  <si>
    <t xml:space="preserve">11.18.140</t>
  </si>
  <si>
    <t xml:space="preserve">Lastro e/ou fundação em rachão mecanizado</t>
  </si>
  <si>
    <t xml:space="preserve">PASSEIO PUBLICO (CALÇADA)</t>
  </si>
  <si>
    <t xml:space="preserve">8.1</t>
  </si>
  <si>
    <t xml:space="preserve">8.2</t>
  </si>
  <si>
    <t xml:space="preserve">8.3</t>
  </si>
  <si>
    <t xml:space="preserve">EXECUÇÃO DE PASSEIO (CALÇADA) OU PISO DE CONCRETO COM CONCRETO MOLDADO IN LOCO, USINADO C25, ACABAMENTO CONVENCIONAL, NÃO ARMADO. AF_03/2023 – 8CM</t>
  </si>
  <si>
    <t xml:space="preserve">8.4</t>
  </si>
  <si>
    <t xml:space="preserve">PISO PODOTÁTIL DE ALERTA OU DIRECIONAL, DE BORRACHA, ASSENTADO SOBRE ARGAMASSA. AF_05/2020</t>
  </si>
  <si>
    <t xml:space="preserve">Total custo:</t>
  </si>
  <si>
    <t xml:space="preserve">BDI 23,32%</t>
  </si>
  <si>
    <t xml:space="preserve">Total Geral:</t>
  </si>
  <si>
    <t xml:space="preserve">05 de Novembro de 2024</t>
  </si>
  <si>
    <t xml:space="preserve">Leandro de Oliveira Stoyan</t>
  </si>
  <si>
    <t xml:space="preserve">Darwin José de Almeida Rosa</t>
  </si>
  <si>
    <t xml:space="preserve">Engenheiro Civil</t>
  </si>
  <si>
    <t xml:space="preserve">Secretário de serviços públicos e obras</t>
  </si>
  <si>
    <t xml:space="preserve">CREA: 5069705763-SP</t>
  </si>
  <si>
    <t xml:space="preserve">Local: Rua Dr. Fausto Pereira Telles Filho, rua Celso Benedito de Madureira Moreira, rua Bernardo Mascarenhas Martins, rua Nelson Pires de Campos, rua José Maria do Amaral, rua Rosa Molineiro Ventrella, rua José Ortega Lopes, rua Diogo Soler e rua Antônio Cândido de Oliveira - Bairro chácara 3 Marias; Rua Maria Raphaela Pagliucca e rua Antônio Fruet – Bairro Jardim Nilton Torres</t>
  </si>
  <si>
    <t xml:space="preserve">CRONOGRAMA FÍSICO-FINANCEIRO</t>
  </si>
  <si>
    <t xml:space="preserve">PRAZO DE EXECUÇÃO: 3 meses</t>
  </si>
  <si>
    <t xml:space="preserve">DESCRIMINAÇÃO DOS SERVIÇOS</t>
  </si>
  <si>
    <t xml:space="preserve">CUSTO TOTAL COM BDI</t>
  </si>
  <si>
    <t xml:space="preserve">1º MÊS</t>
  </si>
  <si>
    <t xml:space="preserve">2º MÊS</t>
  </si>
  <si>
    <t xml:space="preserve">3º MÊS</t>
  </si>
  <si>
    <r>
      <rPr>
        <sz val="10"/>
        <rFont val="Calibri"/>
        <family val="2"/>
        <charset val="1"/>
      </rPr>
      <t xml:space="preserve">PAVIMENTAÇÃO ASFÁLTICA - RUA CELSO BENEDITO DE MADUREIRA MOREIRA, RUA JOSÉ MARIA DO AMARAL, RUA JOSÉ ORTEGA LOPES E RUA ROSA M. VENTRELLA – </t>
    </r>
    <r>
      <rPr>
        <b val="true"/>
        <sz val="10"/>
        <rFont val="Calibri"/>
        <family val="2"/>
        <charset val="1"/>
      </rPr>
      <t xml:space="preserve">TERRAPLENAGEM</t>
    </r>
  </si>
  <si>
    <r>
      <rPr>
        <sz val="10"/>
        <rFont val="Calibri"/>
        <family val="2"/>
        <charset val="1"/>
      </rPr>
      <t xml:space="preserve">PAVIMENTAÇÃO ASFÁLTICA - RUA CELSO BENEDITO DE MADUREIRA MOREIRA, RUA JOSÉ MARIA DO AMARAL, RUA JOSÉ ORTEGA LOPES E RUA ROSA M. VENTRELLA – </t>
    </r>
    <r>
      <rPr>
        <b val="true"/>
        <sz val="10"/>
        <rFont val="Calibri"/>
        <family val="2"/>
        <charset val="1"/>
      </rPr>
      <t xml:space="preserve">EXECUÇÃO DE BASE E IMPRIMAÇÃO</t>
    </r>
  </si>
  <si>
    <r>
      <rPr>
        <sz val="10"/>
        <rFont val="Calibri"/>
        <family val="2"/>
        <charset val="1"/>
      </rPr>
      <t xml:space="preserve">PAVIMENTAÇÃO ASFÁLTICA - RUA CELSO BENEDITO DE MADUREIRA MOREIRA, RUA JOSÉ MARIA DO AMARAL, RUA JOSÉ ORTEGA LOPES E RUA ROSA M. VENTRELLA – </t>
    </r>
    <r>
      <rPr>
        <b val="true"/>
        <sz val="10"/>
        <rFont val="Calibri"/>
        <family val="2"/>
        <charset val="1"/>
      </rPr>
      <t xml:space="preserve">PAVIMENTAÇÃO ASFÁLTICA</t>
    </r>
  </si>
  <si>
    <r>
      <rPr>
        <sz val="10"/>
        <rFont val="Calibri"/>
        <family val="2"/>
        <charset val="1"/>
      </rPr>
      <t xml:space="preserve">PAVIMENTAÇÃO ASFÁLTICA - RUA BERNARDO MASCARENHAS MARTINS, RUA NELSON PIRES DE CAMPOS, RUA DIOGO SOLER SOLER E RUA ANTÔNIO C. OLIVEIRA –</t>
    </r>
    <r>
      <rPr>
        <b val="true"/>
        <sz val="10"/>
        <rFont val="Calibri"/>
        <family val="2"/>
        <charset val="1"/>
      </rPr>
      <t xml:space="preserve"> TERRAPLANAGEM</t>
    </r>
  </si>
  <si>
    <r>
      <rPr>
        <sz val="10"/>
        <rFont val="Calibri"/>
        <family val="2"/>
        <charset val="1"/>
      </rPr>
      <t xml:space="preserve">PAVIMENTAÇÃO ASFÁLTICA - RUA BERNARDO MASCARENHAS MARTINS, RUA NELSON PIRES DE CAMPOS, RUA DIOGO SOLER SOLER E RUA ANTÔNIO C. OLIVEIRA – </t>
    </r>
    <r>
      <rPr>
        <b val="true"/>
        <sz val="10"/>
        <rFont val="Calibri"/>
        <family val="2"/>
        <charset val="1"/>
      </rPr>
      <t xml:space="preserve">EXECUÇÃO DE BASE E IMPRIMAÇÃO</t>
    </r>
  </si>
  <si>
    <r>
      <rPr>
        <sz val="10"/>
        <rFont val="Calibri"/>
        <family val="2"/>
        <charset val="1"/>
      </rPr>
      <t xml:space="preserve">PAVIMENTAÇÃO ASFÁLTICA - RUA BERNARDO MASCARENHAS MARTINS, RUA NELSON PIRES DE CAMPOS, RUA DIOGO SOLER SOLER E RUA ANTÔNIO C. OLIVEIRA – </t>
    </r>
    <r>
      <rPr>
        <b val="true"/>
        <sz val="10"/>
        <rFont val="Calibri"/>
        <family val="2"/>
        <charset val="1"/>
      </rPr>
      <t xml:space="preserve">PAVIMENTAÇÃO ASFÁLTICA</t>
    </r>
  </si>
  <si>
    <r>
      <rPr>
        <sz val="10"/>
        <rFont val="Calibri"/>
        <family val="2"/>
        <charset val="1"/>
      </rPr>
      <t xml:space="preserve">PAVIMENTAÇÃO ASFÁLTICA – RUA DOUTOR FAUSTO TELLES FILHO – </t>
    </r>
    <r>
      <rPr>
        <b val="true"/>
        <sz val="10"/>
        <rFont val="Calibri"/>
        <family val="2"/>
        <charset val="1"/>
      </rPr>
      <t xml:space="preserve">TERRAPLENAGEM</t>
    </r>
  </si>
  <si>
    <r>
      <rPr>
        <sz val="10"/>
        <rFont val="Calibri"/>
        <family val="2"/>
        <charset val="1"/>
      </rPr>
      <t xml:space="preserve">PAVIMENTAÇÃO ASFÁLTICA – RUA DOUTOR FAUSTO TELLES FILHO –</t>
    </r>
    <r>
      <rPr>
        <b val="true"/>
        <sz val="10"/>
        <rFont val="Calibri"/>
        <family val="2"/>
        <charset val="1"/>
      </rPr>
      <t xml:space="preserve"> EXECUÇÃO DE BASE E IMPRIMAÇÃO</t>
    </r>
  </si>
  <si>
    <r>
      <rPr>
        <sz val="10"/>
        <rFont val="Calibri"/>
        <family val="2"/>
        <charset val="1"/>
      </rPr>
      <t xml:space="preserve">PAVIMENTAÇÃO ASFÁLTICA – RUA DOUTOR FAUSTO TELLES FILHO – </t>
    </r>
    <r>
      <rPr>
        <b val="true"/>
        <sz val="10"/>
        <rFont val="Calibri"/>
        <family val="2"/>
        <charset val="1"/>
      </rPr>
      <t xml:space="preserve">PAVIMENTAÇÃO ASFÁLTICA</t>
    </r>
  </si>
  <si>
    <r>
      <rPr>
        <sz val="10"/>
        <rFont val="Calibri"/>
        <family val="2"/>
        <charset val="1"/>
      </rPr>
      <t xml:space="preserve">RECAPEAMENTO ASFÁLTICO – RUA MARIA RAPHAELA PAGLIUCCA E RUA ANTÔNIO FRUET – </t>
    </r>
    <r>
      <rPr>
        <b val="true"/>
        <sz val="10"/>
        <rFont val="Calibri"/>
        <family val="2"/>
        <charset val="1"/>
      </rPr>
      <t xml:space="preserve">TERRAPLENAGEM</t>
    </r>
  </si>
  <si>
    <r>
      <rPr>
        <sz val="10"/>
        <rFont val="Calibri"/>
        <family val="2"/>
        <charset val="1"/>
      </rPr>
      <t xml:space="preserve">RECAPEAMENTO ASFÁLTICO – RUA MARIA RAPHAELA PAGLIUCCA E RUA ANTÔNIO FRUET – </t>
    </r>
    <r>
      <rPr>
        <b val="true"/>
        <sz val="10"/>
        <rFont val="Calibri"/>
        <family val="2"/>
        <charset val="1"/>
      </rPr>
      <t xml:space="preserve">PAVIMENTAÇÃO ASFÁLTICA</t>
    </r>
  </si>
  <si>
    <r>
      <rPr>
        <sz val="10"/>
        <rFont val="Calibri"/>
        <family val="2"/>
        <charset val="1"/>
      </rPr>
      <t xml:space="preserve">RECAPEAMENTO ASFÁLTICO – RUA MARIA RAPHAELA PAGLIUCCA E RUA ANTÔNIO FRUET – </t>
    </r>
    <r>
      <rPr>
        <b val="true"/>
        <sz val="10"/>
        <rFont val="Calibri"/>
        <family val="2"/>
        <charset val="1"/>
      </rPr>
      <t xml:space="preserve">RECAPEAMENTO ASFÁLTICO</t>
    </r>
  </si>
  <si>
    <r>
      <rPr>
        <sz val="10"/>
        <rFont val="Calibri"/>
        <family val="2"/>
        <charset val="1"/>
      </rPr>
      <t xml:space="preserve">RECAPEAMENTO ASFÁLTICO – RUA MARIA RAPHAELA PAGLIUCCA E RUA ANTÔNIO FRUET – </t>
    </r>
    <r>
      <rPr>
        <b val="true"/>
        <sz val="10"/>
        <rFont val="Calibri"/>
        <family val="2"/>
        <charset val="1"/>
      </rPr>
      <t xml:space="preserve">DRENAGEM (GUIAS, SARJETAS E SARJETÕES)</t>
    </r>
  </si>
  <si>
    <r>
      <rPr>
        <sz val="10"/>
        <rFont val="Calibri"/>
        <family val="2"/>
        <charset val="1"/>
      </rPr>
      <t xml:space="preserve">SERVIÇOS DE DRENAGEM DE ÁGUAS PLUVIAIS - </t>
    </r>
    <r>
      <rPr>
        <b val="true"/>
        <sz val="10"/>
        <rFont val="Calibri"/>
        <family val="2"/>
        <charset val="1"/>
      </rPr>
      <t xml:space="preserve">MOVIMENTAÇÃO DE TERRA E TUBULAÇÃO</t>
    </r>
    <r>
      <rPr>
        <sz val="10"/>
        <rFont val="Calibri"/>
        <family val="2"/>
        <charset val="1"/>
      </rPr>
      <t xml:space="preserve"> </t>
    </r>
  </si>
  <si>
    <r>
      <rPr>
        <sz val="10"/>
        <rFont val="Calibri"/>
        <family val="2"/>
        <charset val="1"/>
      </rPr>
      <t xml:space="preserve">SERVIÇOS DE DRENAGEM DE ÁGUAS PLUVIAIS - </t>
    </r>
    <r>
      <rPr>
        <b val="true"/>
        <sz val="10"/>
        <rFont val="Calibri"/>
        <family val="2"/>
        <charset val="1"/>
      </rPr>
      <t xml:space="preserve">CAIXAS, POÇOS DE VISITA E MURO DE ALA </t>
    </r>
  </si>
  <si>
    <t xml:space="preserve">TOTAL DA MENSAL</t>
  </si>
  <si>
    <t xml:space="preserve">TOTAL ACUMULADO</t>
  </si>
  <si>
    <t xml:space="preserve">Sorocaba, 05 de novembro de 2024</t>
  </si>
  <si>
    <t xml:space="preserve">MEMÓRIA DE CÁLCULO</t>
  </si>
  <si>
    <t xml:space="preserve">OBRA: Pavimentação Asfáltica</t>
  </si>
  <si>
    <t xml:space="preserve">CÓD. SERVIÇO</t>
  </si>
  <si>
    <t xml:space="preserve">DESCRIÇÃO DO SERVIÇO</t>
  </si>
  <si>
    <t xml:space="preserve">CÁLCULO</t>
  </si>
  <si>
    <t xml:space="preserve">Área da placa = 9,00 m2</t>
  </si>
  <si>
    <t xml:space="preserve">Quantidade total (Q) = 9,00 x 1,00</t>
  </si>
  <si>
    <t xml:space="preserve">Quantidade de placas = 1,00 unidade</t>
  </si>
  <si>
    <t xml:space="preserve">Q =</t>
  </si>
  <si>
    <t xml:space="preserve">Comprimento = 867,59 m</t>
  </si>
  <si>
    <t xml:space="preserve">Quantidade total (Q) =  867,59 x 2,50</t>
  </si>
  <si>
    <t xml:space="preserve">Largura = 2,50 m</t>
  </si>
  <si>
    <t xml:space="preserve">Área =2168,98 m2</t>
  </si>
  <si>
    <t xml:space="preserve">Quantidade total (Q) =  2168,98 x 0,10 x 1,30</t>
  </si>
  <si>
    <t xml:space="preserve">Espessura = 0,10 m</t>
  </si>
  <si>
    <t xml:space="preserve">Fator = 1,30</t>
  </si>
  <si>
    <t xml:space="preserve">Volume = 281,97 m3</t>
  </si>
  <si>
    <t xml:space="preserve">Quantidade total (Q) = 281,97 x 15,90</t>
  </si>
  <si>
    <t xml:space="preserve">Distância = 15,90 km</t>
  </si>
  <si>
    <t xml:space="preserve">Área = 5660,49 m2</t>
  </si>
  <si>
    <t xml:space="preserve">Quantidade total (Q) = 5660,49 x 0,45</t>
  </si>
  <si>
    <t xml:space="preserve">Espessura = 0,45 m</t>
  </si>
  <si>
    <t xml:space="preserve">Volume = 2547,22 m3</t>
  </si>
  <si>
    <t xml:space="preserve">Quantidade total (Q) = 2547,22 x 15,90 x 1,30</t>
  </si>
  <si>
    <t xml:space="preserve">Área de Regularização = 5660,49 m2</t>
  </si>
  <si>
    <t xml:space="preserve">Quantidade total (Q) = 5660,49</t>
  </si>
  <si>
    <t xml:space="preserve">Quantidade total (Q) = 5660,49 x 0,20</t>
  </si>
  <si>
    <t xml:space="preserve">Espessura = 0,20</t>
  </si>
  <si>
    <t xml:space="preserve">Volume = 1132,10 m3</t>
  </si>
  <si>
    <t xml:space="preserve">Quantidade total (Q) = 1132,10 x 0,66</t>
  </si>
  <si>
    <t xml:space="preserve">Fator = 0,66</t>
  </si>
  <si>
    <t xml:space="preserve">Volume = 747,18</t>
  </si>
  <si>
    <t xml:space="preserve">Quantidade total (Q) = 747,18 x 25,16</t>
  </si>
  <si>
    <t xml:space="preserve">Distância = 25,16 km</t>
  </si>
  <si>
    <t xml:space="preserve">Área = 5660,46 m2</t>
  </si>
  <si>
    <t xml:space="preserve">Quantidade total (Q) = 5660,49 x 0,15</t>
  </si>
  <si>
    <t xml:space="preserve">Espessura = 0,15 m</t>
  </si>
  <si>
    <t xml:space="preserve">Quantidade total (Q) = 5660,46 x 0,15 x 25,16</t>
  </si>
  <si>
    <t xml:space="preserve">Quantidade total (Q) = 5660,49 x 2</t>
  </si>
  <si>
    <t xml:space="preserve">Aplicação em duas camadas = 2</t>
  </si>
  <si>
    <t xml:space="preserve">Quantidade total (Q) = 5660,49 x 0,04</t>
  </si>
  <si>
    <t xml:space="preserve">Espessura = 0,04 m</t>
  </si>
  <si>
    <t xml:space="preserve">Quantidade total (Q) = 5660,49 x 0,04 x 25,16</t>
  </si>
  <si>
    <t xml:space="preserve">Comprimento = 873,46 m</t>
  </si>
  <si>
    <t xml:space="preserve">Quantidade total (Q) = 873,46 x 2,50</t>
  </si>
  <si>
    <t xml:space="preserve">Área = 2183,65 m2</t>
  </si>
  <si>
    <t xml:space="preserve">Quantidade total (Q) = 2183,65 x 0,10 x 1,30</t>
  </si>
  <si>
    <t xml:space="preserve">Volume = 283,87 m3</t>
  </si>
  <si>
    <t xml:space="preserve">Quantidade total (Q) = 283,87 x 15,90</t>
  </si>
  <si>
    <t xml:space="preserve">Área = 650 m2</t>
  </si>
  <si>
    <t xml:space="preserve">Quantidade total (Q) = 650</t>
  </si>
  <si>
    <t xml:space="preserve">Quantidade total (Q) = 650 x 0,05 x 1,30</t>
  </si>
  <si>
    <t xml:space="preserve">Espessura = 0,05m</t>
  </si>
  <si>
    <t xml:space="preserve">Volume = 42,25 m3</t>
  </si>
  <si>
    <t xml:space="preserve">Quantidade total (Q) = 42,25 x 15,90</t>
  </si>
  <si>
    <t xml:space="preserve">Área = 5748,75</t>
  </si>
  <si>
    <t xml:space="preserve">Quantidade total (Q) = 5748,75 x 0,45</t>
  </si>
  <si>
    <t xml:space="preserve">Volume = 2586,94 m3</t>
  </si>
  <si>
    <t xml:space="preserve">Quantidade total (Q) = 2586,94 x 15,90 x 1,30</t>
  </si>
  <si>
    <t xml:space="preserve">Área = 5748,75 m2</t>
  </si>
  <si>
    <t xml:space="preserve">Quantidade total (Q) = 5748,75</t>
  </si>
  <si>
    <t xml:space="preserve">Quantidade total (Q) = 5748,75 x 0,20</t>
  </si>
  <si>
    <t xml:space="preserve">Volume = 1149,75 m3</t>
  </si>
  <si>
    <t xml:space="preserve">Quantidade total (Q) = 1149,75 x 0,66</t>
  </si>
  <si>
    <t xml:space="preserve">Volume = 758,84 m3</t>
  </si>
  <si>
    <t xml:space="preserve">Quantidade total (Q) = 758,84 x 25,16</t>
  </si>
  <si>
    <t xml:space="preserve">Quantidade total (Q) = 5748,75 x 0,15</t>
  </si>
  <si>
    <t xml:space="preserve">Volume = 862,31 m2</t>
  </si>
  <si>
    <t xml:space="preserve">Quantidade total (Q) = 862,31 x 25,16</t>
  </si>
  <si>
    <t xml:space="preserve">Quantidade total (Q) = 5748,75 x 2</t>
  </si>
  <si>
    <t xml:space="preserve">Área  = 5748,75</t>
  </si>
  <si>
    <t xml:space="preserve">Quantidade total (Q) = 5748,75 x 0,04</t>
  </si>
  <si>
    <t xml:space="preserve">Quantidade total (Q) = 5748,75 x 0,04 x 25,16</t>
  </si>
  <si>
    <t xml:space="preserve">Comprimento = 982,46 m</t>
  </si>
  <si>
    <t xml:space="preserve">Quantidade total (Q) = 982,46 x 2,50</t>
  </si>
  <si>
    <t xml:space="preserve">Área = 2456,15 m2</t>
  </si>
  <si>
    <t xml:space="preserve">Quantidade total (Q) = 2456,15 x 0,10 x 1,30</t>
  </si>
  <si>
    <t xml:space="preserve">Volume = 319,30 m3</t>
  </si>
  <si>
    <t xml:space="preserve">Quantidade total (Q) = 1,00</t>
  </si>
  <si>
    <t xml:space="preserve">Área = 6906,44 m2</t>
  </si>
  <si>
    <t xml:space="preserve">Quantidade total (Q) = 6906,44</t>
  </si>
  <si>
    <t xml:space="preserve">Quantidade total (Q) = 6906,44 x 0,05 x 1,30</t>
  </si>
  <si>
    <t xml:space="preserve">Volume = 448,92 m3</t>
  </si>
  <si>
    <t xml:space="preserve">Quantidade total (Q) = 6906,44 x 0,45</t>
  </si>
  <si>
    <t xml:space="preserve">Volume = 3107,90 m3</t>
  </si>
  <si>
    <t xml:space="preserve">Quantidade total (Q) = 3107,90 x 15,90 x 1,30</t>
  </si>
  <si>
    <t xml:space="preserve">Quantidade total (Q) = 6906,44 x 0,20</t>
  </si>
  <si>
    <t xml:space="preserve">Volume = 1381,29 m3</t>
  </si>
  <si>
    <t xml:space="preserve">Volume = 911,65 m3</t>
  </si>
  <si>
    <t xml:space="preserve">Quantidade total (Q) = 6906,44 x 0,15</t>
  </si>
  <si>
    <t xml:space="preserve">Volume = 1035,97 m3</t>
  </si>
  <si>
    <t xml:space="preserve">Quantidade total (Q) = 1035,97 x 25,16</t>
  </si>
  <si>
    <t xml:space="preserve">Quantidade total (Q) = 6906,44 x 2</t>
  </si>
  <si>
    <t xml:space="preserve">Quantidade total (Q) = 6906,44 x 0,04</t>
  </si>
  <si>
    <t xml:space="preserve">Quantidade total (Q) = 6906,44 x 0,04 x 25,16</t>
  </si>
  <si>
    <t xml:space="preserve">Comprimento = 205,06 m</t>
  </si>
  <si>
    <t xml:space="preserve">Quantidade total (Q) = 205,06 x 2,50</t>
  </si>
  <si>
    <t xml:space="preserve">Área = 512,66 m2</t>
  </si>
  <si>
    <t xml:space="preserve">Quantidade total (Q) = 512,66 x 0,10 x 1,30</t>
  </si>
  <si>
    <t xml:space="preserve">Volume = 66,65 m3</t>
  </si>
  <si>
    <t xml:space="preserve">Quantidade total (Q) = 66,65 x 15,90</t>
  </si>
  <si>
    <t xml:space="preserve">Área = 2521,74 m2</t>
  </si>
  <si>
    <t xml:space="preserve">Quantidade total (Q) = 2521,74</t>
  </si>
  <si>
    <t xml:space="preserve">Quantidade total (Q) = 2521,74 x 0,05 x 1,30</t>
  </si>
  <si>
    <t xml:space="preserve">Volume = 163,91 m3</t>
  </si>
  <si>
    <t xml:space="preserve">Quantidade total (Q) = 163,91 x 9,40</t>
  </si>
  <si>
    <t xml:space="preserve">Distância = 9,40 km</t>
  </si>
  <si>
    <t xml:space="preserve">Quantidade total (Q) = 2521,74 x 0,45</t>
  </si>
  <si>
    <t xml:space="preserve">Volume = 1134,78 m3</t>
  </si>
  <si>
    <t xml:space="preserve">Quantidade total (Q) = 1134,78 x 9,40 x 1,30</t>
  </si>
  <si>
    <t xml:space="preserve">Quantidade total (Q) = 2521,74 x 0,20</t>
  </si>
  <si>
    <t xml:space="preserve">Volume = 504,35 m3</t>
  </si>
  <si>
    <t xml:space="preserve">Quantidade total (Q) = 504,35 x 0,66</t>
  </si>
  <si>
    <t xml:space="preserve">Volume = 332,87 m3</t>
  </si>
  <si>
    <t xml:space="preserve">Quantidade total (Q) = 332,87 x 22,30</t>
  </si>
  <si>
    <t xml:space="preserve">Distância = 22,30 km</t>
  </si>
  <si>
    <t xml:space="preserve">Quantidade total (Q) = 2521,74 x 0,15</t>
  </si>
  <si>
    <t xml:space="preserve">Volume = 378,26 m3</t>
  </si>
  <si>
    <t xml:space="preserve">Quantidade total (Q) = 378,26 x 22,30</t>
  </si>
  <si>
    <t xml:space="preserve">Quantidade total (Q) = 2521,74 x 2</t>
  </si>
  <si>
    <t xml:space="preserve">Quantidade total (Q) = 2521,74 x 0,04</t>
  </si>
  <si>
    <t xml:space="preserve">Espessura = 0,04</t>
  </si>
  <si>
    <t xml:space="preserve">Quantidade total (Q) = 2521,74 x 0,04 x 22,30</t>
  </si>
  <si>
    <t xml:space="preserve">Área = 2442,48 m2</t>
  </si>
  <si>
    <t xml:space="preserve">Quantidade total (Q) = 2442,48</t>
  </si>
  <si>
    <t xml:space="preserve">Quantidade total (Q) = 2442,48 x 0,05 x 1,30</t>
  </si>
  <si>
    <t xml:space="preserve">Volume = 158,76 m3</t>
  </si>
  <si>
    <t xml:space="preserve">Quantidade total (Q) = 158,76 x 9,40</t>
  </si>
  <si>
    <t xml:space="preserve">Quantidade total (Q) = 2442,48 x 0,04</t>
  </si>
  <si>
    <t xml:space="preserve">Quantidade total (Q) = 2442,48 x 0,04 x 22,30</t>
  </si>
  <si>
    <t xml:space="preserve">Comprimento = 5514,12 m</t>
  </si>
  <si>
    <t xml:space="preserve">Quantidade total (Q) = 5514,12</t>
  </si>
  <si>
    <t xml:space="preserve">Comprimento = 6,50 m</t>
  </si>
  <si>
    <t xml:space="preserve">Quantidade total (Q) = 6,50</t>
  </si>
  <si>
    <t xml:space="preserve">Quantidade total (Q) = 5514,12 x 0,05 x 0,8</t>
  </si>
  <si>
    <t xml:space="preserve">Largura = 0,80m</t>
  </si>
  <si>
    <t xml:space="preserve">Comprimento = 1600,19 m</t>
  </si>
  <si>
    <t xml:space="preserve">Quantidade total (Q) = 1600,19 x 2,00 x 1,30</t>
  </si>
  <si>
    <t xml:space="preserve">Largura = 2,00m</t>
  </si>
  <si>
    <t xml:space="preserve">Altura = 1,30</t>
  </si>
  <si>
    <t xml:space="preserve">Volume = 2535,91 m3</t>
  </si>
  <si>
    <t xml:space="preserve">Quantidade total (Q) = 1600,19 x 2,00 x 0,05</t>
  </si>
  <si>
    <t xml:space="preserve">Comprimento = 298,41 m</t>
  </si>
  <si>
    <t xml:space="preserve">Quantidade total (Q) = 298,41 m</t>
  </si>
  <si>
    <t xml:space="preserve">Comprimento = 450,00 m</t>
  </si>
  <si>
    <t xml:space="preserve">Quantidade total (Q) = 450,00</t>
  </si>
  <si>
    <t xml:space="preserve">Comprimento = 672,38 m</t>
  </si>
  <si>
    <t xml:space="preserve">Quantidade total (Q) = 672,38</t>
  </si>
  <si>
    <t xml:space="preserve">Comprimento = 179,40 m</t>
  </si>
  <si>
    <t xml:space="preserve">Quantidade total (Q) = 179,40</t>
  </si>
  <si>
    <t xml:space="preserve">Quantidade = 51,00 Unidades</t>
  </si>
  <si>
    <t xml:space="preserve">Quantidade total (Q) = 51,00</t>
  </si>
  <si>
    <t xml:space="preserve">Quantidade = 102,00 Unidades</t>
  </si>
  <si>
    <t xml:space="preserve">Quantidade total (Q) = 102,00</t>
  </si>
  <si>
    <t xml:space="preserve">Quantidade = 28,00 Unidades</t>
  </si>
  <si>
    <t xml:space="preserve">Quantidade total (Q) = 28,00</t>
  </si>
  <si>
    <t xml:space="preserve">Quantidade total (Q) = 1600,19 x 1,30 x 0,20</t>
  </si>
  <si>
    <t xml:space="preserve">Largura = 1,30 m</t>
  </si>
  <si>
    <t xml:space="preserve">Fator = 0,20</t>
  </si>
  <si>
    <t xml:space="preserve">Quantidade = 5,00 Unidades</t>
  </si>
  <si>
    <t xml:space="preserve">Quantidade total (Q) = 5,00</t>
  </si>
  <si>
    <t xml:space="preserve">Quantidade = 1,00 Unidades</t>
  </si>
  <si>
    <t xml:space="preserve">Volume = 20 m3</t>
  </si>
  <si>
    <t xml:space="preserve">Quantidade total (Q) = 20 </t>
  </si>
  <si>
    <t xml:space="preserve">Volume = 100,00 m3</t>
  </si>
  <si>
    <t xml:space="preserve">Quantidade total (Q) = 100,00</t>
  </si>
  <si>
    <t xml:space="preserve">Área = 5132,72 m2</t>
  </si>
  <si>
    <t xml:space="preserve">Quantidade total (Q) = 5132,72</t>
  </si>
  <si>
    <t xml:space="preserve">Quantidade total (Q) = 5132,72 x 0,05</t>
  </si>
  <si>
    <t xml:space="preserve">Quantidade total (Q) = 5132,72 x 0,08</t>
  </si>
  <si>
    <t xml:space="preserve">Espessura = 0,08 m</t>
  </si>
  <si>
    <t xml:space="preserve">Comprimento = 185,04 m</t>
  </si>
  <si>
    <t xml:space="preserve">Quantidade total (Q) = 185,04</t>
  </si>
  <si>
    <t xml:space="preserve">3 Marias</t>
  </si>
  <si>
    <t xml:space="preserve">Nilton</t>
  </si>
  <si>
    <t xml:space="preserve">Julio &amp; Julio</t>
  </si>
  <si>
    <t xml:space="preserve">Obragen</t>
  </si>
  <si>
    <t xml:space="preserve">Ellenco</t>
  </si>
  <si>
    <t xml:space="preserve">Média:</t>
  </si>
  <si>
    <t xml:space="preserve">CODIGO  DA COMPOSICAO</t>
  </si>
  <si>
    <t xml:space="preserve">DESCRICAO DA COMPOSICAO</t>
  </si>
  <si>
    <t xml:space="preserve">UNIDADE</t>
  </si>
  <si>
    <t xml:space="preserve">CUSTO TOTAL</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</si>
  <si>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</si>
  <si>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</si>
  <si>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</si>
  <si>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</si>
  <si>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</si>
  <si>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</si>
  <si>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</si>
  <si>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</si>
  <si>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</si>
  <si>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</si>
  <si>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</si>
  <si>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</si>
  <si>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</si>
  <si>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</si>
  <si>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</si>
  <si>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</si>
  <si>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</si>
  <si>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</si>
  <si>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</si>
  <si>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</si>
  <si>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</si>
  <si>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</si>
  <si>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</si>
  <si>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</si>
  <si>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</si>
  <si>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</si>
  <si>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</si>
  <si>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</si>
  <si>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</si>
  <si>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</si>
  <si>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</si>
  <si>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</si>
  <si>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</si>
  <si>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</si>
  <si>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</si>
  <si>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</si>
  <si>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</si>
  <si>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</si>
  <si>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</si>
  <si>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</si>
  <si>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</si>
  <si>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</si>
  <si>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</si>
  <si>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</si>
  <si>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</si>
  <si>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</si>
  <si>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</si>
  <si>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</si>
  <si>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</si>
  <si>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</si>
  <si>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</si>
  <si>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</si>
  <si>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</si>
  <si>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</si>
  <si>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</si>
  <si>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</si>
  <si>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</si>
  <si>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</si>
  <si>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</si>
  <si>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</si>
  <si>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</si>
  <si>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</si>
  <si>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</si>
  <si>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</si>
  <si>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</si>
  <si>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</si>
  <si>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</si>
  <si>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</si>
  <si>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</si>
  <si>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</si>
  <si>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</si>
  <si>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</si>
  <si>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</si>
  <si>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</si>
  <si>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</si>
  <si>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</si>
  <si>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</si>
  <si>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</si>
  <si>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</si>
  <si>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</si>
  <si>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</si>
  <si>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</si>
  <si>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</si>
  <si>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</si>
  <si>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</si>
  <si>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</si>
  <si>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</si>
  <si>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</si>
  <si>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</si>
  <si>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</si>
  <si>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</si>
  <si>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</si>
  <si>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</si>
  <si>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</si>
  <si>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</si>
  <si>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</si>
  <si>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</si>
  <si>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</si>
  <si>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</si>
  <si>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</si>
  <si>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</si>
  <si>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</si>
  <si>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</si>
  <si>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</si>
  <si>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</si>
  <si>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</si>
  <si>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</si>
  <si>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</si>
  <si>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</si>
  <si>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</si>
  <si>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</si>
  <si>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</si>
  <si>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</si>
  <si>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</si>
  <si>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</si>
  <si>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</si>
  <si>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</si>
  <si>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</si>
  <si>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</si>
  <si>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</si>
  <si>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</si>
  <si>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</si>
  <si>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</si>
  <si>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</si>
  <si>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</si>
  <si>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</si>
  <si>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</si>
  <si>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</si>
  <si>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</si>
  <si>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</si>
  <si>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</si>
  <si>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</si>
  <si>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</si>
  <si>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</si>
  <si>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</si>
  <si>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</si>
  <si>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</si>
  <si>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</si>
  <si>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</si>
  <si>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</si>
  <si>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</si>
  <si>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</si>
  <si>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</si>
  <si>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</si>
  <si>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</si>
  <si>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</si>
  <si>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</si>
  <si>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</si>
  <si>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</si>
  <si>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</si>
  <si>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</si>
  <si>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</si>
  <si>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</si>
  <si>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</si>
  <si>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</si>
  <si>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</si>
  <si>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</si>
  <si>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</si>
  <si>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</si>
  <si>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</si>
  <si>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PEAD CORRUGADO DE DUPLA PAREDE PARA REDE COLETORA DE ESGOTO, DN 600 MM, JUNTA ELÁSTICA INTEGRADA - FORNECIMENTO E ASSENTAMENTO. AF_01/2021</t>
  </si>
  <si>
    <t xml:space="preserve">JUNTA ARGAMASSADA ENTRE TUBO DN 100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</si>
  <si>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</si>
  <si>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</si>
  <si>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</si>
  <si>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</si>
  <si>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</si>
  <si>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</si>
  <si>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</si>
  <si>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</si>
  <si>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</si>
  <si>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</si>
  <si>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</si>
  <si>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</si>
  <si>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</si>
  <si>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</si>
  <si>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</si>
  <si>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</si>
  <si>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</si>
  <si>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</si>
  <si>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</si>
  <si>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</si>
  <si>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</si>
  <si>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</si>
  <si>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</si>
  <si>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TUBO DE PEAD CORRUGADO DE DUPLA PAREDE PARA REDE COLETORA DE ESGOTO, DN 250 MM, JUNTA ELÁSTICA INTEGRADA - FORNECIMENTO E ASSENTAMENTO. AF_01/2021</t>
  </si>
  <si>
    <t xml:space="preserve">ASSENTAMENTO DE TUBO DE PEAD CORRUGADO DE DUPLA PAREDE PARA REDE COLETORA DE ESGOTO, DN 250 MM, JUNTA ELÁSTICA INTEGRADA (NÃO INCLUI FORNECIMENTO). AF_01/2021</t>
  </si>
  <si>
    <t xml:space="preserve">TUBO DE PEAD CORRUGADO DE DUPLA PAREDE PARA REDE COLETORA DE ESGOTO, DN 300 MM, JUNTA ELÁSTICA INTEGRADA - FORNECIMENTO E ASSENTAMENTO. AF_01/2021</t>
  </si>
  <si>
    <t xml:space="preserve">ASSENTAMENTO DE TUBO DE PEAD CORRUGADO DE DUPLA PAREDE PARA REDE COLETORA DE ESGOTO, DN 300 MM, JUNTA ELÁSTICA INTEGRADA  (NÃO INCLUI FORNECIMENTO). AF_01/2021</t>
  </si>
  <si>
    <t xml:space="preserve">TUBO DE PEAD CORRUGADO DE DUPLA PAREDE PARA REDE COLETORA DE ESGOTO, DN 800 MM, JUNTA ELÁSTICA INTEGRADA - FORNECIMENTO E ASSENTAMENTO.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</si>
  <si>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</si>
  <si>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</si>
  <si>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TUBO DE PEAD CORRUGADO DE DUPLA PAREDE PARA REDE COLETORA DE ESGOTO, DN 1000 MM, JUNTA ELÁSTICA INTEGRADA - FORNECIMENTO E ASSENTAMENTO. AF_01/2021</t>
  </si>
  <si>
    <t xml:space="preserve">ASSENTAMENTO DE TUBO DE PEAD CORRUGADO DE DUPLA PAREDE PARA REDE COLETORA DE ESGOTO, DN 1000 MM, JUNTA ELÁSTICA INTEGRADA (NÃO INCLUI FORNECIMENTO). AF_01/2021</t>
  </si>
  <si>
    <t xml:space="preserve">TUBO DE PEAD CORRUGADO DE DUPLA PAREDE PARA REDE COLETORA DE ESGOTO, DN 1200 MM, JUNTA ELÁSTICA INTEGRADA - FORNECIMENTO E ASSENTAMENTO.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</si>
  <si>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</si>
  <si>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</si>
  <si>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</si>
  <si>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</si>
  <si>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</si>
  <si>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</si>
  <si>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</si>
  <si>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</si>
  <si>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TUBO DE PVC BRANCO PARA REDE COLETORA DE ESGOTO CONDOMINIAL DE PAREDE MACIÇA, DN 100 MM, JUNTA ELÁSTICA - FORNECIMENTO E ASSENTAMENTO.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</si>
  <si>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</si>
  <si>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</si>
  <si>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</si>
  <si>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</si>
  <si>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1500 MM E O POÇO DE VISITA/ CAIXA DE CONCRETO OU ALVENARIA EM REDES DE ESGOTO. AF_01/2021</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</si>
  <si>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</si>
  <si>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</si>
  <si>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</si>
  <si>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</si>
  <si>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</si>
  <si>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</si>
  <si>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</si>
  <si>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</si>
  <si>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</si>
  <si>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</si>
  <si>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</si>
  <si>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</si>
  <si>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</si>
  <si>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</si>
  <si>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</si>
  <si>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</si>
  <si>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</si>
  <si>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</si>
  <si>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</si>
  <si>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</si>
  <si>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</si>
  <si>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</si>
  <si>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</si>
  <si>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</si>
  <si>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</si>
  <si>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</si>
  <si>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</si>
  <si>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</si>
  <si>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</si>
  <si>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</si>
  <si>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</si>
  <si>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</si>
  <si>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</si>
  <si>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</si>
  <si>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</si>
  <si>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</si>
  <si>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</si>
  <si>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</si>
  <si>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</si>
  <si>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</si>
  <si>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</si>
  <si>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</si>
  <si>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</si>
  <si>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</si>
  <si>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</si>
  <si>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</si>
  <si>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</si>
  <si>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</si>
  <si>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</si>
  <si>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</si>
  <si>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</si>
  <si>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</si>
  <si>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</si>
  <si>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</si>
  <si>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</si>
  <si>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</si>
  <si>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</si>
  <si>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</si>
  <si>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</si>
  <si>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TUBO DE CONCRETO PARA REDES COLETORAS DE ESGOTO SANITÁRIO, DIÂMETRO DE 300 MM, JUNTA ELÁSTICA, INSTALADO EM LOCAL COM BAIXO NÍVEL DE INTERFERÊNCIAS - FORNECIMENTO E ASSENTAMENTO. AF_03/2024</t>
  </si>
  <si>
    <t xml:space="preserve">ASSENTAMENTO DE TUBO DE CONCRETO PARA REDES COLETORAS DE ESGOTO SANITÁRIO, DIÂMETRO DE 300 MM, JUNTA ELÁSTICA, INSTALADO EM LOCAL COM BAIXO NÍVEL DE INTERFERÊNCIAS (NÃO INCLUI FORNECIMENTO). AF_03/2024</t>
  </si>
  <si>
    <t xml:space="preserve">TUBO DE CONCRETO PARA REDES COLETORAS DE ESGOTO SANITÁRIO, DIÂMETRO DE 400 MM, JUNTA ELÁSTICA, INSTALADO EM LOCAL COM BAIXO NÍVEL DE INTERFERÊNCIAS - FORNECIMENTO E ASSENTAMENTO. AF_03/2024</t>
  </si>
  <si>
    <t xml:space="preserve">ASSENTAMENTO DE TUBO DE CONCRETO PARA REDES COLETORAS DE ESGOTO SANITÁRIO, DIÂMETRO DE 400 MM, JUNTA ELÁSTICA, INSTALADO EM LOCAL COM BAIXO NÍVEL DE INTERFERÊNCIAS (NÃO INCLUI FORNECIMENTO). AF_03/2024</t>
  </si>
  <si>
    <t xml:space="preserve">TUBO DE CONCRETO PARA REDES COLETORAS DE ESGOTO SANITÁRIO, DIÂMETRO DE 500 MM, JUNTA ELÁSTICA, INSTALADO EM LOCAL COM BAIXO NÍVEL DE INTERFERÊNCIAS - FORNECIMENTO E ASSENTAMENTO. AF_03/2024</t>
  </si>
  <si>
    <t xml:space="preserve">ASSENTAMENTO DE TUBO DE CONCRETO PARA REDES COLETORAS DE ESGOTO SANITÁRIO, DIÂMETRO DE 500 MM, JUNTA ELÁSTICA, INSTALADO EM LOCAL COM BAIXO NÍVEL DE INTERFERÊNCIAS (NÃO INCLUI FORNECIMENTO). AF_03/2024</t>
  </si>
  <si>
    <t xml:space="preserve">TUBO DE CONCRETO PARA REDES COLETORAS DE ESGOTO SANITÁRIO, DIÂMETRO DE 600 MM, JUNTA ELÁSTICA, INSTALADO EM LOCAL COM BAIXO NÍVEL DE INTERFERÊNCIAS - FORNECIMENTO E ASSENTAMENTO. AF_03/2024</t>
  </si>
  <si>
    <t xml:space="preserve">ASSENTAMENTO DE TUBO DE CONCRETO PARA REDES COLETORAS DE ESGOTO SANITÁRIO, DIÂMETRO DE 600 MM, JUNTA ELÁSTICA, INSTALADO EM LOCAL COM BAIXO NÍVEL DE INTERFERÊNCIAS (NÃO INCLUI FORNECIMENTO). AF_03/2024</t>
  </si>
  <si>
    <t xml:space="preserve">TUBO DE CONCRETO PARA REDES COLETORAS DE ESGOTO SANITÁRIO, DIÂMETRO DE 700 MM, JUNTA ELÁSTICA, INSTALADO EM LOCAL COM BAIXO NÍVEL DE INTERFERÊNCIAS - FORNECIMENTO E ASSENTAMENTO. AF_03/2024</t>
  </si>
  <si>
    <t xml:space="preserve">ASSENTAMENTO DE TUBO DE CONCRETO PARA REDES COLETORAS DE ESGOTO SANITÁRIO, DIÂMETRO DE 700 MM, JUNTA ELÁSTICA, INSTALADO EM LOCAL COM BAIXO NÍVEL DE INTERFERÊNCIAS (NÃO INCLUI FORNECIMENTO). AF_03/2024</t>
  </si>
  <si>
    <t xml:space="preserve">TUBO DE CONCRETO PARA REDES COLETORAS DE ESGOTO SANITÁRIO, DIÂMETRO DE 800 MM, JUNTA ELÁSTICA, INSTALADO EM LOCAL COM BAIXO NÍVEL DE INTERFERÊNCIAS - FORNECIMENTO E ASSENTAMENTO. AF_03/2024</t>
  </si>
  <si>
    <t xml:space="preserve">ASSENTAMENTO DE TUBO DE CONCRETO PARA REDES COLETORAS DE ESGOTO SANITÁRIO, DIÂMETRO DE 800 MM, JUNTA ELÁSTICA, INSTALADO EM LOCAL COM BAIXO NÍVEL DE INTERFERÊNCIAS (NÃO INCLUI FORNECIMENTO). AF_03/2024</t>
  </si>
  <si>
    <t xml:space="preserve">TUBO DE CONCRETO PARA REDES COLETORAS DE ESGOTO SANITÁRIO, DIÂMETRO DE 900 MM, JUNTA ELÁSTICA, INSTALADO EM LOCAL COM BAIXO NÍVEL DE INTERFERÊNCIAS - FORNECIMENTO E ASSENTAMENTO. AF_03/2024</t>
  </si>
  <si>
    <t xml:space="preserve">ASSENTAMENTO DE TUBO DE CONCRETO PARA REDES COLETORAS DE ESGOTO SANITÁRIO, DIÂMETRO DE 900 MM, JUNTA ELÁSTICA, INSTALADO EM LOCAL COM BAIXO NÍVEL DE INTERFERÊNCIAS (NÃO INCLUI FORNECIMENTO). AF_03/2024</t>
  </si>
  <si>
    <t xml:space="preserve">TUBO DE CONCRETO PARA REDES COLETORAS DE ESGOTO SANITÁRIO, DIÂMETRO DE 1000 MM, JUNTA ELÁSTICA, INSTALADO EM LOCAL COM BAIXO NÍVEL DE INTERFERÊNCIAS - FORNECIMENTO E ASSENTAMENTO. AF_03/2024</t>
  </si>
  <si>
    <t xml:space="preserve">ASSENTAMENTO DE TUBO DE CONCRETO PARA REDES COLETORAS DE ESGOTO SANITÁRIO, DIÂMETRO DE 1000 MM, JUNTA ELÁSTICA, INSTALADO EM LOCAL COM BAIXO NÍVEL DE INTERFERÊNCIAS (NÃO INCLUI FORNECIMENTO). AF_03/2024</t>
  </si>
  <si>
    <t xml:space="preserve">TUBO DE CONCRETO PARA REDES COLETORAS DE ESGOTO SANITÁRIO, DIÂMETRO DE 300 MM, JUNTA ELÁSTICA, INSTALADO EM LOCAL COM ALTO NÍVEL DE INTERFERÊNCIAS - FORNECIMENTO E ASSENTAMENTO. AF_03/2024</t>
  </si>
  <si>
    <t xml:space="preserve">ASSENTAMENTO DE TUBO DE CONCRETO PARA REDES COLETORAS DE ESGOTO SANITÁRIO, DIÂMETRO DE 300 MM, JUNTA ELÁSTICA, INSTALADO EM LOCAL COM ALTO NÍVEL DE INTERFERÊNCIAS (NÃO INCLUI FORNECIMENTO). AF_03/2024</t>
  </si>
  <si>
    <t xml:space="preserve">TUBO DE CONCRETO PARA REDES COLETORAS DE ESGOTO SANITÁRIO, DIÂMETRO DE 400 MM, JUNTA ELÁSTICA, INSTALADO EM LOCAL COM ALTO NÍVEL DE INTERFERÊNCIAS - FORNECIMENTO E ASSENTAMENTO. AF_03/2024</t>
  </si>
  <si>
    <t xml:space="preserve">ASSENTAMENTO DE TUBO DE CONCRETO PARA REDES COLETORAS DE ESGOTO SANITÁRIO, DIÂMETRO DE 400 MM, JUNTA ELÁSTICA, INSTALADO EM LOCAL COM ALTO NÍVEL DE INTERFERÊNCIAS (NÃO INCLUI FORNECIMENTO). AF_03/2024</t>
  </si>
  <si>
    <t xml:space="preserve">TUBO DE CONCRETO PARA REDES COLETORAS DE ESGOTO SANITÁRIO, DIÂMETRO DE 500 MM, JUNTA ELÁSTICA, INSTALADO EM LOCAL COM ALTO NÍVEL DE INTERFERÊNCIAS - FORNECIMENTO E ASSENTAMENTO. AF_03/2024</t>
  </si>
  <si>
    <t xml:space="preserve">ASSENTAMENTO DE TUBO DE CONCRETO PARA REDES COLETORAS DE ESGOTO SANITÁRIO, DIÂMETRO DE 500 MM, JUNTA ELÁSTICA, INSTALADO EM LOCAL COM ALTO NÍVEL DE INTERFERÊNCIAS (NÃO INCLUI FORNECIMENTO). AF_03/2024</t>
  </si>
  <si>
    <t xml:space="preserve">TUBO DE CONCRETO PARA REDES COLETORAS DE ESGOTO SANITÁRIO, DIÂMETRO DE 600 MM, JUNTA ELÁSTICA, INSTALADO EM LOCAL COM ALTO NÍVEL DE INTERFERÊNCIAS - FORNECIMENTO E ASSENTAMENTO. AF_03/2024</t>
  </si>
  <si>
    <t xml:space="preserve">ASSENTAMENTO DE TUBO DE CONCRETO PARA REDES COLETORAS DE ESGOTO SANITÁRIO, DIÂMETRO DE 600 MM, JUNTA ELÁSTICA, INSTALADO EM LOCAL COM ALTO NÍVEL DE INTERFERÊNCIAS (NÃO INCLUI FORNECIMENTO). AF_03/2024</t>
  </si>
  <si>
    <t xml:space="preserve">TUBO DE CONCRETO PARA REDES COLETORAS DE ESGOTO SANITÁRIO, DIÂMETRO DE 700 MM, JUNTA ELÁSTICA, INSTALADO EM LOCAL COM ALTO NÍVEL DE INTERFERÊNCIAS - FORNECIMENTO E ASSENTAMENTO. AF_03/2024</t>
  </si>
  <si>
    <t xml:space="preserve">ASSENTAMENTO DE TUBO DE CONCRETO PARA REDES COLETORAS DE ESGOTO SANITÁRIO, DIÂMETRO DE 700 MM, JUNTA ELÁSTICA, INSTALADO EM LOCAL COM ALTO NÍVEL DE INTERFERÊNCIAS (NÃO INCLUI FORNECIMENTO). AF_03/2024</t>
  </si>
  <si>
    <t xml:space="preserve">TUBO DE CONCRETO PARA REDES COLETORAS DE ESGOTO SANITÁRIO, DIÂMETRO DE 800 MM, JUNTA ELÁSTICA, INSTALADO EM LOCAL COM ALTO NÍVEL DE INTERFERÊNCIAS - FORNECIMENTO E ASSENTAMENTO. AF_03/2024</t>
  </si>
  <si>
    <t xml:space="preserve">ASSENTAMENTO DE TUBO DE CONCRETO PARA REDES COLETORAS DE ESGOTO SANITÁRIO, DIÂMETRO DE 800 MM, JUNTA ELÁSTICA, INSTALADO EM LOCAL COM ALTO NÍVEL DE INTERFERÊNCIAS (NÃO INCLUI FORNECIMENTO). AF_03/2024</t>
  </si>
  <si>
    <t xml:space="preserve">TUBO DE CONCRETO PARA REDES COLETORAS DE ESGOTO SANITÁRIO, DIÂMETRO DE 900 MM, JUNTA ELÁSTICA, INSTALADO EM LOCAL COM ALTO NÍVEL DE INTERFERÊNCIAS - FORNECIMENTO E ASSENTAMENTO. AF_03/2024</t>
  </si>
  <si>
    <t xml:space="preserve">ASSENTAMENTO DE TUBO DE CONCRETO PARA REDES COLETORAS DE ESGOTO SANITÁRIO, DIÂMETRO DE 900 MM, JUNTA ELÁSTICA, INSTALADO EM LOCAL COM ALTO NÍVEL DE INTERFERÊNCIAS (NÃO INCLUI FORNECIMENTO). AF_03/2024</t>
  </si>
  <si>
    <t xml:space="preserve">TUBO DE CONCRETO PARA REDES COLETORAS DE ESGOTO SANITÁRIO, DIÂMETRO DE 1000 MM, JUNTA ELÁSTICA, INSTALADO EM LOCAL COM ALTO NÍVEL DE INTERFERÊNCIAS - FORNECIMENTO E ASSENTAMENTO. AF_03/2024</t>
  </si>
  <si>
    <t xml:space="preserve">ASSENTAMENTO DE TUBO DE CONCRETO PARA REDES COLETORAS DE ESGOTO SANITÁRIO, DIÂMETRO DE 1000 MM, JUNTA ELÁSTICA, INSTALADO EM LOCAL COM ALTO NÍVEL DE INTERFERÊNCIAS (NÃO INCLUI FORNECIMENTO).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</si>
  <si>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</si>
  <si>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</si>
  <si>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</si>
  <si>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</si>
  <si>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</si>
  <si>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</si>
  <si>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</si>
  <si>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</si>
  <si>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</si>
  <si>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</si>
  <si>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</si>
  <si>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</si>
  <si>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</si>
  <si>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</si>
  <si>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</si>
  <si>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</si>
  <si>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</si>
  <si>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</si>
  <si>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</si>
  <si>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</si>
  <si>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</si>
  <si>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</si>
  <si>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TUBO DE CONCRETO PARA REDES COLETORAS DE ÁGUAS PLUVIAIS, DIÂMETRO DE 1200 MM, JUNTA RÍGIDA, INSTALADO EM LOCAL COM BAIXO NÍVEL DE INTERFERÊNCIAS - FORNECIMENTO E ASSENTAMENTO. AF_03/2024</t>
  </si>
  <si>
    <t xml:space="preserve">ASSENTAMENTO DE TUBO DE CONCRETO PARA REDES COLETORAS DE ÁGUAS PLUVIAIS, DIÂMETRO DE 1200 MM, JUNTA RÍGIDA, INSTALADO EM LOCAL COM BAIXO NÍVEL DE INTERFERÊNCIAS (NÃO INCLUI FORNECIMENTO). AF_03/2024</t>
  </si>
  <si>
    <t xml:space="preserve">TUBO DE CONCRETO PARA REDES COLETORAS DE ÁGUAS PLUVIAIS, DIÂMETRO DE 1500 MM, JUNTA RÍGIDA, INSTALADO EM LOCAL COM BAIXO NÍVEL DE INTERFERÊNCIAS - FORNECIMENTO E ASSENTAMENTO.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</si>
  <si>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</si>
  <si>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</si>
  <si>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</si>
  <si>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</si>
  <si>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</si>
  <si>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</si>
  <si>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</si>
  <si>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</si>
  <si>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</si>
  <si>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TUBO DE CONCRETO PARA REDES COLETORAS DE ÁGUAS PLUVIAIS, DIÂMETRO DE 1200 MM, JUNTA RÍGIDA, INSTALADO EM LOCAL COM ALTO NÍVEL DE INTERFERÊNCIAS - FORNECIMENTO E ASSENTAMENTO. AF_03/2024</t>
  </si>
  <si>
    <t xml:space="preserve">ASSENTAMENTO DE TUBO DE CONCRETO PARA REDES COLETORAS DE ÁGUAS PLUVIAIS, DIÂMETRO DE 1200 MM, JUNTA RÍGIDA, INSTALADO EM LOCAL COM ALTO NÍVEL DE INTERFERÊNCIAS (NÃO INCLUI FORNECIMENTO). AF_03/2024</t>
  </si>
  <si>
    <t xml:space="preserve">TUBO DE CONCRETO PARA REDES COLETORAS DE ÁGUAS PLUVIAIS, DIÂMETRO DE 1500 MM, JUNTA RÍGIDA, INSTALADO EM LOCAL COM ALTO NÍVEL DE INTERFERÊNCIAS - FORNECIMENTO E ASSENTAMENTO. AF_03/2024</t>
  </si>
  <si>
    <t xml:space="preserve">ASSENTAMENTO DE TUBO DE CONCRETO PARA REDES COLETORAS DE ÁGUAS PLUVIAIS, DIÂMETRO DE 1500 MM, JUNTA RÍGIDA, INSTALADO EM LOCAL COM ALTO NÍVEL DE INTERFERÊNCIAS (NÃO INCLUI FORNECIMENTO).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</si>
  <si>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</si>
  <si>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</si>
  <si>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</si>
  <si>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</si>
  <si>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</si>
  <si>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</si>
  <si>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</si>
  <si>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</si>
  <si>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</si>
  <si>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</si>
  <si>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</si>
  <si>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</si>
  <si>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</si>
  <si>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</si>
  <si>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</si>
  <si>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</si>
  <si>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</si>
  <si>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</si>
  <si>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</si>
  <si>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</si>
  <si>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</si>
  <si>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</si>
  <si>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FERRO FUNDIDO PARA REDE DE ÁGUA, DN 80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</si>
  <si>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</si>
  <si>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</si>
  <si>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</si>
  <si>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</si>
  <si>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</si>
  <si>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</si>
  <si>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</si>
  <si>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</si>
  <si>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</si>
  <si>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</si>
  <si>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</si>
  <si>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</si>
  <si>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</si>
  <si>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</si>
  <si>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</si>
  <si>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</si>
  <si>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</si>
  <si>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</si>
  <si>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</si>
  <si>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</si>
  <si>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</si>
  <si>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</si>
  <si>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</si>
  <si>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</si>
  <si>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</si>
  <si>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</si>
  <si>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</si>
  <si>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</si>
  <si>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</si>
  <si>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</si>
  <si>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</si>
  <si>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</si>
  <si>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</si>
  <si>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</si>
  <si>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</si>
  <si>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</si>
  <si>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</si>
  <si>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</si>
  <si>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</si>
  <si>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</si>
  <si>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</si>
  <si>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</si>
  <si>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</si>
  <si>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</si>
  <si>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</si>
  <si>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</si>
  <si>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</si>
  <si>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</si>
  <si>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100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</si>
  <si>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</si>
  <si>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</si>
  <si>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</si>
  <si>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</si>
  <si>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</si>
  <si>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</si>
  <si>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</si>
  <si>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</si>
  <si>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</si>
  <si>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</si>
  <si>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</si>
  <si>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</si>
  <si>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</si>
  <si>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</si>
  <si>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TUBO PEAD LISO PARA REDE DE ÁGUA OU ESGOTO, DIÂMETRO DE 20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</si>
  <si>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</si>
  <si>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</si>
  <si>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</si>
  <si>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</si>
  <si>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</si>
  <si>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</si>
  <si>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</si>
  <si>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</si>
  <si>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</si>
  <si>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</si>
  <si>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TUBO PEAD LISO PARA REDE DE ÁGUA OU ESGOTO, DIÂMETRO DE 1000 MM, JUNTA SOLDADA (NÃO INCLUI A EXECUÇÃO DE SOLDA) - FORNECIMENTO E ASSENTAMENTO.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</si>
  <si>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</si>
  <si>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</si>
  <si>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</si>
  <si>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</si>
  <si>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</si>
  <si>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</si>
  <si>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</si>
  <si>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</si>
  <si>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</si>
  <si>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</si>
  <si>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</si>
  <si>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</si>
  <si>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</si>
  <si>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</si>
  <si>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</si>
  <si>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</si>
  <si>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</si>
  <si>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</si>
  <si>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</si>
  <si>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</si>
  <si>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</si>
  <si>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</si>
  <si>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</si>
  <si>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</si>
  <si>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</si>
  <si>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</si>
  <si>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</si>
  <si>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</si>
  <si>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LUVA, EM PEAD LISO PARA REDE DE ÁGUA OU ESGOTO, DIÂMETRO DE 20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</si>
  <si>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</si>
  <si>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63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</si>
  <si>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</si>
  <si>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400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</si>
  <si>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</si>
  <si>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</si>
  <si>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45 GRAUS, EM PEAD LISO PARA REDE DE ÁGUA OU ESGOTO, DIÂMETRO DE 200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</si>
  <si>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</si>
  <si>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</si>
  <si>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</si>
  <si>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</si>
  <si>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</si>
  <si>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</si>
  <si>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</si>
  <si>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</si>
  <si>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</si>
  <si>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</si>
  <si>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PAREDE DE MADEIRA COMPENSADA PARA CONSTRUÇÃO TEMPORÁRIA EM CHAPA SIMPLES, EXTERNA, SEM VÃO. AF_03/2024</t>
  </si>
  <si>
    <t xml:space="preserve">PAREDE DE MADEIRA COMPENSADA PARA CONSTRUÇÃO TEMPORÁRIA EM CHAPA SIMPLES,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</si>
  <si>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</si>
  <si>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</si>
  <si>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</si>
  <si>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</si>
  <si>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</si>
  <si>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SEM VÃO.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</si>
  <si>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</si>
  <si>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</si>
  <si>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</si>
  <si>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</si>
  <si>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TAPUME COM COMPENSADO DE MADEIRA. AF_03/2024</t>
  </si>
  <si>
    <t xml:space="preserve">TAPUME COM TELHA METÁLICA. AF_03/2024</t>
  </si>
  <si>
    <t xml:space="preserve">PISO PARA CONSTRUÇÃO TEMPORÁRIA EM MADEIRA, SEM REAPROVEITAMENTO. AF_03/2024</t>
  </si>
  <si>
    <t xml:space="preserve">ESTRUTURA DE MADEIRA PROVISÓRIA PARA SUPORTE DE CAIXA DÁGUA ELEVADA DE 1000 LITROS. AF_03/2024</t>
  </si>
  <si>
    <t xml:space="preserve">ESTRUTURA DE MADEIRA PROVISÓRIA PARA SUPORTE DE CAIXA DÁGUA ELEVADA DE 3000 LITROS. AF_03/2024</t>
  </si>
  <si>
    <t xml:space="preserve">ESTRUTURA DE MADEIRA PROVISÓRIA PARA SUPORTE DE CAIXA D'ÁGUA ELEVADA DE 2000 LITROS. AF_03/2024</t>
  </si>
  <si>
    <t xml:space="preserve">EXECUÇÃO DOS APOIOS PARA CONTÊINER OU MÓDULO HABITÁVEL. AF_03/2024</t>
  </si>
  <si>
    <t xml:space="preserve">INSTALAÇÃO E DESINSTALAÇÃO MECANIZADA DE CONTÊINER OU MÓDULO HABITÁVEL DE USOS DIVERSOS. AF_03/2024</t>
  </si>
  <si>
    <t xml:space="preserve">INSTALAÇÃO E DESINSTALAÇÃO MANUAL DE CONTÊINER OU MÓDULO HABITÁVEL PEQUENO. AF_03/2024</t>
  </si>
  <si>
    <t xml:space="preserve">INSTALAÇÃO DE CONCERTINA SIMPLES, ESPIRAL DE 300 MM. AF_03/2024</t>
  </si>
  <si>
    <t xml:space="preserve">INSTALAÇÃO DE CONCERTINA DUPLA CLIPADA, ESPIRAL DE 300 MM. AF_03/2024</t>
  </si>
  <si>
    <t xml:space="preserve">INSTALAÇÃO DE CONCERTINA FLAT, ESPIRAL DE 300 MM. AF_03/2024</t>
  </si>
  <si>
    <t xml:space="preserve">EXECUÇÃO DE PILARETES PARA TAPUMES E CONSTRUÇÕES TEMPORÁRIAS. AF_03/2024</t>
  </si>
  <si>
    <t xml:space="preserve">ESCAVADEIRA HIDRÁULICA SOBRE ESTEIRAS, CAÇAMBA 0,80 M3, PESO OPERACIONAL 17 T, POTENCIA BRUTA 111 HP - CHP DIURNO. AF_06/2014</t>
  </si>
  <si>
    <t xml:space="preserve">CHP</t>
  </si>
  <si>
    <t xml:space="preserve">RETROESCAVADEIRA SOBRE RODAS COM CARREGADEIRA, TRAÇÃO 4X4, POTÊNCIA LÍQ. 88 HP, CAÇAMBA CARREG. CAP. MÍN. 1 M3, CAÇAMBA RETRO CAP. 0,26 M3, PESO OPERACIONAL MÍN. 6.674 KG, PROFUNDIDADE ESCAVAÇÃO MÁX. 4,37 M - CHP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</si>
  <si>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</si>
  <si>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ROLO COMPACTADOR VIBRATÓRIO DE UM CILINDRO AÇO LISO, POTÊNCIA 80 HP, PESO OPERACIONAL MÁXIMO 8,1 T, IMPACTO DINÂMICO 16,15 / 9,5 T, LARGURA DE TRABALHO 1,68 M - CHP DIURNO. AF_06/2014</t>
  </si>
  <si>
    <t xml:space="preserve">GRADE DE DISCO CONTROLE REMOTO REBOCÁVEL, COM 24 DISCOS 24 X 6 MM COM PNEUS PARA TRANSPORTE - CHP DIURNO. AF_06/2014</t>
  </si>
  <si>
    <t xml:space="preserve">MARTELETE OU ROMPEDOR PNEUMÁTICO MANUAL, 28 KG, COM SILENCIADOR - CHP DIURNO. AF_07/2016</t>
  </si>
  <si>
    <t xml:space="preserve">CAMINHÃO BASCULANTE 6 M3, PESO BRUTO TOTAL 16.000 KG, CARGA ÚTIL MÁXIMA 13.071 KG, DISTÂNCIA ENTRE EIXOS 4,80 M, POTÊNCIA 230 CV INCLUSIVE CAÇAMBA METÁLICA - CHP DIURNO. AF_06/2014</t>
  </si>
  <si>
    <t xml:space="preserve">USINA DE CONCRETO FIXA, CAPACIDADE NOMINAL DE 90 A 120 M3/H, SEM SILO - CHP DIURNO. AF_07/2016</t>
  </si>
  <si>
    <t xml:space="preserve">CAMINHÃO TOCO, PBT 16.000 KG, CARGA ÚTIL MÁX. 10.685 KG, DIST. ENTRE EIXOS 4,8 M, POTÊNCIA 189 CV, INCLUSIVE CARROCERIA FIXA ABERTA DE MADEIRA P/ TRANSPORTE GERAL DE CARGA SECA, DIMEN. APROX. 2,5 X 7,00 X 0,50 M - CHP DIURNO. AF_06/2014</t>
  </si>
  <si>
    <t xml:space="preserve">VIBROACABADORA DE ASFALTO SOBRE ESTEIRAS, LARGURA DE PAVIMENTAÇÃO 1,90 M A 5,30 M, POTÊNCIA 105 HP CAPACIDADE 450 T/H - CHP DIURNO. AF_11/2014</t>
  </si>
  <si>
    <t xml:space="preserve">VASSOURA MECÂNICA REBOCÁVEL COM ESCOVA CILÍNDRICA, LARGURA ÚTIL DE VARRIMENTO DE 2,44 M - CHP DIURNO. AF_06/2014</t>
  </si>
  <si>
    <t xml:space="preserve">TRATOR DE PNEUS, POTÊNCIA 122 CV, TRAÇÃO 4X4, PESO COM LASTRO DE 4.510 KG - CHP DIURNO. AF_06/2014</t>
  </si>
  <si>
    <t xml:space="preserve">TRATOR DE ESTEIRAS, POTÊNCIA 170 HP, PESO OPERACIONAL 19 T, CAÇAMBA 5,2 M3 - CHP DIURNO. AF_06/2014</t>
  </si>
  <si>
    <t xml:space="preserve">TRATOR DE ESTEIRAS, POTÊNCIA 150 HP, PESO OPERACIONAL 16,7 T, COM RODA MOTRIZ ELEVADA E LÂMINA 3,18 M3 - CHP DIURNO. AF_06/2014</t>
  </si>
  <si>
    <t xml:space="preserve">TRATOR DE ESTEIRAS, POTÊNCIA 347 HP, PESO OPERACIONAL 38,5 T, COM LÂMINA 8,70 M3 - CHP DIURNO. AF_06/2014</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</si>
  <si>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</si>
  <si>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CHP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</si>
  <si>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</si>
  <si>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ROLO COMPACTADOR VIBRATÓRIO PÉ DE CARNEIRO, OPERADO POR CONTROLE REMOTO, POTÊNCIA 12,5 KW, PESO OPERACIONAL 1,675 T, LARGURA DE TRABALHO 0,85 M - CHP DIURNO. AF_02/2016</t>
  </si>
  <si>
    <t xml:space="preserve">USINA DE LAMA ASFÁLTICA, PROD 30 A 50 T/H, SILO DE AGREGADO 7 M3, RESERVATÓRIOS PARA EMULSÃO E ÁGUA DE 2,3 M3 CADA, MISTURADOR TIPO PUG MILL A SER MONTADO SOBRE CAMINHÃO - CHP DIURNO. AF_10/2014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</si>
  <si>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</si>
  <si>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CHP DIURNO. AF_06/2014</t>
  </si>
  <si>
    <t xml:space="preserve">CAMINHÃO PIPA 10.000 L TRUCADO, PESO BRUTO TOTAL 23.000 KG, CARGA ÚTIL MÁXIMA 15.935 KG, DISTÂNCIA ENTRE EIXOS 4,8 M, POTÊNCIA 230 CV, INCLUSIVE TANQUE DE AÇO PARA TRANSPORTE DE ÁGUA - CHP DIURNO. AF_06/2014</t>
  </si>
  <si>
    <t xml:space="preserve">ESPARGIDOR DE ASFALTO PRESSURIZADO COM TANQUE DE 2500 L, REBOCÁVEL COM MOTOR A GASOLINA POTÊNCIA 3,4 HP - CHP DIURNO. AF_07/2014</t>
  </si>
  <si>
    <t xml:space="preserve">GRADE DE DISCO REBOCÁVEL COM 20 DISCOS 24" X 6 MM COM PNEUS PARA TRANSPORTE - CHP DIURNO. AF_06/2014</t>
  </si>
  <si>
    <t xml:space="preserve">GUINDAUTO HIDRÁULICO, CAPACIDADE MÁXIMA DE CARGA 6200 KG, MOMENTO MÁXIMO DE CARGA 11,7 TM, ALCANCE MÁXIMO HORIZONTAL 9,70 M, INCLUSIVE CAMINHÃO TOCO PBT 16.000 KG, POTÊNCIA DE 189 CV - CHP DIURNO. AF_06/2014</t>
  </si>
  <si>
    <t xml:space="preserve">MOTONIVELADORA POTÊNCIA BÁSICA LÍQUIDA (PRIMEIRA MARCHA) 125 HP, PESO BRUTO 13032 KG, LARGURA DA LÂMINA DE 3,7 M - CHP DIURNO. AF_06/2014</t>
  </si>
  <si>
    <t xml:space="preserve">PÁ CARREGADEIRA SOBRE RODAS, POTÊNCIA LÍQUIDA 128 HP, CAPACIDADE DA CAÇAMBA 1,7 A 2,8 M3, PESO OPERACIONAL 11632 KG - CHP DIURNO. AF_06/2014</t>
  </si>
  <si>
    <t xml:space="preserve">PÁ CARREGADEIRA SOBRE RODAS, POTÊNCIA 197 HP, CAPACIDADE DA CAÇAMBA 2,5 A 3,5 M3, PESO OPERACIONAL 18338 KG - CHP DIURNO. AF_06/2014</t>
  </si>
  <si>
    <t xml:space="preserve">COMPRESSOR DE AR REBOCÁVEL, VAZÃO 189 PCM, PRESSÃO EFETIVA DE TRABALHO 102 PSI, MOTOR DIESEL, POTÊNCIA 63 CV - CHP DIURNO. AF_06/2015</t>
  </si>
  <si>
    <t xml:space="preserve">CAMINHÃO PIPA 6.000 L, PESO BRUTO TOTAL 13.000 KG, DISTÂNCIA ENTRE EIXOS 4,80 M, POTÊNCIA 189 CV INCLUSIVE TANQUE DE AÇO PARA TRANSPORTE DE ÁGUA, CAPACIDADE 6 M3 - CHP DIURNO. AF_06/2014</t>
  </si>
  <si>
    <t xml:space="preserve">ROLO COMPACTADOR DE PNEUS ESTÁTICO, PRESSÃO VARIÁVEL, POTÊNCIA 111 HP, PESO SEM/COM LASTRO 9,5 / 26 T, LARGURA DE TRABALHO 1,90 M - CHP DIURNO. AF_07/2014</t>
  </si>
  <si>
    <t xml:space="preserve">TANQUE DE ASFALTO ESTACIONÁRIO COM SERPENTINA, CAPACIDADE 30.000 L - CHP DIURNO. AF_05/2023</t>
  </si>
  <si>
    <t xml:space="preserve">MOTOBOMBA TRASH (PARA ÁGUA SUJA) AUTO ESCORVANTE, MOTOR GASOLINA DE 6,41 HP, DIÂMETROS DE SUCÇÃO X RECALQUE: 3" X 3", HM/Q = 10 MCA / 60 M3/H A 23 MCA / 0 M3/H - CHP DIURNO. AF_10/2014</t>
  </si>
  <si>
    <t xml:space="preserve">ROLO COMPACTADOR PE DE CARNEIRO VIBRATORIO, POTENCIA 125 HP, PESO OPERACIONAL SEM/COM LASTRO 11,95 / 13,30 T, IMPACTO DINAMICO 38,5 / 22,5 T, LARGURA DE TRABALHO 2,15 M - CHP DIURNO. AF_06/2014</t>
  </si>
  <si>
    <t xml:space="preserve">CAMINHÃO BASCULANTE 6 M3 TOCO, PESO BRUTO TOTAL 16.000 KG, CARGA ÚTIL MÁXIMA 11.130 KG, DISTÂNCIA ENTRE EIXOS 5,36 M, POTÊNCIA 185 CV, INCLUSIVE CAÇAMBA METÁLICA - CHP DIURNO. AF_06/2014</t>
  </si>
  <si>
    <t xml:space="preserve">GRUPO GERADOR ESTACIONÁRIO, MOTOR DIESEL POTÊNCIA 170 KVA - CHP DIURNO. AF_02/2016</t>
  </si>
  <si>
    <t xml:space="preserve">ROLO COMPACTADOR VIBRATÓRIO PÉ DE CARNEIRO PARA SOLOS, POTÊNCIA 80 HP, PESO OPERACIONAL SEM/COM LASTRO 7,4 / 8,8 T, LARGURA DE TRABALHO 1,68 M - CHP DIURNO. AF_02/2016</t>
  </si>
  <si>
    <t xml:space="preserve">CAMINHÃO TOCO, PBT 14.300 KG, CARGA ÚTIL MÁX. 9.710 KG, DIST. ENTRE EIXOS 3,56 M, POTÊNCIA 185 CV, INCLUSIVE CARROCERIA FIXA ABERTA DE MADEIRA P/ TRANSPORTE GERAL DE CARGA SECA, DIMEN. APROX. 2,50 X 6,50 X 0,50 M - CHP DIURNO. AF_06/2014</t>
  </si>
  <si>
    <t xml:space="preserve">MOTOBOMBA CENTRÍFUGA, MOTOR A GASOLINA, POTÊNCIA 5,42 HP, BOCAIS 1 1/2" X 1", DIÂMETRO ROTOR 143 MM HM/Q = 6 MCA / 16,8 M3/H A 38 MCA / 6,6 M3/H - CHP DIURNO. AF_06/2014</t>
  </si>
  <si>
    <t xml:space="preserve">ESPARGIDOR DE ASFALTO PRESSURIZADO, TANQUE 6 M3 COM ISOLAÇÃO TÉRMICA, AQUECIDO COM 2 MAÇARICOS, COM BARRA ESPARGIDORA 3,60 M, MONTADO SOBRE CAMINHÃO  TOCO, PBT 14.300 KG, POTÊNCIA 185 CV - CHP DIURNO. AF_05/2023</t>
  </si>
  <si>
    <t xml:space="preserve">GRUPO DE SOLDAGEM COM GERADOR A DIESEL 60 CV PARA SOLDA ELÉTRICA, SOBRE 04 RODAS, COM MOTOR 4 CILINDROS 600 A - CHP DIURNO. AF_02/2016</t>
  </si>
  <si>
    <t xml:space="preserve">BETONEIRA CAPACIDADE NOMINAL 400 L, CAPACIDADE DE MISTURA 310 L, MOTOR A DIESEL POTÊNCIA 5,0 HP, SEM CARREGADOR - CHP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</si>
  <si>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</si>
  <si>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CHP DIURNO. AF_05/2023</t>
  </si>
  <si>
    <t xml:space="preserve">MISTURADOR DE ARGAMASSA, EIXO HORIZONTAL, CAPACIDADE DE MISTURA 160 KG, MOTOR ELÉTRICO POTÊNCIA 3 CV - CHP DIURNO. AF_05/2023</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</si>
  <si>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</si>
  <si>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CHP DIURNO. AF_06/2014</t>
  </si>
  <si>
    <t xml:space="preserve">BETONEIRA CAPACIDADE NOMINAL DE 400 L, CAPACIDADE DE MISTURA 280 L, MOTOR ELÉTRICO TRIFÁSICO POTÊNCIA DE 2 CV, SEM CARREGADOR - CHP DIURNO. AF_05/2023</t>
  </si>
  <si>
    <t xml:space="preserve">TRATOR DE ESTEIRAS, POTÊNCIA 125 HP, PESO OPERACIONAL 12,9 T, COM LÂMINA 2,7 M3 - CHP DIURNO. AF_10/2014</t>
  </si>
  <si>
    <t xml:space="preserve">ESCAVADEIRA HIDRÁULICA SOBRE ESTEIRAS, CAÇAMBA 1,20 M3, PESO OPERACIONAL 21 T, POTÊNCIA BRUTA 155 HP - CHP DIURNO. AF_06/2014</t>
  </si>
  <si>
    <t xml:space="preserve">BOMBA SUBMERSÍVEL ELÉTRICA TRIFÁSICA, POTÊNCIA 2,96 HP, Ø ROTOR 144 MM SEMI-ABERTO, BOCAL DE SAÍDA Ø 2", HM/Q = 2 MCA / 38,8 M3/H A 28 MCA / 5 M3/H - CHP DIURNO. AF_06/2014</t>
  </si>
  <si>
    <t xml:space="preserve">TANQUE DE ASFALTO ESTACIONÁRIO COM MAÇARICO, CAPACIDADE 20.000 L - CHP DIURNO. AF_05/2023</t>
  </si>
  <si>
    <t xml:space="preserve">TRATOR DE ESTEIRAS, POTÊNCIA 100 HP, PESO OPERACIONAL 9,4 T, COM LÂMINA 2,19 M3 - CHP DIURNO. AF_06/2014</t>
  </si>
  <si>
    <t xml:space="preserve">TRATOR DE PNEUS, POTÊNCIA 85 CV, TRAÇÃO 4X4, PESO COM LASTRO DE 4.675 KG - CHP DIURNO. AF_06/2014</t>
  </si>
  <si>
    <t xml:space="preserve">BETONEIRA CAPACIDADE NOMINAL DE 600 L, CAPACIDADE DE MISTURA 360 L, MOTOR ELÉTRICO TRIFÁSICO POTÊNCIA DE 4 CV, SEM CARREGADOR - CHP DIURNO. AF_05/2023</t>
  </si>
  <si>
    <t xml:space="preserve">FRESADORA DE ASFALTO A FRIO SOBRE RODAS, LARGURA FRESAGEM DE 1,0 M, POTÊNCIA 208 HP - CHP DIURNO. AF_11/2014</t>
  </si>
  <si>
    <t xml:space="preserve">FRESADORA DE ASFALTO A FRIO SOBRE RODAS, LARGURA FRESAGEM DE 2,0 M, POTÊNCIA 550 HP - CHP DIURNO. AF_11/2014</t>
  </si>
  <si>
    <t xml:space="preserve">RECICLADORA DE ASFALTO A FRIO SOBRE RODAS, LARGURA FRESAGEM DE 2,0 M, POTÊNCIA 422 HP - CHP DIURNO. AF_11/2014</t>
  </si>
  <si>
    <t xml:space="preserve">VIBROACABADORA DE ASFALTO SOBRE ESTEIRAS, LARGURA DE PAVIMENTAÇÃO 2,13 M A 4,55 M, POTÊNCIA 100 HP CAPACIDADE 400 T/H - CHP DIURNO. AF_11/2014</t>
  </si>
  <si>
    <t xml:space="preserve">GUINDASTE HIDRÁULICO AUTOPROPELIDO, COM LANÇA TELESCÓPICA 28,80 M, CAPACIDADE MÁXIMA 30 T, POTÊNCIA 97 KW, TRAÇÃO 4 X 4 - CHP DIURNO. AF_11/2014</t>
  </si>
  <si>
    <t xml:space="preserve">BETONEIRA CAPACIDADE NOMINAL DE 600 L, CAPACIDADE DE MISTURA 440 L, MOTOR A DIESEL POTÊNCIA 10 HP, COM CARREGADOR - CHP DIURNO. AF_05/2023</t>
  </si>
  <si>
    <t xml:space="preserve">BATE-ESTACAS POR GRAVIDADE, POTÊNCIA DE 160 HP, PESO DO MARTELO ATÉ 3 TONELADAS - CHP DIURNO. AF_11/2014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</si>
  <si>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</si>
  <si>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CHP DIURNO. AF_12/2014</t>
  </si>
  <si>
    <t xml:space="preserve">VIBRADOR DE IMERSÃO, DIÂMETRO DE PONTEIRA 45MM, MOTOR ELÉTRICO TRIFÁSICO POTÊNCIA DE 2 CV - CHP DIURNO. AF_06/2015</t>
  </si>
  <si>
    <t xml:space="preserve">PERFURATRIZ MANUAL, TORQUE MÁXIMO 83 N.M, POTÊNCIA 5 CV, COM DIÂMETRO MÁXIMO 4" - CHP DIURNO. AF_06/2015</t>
  </si>
  <si>
    <t xml:space="preserve">PERFURATRIZ SOBRE ESTEIRA, TORQUE MÁXIMO 600 KGF, PESO MÉDIO 1000 KG, POTÊNCIA 20 HP, DIÂMETRO MÁXIMO 10" - CHP DIURNO. AF_06/2015</t>
  </si>
  <si>
    <t xml:space="preserve">MISTURADOR DUPLO HORIZONTAL DE ALTA TURBULÊNCIA, CAPACIDADE / VOLUME 2 X 500 LITROS, MOTORES ELÉTRICOS MÍNIMO 5 CV CADA, PARA NATA CIMENTO, ARGAMASSA E OUTROS - CHP DIURNO. AF_06/2015</t>
  </si>
  <si>
    <t xml:space="preserve">BOMBA TRIPLEX, PARA INJEÇÃO DE NATA DE CIMENTO, VAZÃO MÁXIMA DE 100 LITROS/MINUTO, PRESSÃO MÁXIMA DE 70 BAR - CHP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</si>
  <si>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</si>
  <si>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CHP DIURNO. AF_06/2015</t>
  </si>
  <si>
    <t xml:space="preserve">BOMBA DE PROJEÇÃO DE CONCRETO SECO, POTÊNCIA 10 CV, VAZÃO 6 M3/H - CHP DIURNO. AF_06/2015</t>
  </si>
  <si>
    <t xml:space="preserve">PROJETOR PNEUMÁTICO DE ARGAMASSA PARA CHAPISCO E REBOCO COM RECIPIENTE ACOPLADO, TIPO CANEQUINHA, COM COMPRESSOR DE AR REBOCÁVEL VAZÃO 89 PCM E MOTOR DIESEL DE 20 CV - CHP DIURNO. AF_05/2023</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</si>
  <si>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</si>
  <si>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</si>
  <si>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MANIPULADOR TELESCÓPICO, POTÊNCIA DE 85 HP, CAPACIDADE DE CARGA DE 3.500 KG, ALTURA MÁXIMA DE ELEVAÇÃO DE 12,3 M - CHP DIURNO. AF_05/2023</t>
  </si>
  <si>
    <t xml:space="preserve">MINICARREGADEIRA SOBRE RODAS, POTÊNCIA LÍQUIDA DE 47 HP, CAPACIDADE NOMINAL DE OPERAÇÃO DE 646 KG - CHP DIURNO. AF_06/2015</t>
  </si>
  <si>
    <t xml:space="preserve">COMPRESSOR DE AR REBOCÁVEL, VAZÃO 89 PCM, PRESSÃO EFETIVA DE TRABALHO 102 PSI, MOTOR DIESEL, POTÊNCIA 20 CV - CHP DIURNO. AF_06/2015</t>
  </si>
  <si>
    <t xml:space="preserve">COMPRESSOR DE AR REBOCAVEL, VAZÃO 250 PCM, PRESSAO DE TRABALHO 102 PSI, MOTOR A DIESEL POTÊNCIA 81 CV - CHP DIURNO. AF_06/2015</t>
  </si>
  <si>
    <t xml:space="preserve">COMPRESSOR DE AR REBOCÁVEL, VAZÃO 748 PCM, PRESSÃO EFETIVA DE TRABALHO 102 PSI, MOTOR DIESEL, POTÊNCIA 210 CV - CHP DIURNO. AF_06/2015</t>
  </si>
  <si>
    <t xml:space="preserve">COMPRESSOR DE AR REBOCAVEL, VAZÃO 400 PCM, PRESSAO DE TRABALHO 102 PSI, MOTOR A DIESEL POTÊNCIA 110 CV - CHP DIURNO. AF_06/2015</t>
  </si>
  <si>
    <t xml:space="preserve">CAMINHÃO TRUCADO (C/ TERCEIRO EIXO) ELETRÔNICO - POTÊNCIA 231CV - PBT = 22000KG - DIST. ENTRE EIXOS 5170 MM - INCLUI CARROCERIA FIXA ABERTA DE MADEIRA - CHP DIURNO. AF_06/2015</t>
  </si>
  <si>
    <t xml:space="preserve">PLACA VIBRATÓRIA REVERSÍVEL COM MOTOR 4 TEMPOS A GASOLINA, FORÇA CENTRÍFUGA DE 25 KN (2500 KGF), POTÊNCIA 5,5 CV - CHP DIURNO. AF_08/2015</t>
  </si>
  <si>
    <t xml:space="preserve">CORTADORA DE PISO COM MOTOR 4 TEMPOS A GASOLINA, POTÊNCIA DE 13 HP, COM DISCO DE CORTE DIAMANTADO SEGMENTADO PARA CONCRETO, DIÂMETRO DE 350 MM, FURO DE 1" (14 X 1") - CHP DIURNO. AF_08/2015</t>
  </si>
  <si>
    <t xml:space="preserve">CAMINHÃO BASCULANTE 10 M3, TRUCADO CABINE SIMPLES, PESO BRUTO TOTAL 23.000 KG, CARGA ÚTIL MÁXIMA 15.935 KG, DISTÂNCIA ENTRE EIXOS 4,80 M, POTÊNCIA 230 CV INCLUSIVE CAÇAMBA METÁLICA - CHP DIURNO. AF_06/2014</t>
  </si>
  <si>
    <t xml:space="preserve">COMPACTADOR DE SOLOS DE PERCUSSÃO (SOQUETE) COM MOTOR A GASOLINA 4 TEMPOS, POTÊNCIA 4 CV - CHP DIURNO. AF_08/2015</t>
  </si>
  <si>
    <t xml:space="preserve">GUINDAUTO HIDRÁULICO, CAPACIDADE MÁXIMA DE CARGA 6500 KG, MOMENTO MÁXIMO DE CARGA 5,8 TM, ALCANCE MÁXIMO HORIZONTAL 7,60 M, INCLUSIVE CAMINHÃO TOCO PBT 9.700 KG, POTÊNCIA DE 160 CV - CHP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</si>
  <si>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</si>
  <si>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SERRA CIRCULAR DE BANCADA COM MOTOR ELÉTRICO POTÊNCIA DE 5HP, COM COIFA PARA DISCO 10" - CHP DIURNO. AF_08/2015</t>
  </si>
  <si>
    <t xml:space="preserve">DISTRIBUIDOR DE AGREGADOS REBOCAVEL, CAPACIDADE 1,9 M³, LARGURA DE TRABALHO 3,66 M - CHP DIURNO. AF_11/2015</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</si>
  <si>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</si>
  <si>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PENEIRA ROTATIVA COM MOTOR ELÉTRICO TRIFÁSICO DE 2 CV, CILINDRO DE 1 M X 0,60 M, COM FUROS DE 3,17 MM - CHP DIURNO. AF_05/2023</t>
  </si>
  <si>
    <t xml:space="preserve">DOSADOR DE AREIA, CAPACIDADE DE 26 LITROS - CHP DIURNO. AF_05/2023</t>
  </si>
  <si>
    <t xml:space="preserve">CAMINHONETE COM MOTOR A DIESEL, POTÊNCIA 180 CV, CABINE DUPLA, 4X4 - CHP DIURNO. AF_11/2015</t>
  </si>
  <si>
    <t xml:space="preserve">CAMINHONETE CABINE SIMPLES COM MOTOR 1.6 FLEX, CÂMBIO MANUAL, POTÊNCIA 101/104 CV, 2 PORTAS - CHP DIURNO. AF_11/2015</t>
  </si>
  <si>
    <t xml:space="preserve">CAMINHÃO DE TRANSPORTE DE MATERIAL ASFÁLTICO 20.000 L, COM CAVALO MECÂNICO DE CAPACIDADE MÁXIMA DE TRAÇÃO COMBINADO DE 45.000 KG, POTÊNCIA 330 CV, INCLUSIVE TANQUE DE ASFALTO COM MAÇARICO - CHP DIURNO. AF_12/2015</t>
  </si>
  <si>
    <t xml:space="preserve">APARELHO PARA CORTE E SOLDA OXI-ACETILENO SOBRE RODAS, INCLUSIVE CILINDROS E MAÇARICOS - CHP DIURNO. AF_05/2023</t>
  </si>
  <si>
    <t xml:space="preserve">MÁQUINA EXTRUSORA DE CONCRETO PARA GUIAS E SARJETAS, MOTOR A DIESEL, POTÊNCIA 14 CV - CHP DIURNO. AF_12/2015</t>
  </si>
  <si>
    <t xml:space="preserve">MARTELO PERFURADOR PNEUMÁTICO MANUAL, HASTE 25 X 75 MM, 21 KG - CHP DIURNO. AF_12/2015</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</si>
  <si>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</si>
  <si>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BETONEIRA CAPACIDADE NOMINAL 400 L, CAPACIDADE DE MISTURA 310 L, MOTOR A GASOLINA POTÊNCIA 5,5 HP, SEM CARREGADOR - CHP DIURNO. AF_02/2016</t>
  </si>
  <si>
    <t xml:space="preserve">GRUA ASCENSIONAL, LANCA DE 30 M, CAPACIDADE DE 1,0 T A 30 M, ALTURA ATE 39 M - CHP DIURNO. AF_05/2023</t>
  </si>
  <si>
    <t xml:space="preserve">GUINCHO ELÉTRICO DE COLUNA, CAPACIDADE 400 KG, COM MOTO FREIO, MOTOR TRIFÁSICO DE 1,25 CV - CHP DIURNO. AF_03/2016</t>
  </si>
  <si>
    <t xml:space="preserve">GUINDASTE HIDRÁULICO AUTOPROPELIDO, COM LANÇA TELESCÓPICA 40 M, CAPACIDADE MÁXIMA 60 T, POTÊNCIA 260 KW - CHP DIURNO. AF_03/2016</t>
  </si>
  <si>
    <t xml:space="preserve">GUINDAUTO HIDRÁULICO, CAPACIDADE MÁXIMA DE CARGA 3300 KG, MOMENTO MÁXIMO DE CARGA 5,8 TM, ALCANCE MÁXIMO HORIZONTAL 7,60 M, INCLUSIVE CAMINHÃO TOCO PBT 16.000 KG, POTÊNCIA DE 189 CV - CHP DIURNO. AF_03/2016</t>
  </si>
  <si>
    <t xml:space="preserve">MÁQUINA JATO DE PRESSAO PORTÁTIL, CAMARA DE 1 SAIDA, CAPACIDADE 280 L, DIAMETRO 670 MM, BICO DE JATO CURTO VENTURI DE 5/16" , MANGUEIRA DE 1" COM COMPRESSOR DE AR REBOCÁVEL 189 PCM E MOTOR DIESEL 63 CV - CHP DIURNO. AF_05/2023</t>
  </si>
  <si>
    <t xml:space="preserve">GERADOR PORTÁTIL MONOFÁSICO, POTÊNCIA 5500 VA, MOTOR A GASOLINA, POTÊNCIA DO MOTOR 13 CV - CHP DIURNO. AF_03/2016</t>
  </si>
  <si>
    <t xml:space="preserve">GRUPO GERADOR REBOCÁVEL, POTÊNCIA 66 KVA, MOTOR A DIESEL - CHP DIURNO. AF_03/2016</t>
  </si>
  <si>
    <t xml:space="preserve">GRUPO GERADOR ESTACIONÁRIO, POTÊNCIA 150 KVA, MOTOR A DIESEL- CHP DIURNO. AF_03/2016</t>
  </si>
  <si>
    <t xml:space="preserve">USINA DE MISTURA ASFÁLTICA À QUENTE, TIPO CONTRA FLUXO, PROD 40 A 80 TON/HORA - CHP DIURNO. AF_05/2023</t>
  </si>
  <si>
    <t xml:space="preserve">USINA DE ASFALTO À FRIO, CAPACIDADE DE 40 A 60 TON/HORA, ELÉTRICA POTÊNCIA 30 CV - CHP DIURNO. AF_05/2023</t>
  </si>
  <si>
    <t xml:space="preserve">USINA MISTURADORA DE SOLOS, CAPACIDADE DE 200 A 500 TON/H, POTENCIA 75KW - CHP DIURNO. AF_07/2016</t>
  </si>
  <si>
    <t xml:space="preserve">DISTRIBUIDOR DE AGREGADOS AUTOPROPELIDO, CAP 3 M3, A DIESEL, POTÊNCIA 176CV - CHP DIURNO. AF_07/2016</t>
  </si>
  <si>
    <t xml:space="preserve">MÁQUINA DEMARCADORA DE FAIXA DE TRÁFEGO À FRIO, AUTOPROPELIDA, POTÊNCIA 38 HP - CHP DIURNO. AF_07/2016</t>
  </si>
  <si>
    <t xml:space="preserve">TALHA MANUAL DE CORRENTE, CAPACIDADE DE 2 TON. COM ELEVAÇÃO DE 3 M - CHP DIURNO. AF_07/2016</t>
  </si>
  <si>
    <t xml:space="preserve">GRUA ASCENCIONAL, LANCA DE 42 M, CAPACIDADE DE 1,5 T A 30 M, ALTURA ATE 39 M - CHP DIURNO. AF_05/2023</t>
  </si>
  <si>
    <t xml:space="preserve">MARTELO DEMOLIDOR PNEUMÁTICO MANUAL, 32 KG - CHP DIURNO. AF_09/2016</t>
  </si>
  <si>
    <t xml:space="preserve">COMPACTADOR DE SOLOS DE PERCUSÃO (SOQUETE) COM MOTOR A GASOLINA, POTÊNCIA 3 CV - CHP DIURNO. AF_09/2016</t>
  </si>
  <si>
    <t xml:space="preserve">RÉGUA VIBRATÓRIA DUPLA PARA CONCRETO, PESO DE 60KG, COMPRIMENTO 4 M, COM MOTOR A GASOLINA, POTÊNCIA 5,5 HP - CHP DIURNO. AF_09/2016</t>
  </si>
  <si>
    <t xml:space="preserve">POLIDORA DE PISO (POLITRIZ), PESO DE 100KG, DIÂMETRO 450 MM, MOTOR ELÉTRICO, POTÊNCIA 4 HP - CHP DIURNO. AF_05/2023</t>
  </si>
  <si>
    <t xml:space="preserve">DESEMPENADEIRA DE CONCRETO, PESO DE 78 KG, 4 PÁS, MOTOR A GASOLINA, POTÊNCIA 5,5 HP - CHP DIURNO. AF_05/2023</t>
  </si>
  <si>
    <t xml:space="preserve">PERFURATRIZ PNEUMATICA MANUAL DE PESO MEDIO, MARTELETE, 18KG, COMPRIMENTO MÁXIMO DE CURSO DE 6 M, DIAMETRO DO PISTAO DE 5,5 CM - CHP DIURNO. AF_11/2016</t>
  </si>
  <si>
    <t xml:space="preserve">ROLO COMPACTADOR VIBRATORIO TANDEM, ACO LISO, POTENCIA 125 HP, PESO SEM/COM LASTRO 10,20/11,65 T, LARGURA DE TRABALHO 1,73 M - CHP DIURNO. AF_11/2016</t>
  </si>
  <si>
    <t xml:space="preserve">PERFURATRIZ MANUAL, TORQUE MAXIMO 55 KGF.M, POTENCIA 5 CV, COM DIAMETRO MAXIMO 8 1/2" - CHP DIURNO. AF_11/2016</t>
  </si>
  <si>
    <t xml:space="preserve">PERFURATRIZ SOBRE ESTEIRA, TORQUE MÁXIMO 600 KGF, POTÊNCIA ENTRE 50 E 60 HP, DIÂMETRO MÁXIMO 10" - CHP DIURNO. AF_11/2016</t>
  </si>
  <si>
    <t xml:space="preserve">ESCAVADEIRA HIDRAULICA SOBRE ESTEIRA, EQUIPADA COM CLAMSHELL, COM CAPACIDADE DA CAÇAMBA ENTRE 1,20 E 1,50 M3, PESO OPERACIONAL ENTRE 20,00 E 22,00 TON, POTENCIA LIQUIDA ENTRE 150 E 160 HP - CHP DIURNO. AF_11/2016</t>
  </si>
  <si>
    <t xml:space="preserve">GRUPO GERADOR COM CARENAGEM, MOTOR DIESEL POTÊNCIA STANDART ENTRE 250 E 260 KVA - CHP DIURNO. AF_12/2016</t>
  </si>
  <si>
    <t xml:space="preserve">TRATOR DE PNEUS COM POTÊNCIA DE 122 CV, TRAÇÃO 4X4, COM VASSOURA MECÂNICA ACOPLADA - CHP DIURNO. AF_02/2017</t>
  </si>
  <si>
    <t xml:space="preserve">TRATOR DE PNEUS COM POTÊNCIA DE 122 CV, TRAÇÃO 4X4, COM GRADE DE DISCOS ACOPLADA - CHP DIURNO. AF_02/2017</t>
  </si>
  <si>
    <t xml:space="preserve">TRATOR DE PNEUS COM POTÊNCIA DE 85 CV, TRAÇÃO 4X4, COM GRADE DE DISCOS ACOPLADA - CHP DIURNO. AF_02/2017</t>
  </si>
  <si>
    <t xml:space="preserve">CAMINHÃO BASCULANTE 10 M3, TRUCADO, POTÊNCIA 230 CV, INCLUSIVE CAÇAMBA METÁLICA, COM DISTRIBUIDOR DE AGREGADOS ACOPLADO - CHP DIURNO. AF_02/2017</t>
  </si>
  <si>
    <t xml:space="preserve">TRATOR DE PNEUS COM POTÊNCIA DE 85 CV, TRAÇÃO 4X4, COM VASSOURA MECÂNICA ACOPLADA - CHP DIURNO. AF_03/2017</t>
  </si>
  <si>
    <t xml:space="preserve">MINICARREGADEIRA SOBRE RODAS POTENCIA 47HP CAPACIDADE OPERACAO 646 KG, COM VASSOURA MECÂNICA ACOPLADA - CHP DIURNO. AF_03/2017</t>
  </si>
  <si>
    <t xml:space="preserve">MINIESCAVADEIRA SOBRE ESTEIRAS, POTENCIA LIQUIDA DE *30* HP, PESO OPERACIONAL DE *3.500* KG - CHP DIURNO. AF_04/2017</t>
  </si>
  <si>
    <t xml:space="preserve">ROLO COMPACTADOR DE PNEUS, ESTATICO, PRESSAO VARIAVEL, POTENCIA 110 HP, PESO SEM/COM LASTRO 10,8/27 T, LARGURA DE ROLAGEM 2,30 M - CHP DIURNO. AF_06/2017</t>
  </si>
  <si>
    <t xml:space="preserve">INVERSOR DE SOLDA MONOFÁSICO DE 160 A, POTÊNCIA DE 5400 W, TENSÃO DE 220 V, PARA SOLDA COM ELETRODOS DE 2,0 A 4,0 MM E PROCESSO TIG - CHP DIURNO. AF_06/2018</t>
  </si>
  <si>
    <t xml:space="preserve">LAVADORA DE ALTA PRESSAO (LAVA-JATO) PARA AGUA FRIA, PRESSAO DE OPERACAO ENTRE 1400 E 1900 LIB/POL2, VAZAO MAXIMA ENTRE 400 E 700 L/H - CHP DIURNO. AF_05/2023</t>
  </si>
  <si>
    <t xml:space="preserve">USINA DE MISTURA ASFÁLTICA À QUENTE, TIPO CONTRA FLUXO, PROD 100 A 140 TON/HORA - CHP DIURNO. AF_12/2019</t>
  </si>
  <si>
    <t xml:space="preserve">USINA DE ASFALTO, TIPO GRAVIMÉTRICA, PROD 150 TON/HORA - CHP DIURNO. AF_12/2019</t>
  </si>
  <si>
    <t xml:space="preserve">MARTELO DEMOLIDOR ELÉTRICO, COM POTÊNCIA DE 2.000 W, 1.000 IMPACTOS POR MINUTO, PESO DE 30 KG - CHP DIURNO. AF_01/2021</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</si>
  <si>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</si>
  <si>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CHP DIURNO. AF_05/2022</t>
  </si>
  <si>
    <t xml:space="preserve">ESCAVADEIRA HIDRÁULICA SOBRE ESTEIRAS, CAÇAMBA 0,80 M3, PESO OPERACIONAL 17 T, POTENCIA BRUTA 111 HP - CHI DIURNO. AF_06/2014</t>
  </si>
  <si>
    <t xml:space="preserve">CHI</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</si>
  <si>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</si>
  <si>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CHI DIURNO. AF_06/2014</t>
  </si>
  <si>
    <t xml:space="preserve">ROLO COMPACTADOR VIBRATÓRIO DE UM CILINDRO AÇO LISO, POTÊNCIA 80 HP, PESO OPERACIONAL MÁXIMO 8,1 T, IMPACTO DINÂMICO 16,15 / 9,5 T, LARGURA DE TRABALHO 1,68 M - CHI DIURNO. AF_06/2014</t>
  </si>
  <si>
    <t xml:space="preserve">GRADE DE DISCO CONTROLE REMOTO REBOCÁVEL, COM 24 DISCOS 24" X 6 MM COM PNEUS PARA TRANSPORTE - CHI DIURNO. AF_06/2014</t>
  </si>
  <si>
    <t xml:space="preserve">MOTOBOMBA CENTRÍFUGA, MOTOR A GASOLINA, POTÊNCIA 5,42 HP, BOCAIS 1 1/2" X 1", DIÂMETRO ROTOR 143 MM HM/Q = 6 MCA / 16,8 M3/H A 38 MCA / 6,6 M3/H - CHI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</si>
  <si>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</si>
  <si>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USINA DE CONCRETO FIXA, CAPACIDADE NOMINAL DE 90 A 120 M3/H, SEM SILO - CHI DIURNO. AF_07/2016</t>
  </si>
  <si>
    <t xml:space="preserve">VIBROACABADORA DE ASFALTO SOBRE ESTEIRAS, LARGURA DE PAVIMENTAÇÃO 1,90 M A 5,30 M, POTÊNCIA 105 HP CAPACIDADE 450 T/H - CHI DIURNO. AF_11/2014</t>
  </si>
  <si>
    <t xml:space="preserve">VASSOURA MECÂNICA REBOCÁVEL COM ESCOVA CILÍNDRICA, LARGURA ÚTIL DE VARRIMENTO DE 2,44 M - CHI DIURNO. AF_06/2014</t>
  </si>
  <si>
    <t xml:space="preserve">TRATOR DE PNEUS, POTÊNCIA 122 CV, TRAÇÃO 4X4, PESO COM LASTRO DE 4.510 KG - CHI DIURNO. AF_06/2014</t>
  </si>
  <si>
    <t xml:space="preserve">TRATOR DE ESTEIRAS, POTÊNCIA 170 HP, PESO OPERACIONAL 19 T, CAÇAMBA 5,2 M3 - CHI DIURNO. AF_06/2014</t>
  </si>
  <si>
    <t xml:space="preserve">TRATOR DE ESTEIRAS, POTÊNCIA 150 HP, PESO OPERACIONAL 16,7 T, COM RODA MOTRIZ ELEVADA E LÂMINA 3,18 M3 - CHI DIURNO. AF_06/2014</t>
  </si>
  <si>
    <t xml:space="preserve">TRATOR DE ESTEIRAS, POTÊNCIA 347 HP, PESO OPERACIONAL 38,5 T, COM LÂMINA 8,70 M3 - CHI DIURNO. AF_06/2014</t>
  </si>
  <si>
    <t xml:space="preserve">ROLO COMPACTADOR VIBRATÓRIO REBOCÁVEL, CILINDRO DE AÇO LISO, POTÊNCIA DE TRAÇÃO DE 65 CV, PESO 4,7 T, IMPACTO DINÂMICO 18,3 T, LARGURA DE TRABALHO 1,67 M - CHI DIURNO. AF_02/2016</t>
  </si>
  <si>
    <t xml:space="preserve">ROLO COMPACTADOR VIBRATÓRIO TANDEM AÇO LISO, POTÊNCIA 58 HP, PESO SEM/COM LASTRO 6,5 / 9,4 T, LARGURA DE TRABALHO 1,2 M - CHI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</si>
  <si>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</si>
  <si>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ROLO COMPACTADOR VIBRATÓRIO PÉ DE CARNEIRO, OPERADO POR CONTROLE REMOTO, POTÊNCIA 12,5 KW, PESO OPERACIONAL 1,675 T, LARGURA DE TRABALHO 0,85 M - CHI DIURNO. AF_02/2016</t>
  </si>
  <si>
    <t xml:space="preserve">USINA DE LAMA ASFÁLTICA, PROD 30 A 50 T/H, SILO DE AGREGADO 7 M3, RESERVATÓRIOS PARA EMULSÃO E ÁGUA DE 2,3 M3 CADA, MISTURADOR TIPO PUG MILL A SER MONTADO SOBRE CAMINHÃO - CHI DIURNO. AF_10/2014</t>
  </si>
  <si>
    <t xml:space="preserve">CAMINHÃO TOCO, PESO BRUTO TOTAL 14.300 KG, CARGA ÚTIL MÁXIMA 9590 KG, DISTÂNCIA ENTRE EIXOS 4,76 M, POTÊNCIA 185 CV (NÃO INCLUI CARROCERIA) - CHI DIURNO. AF_06/2014</t>
  </si>
  <si>
    <t xml:space="preserve">CAMINHÃO TOCO, PESO BRUTO TOTAL 16.000 KG, CARGA ÚTIL MÁXIMA DE 10.685 KG, DISTÂNCIA ENTRE EIXOS 4,80 M, POTÊNCIA 189 CV EXCLUSIVE CARROCERIA - CHI DIURNO. AF_06/2014</t>
  </si>
  <si>
    <t xml:space="preserve">CAMINHÃO PIPA 10.000 L TRUCADO, PESO BRUTO TOTAL 23.000 KG, CARGA ÚTIL MÁXIMA 15.935 KG, DISTÂNCIA ENTRE EIXOS 4,8 M, POTÊNCIA 230 CV, INCLUSIVE TANQUE DE AÇO PARA TRANSPORTE DE ÁGUA - CHI DIURNO. AF_06/2014</t>
  </si>
  <si>
    <t xml:space="preserve">ESPARGIDOR DE ASFALTO PRESSURIZADO COM TANQUE DE 2500 L, REBOCÁVEL COM MOTOR A GASOLINA POTÊNCIA 3,4 HP - CHI DIURNO. AF_07/2014</t>
  </si>
  <si>
    <t xml:space="preserve">GRADE DE DISCO REBOCÁVEL COM 20 DISCOS 24" X 6 MM COM PNEUS PARA TRANSPORTE - CHI DIURNO. AF_06/2014</t>
  </si>
  <si>
    <t xml:space="preserve">GUINDAUTO HIDRÁULICO, CAPACIDADE MÁXIMA DE CARGA 6200 KG, MOMENTO MÁXIMO DE CARGA 11,7 TM, ALCANCE MÁXIMO HORIZONTAL 9,70 M, INCLUSIVE CAMINHÃO TOCO PBT 16.000 KG, POTÊNCIA DE 189 CV - CHI DIURNO. AF_06/2014</t>
  </si>
  <si>
    <t xml:space="preserve">MOTONIVELADORA POTÊNCIA BÁSICA LÍQUIDA (PRIMEIRA MARCHA) 125 HP, PESO BRUTO 13032 KG, LARGURA DA LÂMINA DE 3,7 M - CHI DIURNO. AF_06/2014</t>
  </si>
  <si>
    <t xml:space="preserve">PÁ CARREGADEIRA SOBRE RODAS, POTÊNCIA LÍQUIDA 128 HP, CAPACIDADE DA CAÇAMBA 1,7 A 2,8 M3, PESO OPERACIONAL 11632 KG - CHI DIURNO. AF_06/2014</t>
  </si>
  <si>
    <t xml:space="preserve">PÁ CARREGADEIRA SOBRE RODAS, POTÊNCIA 197 HP, CAPACIDADE DA CAÇAMBA 2,5 A 3,5 M3, PESO OPERACIONAL 18338 KG - CHI DIURNO. AF_06/2014</t>
  </si>
  <si>
    <t xml:space="preserve">MARTELETE OU ROMPEDOR PNEUMÁTICO MANUAL, 28 KG, COM SILENCIADOR - CHI DIURNO. AF_07/2016</t>
  </si>
  <si>
    <t xml:space="preserve">COMPRESSOR DE AR REBOCÁVEL, VAZÃO 189 PCM, PRESSÃO EFETIVA DE TRABALHO 102 PSI, MOTOR DIESEL, POTÊNCIA 63 CV - CHI DIURNO. AF_06/2015</t>
  </si>
  <si>
    <t xml:space="preserve">CAMINHÃO BASCULANTE 6 M3, PESO BRUTO TOTAL 16.000 KG, CARGA ÚTIL MÁXIMA 13.071 KG, DISTÂNCIA ENTRE EIXOS 4,80 M, POTÊNCIA 230 CV INCLUSIVE CAÇAMBA METÁLICA - CHI DIURNO. AF_06/2014</t>
  </si>
  <si>
    <t xml:space="preserve">CAMINHÃO PIPA 6.000 L, PESO BRUTO TOTAL 13.000 KG, DISTÂNCIA ENTRE EIXOS 4,80 M, POTÊNCIA 189 CV INCLUSIVE TANQUE DE AÇO PARA TRANSPORTE DE ÁGUA, CAPACIDADE 6 M3 - CHI DIURNO. AF_06/2014</t>
  </si>
  <si>
    <t xml:space="preserve">ROLO COMPACTADOR DE PNEUS ESTÁTICO, PRESSÃO VARIÁVEL, POTÊNCIA 111 HP, PESO SEM/COM LASTRO 9,5 / 26 T, LARGURA DE TRABALHO 1,90 M - CHI DIURNO. AF_07/2014</t>
  </si>
  <si>
    <t xml:space="preserve">TANQUE DE ASFALTO ESTACIONÁRIO COM SERPENTINA, CAPACIDADE 30.000 L - CHI DIURNO. AF_05/2023</t>
  </si>
  <si>
    <t xml:space="preserve">MOTOBOMBA TRASH (PARA ÁGUA SUJA) AUTO ESCORVANTE, MOTOR GASOLINA DE 6,41 HP, DIÂMETROS DE SUCÇÃO X RECALQUE: 3" X 3", HM/Q = 10 MCA / 60 M3/H A 23 MCA / 0 M3/H - CHI DIURNO. AF_10/2014</t>
  </si>
  <si>
    <t xml:space="preserve">ROLO COMPACTADOR PE DE CARNEIRO VIBRATORIO, POTENCIA 125 HP, PESO OPERACIONAL SEM/COM LASTRO 11,95 / 13,30 T, IMPACTO DINAMICO 38,5 / 22,5 T, LARGURA DE TRABALHO 2,15 M - CHI DIURNO. AF_06/2014</t>
  </si>
  <si>
    <t xml:space="preserve">CAMINHÃO BASCULANTE 6 M3 TOCO, PESO BRUTO TOTAL 16.000 KG, CARGA ÚTIL MÁXIMA 11.130 KG, DISTÂNCIA ENTRE EIXOS 5,36 M, POTÊNCIA 185 CV, INCLUSIVE CAÇAMBA METÁLICA - CHI DIURNO. AF_06/2014</t>
  </si>
  <si>
    <t xml:space="preserve">GRUPO GERADOR ESTACIONÁRIO, MOTOR DIESEL POTÊNCIA 170 KVA - CHI DIURNO. AF_02/2016</t>
  </si>
  <si>
    <t xml:space="preserve">GRUPO DE SOLDAGEM COM GERADOR A DIESEL 60 CV PARA SOLDA ELÉTRICA, SOBRE 04 RODAS, COM MOTOR 4 CILINDROS 600 A - CHI DIURNO. AF_02/2016</t>
  </si>
  <si>
    <t xml:space="preserve">BETONEIRA CAPACIDADE NOMINAL 400 L, CAPACIDADE DE MISTURA 310 L, MOTOR A DIESEL POTÊNCIA 5,0 HP, SEM CARREGADOR - CHI DIURNO. AF_05/2023</t>
  </si>
  <si>
    <t xml:space="preserve">MISTURADOR DE ARGAMASSA, EIXO HORIZONTAL, CAPACIDADE DE MISTURA 300 KG, MOTOR ELÉTRICO POTÊNCIA 5 CV - CHI DIURNO. AF_05/2023</t>
  </si>
  <si>
    <t xml:space="preserve">MISTURADOR DE ARGAMASSA, EIXO HORIZONTAL, CAPACIDADE DE MISTURA 600 KG, MOTOR ELÉTRICO POTÊNCIA 7,5 CV - CHI DIURNO. AF_05/2023</t>
  </si>
  <si>
    <t xml:space="preserve">MISTURADOR DE ARGAMASSA, EIXO HORIZONTAL, CAPACIDADE DE MISTURA 160 KG, MOTOR ELÉTRICO POTÊNCIA 3 CV - CHI DIURNO. AF_05/2023</t>
  </si>
  <si>
    <t xml:space="preserve">PROJETOR DE ARGAMASSA, CAPACIDADE DE PROJEÇÃO 1,5 M3/H, ALCANCE DE 30 ATÉ 60 M, MOTOR ELÉTRICO POTÊNCIA 7,5 HP - CHI DIURNO. AF_06/2014</t>
  </si>
  <si>
    <t xml:space="preserve">PROJETOR DE ARGAMASSA, CAPACIDADE DE PROJEÇÃO 2 M3/H, ALCANCE ATÉ 50 M, MOTOR ELÉTRICO POTÊNCIA 7,5 HP - CHI DIURNO. AF_06/2014</t>
  </si>
  <si>
    <t xml:space="preserve">BETONEIRA CAPACIDADE NOMINAL DE 400 L, CAPACIDADE DE MISTURA 280 L, MOTOR ELÉTRICO TRIFÁSICO POTÊNCIA DE 2 CV, SEM CARREGADOR - CHI DIURNO. AF_05/2023</t>
  </si>
  <si>
    <t xml:space="preserve">TRATOR DE ESTEIRAS, POTÊNCIA 125 HP, PESO OPERACIONAL 12,9 T, COM LÂMINA 2,7 M3 - CHI DIURNO. AF_10/2014</t>
  </si>
  <si>
    <t xml:space="preserve">ESCAVADEIRA HIDRÁULICA SOBRE ESTEIRAS, CAÇAMBA 1,20 M3, PESO OPERACIONAL 21 T, POTÊNCIA BRUTA 155 HP - CHI DIURNO. AF_06/2014</t>
  </si>
  <si>
    <t xml:space="preserve">BOMBA SUBMERSÍVEL ELÉTRICA TRIFÁSICA, POTÊNCIA 2,96 HP, Ø ROTOR 144 MM SEMI-ABERTO, BOCAL DE SAÍDA Ø 2", HM/Q = 2 MCA / 38,8 M3/H A 28 MCA / 5 M3/H - CHI DIURNO. AF_06/2014</t>
  </si>
  <si>
    <t xml:space="preserve">TANQUE DE ASFALTO ESTACIONÁRIO COM MAÇARICO, CAPACIDADE 20.000 L - CHI DIURNO. AF_05/2023</t>
  </si>
  <si>
    <t xml:space="preserve">TRATOR DE ESTEIRAS, POTÊNCIA 100 HP, PESO OPERACIONAL 9,4 T, COM LÂMINA 2,19 M3 - CHI DIURNO. AF_06/2014</t>
  </si>
  <si>
    <t xml:space="preserve">TRATOR DE PNEUS, POTÊNCIA 85 CV, TRAÇÃO 4X4, PESO COM LASTRO DE 4.675 KG - CHI DIURNO. AF_06/2014</t>
  </si>
  <si>
    <t xml:space="preserve">BATE-ESTACAS POR GRAVIDADE, POTÊNCIA DE 160 HP, PESO DO MARTELO ATÉ 3 TONELADAS - CHI DIURNO. AF_11/2014</t>
  </si>
  <si>
    <t xml:space="preserve">BETONEIRA CAPACIDADE NOMINAL DE 600 L, CAPACIDADE DE MISTURA 360 L, MOTOR ELÉTRICO TRIFÁSICO POTÊNCIA DE 4 CV, SEM CARREGADOR - CHI DIURNO. AF_05/2023</t>
  </si>
  <si>
    <t xml:space="preserve">FRESADORA DE ASFALTO A FRIO SOBRE RODAS, LARGURA FRESAGEM DE 1,0 M, POTÊNCIA 208 HP - CHI DIURNO. AF_11/2014</t>
  </si>
  <si>
    <t xml:space="preserve">FRESADORA DE ASFALTO A FRIO SOBRE RODAS, LARGURA FRESAGEM DE 2,0 M, POTÊNCIA 550 HP - CHI DIURNO. AF_11/2014</t>
  </si>
  <si>
    <t xml:space="preserve">RECICLADORA DE ASFALTO A FRIO SOBRE RODAS, LARGURA FRESAGEM DE 2,0 M, POTÊNCIA 422 HP - CHI DIURNO. AF_11/2014</t>
  </si>
  <si>
    <t xml:space="preserve">VIBROACABADORA DE ASFALTO SOBRE ESTEIRAS, LARGURA DE PAVIMENTAÇÃO 2,13 M A 4,55 M, POTÊNCIA 100 HP, CAPACIDADE 400 T/H - CHI DIURNO. AF_11/2014</t>
  </si>
  <si>
    <t xml:space="preserve">GUINDASTE HIDRÁULICO AUTOPROPELIDO, COM LANÇA TELESCÓPICA 28,80 M, CAPACIDADE MÁXIMA 30 T, POTÊNCIA 97 KW, TRAÇÃO 4 X 4 - CHI DIURNO. AF_11/2014</t>
  </si>
  <si>
    <t xml:space="preserve">BETONEIRA CAPACIDADE NOMINAL DE 600 L, CAPACIDADE DE MISTURA 440 L, MOTOR A DIESEL POTÊNCIA 10 HP, COM CARREGADOR - CHI DIURNO. AF_05/2023</t>
  </si>
  <si>
    <t xml:space="preserve">CAMINHÃO BASCULANTE 14 M3, COM CAVALO MECÂNICO DE CAPACIDADE MÁXIMA DE TRAÇÃO COMBINADO DE 36000 KG, POTÊNCIA 286 CV, INCLUSIVE SEMIREBOQUE COM CAÇAMBA METÁLICA - CHI DIURNO. AF_12/2014</t>
  </si>
  <si>
    <t xml:space="preserve">CAMINHÃO BASCULANTE 18 M3, COM CAVALO MECÂNICO DE CAPACIDADE MÁXIMA DE TRAÇÃO COMBINADO DE 45000 KG, POTÊNCIA 330 CV, INCLUSIVE SEMIREBOQUE COM CAÇAMBA METÁLICA - CHI DIURNO. AF_12/2014</t>
  </si>
  <si>
    <t xml:space="preserve">VIBRADOR DE IMERSÃO, DIÂMETRO DE PONTEIRA 45MM, MOTOR ELÉTRICO TRIFÁSICO POTÊNCIA DE 2 CV - CHI DIURNO. AF_06/2015</t>
  </si>
  <si>
    <t xml:space="preserve">PERFURATRIZ MANUAL, TORQUE MÁXIMO 83 N.M, POTÊNCIA 5 CV, COM DIÂMETRO MÁXIMO 4" - CHI DIURNO. AF_06/2015</t>
  </si>
  <si>
    <t xml:space="preserve">PERFURATRIZ SOBRE ESTEIRA, TORQUE MÁXIMO 600 KGF, PESO MÉDIO 1000 KG, POTÊNCIA 20 HP, DIÂMETRO MÁXIMO 10" - CHI DIURNO. AF_06/2015</t>
  </si>
  <si>
    <t xml:space="preserve">MISTURADOR DUPLO HORIZONTAL DE ALTA TURBULÊNCIA, CAPACIDADE / VOLUME 2 X 500 LITROS, MOTORES ELÉTRICOS MÍNIMO 5 CV CADA, PARA NATA CIMENTO, ARGAMASSA E OUTROS - CHI DIURNO. AF_06/2015</t>
  </si>
  <si>
    <t xml:space="preserve">BOMBA TRIPLEX, PARA INJEÇÃO DE NATA DE CIMENTO, VAZÃO MÁXIMA DE 100 LITROS/MINUTO, PRESSÃO MÁXIMA DE 70 BAR - CHI DIURNO. AF_06/2015</t>
  </si>
  <si>
    <t xml:space="preserve">BOMBA CENTRÍFUGA MONOESTÁGIO COM MOTOR ELÉTRICO MONOFÁSICO, POTÊNCIA 15 HP, DIÂMETRO DO ROTOR 173 MM, HM/Q = 30 MCA / 90 M3/H A 45 MCA / 55 M3/H - CHI DIURNO. AF_06/2015</t>
  </si>
  <si>
    <t xml:space="preserve">BOMBA DE PROJEÇÃO DE CONCRETO SECO, POTÊNCIA 10 CV, VAZÃO 3 M3/H - CHI DIURNO. AF_06/2015</t>
  </si>
  <si>
    <t xml:space="preserve">BOMBA DE PROJEÇÃO DE CONCRETO SECO, POTÊNCIA 10 CV, VAZÃO 6 M3/H - CHI DIURNO. AF_06/2015</t>
  </si>
  <si>
    <t xml:space="preserve">PROJETOR PNEUMÁTICO DE ARGAMASSA PARA CHAPISCO E REBOCO COM RECIPIENTE ACOPLADO, TIPO CANEQUINHA, COM COMPRESSOR DE AR REBOCÁVEL VAZÃO 89 PCM E MOTOR DIESEL DE 20 CV - CHI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</si>
  <si>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</si>
  <si>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HIDRÁULICA SOBRE CAMINHÃO COM TRADO CURTO ACOPLADO, PROFUNDIDADE MÁXIMA DE 20 M, DIÂMETRO MÁXIMO DE 1500 MM, POTÊNCIA INSTALADA DE 137 HP, MESA ROTATIVA COM TORQUE MÁXIMO DE 30 KNM - CHI DIURNO. AF_06/2015</t>
  </si>
  <si>
    <t xml:space="preserve">MANIPULADOR TELESCÓPICO, POTÊNCIA DE 85 HP, CAPACIDADE DE CARGA DE 3.500 KG, ALTURA MÁXIMA DE ELEVAÇÃO DE 12,3 M - CHI DIURNO. AF_05/2023</t>
  </si>
  <si>
    <t xml:space="preserve">MINICARREGADEIRA SOBRE RODAS, POTÊNCIA LÍQUIDA DE 47 HP, CAPACIDADE NOMINAL DE OPERAÇÃO DE 646 KG - CHI DIURNO. AF_06/2015</t>
  </si>
  <si>
    <t xml:space="preserve">COMPRESSOR DE AR REBOCÁVEL, VAZÃO 89 PCM, PRESSÃO EFETIVA DE TRABALHO 102 PSI, MOTOR DIESEL, POTÊNCIA 20 CV - CHI DIURNO. AF_06/2015</t>
  </si>
  <si>
    <t xml:space="preserve">COMPRESSOR DE AR REBOCAVEL, VAZÃO 250 PCM, PRESSAO DE TRABALHO 102 PSI, MOTOR A DIESEL POTÊNCIA 81 CV - CHI DIURNO. AF_06/2015</t>
  </si>
  <si>
    <t xml:space="preserve">COMPRESSOR DE AR REBOCÁVEL, VAZÃO 748 PCM, PRESSÃO EFETIVA DE TRABALHO 102 PSI, MOTOR DIESEL, POTÊNCIA 210 CV - CHI DIURNO. AF_06/2015</t>
  </si>
  <si>
    <t xml:space="preserve">COMPRESSOR DE AR REBOCAVEL, VAZÃO 400 PCM, PRESSAO DE TRABALHO 102 PSI, MOTOR A DIESEL POTÊNCIA 110 CV - CHI DIURNO. AF_06/2015</t>
  </si>
  <si>
    <t xml:space="preserve">CAMINHÃO TRUCADO (C/ TERCEIRO EIXO) ELETRÔNICO - POTÊNCIA 231CV - PBT = 22000KG - DIST. ENTRE EIXOS 5170 MM - INCLUI CARROCERIA FIXA ABERTA DE MADEIRA - CHI DIURNO. AF_06/2015</t>
  </si>
  <si>
    <t xml:space="preserve">PLACA VIBRATÓRIA REVERSÍVEL COM MOTOR 4 TEMPOS A GASOLINA, FORÇA CENTRÍFUGA DE 25 KN (2500 KGF), POTÊNCIA 5,5 CV - CHI DIURNO. AF_08/2015</t>
  </si>
  <si>
    <t xml:space="preserve">CORTADORA DE PISO COM MOTOR 4 TEMPOS A GASOLINA, POTÊNCIA DE 13 HP, COM DISCO DE CORTE DIAMANTADO SEGMENTADO PARA CONCRETO, DIÂMETRO DE 350 MM, FURO DE 1" (14 X 1") - CHI DIURNO. AF_08/2015</t>
  </si>
  <si>
    <t xml:space="preserve">CAMINHÃO BASCULANTE 10 M3, TRUCADO CABINE SIMPLES, PESO BRUTO TOTAL 23.000 KG, CARGA ÚTIL MÁXIMA 15.935 KG, DISTÂNCIA ENTRE EIXOS 4,80 M, POTÊNCIA 230 CV INCLUSIVE CAÇAMBA METÁLICA - CHI DIURNO. AF_06/2014</t>
  </si>
  <si>
    <t xml:space="preserve">CAMINHÃO TOCO, PBT 14.300 KG, CARGA ÚTIL MÁX. 9.710 KG, DIST. ENTRE EIXOS 3,56 M, POTÊNCIA 185 CV, INCLUSIVE CARROCERIA FIXA ABERTA DE MADEIRA P/ TRANSPORTE GERAL DE CARGA SECA, DIMEN. APROX. 2,50 X 6,50 X 0,50 M - CHI DIURNO. AF_06/2014</t>
  </si>
  <si>
    <t xml:space="preserve">ESPARGIDOR DE ASFALTO PRESSURIZADO, TANQUE 6 M3 COM ISOLAÇÃO TÉRMICA, AQUECIDO COM 2 MAÇARICOS, COM BARRA ESPARGIDORA 3,60 M, MONTADO SOBRE CAMINHÃO  TOCO, PBT 14.300 KG, POTÊNCIA 185 CV - CHI DIURNO. AF_05/2023</t>
  </si>
  <si>
    <t xml:space="preserve">COMPACTADOR DE SOLOS DE PERCUSSÃO (SOQUETE) COM MOTOR A GASOLINA 4 TEMPOS, POTÊNCIA 4 CV - CHI DIURNO. AF_08/2015</t>
  </si>
  <si>
    <t xml:space="preserve">GUINDAUTO HIDRÁULICO, CAPACIDADE MÁXIMA DE CARGA 6500 KG, MOMENTO MÁXIMO DE CARGA 5,8 TM, ALCANCE MÁXIMO HORIZONTAL 7,60 M, INCLUSIVE CAMINHÃO TOCO PBT 9.700 KG, POTÊNCIA DE 160 CV - CHI DIURNO. AF_08/2015</t>
  </si>
  <si>
    <t xml:space="preserve">CAMINHÃO DE TRANSPORTE DE MATERIAL ASFÁLTICO 30.000 L, COM CAVALO MECÂNICO DE CAPACIDADE MÁXIMA DE TRAÇÃO COMBINADO DE 66.000 KG, POTÊNCIA 360 CV, INCLUSIVE TANQUE DE ASFALTO COM SERPENTINA - CHI DIURNO. AF_08/2015</t>
  </si>
  <si>
    <t xml:space="preserve">SERRA CIRCULAR DE BANCADA COM MOTOR ELÉTRICO POTÊNCIA DE 5HP, COM COIFA PARA DISCO 10" - CHI DIURNO. AF_08/2015</t>
  </si>
  <si>
    <t xml:space="preserve">DISTRIBUIDOR DE AGREGADOS REBOCAVEL, CAPACIDADE 1,9 M³, LARGURA DE TRABALHO 3,66 M - CHI DIURNO. AF_11/2015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</si>
  <si>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</si>
  <si>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PENEIRA ROTATIVA COM MOTOR ELÉTRICO TRIFÁSICO DE 2 CV, CILINDRO DE 1 M X 0,60 M, COM FUROS DE 3,17 MM - CHI DIURNO. AF_05/2023</t>
  </si>
  <si>
    <t xml:space="preserve">DOSADOR DE AREIA, CAPACIDADE DE 26 LITROS - CHI DIURNO. AF_05/2023</t>
  </si>
  <si>
    <t xml:space="preserve">CAMINHONETE COM MOTOR A DIESEL, POTÊNCIA 180 CV, CABINE DUPLA, 4X4 - CHI DIURNO. AF_11/2015</t>
  </si>
  <si>
    <t xml:space="preserve">CAMINHONETE CABINE SIMPLES COM MOTOR 1.6 FLEX, CÂMBIO MANUAL, POTÊNCIA 101/104 CV, 2 PORTAS - CHI DIURNO. AF_11/2015</t>
  </si>
  <si>
    <t xml:space="preserve">CAMINHÃO DE TRANSPORTE DE MATERIAL ASFÁLTICO 20.000 L, COM CAVALO MECÂNICO DE CAPACIDADE MÁXIMA DE TRAÇÃO COMBINADO DE 45.000 KG, POTÊNCIA 330 CV, INCLUSIVE TANQUE DE ASFALTO COM MAÇARICO - CHI DIURNO. AF_12/2015</t>
  </si>
  <si>
    <t xml:space="preserve">APARELHO PARA CORTE E SOLDA OXI-ACETILENO SOBRE RODAS, INCLUSIVE CILINDROS E MAÇARICOS - CHI DIURNO. AF_05/2023</t>
  </si>
  <si>
    <t xml:space="preserve">MÁQUINA EXTRUSORA DE CONCRETO PARA GUIAS E SARJETAS, MOTOR A DIESEL, POTÊNCIA 14 CV - CHI DIURNO. AF_12/2015</t>
  </si>
  <si>
    <t xml:space="preserve">MARTELO PERFURADOR PNEUMÁTICO MANUAL, HASTE 25 X 75 MM, 21 KG - CHI DIURNO. AF_12/2015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</si>
  <si>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</si>
  <si>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BETONEIRA CAPACIDADE NOMINAL 400 L, CAPACIDADE DE MISTURA 310 L, MOTOR A GASOLINA POTÊNCIA 5,5 HP, SEM CARREGADOR - CHI DIURNO. AF_02/2016</t>
  </si>
  <si>
    <t xml:space="preserve">ROLO COMPACTADOR VIBRATÓRIO PÉ DE CARNEIRO PARA SOLOS, POTÊNCIA 80 HP, PESO OPERACIONAL SEM/COM LASTRO 7,4 / 8,8 T, LARGURA DE TRABALHO 1,68 M - CHI DIURNO. AF_02/2016</t>
  </si>
  <si>
    <t xml:space="preserve">GRUA ASCENSIONAL, LANÇA DE 30 M, CAPACIDADE DE 1,0 T A 30 M, ALTURA ATÉ 39 M - CHI DIURNO. AF_05/2023</t>
  </si>
  <si>
    <t xml:space="preserve">GUINCHO ELÉTRICO DE COLUNA, CAPACIDADE 400 KG, COM MOTO FREIO, MOTOR TRIFÁSICO DE 1,25 CV - CHI DIURNO. AF_03/2016</t>
  </si>
  <si>
    <t xml:space="preserve">GUINDASTE HIDRÁULICO AUTOPROPELIDO, COM LANÇA TELESCÓPICA 40 M, CAPACIDADE MÁXIMA 60 T, POTÊNCIA 260 KW - CHI DIURNO. AF_03/2016</t>
  </si>
  <si>
    <t xml:space="preserve">GUINDAUTO HIDRÁULICO, CAPACIDADE MÁXIMA DE CARGA 3300 KG, MOMENTO MÁXIMO DE CARGA 5,8 TM, ALCANCE MÁXIMO HORIZONTAL 7,60 M, INCLUSIVE CAMINHÃO TOCO PBT 16.000 KG, POTÊNCIA DE 189 CV - CHI DIURNO. AF_03/2016</t>
  </si>
  <si>
    <t xml:space="preserve">MÁQUINA JATO DE PRESSAO PORTÁTIL, CAMARA DE 1 SAIDA, CAPACIDADE 280 L, DIAMETRO 670 MM, BICO DE JATO CURTO VENTURI DE 5/16" , MANGUEIRA DE 1" COM COMPRESSOR DE AR REBOCÁVEL 189 PCM E MOTOR DIESEL 63 CV - CHI DIURNO. AF_05/2023</t>
  </si>
  <si>
    <t xml:space="preserve">GERADOR PORTÁTIL MONOFÁSICO, POTÊNCIA 5500 VA, MOTOR A GASOLINA, POTÊNCIA DO MOTOR 13 CV - CHI DIURNO. AF_03/2016</t>
  </si>
  <si>
    <t xml:space="preserve">GRUPO GERADOR REBOCÁVEL, POTÊNCIA 66 KVA, MOTOR A DIESEL - CHI DIURNO. AF_03/2016</t>
  </si>
  <si>
    <t xml:space="preserve">GRUPO GERADOR ESTACIONÁRIO, POTÊNCIA 150 KVA, MOTOR A DIESEL- CHI DIURNO. AF_03/2016</t>
  </si>
  <si>
    <t xml:space="preserve">USINA DE MISTURA ASFÁLTICA À QUENTE, TIPO CONTRA FLUXO, PROD 40 A 80 TON/HORA - CHI DIURNO. AF_05/2023</t>
  </si>
  <si>
    <t xml:space="preserve">USINA DE ASFALTO À FRIO, CAPACIDADE DE 40 A 60 TON/HORA, ELÉTRICA POTÊNCIA 30 CV - CHI DIURNO. AF_05/2023</t>
  </si>
  <si>
    <t xml:space="preserve">USINA MISTURADORA DE SOLOS, CAPACIDADE DE 200 A 500 TON/H, POTENCIA 75KW - CHI DIURNO. AF_07/2016</t>
  </si>
  <si>
    <t xml:space="preserve">DISTRIBUIDOR DE AGREGADOS AUTOPROPELIDO, CAP 3 M3, A DIESEL, POTÊNCIA 176CV - CHI DIURNO. AF_07/2016</t>
  </si>
  <si>
    <t xml:space="preserve">TALHA MANUAL DE CORRENTE, CAPACIDADE DE 2 TON. COM ELEVAÇÃO DE 3 M - CHI DIURNO. AF_07/2016</t>
  </si>
  <si>
    <t xml:space="preserve">GRUA ASCENCIONAL, LANÇA DE 42 M, CAPACIDADE DE 1,5 T A 30 M, ALTURA ATÉ 39 M - CHI DIURNO. AF_05/2023</t>
  </si>
  <si>
    <t xml:space="preserve">MARTELO DEMOLIDOR PNEUMÁTICO MANUAL, 32 KG - CHI DIURNO. AF_09/2016</t>
  </si>
  <si>
    <t xml:space="preserve">COMPACTADOR DE SOLOS DE PERCUSÃO (SOQUETE) COM MOTOR A GASOLINA, POTÊNCIA 3 CV - CHI DIURNO. AF_09/2016</t>
  </si>
  <si>
    <t xml:space="preserve">RÉGUA VIBRATÓRIA DUPLA PARA CONCRETO, PESO DE 60KG, COMPRIMENTO 4 M, COM MOTOR A GASOLINA, POTÊNCIA 5,5 HP - CHI DIURNO. AF_09/2016</t>
  </si>
  <si>
    <t xml:space="preserve">POLIDORA DE PISO (POLITRIZ), PESO DE 100KG, DIÂMETRO 450 MM, MOTOR ELÉTRICO, POTÊNCIA 4 HP - CHI DIURNO. AF_05/2023</t>
  </si>
  <si>
    <t xml:space="preserve">DESEMPENADEIRA DE CONCRETO, PESO DE 78 KG, 4 PÁS, MOTOR A GASOLINA, POTÊNCIA 5,5 HP - CHI DIURNO. AF_05/2023</t>
  </si>
  <si>
    <t xml:space="preserve">PERFURATRIZ PNEUMATICA MANUAL DE PESO MEDIO, MARTELETE, 18KG, COMPRIMENTO MÁXIMO DE CURSO DE 6 M, DIAMETRO DO PISTAO DE 5,5 CM - CHI DIURNO. AF_11/2016</t>
  </si>
  <si>
    <t xml:space="preserve">ROLO COMPACTADOR VIBRATORIO TANDEM, ACO LISO, POTENCIA 125 HP, PESO SEM/COM LASTRO 10,20/11,65 T, LARGURA DE TRABALHO 1,73 M - CHI DIURNO. AF_11/2016</t>
  </si>
  <si>
    <t xml:space="preserve">PERFURATRIZ MANUAL, TORQUE MAXIMO 55 KGF.M, POTENCIA 5 CV, COM DIAMETRO MAXIMO 8 1/2" - CHI DIURNO. AF_11/2016</t>
  </si>
  <si>
    <t xml:space="preserve">PERFURATRIZ SOBRE ESTEIRA, TORQUE MÁXIMO 600 KGF, POTÊNCIA ENTRE 50 E 60 HP, DIÂMETRO MÁXIMO 10" - CHI DIURNO. AF_11/2016</t>
  </si>
  <si>
    <t xml:space="preserve">ESCAVADEIRA HIDRAULICA SOBRE ESTEIRA, EQUIPADA COM CLAMSHELL, COM CAPACIDADE DA CAÇAMBA ENTRE 1,20 E 1,50 M3, PESO OPERACIONAL ENTRE 20,00 E 22,00 TON, POTENCIA LIQUIDA ENTRE 150 E 160 HP - CHI DIURNO. AF_11/2016</t>
  </si>
  <si>
    <t xml:space="preserve">GRUPO GERADOR COM CARENAGEM, MOTOR DIESEL POTÊNCIA STANDART ENTRE 250 E 260 KVA - CHI DIURNO. AF_12/2016</t>
  </si>
  <si>
    <t xml:space="preserve">TRATOR DE PNEUS COM POTÊNCIA DE 122 CV, TRAÇÃO 4X4, COM VASSOURA MECÂNICA ACOPLADA - CHI DIURNO. AF_02/2017</t>
  </si>
  <si>
    <t xml:space="preserve">TRATOR DE PNEUS COM POTÊNCIA DE 122 CV, TRAÇÃO 4X4, COM GRADE DE DISCOS ACOPLADA - CHI DIURNO. AF_02/2017</t>
  </si>
  <si>
    <t xml:space="preserve">TRATOR DE PNEUS COM POTÊNCIA DE 85 CV, TRAÇÃO 4X4, COM GRADE DE DISCOS ACOPLADA - CHI DIURNO. AF_02/2017</t>
  </si>
  <si>
    <t xml:space="preserve">CAMINHÃO BASCULANTE 10 M3, TRUCADO, POTÊNCIA 230 CV, INCLUSIVE CAÇAMBA METÁLICA, COM DISTRIBUIDOR DE AGREGADOS ACOPLADO - CHI DIURNO. AF_02/2017</t>
  </si>
  <si>
    <t xml:space="preserve">TRATOR DE PNEUS COM POTÊNCIA DE 85 CV, TRAÇÃO 4X4, COM VASSOURA MECÂNICA ACOPLADA - CHI DIURNO. AF_02/2017</t>
  </si>
  <si>
    <t xml:space="preserve">MINICARREGADEIRA SOBRE RODAS POTENCIA 47HP CAPACIDADE OPERACAO 646 KG, COM VASSOURA MECÂNICA ACOPLADA - CHI DIURNO. AF_03/2017</t>
  </si>
  <si>
    <t xml:space="preserve">MÁQUINA DEMARCADORA DE FAIXA DE TRÁFEGO À FRIO, AUTOPROPELIDA, POTÊNCIA 38 HP - CHI DIURNO. AF_07/2016</t>
  </si>
  <si>
    <t xml:space="preserve">MINIESCAVADEIRA SOBRE ESTEIRAS, POTENCIA LIQUIDA DE *30* HP, PESO OPERACIONAL DE *3.500* KG - CHI DIURNO. AF_04/2017</t>
  </si>
  <si>
    <t xml:space="preserve">ROLO COMPACTADOR DE PNEUS, ESTATICO, PRESSAO VARIAVEL, POTENCIA 110 HP, PESO SEM/COM LASTRO 10,8/27 T, LARGURA DE ROLAGEM 2,30 M - CHI DIURNO. AF_06/2017</t>
  </si>
  <si>
    <t xml:space="preserve">INVERSOR DE SOLDA MONOFÁSICO DE 160 A, POTÊNCIA DE 5400 W, TENSÃO DE 220 V, PARA SOLDA COM ELETRODOS DE 2,0 A 4,0 MM E PROCESSO TIG - CHI DIURNO. AF_06/2018</t>
  </si>
  <si>
    <t xml:space="preserve">LAVADORA DE ALTA PRESSAO (LAVA-JATO) PARA AGUA FRIA, PRESSAO DE OPERACAO ENTRE 1400 E 1900 LIB/POL2, VAZAO MAXIMA ENTRE 400 E 700 L/H - CHI DIURNO. AF_05/2023</t>
  </si>
  <si>
    <t xml:space="preserve">USINA DE MISTURA ASFÁLTICA À QUENTE, TIPO CONTRA FLUXO, PROD 100 A 140 TON/HORA - CHI DIURNO. AF_12/2019</t>
  </si>
  <si>
    <t xml:space="preserve">USINA DE ASFALTO, TIPO GRAVIMÉTRICA, PROD 150 TON/HORA - CHI DIURNO. AF_12/2019</t>
  </si>
  <si>
    <t xml:space="preserve">MARTELO DEMOLIDOR ELÉTRICO, COM POTÊNCIA DE 2.000 W, 1.000 IMPACTOS POR MINUTO, PESO DE 30 KG -  CHI DIURNO. AF_01/2021</t>
  </si>
  <si>
    <t xml:space="preserve">TERMOFUSORA PARA TUBOS E CONEXÕES EM PPR COM DIÂMETROS DE 20 A 63 MM, POTÊNCIA DE 800 W, TENSAO 220 V - CHI DIURNO. AF_05/2022</t>
  </si>
  <si>
    <t xml:space="preserve">TERMOFUSORA PARA TUBOS E CONEXÕES EM PPR COM DIÂMETROS DE 75 A 110 MM, POTÊNCIA DE *1100* W, TENSÃO 220 V - CHI DIURNO. AF_05/2022</t>
  </si>
  <si>
    <t xml:space="preserve">ROLO COMPACTADOR VIBRATÓRIO PÉ DE CARNEIRO PARA SOLOS, POTÊNCIA 80 HP, PESO OPERACIONAL SEM/COM LASTRO 7,4 / 8,8 T, LARGURA DE TRABALHO 1,68 M - MANUTENÇÃO. AF_02/2016</t>
  </si>
  <si>
    <t xml:space="preserve">H</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</si>
  <si>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</si>
  <si>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</si>
  <si>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</si>
  <si>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</si>
  <si>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GRADE DE DISCO CONTROLE REMOTO REBOCÁVEL, COM 24 DISCOS 24" X 6 MM COM PNEUS PARA TRANSPORTE - MANUTENÇÃO.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</si>
  <si>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</si>
  <si>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</si>
  <si>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</si>
  <si>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ROLO COMPACTADOR VIBRATÓRIO DE UM CILINDRO AÇO LISO, POTÊNCIA 80 HP, PESO OPERACIONAL MÁXIMO 8,1 T, IMPACTO DINÂMICO 16,15 / 9,5 T, LARGURA DE TRABALHO 1,68 M - MANUTENÇÃO.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</si>
  <si>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</si>
  <si>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</si>
  <si>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CAMINHÃO BASCULANTE 6 M3, PESO BRUTO TOTAL 16.000 KG, CARGA ÚTIL MÁXIMA 13.071 KG, DISTÂNCIA ENTRE EIXOS 4,80 M, POTÊNCIA 230 CV INCLUSIVE CAÇAMBA METÁLICA - MANUTENÇÃO. AF_06/2014</t>
  </si>
  <si>
    <t xml:space="preserve">USINA DE CONCRETO FIXA, CAPACIDADE NOMINAL DE 90 A 120 M3/H, SEM SILO - MATERIAIS NA OPERAÇÃO. AF_07/2016</t>
  </si>
  <si>
    <t xml:space="preserve">CAMINHÃO TOCO, PBT 16.000 KG, CARGA ÚTIL MÁX. 10.685 KG, DIST. ENTRE EIXOS 4,8 M, POTÊNCIA 189 CV, INCLUSIVE CARROCERIA FIXA ABERTA DE MADEIRA P/ TRANSPORTE GERAL DE CARGA SECA, DIMEN. APROX. 2,5 X 7,00 X 0,50 M - MANUTENÇÃO. AF_06/2014</t>
  </si>
  <si>
    <t xml:space="preserve">USINA MISTURADORA DE SOLOS, CAPACIDADE DE 200 A 500 TON/H, POTENCIA 75KW - MANUTENÇÃO. AF_07/2016</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</si>
  <si>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</si>
  <si>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</si>
  <si>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</si>
  <si>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</si>
  <si>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TRATOR DE ESTEIRAS, POTÊNCIA 170 HP, PESO OPERACIONAL 19 T, CAÇAMBA 5,2 M3 - MATERIAIS NA OPERAÇÃO. AF_06/2014</t>
  </si>
  <si>
    <t xml:space="preserve">TRATOR DE ESTEIRAS, POTÊNCIA 150 HP, PESO OPERACIONAL 16,7 T, COM RODA MOTRIZ ELEVADA E LÂMINA 3,18 M3 - MATERIAIS NA OPERAÇÃO. AF_06/2014</t>
  </si>
  <si>
    <t xml:space="preserve">TRATOR DE ESTEIRAS, POTÊNCIA 347 HP, PESO OPERACIONAL 38,5 T, COM LÂMINA 8,70 M3 - MATERIAIS NA OPERAÇÃO. AF_06/2014</t>
  </si>
  <si>
    <t xml:space="preserve">TRATOR DE ESTEIRAS, POTÊNCIA 100 HP, PESO OPERACIONAL 9,4 T, COM LÂMINA 2,19 M3 - MANUTENÇÃO. AF_06/2014</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</si>
  <si>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</si>
  <si>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</si>
  <si>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</si>
  <si>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</si>
  <si>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</si>
  <si>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</si>
  <si>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MANUTENÇÃO. AF_02/2016</t>
  </si>
  <si>
    <t xml:space="preserve">USINA DE LAMA ASFÁLTICA, PROD 30 A 50 T/H, SILO DE AGREGADO 7 M3, RESERVATÓRIOS PARA EMULSÃO E ÁGUA DE 2,3 M3 CADA, MISTURADOR TIPO PUG MILL A SER MONTADO SOBRE CAMINHÃO - MANUTENÇÃO. AF_10/2014</t>
  </si>
  <si>
    <t xml:space="preserve">USINA DE LAMA ASFÁLTICA, PROD 30 A 50 T/H, SILO DE AGREGADO 7 M3, RESERVATÓRIOS PARA EMULSÃO E ÁGUA DE 2,3 M3 CADA, MISTURADOR TIPO PUG MILL A SER MONTADO SOBRE CAMINHÃO - MATERIAIS NA OPERAÇÃO. AF_10/2014</t>
  </si>
  <si>
    <t xml:space="preserve">CAMINHÃO PIPA 6.000 L, PESO BRUTO TOTAL 13.000 KG, DISTÂNCIA ENTRE EIXOS 4,80 M, POTÊNCIA 189 CV INCLUSIVE TANQUE DE AÇO PARA TRANSPORTE DE ÁGUA, CAPACIDADE 6 M3 - MATERIAIS NA OPERAÇÃO. AF_06/2014</t>
  </si>
  <si>
    <t xml:space="preserve">CAMINHÃO TOCO, PESO BRUTO TOTAL 14.300 KG, CARGA ÚTIL MÁXIMA 9590 KG, DISTÂNCIA ENTRE EIXOS 4,76 M, POTÊNCIA 185 CV (NÃO INCLUI CARROCERIA) - MANUTENÇÃO. AF_06/2014</t>
  </si>
  <si>
    <t xml:space="preserve">CAMINHÃO TOCO, PESO BRUTO TOTAL 16.000 KG, CARGA ÚTIL MÁXIMA DE 10.685 KG, DISTÂNCIA ENTRE EIXOS 4,80 M, POTÊNCIA 189 CV EXCLUSIVE CARROCERIA - MANUTENÇÃO. AF_06/2014</t>
  </si>
  <si>
    <t xml:space="preserve">CAMINHÃO PIPA 10.000 L TRUCADO, PESO BRUTO TOTAL 23.000 KG, CARGA ÚTIL MÁXIMA 15.935 KG, DISTÂNCIA ENTRE EIXOS 4,8 M, POTÊNCIA 230 CV, INCLUSIVE TANQUE DE AÇO PARA TRANSPORTE DE ÁGUA - MANUTENÇÃO. AF_06/2014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</si>
  <si>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</si>
  <si>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</si>
  <si>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MOTONIVELADORA POTÊNCIA BÁSICA LÍQUIDA (PRIMEIRA MARCHA) 125 HP, PESO BRUTO 13032 KG, LARGURA DA LÂMINA DE 3,7 M - MANUTENÇÃO. AF_06/2014</t>
  </si>
  <si>
    <t xml:space="preserve">PÁ CARREGADEIRA SOBRE RODAS, POTÊNCIA 197 HP, CAPACIDADE DA CAÇAMBA 2,5 A 3,5 M3, PESO OPERACIONAL 18338 KG - MATERIAIS NA OPERAÇÃO. AF_06/2014</t>
  </si>
  <si>
    <t xml:space="preserve">COMPRESSOR DE AR REBOCÁVEL, VAZÃO 189 PCM, PRESSÃO EFETIVA DE TRABALHO 102 PSI, MOTOR DIESEL, POTÊNCIA 63 CV - MANUTENÇÃO. AF_06/2015</t>
  </si>
  <si>
    <t xml:space="preserve">BOMBA SUBMERSÍVEL ELÉTRICA TRIFÁSICA, POTÊNCIA 2,96 HP, Ø ROTOR 144 MM SEMI-ABERTO, BOCAL DE SAÍDA Ø 2", HM/Q = 2 MCA / 38,8 M3/H A 28 MCA / 5 M3/H - MANUTENÇÃO. AF_06/2014</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</si>
  <si>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</si>
  <si>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</si>
  <si>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</si>
  <si>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</si>
  <si>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</si>
  <si>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</si>
  <si>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</si>
  <si>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</si>
  <si>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</si>
  <si>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</si>
  <si>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</si>
  <si>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</si>
  <si>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</si>
  <si>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</si>
  <si>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</si>
  <si>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</si>
  <si>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</si>
  <si>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</si>
  <si>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</si>
  <si>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</si>
  <si>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</si>
  <si>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</si>
  <si>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</si>
  <si>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</si>
  <si>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VIBRATÓRIO DE UM CILINDRO AÇO LISO, POTÊNCIA 80 HP, PESO OPERACIONAL MÁXIMO 8,1 T, IMPACTO DINÂMICO 16,15 / 9,5 T, LARGURA DE TRABALHO 1,68 M - MATERIAIS NA OPERAÇÃO. AF_06/2014</t>
  </si>
  <si>
    <t xml:space="preserve">CAMINHÃO BASCULANTE 6 M3, PESO BRUTO TOTAL 16.000 KG, CARGA ÚTIL MÁXIMA 13.071 KG, DISTÂNCIA ENTRE EIXOS 4,80 M, POTÊNCIA 230 CV INCLUSIVE CAÇAMBA METÁLICA - MATERIAIS NA OPERAÇÃO. AF_06/2014</t>
  </si>
  <si>
    <t xml:space="preserve">USINA DE CONCRETO FIXA, CAPACIDADE NOMINAL DE 90 A 120 M3/H, SEM SILO - MANUTENÇÃO. AF_07/2016</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</si>
  <si>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</si>
  <si>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VASSOURA MECÂNICA REBOCÁVEL COM ESCOVA CILÍNDRICA, LARGURA ÚTIL DE VARRIMENTO DE 2,44 M - MANUTENÇÃO. AF_06/2014</t>
  </si>
  <si>
    <t xml:space="preserve">TRATOR DE ESTEIRAS, POTÊNCIA 170 HP, PESO OPERACIONAL 19 T, CAÇAMBA 5,2 M3 - MANUTENÇÃO. AF_06/2014</t>
  </si>
  <si>
    <t xml:space="preserve">TRATOR DE ESTEIRAS, POTÊNCIA 150 HP, PESO OPERACIONAL 16,7 T, COM RODA MOTRIZ ELEVADA E LÂMINA 3,18 M3 - MANUTENÇÃO. AF_06/2014</t>
  </si>
  <si>
    <t xml:space="preserve">TRATOR DE ESTEIRAS, POTÊNCIA 347 HP, PESO OPERACIONAL 38,5 T, COM LÂMINA 8,70 M3 - MANUTENÇÃO. AF_06/2014</t>
  </si>
  <si>
    <t xml:space="preserve">TRATOR DE ESTEIRAS, POTÊNCIA 100 HP, PESO OPERACIONAL 9,4 T, COM LÂMINA 2,19 M3 - MATERIAIS NA OPERAÇÃO. AF_06/2014</t>
  </si>
  <si>
    <t xml:space="preserve">ROLO COMPACTADOR VIBRATÓRIO REBOCÁVEL, CILINDRO DE AÇO LISO, POTÊNCIA DE TRAÇÃO DE 65 CV, PESO 4,7 T, IMPACTO DINÂMICO 18,3 T, LARGURA DE TRABALHO 1,67 M - DEPRECIAÇÃO. AF_02/2016</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</si>
  <si>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</si>
  <si>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MATERIAIS NA OPERAÇÃO.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</si>
  <si>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</si>
  <si>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GRADE DE DISCO REBOCÁVEL COM 20 DISCOS 24" X 6 MM COM PNEUS PARA TRANSPORTE - DEPRECIAÇÃO. AF_06/2014</t>
  </si>
  <si>
    <t xml:space="preserve">GRADE DE DISCO REBOCÁVEL COM 20 DISCOS 24" X 6 MM COM PNEUS PARA TRANSPORTE - MANUTENÇÃO. AF_06/2014</t>
  </si>
  <si>
    <t xml:space="preserve">MOTONIVELADORA POTÊNCIA BÁSICA LÍQUIDA (PRIMEIRA MARCHA) 125 HP, PESO BRUTO 13032 KG, LARGURA DA LÂMINA DE 3,7 M - MATERIAIS NA OPERAÇÃO.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</si>
  <si>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</si>
  <si>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</si>
  <si>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PÁ CARREGADEIRA SOBRE RODAS, POTÊNCIA 197 HP, CAPACIDADE DA CAÇAMBA 2,5 A 3,5 M3, PESO OPERACIONAL 18338 KG - MANUTENÇÃO. AF_06/2014</t>
  </si>
  <si>
    <t xml:space="preserve">MARTELETE OU ROMPEDOR PNEUMÁTICO MANUAL, 28 KG, COM SILENCIADOR - MANUTENÇÃO. AF_07/2016</t>
  </si>
  <si>
    <t xml:space="preserve">COMPRESSOR DE AR REBOCÁVEL, VAZÃO 189 PCM, PRESSÃO EFETIVA DE TRABALHO 102 PSI, MOTOR DIESEL, POTÊNCIA 63 CV - MATERIAIS NA OPERAÇÃO. AF_06/2015</t>
  </si>
  <si>
    <t xml:space="preserve">BOMBA SUBMERSÍVEL ELÉTRICA TRIFÁSICA, POTÊNCIA 2,96 HP, Ø ROTOR 144 MM SEMI-ABERTO, BOCAL DE SAÍDA Ø 2", HM/Q = 2 MCA / 38,8 M3/H A 28 MCA / 5 M3/H - MATERIAIS NA OPERAÇÃO. AF_06/2014</t>
  </si>
  <si>
    <t xml:space="preserve">CAMINHÃO PIPA 6.000 L, PESO BRUTO TOTAL 13.000 KG, DISTÂNCIA ENTRE EIXOS 4,80 M, POTÊNCIA 189 CV INCLUSIVE TANQUE DE AÇO PARA TRANSPORTE DE ÁGUA, CAPACIDADE 6 M3 - MANUTENÇÃO. AF_06/2014</t>
  </si>
  <si>
    <t xml:space="preserve">ROLO COMPACTADOR DE PNEUS ESTÁTICO, PRESSÃO VARIÁVEL, POTÊNCIA 111 HP, PESO SEM/COM LASTRO 9,5 / 26 T, LARGURA DE TRABALHO 1,90 M - MATERIAIS NA OPERAÇÃO. AF_07/2014</t>
  </si>
  <si>
    <t xml:space="preserve">GRUPO GERADOR ESTACIONÁRIO, MOTOR DIESEL POTÊNCIA 170 KVA - DEPRECIAÇÃO. AF_02/2016</t>
  </si>
  <si>
    <t xml:space="preserve">GRUPO GERADOR ESTACIONÁRIO, MOTOR DIESEL POTÊNCIA 170 KVA - MANUTENÇÃO. AF_02/2016</t>
  </si>
  <si>
    <t xml:space="preserve">ROLO COMPACTADOR VIBRATÓRIO PÉ DE CARNEIRO PARA SOLOS, POTÊNCIA 80 HP, PESO OPERACIONAL SEM/COM LASTRO 7,4 / 8,8 T, LARGURA DE TRABALHO 1,68 M - DEPRECIAÇÃO. AF_02/2016</t>
  </si>
  <si>
    <t xml:space="preserve">GRUPO GERADOR ESTACIONÁRIO, MOTOR DIESEL POTÊNCIA 170 KVA - MATERIAIS NA OPERAÇÃO.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</si>
  <si>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</si>
  <si>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MATERIAIS NA OPERAÇÃO. AF_02/2016</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</si>
  <si>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</si>
  <si>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</si>
  <si>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ESPARGIDOR DE ASFALTO PRESSURIZADO, TANQUE 6 M3 COM ISOLAÇÃO TÉRMICA, AQUECIDO COM 2 MAÇARICOS, COM BARRA ESPARGIDORA 3,60 M, MONTADO SOBRE CAMINHÃO  TOCO, PBT 14.300 KG, POTÊNCIA 185 CV - MANUTENÇÃO. AF_08/2015</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</si>
  <si>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</si>
  <si>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</si>
  <si>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</si>
  <si>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DE SOLDAGEM COM GERADOR A DIESEL 60 CV PARA SOLDA ELÉTRICA, SOBRE 04 RODAS, COM MOTOR 4 CILINDROS 600 A - JUROS. AF_02/2016</t>
  </si>
  <si>
    <t xml:space="preserve">GRADE DE DISCO REBOCÁVEL COM 20 DISCOS 24" X 6 MM COM PNEUS PARA TRANSPORTE - JUROS. AF_06/2014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</si>
  <si>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</si>
  <si>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</si>
  <si>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</si>
  <si>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</si>
  <si>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</si>
  <si>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</si>
  <si>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</si>
  <si>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</si>
  <si>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</si>
  <si>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</si>
  <si>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</si>
  <si>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</si>
  <si>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</si>
  <si>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</si>
  <si>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</si>
  <si>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</si>
  <si>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</si>
  <si>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</si>
  <si>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</si>
  <si>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</si>
  <si>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</si>
  <si>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</si>
  <si>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</si>
  <si>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</si>
  <si>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</si>
  <si>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</si>
  <si>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</si>
  <si>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</si>
  <si>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</si>
  <si>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</si>
  <si>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</si>
  <si>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</si>
  <si>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</si>
  <si>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</si>
  <si>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USINA DE LAMA ASFÁLTICA, PROD 30 A 50 T/H, SILO DE AGREGADO 7 M3, RESERVATÓRIOS PARA EMULSÃO E ÁGUA DE 2,3 M3 CADA, MISTURADOR TIPO PUG MILL A SER MONTADO SOBRE CAMINHÃO - DEPRECIAÇÃO. AF_10/2014</t>
  </si>
  <si>
    <t xml:space="preserve">USINA DE LAMA ASFÁLTICA, PROD 30 A 50 T/H, SILO DE AGREGADO 7 M3, RESERVATÓRIOS PARA EMULSÃO E ÁGUA DE 2,3 M3 CADA, MISTURADOR TIPO PUG MILL A SER MONTADO SOBRE CAMINHÃO - JUROS. AF_10/2014</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</si>
  <si>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</si>
  <si>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</si>
  <si>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</si>
  <si>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</si>
  <si>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</si>
  <si>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</si>
  <si>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</si>
  <si>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</si>
  <si>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</si>
  <si>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</si>
  <si>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</si>
  <si>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</si>
  <si>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</si>
  <si>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</si>
  <si>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</si>
  <si>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</si>
  <si>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</si>
  <si>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</si>
  <si>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</si>
  <si>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</si>
  <si>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TRATOR DE ESTEIRAS, POTÊNCIA 170 HP, PESO OPERACIONAL 19 T, CAÇAMBA 5,2 M3 - DEPRECIAÇÃO. AF_06/2014</t>
  </si>
  <si>
    <t xml:space="preserve">TRATOR DE ESTEIRAS, POTÊNCIA 170 HP, PESO OPERACIONAL 19 T, CAÇAMBA 5,2 M3 - JUROS. AF_06/2014</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</si>
  <si>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</si>
  <si>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</si>
  <si>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</si>
  <si>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</si>
  <si>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</si>
  <si>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</si>
  <si>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</si>
  <si>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</si>
  <si>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PNEUS, POTÊNCIA 85 CV, TRAÇÃO 4X4, PESO COM LASTRO DE 4.675 KG - DEPRECIAÇÃO. AF_06/2014</t>
  </si>
  <si>
    <t xml:space="preserve">TRATOR DE PNEUS, POTÊNCIA 85 CV, TRAÇÃO 4X4, PESO COM LASTRO DE 4.675 KG - JUROS.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</si>
  <si>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</si>
  <si>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</si>
  <si>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</si>
  <si>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</si>
  <si>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</si>
  <si>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</si>
  <si>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</si>
  <si>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</si>
  <si>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</si>
  <si>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</si>
  <si>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</si>
  <si>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</si>
  <si>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</si>
  <si>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</si>
  <si>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</si>
  <si>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</si>
  <si>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</si>
  <si>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</si>
  <si>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</si>
  <si>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</si>
  <si>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</si>
  <si>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</si>
  <si>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</si>
  <si>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</si>
  <si>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</si>
  <si>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</si>
  <si>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</si>
  <si>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</si>
  <si>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</si>
  <si>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</si>
  <si>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</si>
  <si>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</si>
  <si>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</si>
  <si>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</si>
  <si>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</si>
  <si>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</si>
  <si>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</si>
  <si>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</si>
  <si>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</si>
  <si>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</si>
  <si>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</si>
  <si>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</si>
  <si>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</si>
  <si>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</si>
  <si>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</si>
  <si>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</si>
  <si>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</si>
  <si>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</si>
  <si>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</si>
  <si>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</si>
  <si>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</si>
  <si>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</si>
  <si>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</si>
  <si>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</si>
  <si>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</si>
  <si>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</si>
  <si>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</si>
  <si>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</si>
  <si>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</si>
  <si>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</si>
  <si>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</si>
  <si>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</si>
  <si>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</si>
  <si>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</si>
  <si>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</si>
  <si>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</si>
  <si>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</si>
  <si>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</si>
  <si>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</si>
  <si>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</si>
  <si>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</si>
  <si>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</si>
  <si>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</si>
  <si>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</si>
  <si>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</si>
  <si>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</si>
  <si>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</si>
  <si>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</si>
  <si>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</si>
  <si>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</si>
  <si>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</si>
  <si>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</si>
  <si>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</si>
  <si>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</si>
  <si>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</si>
  <si>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</si>
  <si>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</si>
  <si>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</si>
  <si>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</si>
  <si>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</si>
  <si>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</si>
  <si>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</si>
  <si>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</si>
  <si>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</si>
  <si>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</si>
  <si>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</si>
  <si>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</si>
  <si>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</si>
  <si>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</si>
  <si>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</si>
  <si>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</si>
  <si>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</si>
  <si>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</si>
  <si>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</si>
  <si>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</si>
  <si>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</si>
  <si>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</si>
  <si>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</si>
  <si>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</si>
  <si>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</si>
  <si>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</si>
  <si>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</si>
  <si>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</si>
  <si>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</si>
  <si>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</si>
  <si>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</si>
  <si>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</si>
  <si>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</si>
  <si>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</si>
  <si>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</si>
  <si>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</si>
  <si>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</si>
  <si>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</si>
  <si>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</si>
  <si>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</si>
  <si>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</si>
  <si>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</si>
  <si>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</si>
  <si>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</si>
  <si>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</si>
  <si>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</si>
  <si>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</si>
  <si>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</si>
  <si>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</si>
  <si>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</si>
  <si>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</si>
  <si>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</si>
  <si>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</si>
  <si>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</si>
  <si>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</si>
  <si>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</si>
  <si>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</si>
  <si>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</si>
  <si>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</si>
  <si>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</si>
  <si>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</si>
  <si>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</si>
  <si>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IMPOSTOS E SEGUROS. AF_06/2014</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</si>
  <si>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</si>
  <si>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</si>
  <si>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IMPOSTOS E SEGUROS.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</si>
  <si>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</si>
  <si>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</si>
  <si>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IMPOSTOS E SEGUROS.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</si>
  <si>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</si>
  <si>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</si>
  <si>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IMPOSTOS E SEGUROS. AF_06/2014</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</si>
  <si>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</si>
  <si>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</si>
  <si>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</si>
  <si>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</si>
  <si>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</si>
  <si>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</si>
  <si>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</si>
  <si>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</si>
  <si>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</si>
  <si>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</si>
  <si>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</si>
  <si>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BASCULANTE 6 M3 TOCO, PESO BRUTO TOTAL 16.000 KG, CARGA ÚTIL MÁXIMA 11.130 KG, DISTÂNCIA ENTRE EIXOS 5,36 M, POTÊNCIA 185 CV, INCLUSIVE CAÇAMBA METÁLICA - IMPOSTOS E SEGUROS.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</si>
  <si>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</si>
  <si>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MATERIAIS NA OPERAÇÃO. AF_08/2015</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</si>
  <si>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</si>
  <si>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</si>
  <si>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</si>
  <si>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MATERIAIS NA OPERAÇÃO. AF_05/2023</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</si>
  <si>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</si>
  <si>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</si>
  <si>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</si>
  <si>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</si>
  <si>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</si>
  <si>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</si>
  <si>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</si>
  <si>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</si>
  <si>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</si>
  <si>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</si>
  <si>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</si>
  <si>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</si>
  <si>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</si>
  <si>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</si>
  <si>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</si>
  <si>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</si>
  <si>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</si>
  <si>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</si>
  <si>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</si>
  <si>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</si>
  <si>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</si>
  <si>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</si>
  <si>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</si>
  <si>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</si>
  <si>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</si>
  <si>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</si>
  <si>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</si>
  <si>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</si>
  <si>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</si>
  <si>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</si>
  <si>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</si>
  <si>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</si>
  <si>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</si>
  <si>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CAMINHONETE COM MOTOR A DIESEL, POTÊNCIA 180 CV, CABINE DUPLA, 4X4 - DEPRECIAÇÃO. AF_11/2015</t>
  </si>
  <si>
    <t xml:space="preserve">CAMINHONETE COM MOTOR A DIESEL, POTÊNCIA 180 CV, CABINE DUPLA, 4X4 - JUROS. AF_11/2015</t>
  </si>
  <si>
    <t xml:space="preserve">CAMINHONETE COM MOTOR A DIESEL, POTÊNCIA 180 CV, CABINE DUPLA, 4X4 - IMPOSTOS E SEGUROS.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</si>
  <si>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</si>
  <si>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</si>
  <si>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CAMINHONETE CABINE SIMPLES COM MOTOR 1.6 FLEX, CÂMBIO MANUAL, POTÊNCIA 101/104 CV, 2 PORTAS - DEPRECIAÇÃO. AF_11/2015</t>
  </si>
  <si>
    <t xml:space="preserve">CAMINHONETE CABINE SIMPLES COM MOTOR 1.6 FLEX, CÂMBIO MANUAL, POTÊNCIA 101/104 CV, 2 PORTAS - JUROS. AF_11/2015</t>
  </si>
  <si>
    <t xml:space="preserve">CAMINHONETE CABINE SIMPLES COM MOTOR 1.6 FLEX, CÂMBIO MANUAL, POTÊNCIA 101/104 CV, 2 PORTAS - IMPOSTOS E SEGUROS.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</si>
  <si>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</si>
  <si>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</si>
  <si>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</si>
  <si>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</si>
  <si>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</si>
  <si>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</si>
  <si>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</si>
  <si>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APARELHO PARA CORTE E SOLDA OXI-ACETILENO SOBRE RODAS, INCLUSIVE CILINDROS E MAÇARICOS - DEPRECIAÇÃO. AF_05/2023</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</si>
  <si>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</si>
  <si>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</si>
  <si>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</si>
  <si>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</si>
  <si>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</si>
  <si>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</si>
  <si>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</si>
  <si>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MARTELO PERFURADOR PNEUMÁTICO MANUAL, HASTE 25 X 75 MM, 21 KG - DEPRECIAÇÃO. AF_12/2015</t>
  </si>
  <si>
    <t xml:space="preserve">MARTELO PERFURADOR PNEUMÁTICO MANUAL, HASTE 25 X 75 MM, 21 KG - JUROS. AF_12/2015</t>
  </si>
  <si>
    <t xml:space="preserve">MARTELO PERFURADOR PNEUMÁTICO MANUAL, HASTE 25 X 75 MM, 21 KG - MANUTENÇÃO. AF_12/2015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</si>
  <si>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</si>
  <si>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</si>
  <si>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</si>
  <si>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</si>
  <si>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</si>
  <si>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</si>
  <si>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</si>
  <si>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</si>
  <si>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GRUPO GERADOR ESTACIONÁRIO, MOTOR DIESEL POTÊNCIA 170 KVA - JUROS. AF_02/2016</t>
  </si>
  <si>
    <t xml:space="preserve">ROLO COMPACTADOR VIBRATÓRIO REBOCÁVEL, CILINDRO DE AÇO LISO, POTÊNCIA DE TRAÇÃO DE 65 CV, PESO 4,7 T, IMPACTO DINÂMICO 18,3 T, LARGURA DE TRABALHO 1,67 M - JUROS.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</si>
  <si>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</si>
  <si>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MATERIAIS NA OPERAÇÃO. AF_02/2016</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</si>
  <si>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</si>
  <si>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</si>
  <si>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</si>
  <si>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</si>
  <si>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</si>
  <si>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</si>
  <si>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</si>
  <si>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</si>
  <si>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</si>
  <si>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</si>
  <si>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</si>
  <si>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</si>
  <si>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TELESCÓPICA 40 M, CAPACIDADE MÁXIMA 60 T, POTÊNCIA 260 KW - IMPOSTOS E SEGUROS. AF_03/2016</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</si>
  <si>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</si>
  <si>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</si>
  <si>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</si>
  <si>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</si>
  <si>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</si>
  <si>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MÁQUINA JATO DE PRESSAO PORTÁTIL, CAMARA DE 1 SAIDA, CAPACIDADE 280 L, DIAMETRO 670 MM, BICO DE JATO CURTO VENTURI DE 5/16" , MANGUEIRA DE 1" COM COMPRESSOR DE AR REBOCÁVEL 189 PCM E MOTOR DIESEL 63 CV - DEPRECIAÇÃO. AF_05/2023</t>
  </si>
  <si>
    <t xml:space="preserve">MÁQUINA JATO DE PRESSAO PORTÁTIL, CAMARA DE 1 SAIDA, CAPACIDADE 280 L, DIAMETRO 670 MM, BICO DE JATO CURTO VENTURI DE 5/16" , MANGUEIRA DE 1" COM COMPRESSOR DE AR REBOCÁVEL 189 PCM E MOTOR DIESEL 63 CV - JUROS. AF_05/2023</t>
  </si>
  <si>
    <t xml:space="preserve">MÁQUINA JATO DE PRESSAO PORTÁTIL, CAMARA DE 1 SAIDA, CAPACIDADE 280 L, DIAMETRO 670 MM, BICO DE JATO CURTO VENTURI DE 5/16" , MANGUEIRA DE 1" COM COMPRESSOR DE AR REBOCÁVEL 189 PCM E MOTOR DIESEL 63 CV - MANUTENÇÃO. AF_05/2023</t>
  </si>
  <si>
    <t xml:space="preserve">MÁQUINA JATO DE PRESSAO PORTÁTIL, CAMARA DE 1 SAIDA, CAPACIDADE 280 L, DIAMETRO 670 MM, BICO DE JATO CURTO VENTURI DE 5/16" , MANGUEIRA DE 1" COM COMPRESSOR DE AR REBOCÁVEL 189 PCM E MOTOR DIESEL 63 CV - MATERIAIS NA OPERAÇÃO. AF_05/2023</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</si>
  <si>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</si>
  <si>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</si>
  <si>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</si>
  <si>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</si>
  <si>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</si>
  <si>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</si>
  <si>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</si>
  <si>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</si>
  <si>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</si>
  <si>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</si>
  <si>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</si>
  <si>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</si>
  <si>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</si>
  <si>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</si>
  <si>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</si>
  <si>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</si>
  <si>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</si>
  <si>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</si>
  <si>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</si>
  <si>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</si>
  <si>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MARTELETE OU ROMPEDOR PNEUMÁTICO MANUAL, 28 KG, COM SILENCIADOR - DEPRECIAÇÃO. AF_07/2016</t>
  </si>
  <si>
    <t xml:space="preserve">MARTELETE OU ROMPEDOR PNEUMÁTICO MANUAL, 28 KG, COM SILENCIADOR - JUROS. AF_07/2016</t>
  </si>
  <si>
    <t xml:space="preserve">USINA DE CONCRETO FIXA, CAPACIDADE NOMINAL DE 90 A 120 M3/H, SEM SILO - DEPRECIAÇÃO. AF_07/2016</t>
  </si>
  <si>
    <t xml:space="preserve">USINA DE CONCRETO FIXA, CAPACIDADE NOMINAL DE 90 A 120 M3/H, SEM SILO - JUROS. AF_07/2016</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</si>
  <si>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</si>
  <si>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</si>
  <si>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MATERIAIS NA OPERAÇÃO. AF_07/2016</t>
  </si>
  <si>
    <t xml:space="preserve">DISTRIBUIDOR DE AGREGADOS AUTOPROPELIDO, CAP 3 M3, A DIESEL, POTÊNCIA 176CV - DEPRECIAÇÃO. AF_07/2016</t>
  </si>
  <si>
    <t xml:space="preserve">DISTRIBUIDOR DE AGREGADOS AUTOPROPELIDO, C/AP 3 M3, A DIESEL, POTÊNCIA 176CV - JUROS.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</si>
  <si>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</si>
  <si>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</si>
  <si>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</si>
  <si>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</si>
  <si>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</si>
  <si>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</si>
  <si>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</si>
  <si>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</si>
  <si>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</si>
  <si>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GRUA ASCENCIONAL, LANÇA DE 42 M, CAPACIDADE DE 1,5 T A 30 M, ALTURA ATÉ 39 M   DEPRECIAÇÃO. AF_05/2023</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</si>
  <si>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</si>
  <si>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</si>
  <si>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</si>
  <si>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PULVERIZADOR DE TINTA ELÉTRICO/MÁQUINA DE PINTURA AIRLESS, VAZÃO 2 L/MIN - MATERIAIS NA OPERAÇÃO. AF_05/2023</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</si>
  <si>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</si>
  <si>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</si>
  <si>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</si>
  <si>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</si>
  <si>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</si>
  <si>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</si>
  <si>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</si>
  <si>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</si>
  <si>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</si>
  <si>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</si>
  <si>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</si>
  <si>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</si>
  <si>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</si>
  <si>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</si>
  <si>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</si>
  <si>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</si>
  <si>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</si>
  <si>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</si>
  <si>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DESEMPENADEIRA DE CONCRETO, PESO DE 78 KG, 4 PÁS, MOTOR A GASOLINA, POTÊNCIA 5,5 HP   MATERIAIS NA OPERAÇÃO. AF_05/2023</t>
  </si>
  <si>
    <t xml:space="preserve">PERFURATRIZ PNEUMATICA MANUAL DE PESO MEDIO, MARTELETE, 18KG, COMPRIMENTO MÁXIMO DE CURSO DE 6 M, DIAMETRO DO PISTAO DE 5,5 CM - DEPRECIAÇÃO. AF_11/2016</t>
  </si>
  <si>
    <t xml:space="preserve">PERFURATRIZ PNEUMATICA MANUAL DE PESO MEDIO, MARTELETE, 18KG, COMPRIMENTO MÁXIMO DE CURSO DE 6 M, DIAMETRO DO PISTAO DE 5,5 CM - JUROS. AF_11/2016</t>
  </si>
  <si>
    <t xml:space="preserve">PERFURATRIZ PNEUMATICA MANUAL DE PESO MEDIO, MARTELETE, 18KG, COMPRIMENTO MÁXIMO DE CURSO DE 6 M, DIAMETRO DO PISTAO DE 5,5 CM - MANUTENÇÃO. AF_11/2016</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</si>
  <si>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</si>
  <si>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</si>
  <si>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</si>
  <si>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</si>
  <si>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PERFURATRIZ MANUAL, TORQUE MAXIMO 55 KGF.M, POTENCIA 5 CV, COM DIAMETRO MAXIMO 8 1/2" - DEPRECIAÇÃO. AF_11/2016</t>
  </si>
  <si>
    <t xml:space="preserve">PERFURATRIZ MANUAL, TORQUE MAXIMO 55 KGF.M, POTENCIA 5 CV, COM DIAMETRO MAXIMO 8 1/2" - JUROS. AF_11/2016</t>
  </si>
  <si>
    <t xml:space="preserve">PERFURATRIZ MANUAL, TORQUE MAXIMO 55 KGF.M, POTENCIA 5 CV, COM DIAMETRO MAXIMO 8 1/2" - MANUTENÇÃO. AF_11/2016</t>
  </si>
  <si>
    <t xml:space="preserve">PERFURATRIZ MANUAL, TORQUE MAXIMO 55 KGF.M, POTENCIA 5 CV, COM DIAMETRO MAXIMO 8 1/2" - MATERIAIS NA OPERAÇÃO. AF_11/2016</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</si>
  <si>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</si>
  <si>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</si>
  <si>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</si>
  <si>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</si>
  <si>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</si>
  <si>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</si>
  <si>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</si>
  <si>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</si>
  <si>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</si>
  <si>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</si>
  <si>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</si>
  <si>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COM CARENAGEM, MOTOR DIESEL POTÊNCIA STANDART ENTRE 250 E 260 KVA - DEPRECIAÇÃO. AF_12/2016</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</si>
  <si>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</si>
  <si>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</si>
  <si>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</si>
  <si>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</si>
  <si>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</si>
  <si>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</si>
  <si>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</si>
  <si>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</si>
  <si>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</si>
  <si>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</si>
  <si>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</si>
  <si>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</si>
  <si>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</si>
  <si>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</si>
  <si>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</si>
  <si>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</si>
  <si>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</si>
  <si>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TRATOR DE PNEUS COM POTÊNCIA DE 85 CV, TRAÇÃO 4X4, COM VASSOURA MECÂNICA ACOPLADA - DEPRECIAÇÃO. AF_03/2017</t>
  </si>
  <si>
    <t xml:space="preserve">MINICARREGADEIRA SOBRE RODAS POTENCIA 47HP CAPACIDADE OPERACAO 646 KG,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</si>
  <si>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</si>
  <si>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</si>
  <si>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</si>
  <si>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</si>
  <si>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</si>
  <si>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</si>
  <si>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MINIESCAVADEIRA SOBRE ESTEIRAS, POTENCIA LIQUIDA DE *30* HP, PESO OPERACIONAL DE *3.500* KG - DEPRECIACAO. AF_04/2017</t>
  </si>
  <si>
    <t xml:space="preserve">MINIESCAVADEIRA SOBRE ESTEIRAS, POTENCIA LIQUIDA DE *30* HP, PESO OPERACIONAL DE *3.500* KG - JUROS. AF_04/2017</t>
  </si>
  <si>
    <t xml:space="preserve">MINIESCAVADEIRA SOBRE ESTEIRAS, POTENCIA LIQUIDA DE *30* HP, PESO OPERACIONAL DE *3.500* KG - MANUTENCAO. AF_04/2017</t>
  </si>
  <si>
    <t xml:space="preserve">MINIESCAVADEIRA SOBRE ESTEIRAS, POTENCIA LIQUIDA DE *30* HP, PESO OPERACIONAL DE *3.500* KG - MATERIAIS NA OPERACAO. AF_04/2017</t>
  </si>
  <si>
    <t xml:space="preserve">PERFURATRIZ ROTATIVA SOBRE ESTEIRA, TORQUE MAXIMO 2500 KGM, POTENCIA 110 HP, MOTOR DIESEL - MATERIAIS NA OPERAÇÃO. AF_05/2017</t>
  </si>
  <si>
    <t xml:space="preserve">ROLO COMPACTADOR DE PNEUS, ESTATICO, PRESSAO VARIAVEL, POTENCIA 110 HP, PESO SEM/COM LASTRO 10,8/27 T, LARGURA DE ROLAGEM 2,30 M - MATERIAIS NA OPERACAO. AF_06/2017</t>
  </si>
  <si>
    <t xml:space="preserve">ROLO COMPACTADOR DE PNEUS, ESTATICO, PRESSAO VARIAVEL, POTENCIA 110 HP, PESO SEM/COM LASTRO 10,8/27 T, LARGURA DE ROLAGEM 2,30 M - MANUTENCAO. AF_06/2017</t>
  </si>
  <si>
    <t xml:space="preserve">ROLO COMPACTADOR DE PNEUS, ESTATICO, PRESSAO VARIAVEL, POTENCIA 110 HP, PESO SEM/COM LASTRO 10,8/27 T, LARGURA DE ROLAGEM 2,30 M - JUROS. AF_06/2017</t>
  </si>
  <si>
    <t xml:space="preserve">ROLO COMPACTADOR DE PNEUS, ESTATICO, PRESSAO VARIAVEL, POTENCIA 110 HP, PESO SEM/COM LASTRO 10,8/27 T, LARGURA DE ROLAGEM 2,30 M - DEPRECIAÇÃO. AF_06/2017</t>
  </si>
  <si>
    <t xml:space="preserve">INVERSOR DE SOLDA MONOFÁSICO DE 160 A, POTÊNCIA DE 5400 W, TENSÃO DE 220 V, PARA SOLDA COM ELETRODOS DE 2,0 A 4,0 MM E PROCESSO TIG - DEPRECIAÇÃO. AF_06/2018</t>
  </si>
  <si>
    <t xml:space="preserve">INVERSOR DE SOLDA MONOFÁSICO DE 160 A, POTÊNCIA DE 5400 W, TENSÃO DE 220 V, PARA SOLDA COM ELETRODOS DE 2,0 A 4,0 MM E PROCESSO TIG - JUROS. AF_06/2018</t>
  </si>
  <si>
    <t xml:space="preserve">INVERSOR DE SOLDA MONOFÁSICO DE 160 A, POTÊNCIA DE 5400 W, TENSÃO DE 220 V, PARA SOLDA COM ELETRODOS DE 2,0 A 4,0 MM E PROCESSO TIG - MANUTENÇÃO. AF_06/2018</t>
  </si>
  <si>
    <t xml:space="preserve">INVERSOR DE SOLDA MONOFÁSICO DE 160 A, POTÊNCIA DE 5400 W, TENSÃO DE 220 V, PARA SOLDA COM ELETRODOS DE 2,0 A 4,0 MM E PROCESSO TIG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</si>
  <si>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</si>
  <si>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</si>
  <si>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</si>
  <si>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</si>
  <si>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</si>
  <si>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</si>
  <si>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</si>
  <si>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</si>
  <si>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</si>
  <si>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</si>
  <si>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</si>
  <si>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</si>
  <si>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</si>
  <si>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</si>
  <si>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</si>
  <si>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</si>
  <si>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CALDEIRA A GÁS COM TERMOSTATO, CAPACIDADE 100 LITROS - MATERIAIS NA OPERAÇÃO. AF_05/2023</t>
  </si>
  <si>
    <t xml:space="preserve">CENTRAL DE LAMA BENTONÍTICA (DEPÓSITO DE BENTONITA, MISTURADOR DE ALTA TURBULÊNCIA, SILOS DE ARMAZENAMENTO DE LAMA E ÁGUA, LABORATÓRIO DE CONTROLE DE QUALIDADE DA LAMA) - MATERIAIS NA OPERAÇÃO. AF_04/2019</t>
  </si>
  <si>
    <t xml:space="preserve">CONJUNTO MACACO E BOMBA HIDRÁULICA PARA PROTENSAO DE CORDOALHAS, ESFORÇO MAXIMO DE 115 TONELADAS - MATERIAIS NA OPERAÇÃO. AF_05/2023</t>
  </si>
  <si>
    <t xml:space="preserve">CONJUNTO CILINDRO E BOMBA HIDRÁULICA PARA PROTENSÃO DE MONOBARRAS PARA TIRANTES, ESFORÇO MÁXIMO DE 30 TONELADAS  - MATERIAIS NA OPERAÇÃO. AF_05/2023</t>
  </si>
  <si>
    <t xml:space="preserve">GUINDASTE HIDRAULICO AUTOPROPELIDO, COM LANÇA TRELIÇADA 40 M, CAPACIDADE MÁXIMA 75 T, EQUIPADO COM CLAMSHELL - MATERIAIS NA OPERAÇÃO. AF_04/2019</t>
  </si>
  <si>
    <t xml:space="preserve">GUINDASTE SOBRE ESTEIRAS, COM LANÇA TRELIÇADA 40 M, CAPACIDADE MÁXIMA 75 T - MATERIAIS NA OPERAÇÃO. AF_04/2019</t>
  </si>
  <si>
    <t xml:space="preserve">GUINDASTE SOBRE ESTEIRAS, COM LANÇA TRELIÇADA 40 M, CAPACIDADE MÁXIMA 75 T, EQUIPADO COM CLAMSHELL - MATERIAIS NA OPERAÇÃO. AF_04/2019</t>
  </si>
  <si>
    <t xml:space="preserve">MÁQUINA FORMER DOBRAS DIVERSAS: 220V/380V TRIFÁSICO OU MONOFÁSICO, CAPACIDADE 0,5-1,27MM, MOTOR 2CV - MATERIAIS NA OPERAÇÃO. AF_05/2023</t>
  </si>
  <si>
    <t xml:space="preserve">MÁQUINA SOLDA ARCO COM PISTOLA DE SOLDAGEM PARA STUD BOLT DE 5 MM A 22 MM - MATERIAIS NA OPERAÇÃO. AF_05/2023</t>
  </si>
  <si>
    <t xml:space="preserve">PERFURATRIZ HIDRÁULICA SOBRE ESTEIRA, TORQUE MÁXIMO 161 KNM, PROFUNDIDADE MÁXIMA 54 M, DIÂMETRO MÁXIMO 1500 MM, POTÊNCIA MOTOR 268 HP - MATERIAIS NA OPERAÇÃO. AF_04/2019</t>
  </si>
  <si>
    <t xml:space="preserve">PERFURATRIZ PARA EXECUÇÃO DE ESTACAS SECANTES, TIPO HÉLICE CONTÍNUA COM CABEÇOTE DUPLO E TUBO METÁLICO - MATERIAIS NA OPERAÇÃO. AF_04/2019</t>
  </si>
  <si>
    <t xml:space="preserve">PLATAFORMA ELEVATÓRIA - MATERIAIS NA OPERAÇÃO. AF_04/2019</t>
  </si>
  <si>
    <t xml:space="preserve">PÓRTICO ROLANTE MONOVIGA, PERFIL I, 4 PERNAS, CAPACIDADE 5 T  - MATERIAIS NA OPERAÇÃO. AF_04/2019</t>
  </si>
  <si>
    <t xml:space="preserve">ESCAVADEIRA HIDRÁULICA SOBRE ESTEIRA, PESO OPERACIONAL ENTRE 22,00 E 23,50 T, POTÊNCIA NOMINAL 139 HP, COM MARTELO ROMPEDOR HIDRÁULICO 1700 KG - MATERIAIS NA OPERAÇÃO. AF_04/2019</t>
  </si>
  <si>
    <t xml:space="preserve">TORRE, COMPOSTA POR GUINCHO MECÂNICO, GUINCHO MANUAL, CABOS DE AÇO, PITEIRA E SOQUETE  - MATERIAIS NA OPERAÇÃO. AF_05/2023</t>
  </si>
  <si>
    <t xml:space="preserve">UNIDADE DOSADORA AIRLESS TIPO HOT SPRAY - MATERIAIS NA OPERAÇÃO. AF_05/2023</t>
  </si>
  <si>
    <t xml:space="preserve">ENCERADEIRA INDUSTRIAL, 400 MM, 220V, 1 HP - MATERIAIS NA OPERAÇÃO. AF_05/2023</t>
  </si>
  <si>
    <t xml:space="preserve">SERRA FITA HORIZONTAL, ELÉTRICA, COM CONTROLE HIDRÁULICO, PAINEL DE COMANDO EM 24 V, MOTOR ELÉTRICO 1,5 CV, DIMENSÕES DA FITA 3880 X 27 X 0,9 MM, TRIFÁSICA - MATERIAIS NA OPERAÇÃO. AF_05/2023</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</si>
  <si>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</si>
  <si>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MÁQUINA METALEIRA UNIVERSAL MODELO IW 110/180 BTD - MATERIAIS NA OPERAÇÃO. AF_05/2023</t>
  </si>
  <si>
    <t xml:space="preserve">TARTARUGA DE OXICORTE CG1, MONOFÁSICA, 220 V, FREQUÊNCIA 50 HZ, VELOCIDADE DE CORTE (MM/MIN) 50 A 750, DIÂMETRO MÍNIMO DO COMPASSO MM 200 - MATERIAIS NA OPERAÇÃO. AF_05/2023</t>
  </si>
  <si>
    <t xml:space="preserve">BETONEIRA CAPACIDADE NOMINAL DE 250 L, CAPACIDADE DE MISTURA DE 175 L, MOTOR ELÉTRICO MONOFÁSICO POTÊNCIA 1CV - MATERIAIS NA OPERAÇÃO. AF_05/2023</t>
  </si>
  <si>
    <t xml:space="preserve">RETROESCAVADEIRA SOBRE RODAS COM CARREGADEIRA , PESO OPERACIONAL MÍN. 6,674, POTÊNCIA LÍQ 88 HP, COM MARTELO ROMPEDOR HIDRÁULICO ENTRE  275 A 362 KG - MATERIAIS NA OPERAÇÃO. AF_02/2021</t>
  </si>
  <si>
    <t xml:space="preserve">PERFURATRIZ HIDRÁULICA SOBRE ESTEIRA, TORQUE MÁXIMO 98 KNM, PROFUNDIDADE MÁXIMA 25 M, DIÂMETRO MÁXIMO 115 MM, POTÊNCIA MOTOR 190 HP - MATERIAIS NA OPERAÇÃO. AF_02/2021</t>
  </si>
  <si>
    <t xml:space="preserve">COMPRESSOR DE AR, VAZAO DE 10 PCM, RESERVATORIO 100 L, PRESSAO DE TRABALHO ENTRE 6,9 E 9,7 BAR, POTENCIA 2 HP, TENSAO 110/220 V - MATERIAIS NA OPERAÇÃO. AF_05/2023</t>
  </si>
  <si>
    <t xml:space="preserve">MÁQUINA DEMARCADORA DE FAIXA DE TRÁFEGO À FRIO, TRAÇÃO MANUAL, 4 CV, PRESSÃO MAX 3300 PSI, TANQUE 20 L - MATERIAIS NA OPERAÇÃO. AF_06/2021</t>
  </si>
  <si>
    <t xml:space="preserve">MÁQUINA PARA SOLDA POR ELETROFUSÃO PARA TUBOS DE POLIETILENO DE ALTA DENSIDADE (PEAD) COM DIÂMETRO EXTERNO DE 20 A 800 MM, POTÊNCIA ENTRE 2750 E 3000 W - MATERIAIS NA OPERAÇÃO. AF_05/2023</t>
  </si>
  <si>
    <t xml:space="preserve">MÁQUINA PARA SOLDA POR ELETROFUSÃO PARA TUBOS DE POLIETILENO DE ALTA DENSIDADE (PEAD) COM DIÂMETRO EXTERNO DE 20 A 1600 MM, POTÊNCIA DE 3500 W - MATERIAIS NA OPERAÇÃO. AF_05/2023</t>
  </si>
  <si>
    <t xml:space="preserve">MÁQUINA PARA SOLDA POR TERMOFUSÃO PARA TUBOS DE POLIETILENO DE ALTA DENSIDADE (PEAD) COM DIÂMETRO EXTERNO DE 90 A 315 MM, POTÊNCIA ENTRE 2500 E 5350 W - MATERIAIS NA OPERAÇÃO.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</si>
  <si>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</si>
  <si>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MATERIAIS NA OPERAÇÃO.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</si>
  <si>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</si>
  <si>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90 KN A 200 KN, POTÊNCIA 100 HP A 160 HP (INCLUSO FERRAMENTAS E LOCALIZADOR) - MATERIAIS NA OPERAÇÃO. AF_05/2023</t>
  </si>
  <si>
    <t xml:space="preserve">PERFURATRIZ PARA FURO DIRECIONAL HORIZONTAL (HDD) COM CAPACIDADE DE 201 KN A 560 KN, POTÊNCIA 200 HP A 260 HP (INCLUSO FERRAMENTAS E LOCALIZADOR) - MATERIAIS NA OPERAÇÃO. AF_05/2023</t>
  </si>
  <si>
    <t xml:space="preserve">MISTURADOR PARA PREPARO DE LAMA ESTABILIZANTE COM CAPACIDADE DE *4000* L, COM BOMBA CENTRÍFUGA 5,5 HP A 23,07 HP, PARA SISTEMA DE FURO DIRECIONAL - MATERIAIS NA OPERAÇÃO. AF_05/2023</t>
  </si>
  <si>
    <t xml:space="preserve">VARREDEIRA DE GRAMA SINTÉTICA A GASOLINA, 2,4 CV, 4 TEMPOS - MATERIAIS NA OPERAÇÃO. AF_05/2023</t>
  </si>
  <si>
    <t xml:space="preserve">BATE ESTACA PARA INSTALAÇÃO DE DEFENSAS METÁLICAS (GUARD RAIL) FIXO, INCLUSIVE CAMINHÃO TOCO PBT 9.700 KG, POTÊNCIA DE 160 CV - MATERIAIS NA OPERAÇÃO. AF_05/2023</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</si>
  <si>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</si>
  <si>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</si>
  <si>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MATERIAIS NA OPERAÇÃO. AF_05/2022</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</si>
  <si>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</si>
  <si>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</si>
  <si>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</si>
  <si>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</si>
  <si>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</si>
  <si>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</si>
  <si>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</si>
  <si>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</si>
  <si>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LIXADEIRA DE PAREDE, COM LED, POTÊNCIA 750 W, FREQUÊNCIA 60 HZ, VELOCIDADE 1000 A 2100 RPM, DIÂMETRO DA LIXA 225 MM - MATERIAIS NA OPERAÇÃO. AF_12/2022</t>
  </si>
  <si>
    <t xml:space="preserve">MARTELETE PERFURADOR/ ROMPEDOR ELÉTRICO, POTÊNCIA 800 W, 220 V - MATERIAIS NA OPERAÇÃO. AF_05/2023</t>
  </si>
  <si>
    <t xml:space="preserve">GRUPO GERADOR DIESEL, COM CARENAGEM, POTÊNCIA STANDART ENTRE 400 E 460 KVA, VELOCIDADE DE 1800 RPM, FREQUÊNCIA DE 60 HZ - MATERIAIS NA OPERAÇÃO. AF_05/2023</t>
  </si>
  <si>
    <t xml:space="preserve">PERFURATRIZ DE COROA DIAMANTADA PARA CONCRETO, DIÂMETRO ATÉ 250 MM, MOTOR ELÉTRICO 220 V, POTÊNCIA 2.500 W - MATERIAIS NA OPERAÇÃO. AF_05/2023</t>
  </si>
  <si>
    <t xml:space="preserve">CAMINHÃO TANQUE PARA HIDROSSEMEADURA, COM CAPACIDADE DE 8.000 LITROS, INCLUINDO BOMBA PARA LANÇAMENTO COM MOTOR DIESEL COM POTÊNCIA DE 105 CV - MATERIAIS NA OPERAÇÃO. AF_06/2023</t>
  </si>
  <si>
    <t xml:space="preserve">GUINDASTE HIDRÁULICO AUTOPROPELIDO, COM LANÇA TRELICADA 41 M, CAPACIDADE MÁXIMA DE ELEVAÇÃO 43 T, POTÊNCIA 230 KW, EQUIPADO COM CAÇAMBA DE ARRASTO (DRAGLINE) DE 0,76 M3 - MATERIAIS NA OPERAÇÃO. AF_06/2023</t>
  </si>
  <si>
    <t xml:space="preserve">ESCAVADEIRA HIDRÁULICA DE BRAÇO LONGO (LONGO ALCANCE) SOBRE ESTEIRAS, CAÇAMBA 0,52 M3, PESO OPERACIONAL 24 T, POTÊNCIA LÍQUIDA 155 HP  - MATERIAIS NA OPERAÇÃO. AF_06/2023</t>
  </si>
  <si>
    <t xml:space="preserve">GUINDASTE HIDRÁULICO RODOVIÁRIO, LANCA TELESCÓPICA DE *50+20* M, CAPACIDADE MÁXIMA DE 90T, 4 EIXOS, POTÊNCIA 330 KW, MOTOR DIESEL - MATERIAIS NA OPERAÇÃO. AF_01/2024</t>
  </si>
  <si>
    <t xml:space="preserve">GUINDASTE DERRICK, LANÇA DE *20* M, CARGA MÁXIMA 10T, POTÊNCIA 45 KW - MATERIAIS NA OPERAÇÃO. AF_01/2024</t>
  </si>
  <si>
    <t xml:space="preserve">INSTALAÇÃO DE TESOURA (INTEIRA OU MEIA), BIAPOIADA, EM MADEIRA NÃO APARELHADA, PARA VÃOS MAIORES OU IGUAIS A 3,0 M E MENORES QUE 6,0 M, INCLUSO IÇAMENTO. AF_07/2019</t>
  </si>
  <si>
    <t xml:space="preserve">INSTALAÇÃO DE TESOURA (INTEIRA OU MEIA), BIAPOIADA, EM MADEIRA NÃO APARELHADA, PARA VÃOS MAIORES OU IGUAIS A 6,0 M E MENORES QUE 8,0 M, INCLUSO IÇAMENTO. AF_07/2019</t>
  </si>
  <si>
    <t xml:space="preserve">INSTALAÇÃO DE TESOURA (INTEIRA OU MEIA), BIAPOIADA, EM MADEIRA NÃO APARELHADA, PARA VÃOS MAIORES OU IGUAIS A 8,0 M E MENORES QUE 10,0 M, INCLUSO IÇAMENTO. AF_07/2019</t>
  </si>
  <si>
    <t xml:space="preserve">INSTALAÇÃO DE TESOURA (INTEIRA OU MEIA), BIAPOIADA, EM MADEIRA NÃO APARELHADA, PARA VÃOS MAIORES OU IGUAIS A 10,0 M E MENORES QUE 12,0 M, INCLUSO IÇAMENTO. AF_07/2019</t>
  </si>
  <si>
    <t xml:space="preserve">TRAMA DE MADEIRA COMPOSTA POR RIPAS, CAIBROS E TERÇAS PARA TELHADOS DE ATÉ 2 ÁGUAS PARA TELHA DE ENCAIXE DE CERÂMICA OU DE CONCRETO, INCLUSO TRANSPORTE VERTICAL. AF_07/2019</t>
  </si>
  <si>
    <t xml:space="preserve">TRAMA DE MADEIRA COMPOSTA POR RIPAS, CAIBROS E TERÇAS PARA TELHADOS DE MAIS QUE 2 ÁGUAS PARA TELHA DE ENCAIXE DE CERÂMICA OU DE CONCRETO, INCLUSO TRANSPORTE VERTICAL. AF_07/2019</t>
  </si>
  <si>
    <t xml:space="preserve">TRAMA DE MADEIRA COMPOSTA POR RIPAS, CAIBROS E TERÇAS PARA TELHADOS DE ATÉ 2 ÁGUAS PARA TELHA CERÂMICA CAPA-CANAL, INCLUSO TRANSPORTE VERTICAL. AF_07/2019</t>
  </si>
  <si>
    <t xml:space="preserve">TRAMA DE MADEIRA COMPOSTA POR RIPAS, CAIBROS E TERÇAS PARA TELHADOS DE MAIS QUE 2 ÁGUAS PARA TELHA CERÂMICA CAPA-CANAL, INCLUSO TRANSPORTE VERTICAL. AF_07/2019</t>
  </si>
  <si>
    <t xml:space="preserve">TRAMA DE MADEIRA COMPOSTA POR TERÇAS PARA TELHADOS DE ATÉ 2 ÁGUAS PARA TELHA ONDULADA DE FIBROCIMENTO, METÁLICA, PLÁSTICA OU TERMOACÚSTICA, INCLUSO TRANSPORTE VERTICAL. AF_07/2019</t>
  </si>
  <si>
    <t xml:space="preserve">TRAMA DE MADEIRA COMPOSTA POR TERÇAS PARA TELHADOS DE ATÉ 2 ÁGUAS PARA TELHA ESTRUTURAL DE FIBROCIMENTO, INCLUSO TRANSPORTE VERTICAL. AF_07/2019</t>
  </si>
  <si>
    <t xml:space="preserve">FABRICAÇÃO E INSTALAÇÃO DE TESOURA INTEIRA EM MADEIRA NÃO APARELHADA, VÃO DE 3 M, PARA TELHA CERÂMICA OU DE CONCRETO, INCLUSO IÇAMENTO. AF_07/2019</t>
  </si>
  <si>
    <t xml:space="preserve">FABRICAÇÃO E INSTALAÇÃO DE TESOURA INTEIRA EM MADEIRA NÃO APARELHADA, VÃO DE 4 M, PARA TELHA CERÂMICA OU DE CONCRETO, INCLUSO IÇAMENTO. AF_07/2019</t>
  </si>
  <si>
    <t xml:space="preserve">FABRICAÇÃO E INSTALAÇÃO DE TESOURA INTEIRA EM MADEIRA NÃO APARELHADA, VÃO DE 5 M, PARA TELHA CERÂMICA OU DE CONCRETO, INCLUSO IÇAMENTO. AF_07/2019</t>
  </si>
  <si>
    <t xml:space="preserve">FABRICAÇÃO E INSTALAÇÃO DE TESOURA INTEIRA EM MADEIRA NÃO APARELHADA, VÃO DE 6 M, PARA TELHA CERÂMICA OU DE CONCRETO, INCLUSO IÇAMENTO. AF_07/2019</t>
  </si>
  <si>
    <t xml:space="preserve">FABRICAÇÃO E INSTALAÇÃO DE TESOURA INTEIRA EM MADEIRA NÃO APARELHADA, VÃO DE 7 M, PARA TELHA CERÂMICA OU DE CONCRETO, INCLUSO IÇAMENTO. AF_07/2019</t>
  </si>
  <si>
    <t xml:space="preserve">FABRICAÇÃO E INSTALAÇÃO DE TESOURA INTEIRA EM MADEIRA NÃO APARELHADA, VÃO DE 8 M, PARA TELHA CERÂMICA OU DE CONCRETO, INCLUSO IÇAMENTO. AF_07/2019</t>
  </si>
  <si>
    <t xml:space="preserve">FABRICAÇÃO E INSTALAÇÃO DE TESOURA INTEIRA EM MADEIRA NÃO APARELHADA, VÃO DE 9 M, PARA TELHA CERÂMICA OU DE CONCRETO, INCLUSO IÇAMENTO. AF_07/2019</t>
  </si>
  <si>
    <t xml:space="preserve">FABRICAÇÃO E INSTALAÇÃO DE TESOURA INTEIRA EM MADEIRA NÃO APARELHADA, VÃO DE 10 M, PARA TELHA CERÂMICA OU DE CONCRETO, INCLUSO IÇAMENTO. AF_07/2019</t>
  </si>
  <si>
    <t xml:space="preserve">FABRICAÇÃO E INSTALAÇÃO DE TESOURA INTEIRA EM MADEIRA NÃO APARELHADA, VÃO DE 11 M, PARA TELHA CERÂMICA OU DE CONCRETO, INCLUSO IÇAMENTO. AF_07/2019</t>
  </si>
  <si>
    <t xml:space="preserve">FABRICAÇÃO E INSTALAÇÃO DE TESOURA INTEIRA EM MADEIRA NÃO APARELHADA, VÃO DE 12 M, PARA TELHA CERÂMICA OU DE CONCRETO, INCLUSO IÇAMENTO. AF_07/2019</t>
  </si>
  <si>
    <t xml:space="preserve">FABRICAÇÃO E INSTALAÇÃO DE TESOURA INTEIRA EM MADEIRA NÃO APARELHADA, VÃO DE 3 M, PARA TELHA ONDULADA DE FIBROCIMENTO, METÁLICA, PLÁSTICA OU TERMOACÚSTICA, INCLUSO IÇAMENTO. AF_07/2019</t>
  </si>
  <si>
    <t xml:space="preserve">FABRICAÇÃO E INSTALAÇÃO DE TESOURA INTEIRA EM MADEIRA NÃO APARELHADA, VÃO DE 4 M, PARA TELHA ONDULADA DE FIBROCIMENTO, METÁLICA, PLÁSTICA OU TERMOACÚSTICA, INCLUSO IÇAMENTO. AF_07/2019</t>
  </si>
  <si>
    <t xml:space="preserve">FABRICAÇÃO E INSTALAÇÃO DE TESOURA INTEIRA EM MADEIRA NÃO APARELHADA, VÃO DE 5 M, PARA TELHA ONDULADA DE FIBROCIMENTO, METÁLICA, PLÁSTICA OU TERMOACÚSTICA, INCLUSO IÇAMENTO. AF_07/2019</t>
  </si>
  <si>
    <t xml:space="preserve">FABRICAÇÃO E INSTALAÇÃO DE TESOURA INTEIRA EM MADEIRA NÃO APARELHADA, VÃO DE 6 M, PARA TELHA ONDULADA DE FIBROCIMENTO, METÁLICA, PLÁSTICA OU TERMOACÚSTICA, INCLUSO IÇAMENTO. AF_07/2019</t>
  </si>
  <si>
    <t xml:space="preserve">FABRICAÇÃO E INSTALAÇÃO DE TESOURA INTEIRA EM MADEIRA NÃO APARELHADA, VÃO DE 7 M, PARA TELHA ONDULADA DE FIBROCIMENTO, METÁLICA, PLÁSTICA OU TERMOACÚSTICA, INCLUSO IÇAMENTO. AF_07/2019</t>
  </si>
  <si>
    <t xml:space="preserve">FABRICAÇÃO E INSTALAÇÃO DE TESOURA INTEIRA EM MADEIRA NÃO APARELHADA, VÃO DE 8 M, PARA TELHA ONDULADA DE FIBROCIMENTO, METÁLICA, PLÁSTICA OU TERMOACÚSTICA, INCLUSO IÇAMENTO. AF_07/2019</t>
  </si>
  <si>
    <t xml:space="preserve">FABRICAÇÃO E INSTALAÇÃO DE TESOURA INTEIRA EM MADEIRA NÃO APARELHADA, VÃO DE 9 M, PARA TELHA ONDULADA DE FIBROCIMENTO, METÁLICA, PLÁSTICA OU TERMOACÚSTICA, INCLUSO IÇAMENTO. AF_07/2019</t>
  </si>
  <si>
    <t xml:space="preserve">FABRICAÇÃO E INSTALAÇÃO DE TESOURA INTEIRA EM MADEIRA NÃO APARELHADA, VÃO DE 10 M, PARA TELHA ONDULADA DE FIBROCIMENTO, METÁLICA, PLÁSTICA OU TERMOACÚSTICA, INCLUSO IÇAMENTO. AF_07/2019</t>
  </si>
  <si>
    <t xml:space="preserve">FABRICAÇÃO E INSTALAÇÃO DE TESOURA INTEIRA EM MADEIRA NÃO APARELHADA, VÃO DE 11 M, PARA TELHA ONDULADA DE FIBROCIMENTO, METÁLICA, PLÁSTICA OU TERMOACÚSTICA, INCLUSO IÇAMENTO. AF_07/2019</t>
  </si>
  <si>
    <t xml:space="preserve">FABRICAÇÃO E INSTALAÇÃO DE TESOURA INTEIRA EM MADEIRA NÃO APARELHADA, VÃO DE 12 M, PARA TELHA ONDULADA DE FIBROCIMENTO, METÁLICA, PLÁSTICA OU TERMOACÚSTICA, INCLUSO IÇAMENTO. AF_07/2019</t>
  </si>
  <si>
    <t xml:space="preserve">FABRICAÇÃO E INSTALAÇÃO DE PONTALETES DE MADEIRA NÃO APARELHADA PARA TELHADOS COM ATÉ 2 ÁGUAS E COM TELHA CERÂMICA OU DE CONCRETO EM EDIFÍCIO RESIDENCIAL TÉRREO, INCLUSO TRANSPORTE VERTICAL. AF_07/2019</t>
  </si>
  <si>
    <t xml:space="preserve">FABRICAÇÃO E INSTALAÇÃO DE PONTALETES DE MADEIRA NÃO APARELHADA PARA TELHADOS COM ATÉ 2 ÁGUAS E COM TELHA CERÂMICA OU DE CONCRETO EM EDIFÍCIO RESIDENCIAL DE MÚLTIPLOS PAVIMENTOS, INCLUSO TRANSPORTE VERTICAL. AF_07/2019</t>
  </si>
  <si>
    <t xml:space="preserve">FABRICAÇÃO E INSTALAÇÃO DE PONTALETES DE MADEIRA NÃO APARELHADA PARA TELHADOS COM ATÉ 2 ÁGUAS E COM TELHA CERÂMICA OU DE CONCRETO EM EDIFÍCIO INSTITUCIONAL TÉRREO, INCLUSO TRANSPORTE VERTICAL. AF_07/2019</t>
  </si>
  <si>
    <t xml:space="preserve">FABRICAÇÃO E INSTALAÇÃO DE PONTALETES DE MADEIRA NÃO APARELHADA PARA TELHADOS COM ATÉ 2 ÁGUAS E COM TELHA ONDULADA DE FIBROCIMENTO, ALUMÍNIO OU PLÁSTICA EM EDIFÍCIO RESIDENCIAL DE MÚLTIPLOS PAVIMENTOS, INCLUSO TRANSPORTE VERTICAL. AF_07/2019</t>
  </si>
  <si>
    <t xml:space="preserve">FABRICAÇÃO E INSTALAÇÃO DE PONTALETES DE MADEIRA NÃO APARELHADA PARA TELHADOS COM ATÉ 2 ÁGUAS E COM TELHA ONDULADA DE FIBROCIMENTO, ALUMÍNIO OU PLÁSTICA EM EDIFÍCIO INSTITUCIONAL TÉRREO, INCLUSO TRANSPORTE VERTICAL. AF_07/2019</t>
  </si>
  <si>
    <t xml:space="preserve">FABRICAÇÃO E INSTALAÇÃO DE PONTALETES DE MADEIRA NÃO APARELHADA PARA TELHADOS COM MAIS QUE 2 ÁGUAS E COM TELHA CERÂMICA OU DE CONCRETO EM EDIFÍCIO RESIDENCIAL TÉRREO, INCLUSO TRANSPORTE VERTICAL. AF_07/2019</t>
  </si>
  <si>
    <t xml:space="preserve">FABRICAÇÃO E INSTALAÇÃO DE PONTALETES DE MADEIRA NÃO APARELHADA PARA TELHADOS COM MAIS QUE 2 ÁGUAS E COM TELHA CERÂMICA OU DE CONCRETO EM EDIFÍCIO RESIDENCIAL DE MÚLTIPLOS PAVIMENTOS. AF_07/2019</t>
  </si>
  <si>
    <t xml:space="preserve">FABRICAÇÃO E INSTALAÇÃO DE PONTALETES DE MADEIRA NÃO APARELHADA PARA TELHADOS COM MAIS QUE 2 ÁGUAS E COM TELHA CERÂMICA OU DE CONCRETO EM EDIFÍCIO INSTITUCIONAL TÉRREO, INCLUSO TRANSPORTE VERTICAL. AF_07/2019</t>
  </si>
  <si>
    <t xml:space="preserve">RETIRADA E RECOLOCAÇÃO DE RIPA EM TELHADOS DE ATÉ 2 ÁGUAS COM TELHA CERÂMICA OU DE CONCRETO DE ENCAIXE, INCLUSO TRANSPORTE VERTICAL. AF_07/2019</t>
  </si>
  <si>
    <t xml:space="preserve">RETIRADA E RECOLOCAÇÃO DE CAIBRO EM TELHADOS DE ATÉ 2 ÁGUAS COM TELHA CERÂMICA OU DE CONCRETO DE ENCAIXE, INCLUSO TRANSPORTE VERTICAL. AF_07/2019</t>
  </si>
  <si>
    <t xml:space="preserve">RETIRADA E RECOLOCAÇÃO DE RIPA EM TELHADOS DE MAIS DE 2 ÁGUAS COM TELHA CERÂMICA OU DE CONCRETO DE ENCAIXE, INCLUSO TRANSPORTE VERTICAL. AF_07/2019</t>
  </si>
  <si>
    <t xml:space="preserve">RETIRADA E RECOLOCAÇÃO DE CAIBRO EM TELHADOS DE MAIS DE 2 ÁGUAS COM TELHA CERÂMICA OU DE CONCRETO DE ENCAIXE, INCLUSO TRANSPORTE VERTICAL. AF_07/2019</t>
  </si>
  <si>
    <t xml:space="preserve">RETIRADA E RECOLOCAÇÃO DE RIPA EM TELHADOS DE ATÉ 2 ÁGUAS COM TELHA CERÂMICA CAPA-CANAL, INCLUSO TRANSPORTE VERTICAL. AF_07/2019</t>
  </si>
  <si>
    <t xml:space="preserve">RETIRADA E RECOLOCAÇÃO DE CAIBRO EM TELHADOS DE ATÉ 2 ÁGUAS COM TELHA CERÂMICA CAPA-CANAL, INCLUSO TRANSPORTE VERTICAL. AF_07/2019</t>
  </si>
  <si>
    <t xml:space="preserve">RETIRADA E RECOLOCAÇÃO DE RIPA EM TELHADOS DE MAIS DE 2 ÁGUAS COM TELHA CERÂMICA CAPA-CANAL, INCLUSO TRANSPORTE VERTICAL. AF_07/2019</t>
  </si>
  <si>
    <t xml:space="preserve">RETIRADA E RECOLOCAÇÃO DE CAIBRO EM TELHADOS DE MAIS DE 2 ÁGUAS COM TELHA CERÂMICA CAPA-CANAL, INCLUSO TRANSPORTE VERTICAL.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</si>
  <si>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</si>
  <si>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</si>
  <si>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</si>
  <si>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</si>
  <si>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</si>
  <si>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</si>
  <si>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EMBOÇAMENTO COM ARGAMASSA TRAÇO 1:2:9 (CIMENTO, CAL E AREIA). AF_07/2019</t>
  </si>
  <si>
    <t xml:space="preserve">SUBCOBERTURA COM MANTA PLÁSTICA REVESTIDA POR PELÍCULA DE ALUMÍNO, INCLUSO TRANSPORTE VERTICAL. AF_07/2019</t>
  </si>
  <si>
    <t xml:space="preserve">AMARRAÇÃO DE TELHAS CERÂMICAS OU DE CONCRETO.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</si>
  <si>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</si>
  <si>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</si>
  <si>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</si>
  <si>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</si>
  <si>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</si>
  <si>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</si>
  <si>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</si>
  <si>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</si>
  <si>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ONDULADA DE FIBROCIMENTO E = 6 MM, COM RECOBRIMENTO LATERAL DE 1/4 DE ONDA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</si>
  <si>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</si>
  <si>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ESTRUTURAL DE FIBROCIMENTO E= 8 MM, COM ATÉ 2 ÁGUAS, INCLUSO IÇAMENTO. AF_07/2019_PS</t>
  </si>
  <si>
    <t xml:space="preserve">TELHAMENTO COM TELHA DE AÇO/ALUMÍNIO E = 0,5 MM, COM ATÉ 2 ÁGUAS, INCLUSO IÇAMENTO. AF_07/2019</t>
  </si>
  <si>
    <t xml:space="preserve">TELHAMENTO COM TELHA METÁLICA TERMOACÚSTICA E = 30 MM, COM ATÉ 2 ÁGUAS, INCLUSO IÇAMENTO.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</si>
  <si>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</si>
  <si>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</si>
  <si>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</si>
  <si>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</si>
  <si>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ONDULADA E = 6 MM, INCLUSO ACESSÓRIOS DE FIXAÇÃO E IÇAMENTO. AF_07/2019</t>
  </si>
  <si>
    <t xml:space="preserve">CUMEEIRA PARA TELHA DE FIBROCIMENTO ESTRUTURAL E = 6 MM, INCLUSO ACESSÓRIOS DE FIXAÇÃO E IÇAMENTO. AF_07/2019</t>
  </si>
  <si>
    <t xml:space="preserve">CUMEEIRA SHED PARA TELHA ONDULADA DE FIBROCIMENTO, E = 6 MM, INCLUSO ACESSÓRIOS DE FIXAÇÃO E IÇAMENTO. AF_07/2019</t>
  </si>
  <si>
    <t xml:space="preserve">RUFO EXTERNO/INTERNO EM CHAPA DE AÇO GALVANIZADO NÚMERO 26, CORTE DE 33 CM,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</si>
  <si>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</si>
  <si>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</si>
  <si>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</si>
  <si>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</si>
  <si>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CALHA DE BEIRAL, SEMICIRCULAR DE PVC, DIAMETRO 125 MM, INCLUINDO CABECEIRAS, EMENDAS, BOCAIS, SUPORTES E VEDAÇÕES, EXCLUINDO CONDUTORES, INCLUSO TRANSPORTE VERTICAL. AF_07/2019</t>
  </si>
  <si>
    <t xml:space="preserve">RUFO EM FIBROCIMENTO PARA TELHA ONDULADA E = 6 MM, ABA DE 26 CM, INCLUSO TRANSPORTE VERTICAL, EXCETO CONTRARRUFO.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</si>
  <si>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</si>
  <si>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</si>
  <si>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CALHA EM CHAPA DE AÇO GALVANIZADO NÚMERO 24, DESENVOLVIMENTO DE 100 CM, INCLUSO TRANSPORTE VERTICAL. AF_07/2019</t>
  </si>
  <si>
    <t xml:space="preserve">RUFO EM CHAPA DE AÇO GALVANIZADO NÚMERO 24, CORTE DE 25 CM, INCLUSO TRANSPORTE VERTICAL. AF_07/2019</t>
  </si>
  <si>
    <t xml:space="preserve">TELHAMENTO COM TELHA ONDULADA DE FIBRA DE VIDRO E = 0,6 MM, PARA TELHADO COM INCLINAÇÃO MAIOR QUE 10°, COM ATÉ 2 ÁGUAS, INCLUSO IÇAMENTO. AF_07/2019</t>
  </si>
  <si>
    <t xml:space="preserve">INSTALAÇÃO DE TESOURA (INTEIRA OU MEIA), EM AÇO, PARA VÃOS MAIORES OU IGUAIS A 3,0 M E MENORES QUE 6,0 M, INCLUSO IÇAMENTO. AF_07/2019</t>
  </si>
  <si>
    <t xml:space="preserve">INSTALAÇÃO DE TESOURA (INTEIRA OU MEIA), EM AÇO, PARA VÃOS MAIORES OU IGUAIS A 6,0 M E MENORES QUE 8,0 M, INCLUSO IÇAMENTO. AF_07/2019</t>
  </si>
  <si>
    <t xml:space="preserve">INSTALAÇÃO DE TESOURA (INTEIRA OU MEIA), EM AÇO, PARA VÃOS MAIORES OU IGUAIS A 8,0 M E MENORES QUE 10,0 M, INCLUSO IÇAMENTO. AF_07/2019</t>
  </si>
  <si>
    <t xml:space="preserve">INSTALAÇÃO DE TESOURA (INTEIRA OU MEIA), EM AÇO, PARA VÃOS MAIORES OU IGUAIS A 10,0 M E MENORES QUE 12,0 M, INCLUSO IÇAMENTO. AF_07/2019</t>
  </si>
  <si>
    <t xml:space="preserve">TRAMA DE AÇO COMPOSTA POR RIPAS, CAIBROS E TERÇAS PARA TELHADOS DE ATÉ 2 ÁGUAS PARA TELHA DE ENCAIXE DE CERÂMICA OU DE CONCRETO, INCLUSO TRANSPORTE VERTICAL. AF_07/2019</t>
  </si>
  <si>
    <t xml:space="preserve">TRAMA DE AÇO COMPOSTA POR RIPAS E CAIBROS PARA TELHADOS DE ATÉ 2 ÁGUAS PARA TELHA DE ENCAIXE DE CERÂMICA OU DE CONCRETO, INCLUSO TRANSPORTE VERTICAL. AF_07/2019</t>
  </si>
  <si>
    <t xml:space="preserve">TRAMA DE AÇO COMPOSTA POR RIPAS PARA TELHADOS DE ATÉ 2 ÁGUAS PARA TELHA DE ENCAIXE DE CERÂMICA OU DE CONCRETO, INCLUSO TRANSPORTE VERTICAL. AF_07/2019</t>
  </si>
  <si>
    <t xml:space="preserve">TRAMA DE AÇO COMPOSTA POR RIPAS, CAIBROS E TERÇAS PARA TELHADOS DE MAIS DE 2 ÁGUAS PARA TELHA DE ENCAIXE DE CERÂMICA OU DE CONCRETO, INCLUSO TRANSPORTE VERTICAL. AF_07/2019</t>
  </si>
  <si>
    <t xml:space="preserve">TRAMA DE AÇO COMPOSTA POR RIPAS E CAIBROS PARA TELHADOS DE MAIS DE 2 ÁGUAS PARA TELHA DE ENCAIXE DE CERÂMICA OU DE CONCRETO, INCLUSO TRANSPORTE VERTICAL. AF_07/2019</t>
  </si>
  <si>
    <t xml:space="preserve">TRAMA DE AÇO COMPOSTA POR RIPAS PARA TELHADOS DE MAIS DE 2 ÁGUAS PARA TELHA DE ENCAIXE DE CERÂMICA OU DE CONCRETO, INCLUSO TRANSPORTE VERTICAL, INCLUSO TRANSPORTE VERTICAL. AF_07/2019</t>
  </si>
  <si>
    <t xml:space="preserve">TRAMA DE AÇO COMPOSTA POR RIPAS, CAIBROS E TERÇAS PARA TELHADOS DE ATÉ 2 ÁGUAS PARA TELHA CERÂMICA CAPA-CANAL, INCLUSO TRANSPORTE VERTICAL. AF_07/2019</t>
  </si>
  <si>
    <t xml:space="preserve">TRAMA DE AÇO COMPOSTA POR RIPAS E CAIBROS PARA TELHADOS DE ATÉ 2 ÁGUAS PARA TELHA CERÂMICA CAPA-CANAL, INCLUSO TRANSPORTE VERTICAL. AF_07/2019</t>
  </si>
  <si>
    <t xml:space="preserve">TRAMA DE AÇO COMPOSTA POR RIPAS PARA TELHADOS DE ATÉ 2 ÁGUAS PARA TELHA CERÂMICA CAPA-CANAL, INCLUSO TRANSPORTE VERTICAL. AF_07/2019</t>
  </si>
  <si>
    <t xml:space="preserve">TRAMA DE AÇO COMPOSTA POR RIPAS, CAIBROS E TERÇAS PARA TELHADOS DE MAIS DE 2 ÁGUAS PARA TELHA CERÂMICA CAPA-CANAL, INCLUSO TRANSPORTE VERTICAL. AF_07/2019</t>
  </si>
  <si>
    <t xml:space="preserve">TRAMA DE AÇO COMPOSTA POR RIPAS E CAIBROS PARA TELHADOS DE MAIS DE 2 ÁGUAS PARA TELHA CERÂMICA CAPA-CANAL, INCLUSO TRANSPORTE VERTICAL. AF_07/2019</t>
  </si>
  <si>
    <t xml:space="preserve">TRAMA DE AÇO COMPOSTA POR RIPAS PARA TELHADOS DE MAIS DE 2 ÁGUAS PARA TELHA CERÂMICA CAPA-CANAL, INCLUSO TRANSPORTE VERTICAL. AF_07/2019</t>
  </si>
  <si>
    <t xml:space="preserve">TRAMA DE AÇO COMPOSTA POR TERÇAS PARA TELHADOS DE ATÉ 2 ÁGUAS PARA TELHA ONDULADA DE FIBROCIMENTO, METÁLICA, PLÁSTICA OU TERMOACÚSTICA, INCLUSO TRANSPORTE VERTICAL. AF_07/2019</t>
  </si>
  <si>
    <t xml:space="preserve">TRAMA DE AÇO COMPOSTA POR TERÇAS PARA TELHADOS DE ATÉ 2 ÁGUAS PARA TELHA ESTRUTURAL DE FIBROCIMENTO, INCLUSO TRANSPORTE VERTICAL. AF_07/2019</t>
  </si>
  <si>
    <t xml:space="preserve">FABRICAÇÃO E INSTALAÇÃO DE TESOURA INTEIRA EM AÇO, VÃO DE 3 M, PARA TELHA CERÂMICA OU DE CONCRETO, INCLUSO IÇAMENTO. AF_07/2019</t>
  </si>
  <si>
    <t xml:space="preserve">FABRICAÇÃO E INSTALAÇÃO DE TESOURA INTEIRA EM AÇO, VÃO DE 4 M, PARA TELHA CERÂMICA OU DE CONCRETO, INCLUSO IÇAMENTO. AF_07/2019</t>
  </si>
  <si>
    <t xml:space="preserve">FABRICAÇÃO E INSTALAÇÃO DE TESOURA INTEIRA EM AÇO, VÃO DE 5 M, PARA TELHA CERÂMICA OU DE CONCRETO, INCLUSO IÇAMENTO. AF_07/2019</t>
  </si>
  <si>
    <t xml:space="preserve">FABRICAÇÃO E INSTALAÇÃO DE TESOURA INTEIRA EM AÇO, VÃO DE 6 M, PARA TELHA CERÂMICA OU DE CONCRETO, INCLUSO IÇAMENTO. AF_07/2019</t>
  </si>
  <si>
    <t xml:space="preserve">FABRICAÇÃO E INSTALAÇÃO DE TESOURA INTEIRA EM AÇO, VÃO DE 7 M, PARA TELHA CERÂMICA OU DE CONCRETO, INCLUSO IÇAMENTO. AF_07/2019</t>
  </si>
  <si>
    <t xml:space="preserve">FABRICAÇÃO E INSTALAÇÃO DE TESOURA INTEIRA EM AÇO, VÃO DE 8 M, PARA TELHA CERÂMICA OU DE CONCRETO, INCLUSO IÇAMENTO. AF_07/2019</t>
  </si>
  <si>
    <t xml:space="preserve">FABRICAÇÃO E INSTALAÇÃO DE TESOURA INTEIRA EM AÇO, VÃO DE 9 M, PARA TELHA CERÂMICA OU DE CONCRETO, INCLUSO IÇAMENTO. AF_07/2019</t>
  </si>
  <si>
    <t xml:space="preserve">FABRICAÇÃO E INSTALAÇÃO DE TESOURA INTEIRA EM AÇO, VÃO DE 10 M, PARA TELHA CERÂMICA OU DE CONCRETO, INCLUSO IÇAMENTO. AF_07/2019</t>
  </si>
  <si>
    <t xml:space="preserve">FABRICAÇÃO E INSTALAÇÃO DE TESOURA INTEIRA EM AÇO, VÃO DE 11 M, PARA TELHA CERÂMICA OU DE CONCRETO, INCLUSO IÇAMENTO. AF_07/2019</t>
  </si>
  <si>
    <t xml:space="preserve">FABRICAÇÃO E INSTALAÇÃO DE TESOURA INTEIRA EM AÇO, VÃO DE 12 M, PARA TELHA CERÂMICA OU DE CONCRETO, INCLUSO IÇAMENTO. AF_07/2019</t>
  </si>
  <si>
    <t xml:space="preserve">FABRICAÇÃO E INSTALAÇÃO DE TESOURA INTEIRA EM AÇO, VÃO DE 3 M, PARA TELHA ONDULADA DE FIBROCIMENTO, METÁLICA, PLÁSTICA OU TERMOACÚSTICA, INCLUSO IÇAMENTO. AF_07/2019</t>
  </si>
  <si>
    <t xml:space="preserve">FABRICAÇÃO E INSTALAÇÃO DE TESOURA INTEIRA EM AÇO, VÃO DE 4 M, PARA TELHA ONDULADA DE FIBROCIMENTO, METÁLICA, PLÁSTICA OU TERMOACÚSTICA, INCLUSO IÇAMENTO. AF_07/2019</t>
  </si>
  <si>
    <t xml:space="preserve">FABRICAÇÃO E INSTALAÇÃO DE TESOURA INTEIRA EM AÇO, VÃO DE 5 M, PARA TELHA ONDULADA DE FIBROCIMENTO, METÁLICA, PLÁSTICA OU TERMOACÚSTICA, INCLUSO IÇAMENTO. AF_07/2019</t>
  </si>
  <si>
    <t xml:space="preserve">FABRICAÇÃO E INSTALAÇÃO DE TESOURA INTEIRA EM AÇO, VÃO DE 6 M, PARA TELHA ONDULADA DE FIBROCIMENTO, METÁLICA, PLÁSTICA OU TERMOACÚSTICA, INCLUSO IÇAMENTO. AF_07/2019</t>
  </si>
  <si>
    <t xml:space="preserve">FABRICAÇÃO E INSTALAÇÃO DE TESOURA INTEIRA EM AÇO, VÃO DE 7 M, PARA TELHA ONDULADA DE FIBROCIMENTO, METÁLICA, PLÁSTICA OU TERMOACÚSTICA, INCLUSO IÇAMENTO. AF_07/2019</t>
  </si>
  <si>
    <t xml:space="preserve">FABRICAÇÃO E INSTALAÇÃO DE TESOURA INTEIRA EM AÇO, VÃO DE 8 M, PARA TELHA ONDULADA DE FIBROCIMENTO, METÁLICA, PLÁSTICA OU TERMOACÚSTICA, INCLUSO IÇAMENTO, INCLUSO IÇAMENTO. AF_07/2019</t>
  </si>
  <si>
    <t xml:space="preserve">FABRICAÇÃO E INSTALAÇÃO DE TESOURA INTEIRA EM AÇO, VÃO DE 9 M, PARA TELHA ONDULADA DE FIBROCIMENTO, METÁLICA, PLÁSTICA OU TERMOACÚSTICA, INCLUSO IÇAMENTO. AF_07/2019</t>
  </si>
  <si>
    <t xml:space="preserve">FABRICAÇÃO E INSTALAÇÃO DE TESOURA INTEIRA EM AÇO, VÃO DE 10 M, PARA TELHA ONDULADA DE FIBROCIMENTO, METÁLICA, PLÁSTICA OU TERMOACÚSTICA, INCLUSO IÇAMENTO. AF_07/2019</t>
  </si>
  <si>
    <t xml:space="preserve">FABRICAÇÃO E INSTALAÇÃO DE TESOURA INTEIRA EM AÇO, VÃO DE 11 M, PARA TELHA ONDULADA DE FIBROCIMENTO, METÁLICA, PLÁSTICA OU TERMOACÚSTICA, INCLUSO IÇAMENTO. AF_07/2019</t>
  </si>
  <si>
    <t xml:space="preserve">FABRICAÇÃO E INSTALAÇÃO DE TESOURA INTEIRA EM AÇO, VÃO DE 12 M, PARA TELHA ONDULADA DE FIBROCIMENTO, METÁLICA, PLÁSTICA OU TERMOACÚSTICA, INCLUSO IÇAMENTO. AF_07/2019</t>
  </si>
  <si>
    <t xml:space="preserve">FABRICAÇÃO E INSTALAÇÃO DE MEIA TESOURA DE MADEIRA NÃO APARELHADA, COM VÃO DE 3 M, PARA TELHA CERÂMICA OU DE CONCRETO, INCLUSO IÇAMENTO. AF_07/2019</t>
  </si>
  <si>
    <t xml:space="preserve">FABRICAÇÃO E INSTALAÇÃO DE MEIA TESOURA DE MADEIRA NÃO APARELHADA, COM VÃO DE 4 M, PARA TELHA CERÂMICA OU DE CONCRETO, INCLUSO IÇAMENTO. AF_07/2019</t>
  </si>
  <si>
    <t xml:space="preserve">FABRICAÇÃO E INSTALAÇÃO DE MEIA TESOURA DE MADEIRA NÃO APARELHADA, COM VÃO DE 5 M, PARA TELHA CERÂMICA OU DE CONCRETO, INCLUSO IÇAMENTO. AF_07/2019</t>
  </si>
  <si>
    <t xml:space="preserve">FABRICAÇÃO E INSTALAÇÃO DE MEIA TESOURA DE MADEIRA NÃO APARELHADA, COM VÃO DE 6 M, PARA TELHA CERÂMICA OU DE CONCRETO, INCLUSO IÇAMENTO. AF_07/2019</t>
  </si>
  <si>
    <t xml:space="preserve">FABRICAÇÃO E INSTALAÇÃO DE MEIA TESOURA DE MADEIRA NÃO APARELHADA, COM VÃO DE 7 M, PARA TELHA CERÂMICA OU DE CONCRETO, INCLUSO IÇAMENTO. AF_07/2019</t>
  </si>
  <si>
    <t xml:space="preserve">FABRICAÇÃO E INSTALAÇÃO DE MEIA TESOURA DE MADEIRA NÃO APARELHADA, COM VÃO DE 8 M, PARA TELHA CERÂMICA OU DE CONCRETO, INCLUSO IÇAMENTO. AF_07/2019</t>
  </si>
  <si>
    <t xml:space="preserve">FABRICAÇÃO E INSTALAÇÃO DE MEIA TESOURA DE MADEIRA NÃO APARELHADA, COM VÃO DE 9 M, PARA TELHA CERÂMICA OU DE CONCRETO, INCLUSO IÇAMENTO. AF_07/2019</t>
  </si>
  <si>
    <t xml:space="preserve">FABRICAÇÃO E INSTALAÇÃO DE MEIA TESOURA DE MADEIRA NÃO APARELHADA, COM VÃO DE 10 M, PARA TELHA CERÂMICA OU DE CONCRETO, INCLUSO IÇAMENTO. AF_07/2019</t>
  </si>
  <si>
    <t xml:space="preserve">FABRICAÇÃO E INSTALAÇÃO DE MEIA TESOURA DE MADEIRA NÃO APARELHADA, COM VÃO DE 11 M, PARA TELHA CERÂMICA OU DE CONCRETO, INCLUSO IÇAMENTO. AF_07/2019</t>
  </si>
  <si>
    <t xml:space="preserve">FABRICAÇÃO E INSTALAÇÃO DE MEIA TESOURA DE MADEIRA NÃO APARELHADA, COM VÃO DE 12 M, PARA TELHA CERÂMICA OU DE CONCRETO, INCLUSO IÇAMENTO. AF_07/2019</t>
  </si>
  <si>
    <t xml:space="preserve">FABRICAÇÃO E INSTALAÇÃO DE MEIA TESOURA DE MADEIRA NÃO APARELHADA, COM VÃO DE 3 M, PARA TELHA ONDULADA DE FIBROCIMENTO, ALUMÍNIO, PLÁSTICA OU TERMOACÚSTICA, INCLUSO IÇAMENTO. AF_07/2019</t>
  </si>
  <si>
    <t xml:space="preserve">FABRICAÇÃO E INSTALAÇÃO DE MEIA TESOURA DE MADEIRA NÃO APARELHADA, COM VÃO DE 4 M, PARA TELHA ONDULADA DE FIBROCIMENTO, ALUMÍNIO, PLÁSTICA OU TERMOACÚSTICA, INCLUSO IÇAMENTO. AF_07/2019</t>
  </si>
  <si>
    <t xml:space="preserve">FABRICAÇÃO E INSTALAÇÃO DE MEIA TESOURA DE MADEIRA NÃO APARELHADA, COM VÃO DE 5 M, PARA TELHA ONDULADA DE FIBROCIMENTO, ALUMÍNIO, PLÁSTICA OU TERMOACÚSTICA, INCLUSO IÇAMENTO. AF_07/2019</t>
  </si>
  <si>
    <t xml:space="preserve">FABRICAÇÃO E INSTALAÇÃO DE MEIA TESOURA DE MADEIRA NÃO APARELHADA, COM VÃO DE 6 M, PARA TELHA ONDULADA DE FIBROCIMENTO, ALUMÍNIO, PLÁSTICA OU TERMOACÚSTICA, INCLUSO IÇAMENTO. AF_07/2019</t>
  </si>
  <si>
    <t xml:space="preserve">FABRICAÇÃO E INSTALAÇÃO DE MEIA TESOURA DE MADEIRA NÃO APARELHADA, COM VÃO DE 7 M, PARA TELHA ONDULADA DE FIBROCIMENTO, ALUMÍNIO, PLÁSTICA OU TERMOACÚSTICA, INCLUSO IÇAMENTO. AF_07/2019</t>
  </si>
  <si>
    <t xml:space="preserve">FABRICAÇÃO E INSTALAÇÃO DE MEIA TESOURA DE MADEIRA NÃO APARELHADA, COM VÃO DE 8 M, PARA TELHA ONDULADA DE FIBROCIMENTO, ALUMÍNIO, PLÁSTICA OU TERMOACÚSTICA, INCLUSO IÇAMENTO. AF_07/2019</t>
  </si>
  <si>
    <t xml:space="preserve">FABRICAÇÃO E INSTALAÇÃO DE MEIA TESOURA DE MADEIRA NÃO APARELHADA, COM VÃO DE 9 M, PARA TELHA ONDULADA DE FIBROCIMENTO, ALUMÍNIO, PLÁSTICA OU TERMOACÚSTICA, INCLUSO IÇAMENTO. AF_07/2019</t>
  </si>
  <si>
    <t xml:space="preserve">FABRICAÇÃO E INSTALAÇÃO DE MEIA TESOURA DE MADEIRA NÃO APARELHADA, COM VÃO DE 10 M, PARA TELHA ONDULADA DE FIBROCIMENTO, ALUMÍNIO, PLÁSTICA OU TERMOACÚSTICA, INCLUSO IÇAMENTO. AF_07/2019</t>
  </si>
  <si>
    <t xml:space="preserve">FABRICAÇÃO E INSTALAÇÃO DE MEIA TESOURA DE MADEIRA NÃO APARELHADA, COM VÃO DE 11 M, PARA TELHA ONDULADA DE FIBROCIMENTO, ALUMÍNIO, PLÁSTICA OU TERMOACÚSTICA, INCLUSO IÇAMENTO. AF_07/2019</t>
  </si>
  <si>
    <t xml:space="preserve">FABRICAÇÃO E INSTALAÇÃO DE MEIA TESOURA DE MADEIRA NÃO APARELHADA, COM VÃO DE 12 M, PARA TELHA ONDULADA DE FIBROCIMENTO, ALUMÍNIO, PLÁSTICA OU TERMOACÚSTICA, INCLUSO IÇAMENTO. AF_07/2019</t>
  </si>
  <si>
    <t xml:space="preserve">FABRICAÇÃO E INSTALAÇÃO DE TESOURA (INTEIRA OU MEIA) EM AÇO, VÃOS MAIORES OU IGUAIS A 3,0 M E MENORES OU IGUAL A 6,0 M, INCLUSO IÇAMENTO. AF_07/2019</t>
  </si>
  <si>
    <t xml:space="preserve">KG</t>
  </si>
  <si>
    <t xml:space="preserve">FABRICAÇÃO E INSTALAÇÃO DE TESOURA (INTEIRA OU MEIA) EM AÇO, VÃOS MAIORES QUE 6,0 M E MENORES QUE 12,0 M, INCLUSO IÇAMENTO. AF_07/2019</t>
  </si>
  <si>
    <t xml:space="preserve">FABRICAÇÃO E INSTALAÇÃO DE PONTALETES DE MADEIRA NÃO APARELHADA PARA TELHADOS COM ATÉ 2 ÁGUAS E COM TELHA ONDULADA DE FIBROCIMENTO, ALUMÍNIO OU PLÁSTICA EM EDIFÍCIO RESIDENCIAL TÉRREO, INCLUSO TRANSPORTE VERTICAL. AF_07/2019</t>
  </si>
  <si>
    <t xml:space="preserve">TRAMA DE AÇO COMPOSTA POR TERÇAS PARA TELHADOS DE ATÉ 2 ÁGUAS PARA TELHA ONDULADA DE FIBROCIMENTO, METÁLICA, PLÁSTICA OU TERMOACÚSTICA, INCLUSO TRANSPORTE VERTICAL (EM KG). AF_07/2019</t>
  </si>
  <si>
    <t xml:space="preserve">TELHAMENTO COM TELHA DE ENCAIXE, TIPO FRANCESA DE VIDRO, COM ATÉ 2 ÁGUAS, INCLUSO TRANSPORTE VERTICAL. AF_07/2019</t>
  </si>
  <si>
    <t xml:space="preserve">ESGOTAMENTO DE VALA COM BOMBA SUBMERSÍVEL. AF_12/2022</t>
  </si>
  <si>
    <t xml:space="preserve">INSTALAÇÃO E DESINSTALAÇÃO DE REGISTRO DE PVC PARA SISTEMA DE REBAIXAMENTO DE LENÇOL FREÁTICO POR PONTEIRAS FILTRANTES. AF_12/2022</t>
  </si>
  <si>
    <t xml:space="preserve">INSTALAÇÃO E DESINSTALAÇÃO DE CONJUNTO DE BOMBAS, À VÁCUO E CENTRÍFUGA, PARA SISTEMA DE REBAIXAMENTO DE LENÇOL FREÁTICO POR PONTEIRAS FILTRANTES (EXCLUI O FORNECIMENTO DE BOMBAS). AF_12/2022</t>
  </si>
  <si>
    <t xml:space="preserve">INSTALAÇÃO DE MATERIAL GRANULAR FILTRANTE PARA SISTEMA DE REBAIXAMENTO DE LENÇOL FREÁTICO POR POÇOS PROFUNDOSA, DIÂMETRO DO POÇO DE 400 MM. AF_12/2022</t>
  </si>
  <si>
    <t xml:space="preserve">INSTALAÇÃO E DESINSTALAÇÃO DE SISTEMA DE BOMBA PARA SISTEMA DE REBAIXAMENTO DE LENÇOL FREÁTICO POR POÇOS PROFUNDOS (EXCLUI O FORNECIMENTO DE BOMBA). AF_12/2022</t>
  </si>
  <si>
    <t xml:space="preserve">DRENO SUBSUPERFICIAL (SEÇÃO 0,40 X 0,40 M), COM TUBO DE PEAD CORRUGADO PERFURADO, DN 100 MM, ENCHIMENTO COM AREIA. AF_07/2021</t>
  </si>
  <si>
    <t xml:space="preserve">DRENO SUBSUPERFICIAL (SEÇÃO 0,40 X 0,40 M), COM TUBO DE PVC CORRUGADO RÍGIDO PERFURADO, DN 100 MM, ENCHIMENTO COM AREIA. AF_07/2021</t>
  </si>
  <si>
    <t xml:space="preserve">DRENO SUBSUPERFICIAL (SEÇÃO 0,40 X 0,40 M), COM TUBO DE CONCRETO SIMPLES POROSO, DN 200 MM, ENCHIMENTO COM AREIA.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</si>
  <si>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</si>
  <si>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</si>
  <si>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</si>
  <si>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BRITA, ENVOLVIDO COM MANTA GEOTÊXTIL. AF_07/2021</t>
  </si>
  <si>
    <t xml:space="preserve">DRENO SUBSUPERFICIAL (SEÇÃO 0,40 X 0,40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</si>
  <si>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</si>
  <si>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PVC CORRUGADO RÍGIDO PERFURADO, DN 100 MM, ENCHIMENTO COM AREIA, COM SELO DE ARGILA. AF_07/2021</t>
  </si>
  <si>
    <t xml:space="preserve">DRENO PROFUNDO (SEÇÃO 0,50 X 1,50 M), COM TUBO DE CONCRETO SIMPLES POROSO, DN 200 MM, ENCHIMENTO COM AREIA, COM SELO DE ARGILA. AF_07/2021</t>
  </si>
  <si>
    <t xml:space="preserve">DRENO PROFUNDO (SEÇÃO 0,50 X 1,50 M), COM TUBO DE PEAD CORRUGADO PERFURADO, DN 100 MM, ENCHIMENTO COM AREIA. AF_07/2021</t>
  </si>
  <si>
    <t xml:space="preserve">DRENO PROFUNDO (SEÇÃO 0,50 X 1,50 M), COM TUBO DE PVC CORRUGADO RÍGIDO PERFURADO, DN 100 MM, ENCHIMENTO COM AREIA. AF_07/2021</t>
  </si>
  <si>
    <t xml:space="preserve">DRENO PROFUNDO (SEÇÃO 0,50 X 1,50 M), COM TUBO DE CONCRETO SIMPLES POROSO, DN 200 MM, ENCHIMENTO COM AREIA.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</si>
  <si>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</si>
  <si>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</si>
  <si>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PEAD CORRUGADO PERFURADO, DN 100 MM, ENCHIMENTO COM BRITA, ENVOLVIDO COM MANTA GEOTÊXTIL, COM SELO DE ARGILA. AF_07/2021</t>
  </si>
  <si>
    <t xml:space="preserve">DRENO PROFUNDO (SEÇÃO 0,50 X 1,50 M), COM TUBO DE PVC CORRUGADO RÍGIDO PERFURADO, DN 100 MM, ENCHIMENTO COM BRITA, ENVOLVIDO COM MANTA GEOTÊXTIL, COM SELO DE ARGILA. AF_07/2021</t>
  </si>
  <si>
    <t xml:space="preserve">DRENO PROFUNDO (SEÇÃO 0,50 X 1,50 M), COM TUBO DE CONCRETO SIMPLES POROSO, DN 200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</si>
  <si>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</si>
  <si>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BRITA, ENVOLVIDO COM MANTA GEOTÊXTIL. AF_07/2021</t>
  </si>
  <si>
    <t xml:space="preserve">DRENO PROFUNDO (SEÇÃO 0,50 X 1,50 M), COM TUBO DE CONCRETO SIMPLES POROSO, DN 200 MM, ENCHIMENTO COM BRITA, ENVOLVIDO COM MANTA GEOTÊXTIL.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</si>
  <si>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</si>
  <si>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</si>
  <si>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</si>
  <si>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</si>
  <si>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</si>
  <si>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</si>
  <si>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</si>
  <si>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BRITA, ENVOLVIDO COM MANTA GEOTÊXTIL, INCLUSIVE CONEXÕES. AF_07/2021</t>
  </si>
  <si>
    <t xml:space="preserve">TUBO DE PEAD CORRUGADO PERFURADO, DN 100 MM, PARA DRENO - FORNECIMENTO E ASSENTAMENTO. AF_07/2021</t>
  </si>
  <si>
    <t xml:space="preserve">TUBO DE PVC CORRUGADO RÍGIDO PERFURADO, DN 100 MM, PARA DRENO - FORNECIMENTO E ASSENTAMENTO. AF_07/2021</t>
  </si>
  <si>
    <t xml:space="preserve">TUBO DE CONCRETO SIMPLES POROSO, DN 200 MM, PARA DRENO - FORNECIMENTO E ASSENTAMENTO. AF_07/2021</t>
  </si>
  <si>
    <t xml:space="preserve">LUVA DE PVC, SÉRIE NORMAL, PARA ESGOTO PREDIAL, DN 100 MM, INSTALADA EM DRENO  - FORNECIMENTO E INSTALAÇÃO. AF_07/2021</t>
  </si>
  <si>
    <t xml:space="preserve">JUNÇÃO SIMPLES DE PVC, 45 GRAUS, SÉRIE NORMAL, PARA ESGOTO PREDIAL, DN 100 MM, INSTALADA EM DRENO - FORNECIMENTO E INSTALAÇÃO. AF_07/2021</t>
  </si>
  <si>
    <t xml:space="preserve">JUNÇÃO DUPLA DE PVC, SÉRIE NORMAL, PARA ESGOTO PREDIAL, DN 100 X 100 X 100 MM, INSTALADA EM DRENO  - FORNECIMENTO E INSTALAÇÃO. AF_07/2021</t>
  </si>
  <si>
    <t xml:space="preserve">GEOTÊXTIL NÃO TECIDO 100% POLIÉSTER, RESISTÊNCIA A TRAÇÃO DE 9 KN/M (RT - 9), INSTALADO EM DRENO - FORNECIMENTO E INSTALAÇÃO.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</si>
  <si>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</si>
  <si>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</si>
  <si>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ENCHIMENTO DE AREIA PARA DRENO, LANÇAMENTO MECANIZADO. AF_07/2021</t>
  </si>
  <si>
    <t xml:space="preserve">ENCHIMENTO DE BRITA PARA DRENO, LANÇAMENTO MECANIZADO. AF_07/2021</t>
  </si>
  <si>
    <t xml:space="preserve">ENCHIMENTO DE AREIA PARA DRENO, LANÇAMENTO MANUAL. AF_07/2021</t>
  </si>
  <si>
    <t xml:space="preserve">ENCHIMENTO DE BRITA PARA DRENO, LANÇAMENTO MANUAL.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</si>
  <si>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</si>
  <si>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PVC CORRUGADO RÍGIDO PERFURADO, ENCHIMENTO COM BRITA, ENVOLVIDO COM MANTA GEOTÊXTIL. AF_07/2021</t>
  </si>
  <si>
    <t xml:space="preserve">DRENO BARBACÃ, DN 100 MM, COM MATERIAL DRENANTE. AF_07/2021</t>
  </si>
  <si>
    <t xml:space="preserve">DRENO BARBACÃ, DN 75 MM, COM MATERIAL DRENANTE. AF_07/2021</t>
  </si>
  <si>
    <t xml:space="preserve">DRENO BARBACÃ, DN 50 MM, COM MATERIAL DRENANTE. AF_07/2021</t>
  </si>
  <si>
    <t xml:space="preserve">GEOTÊXTIL NÃO TECIDO 100% POLIÉSTER, RESISTÊNCIA A TRAÇÃO DE 31 KN/M (RT-31), INSTALADO EM DRENO - FORNECIMENTO E INSTALAÇÃO. AF_07/2021</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</si>
  <si>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</si>
  <si>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</si>
  <si>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</si>
  <si>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</si>
  <si>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</si>
  <si>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</si>
  <si>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</si>
  <si>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</si>
  <si>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</si>
  <si>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</si>
  <si>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</si>
  <si>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</si>
  <si>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</si>
  <si>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</si>
  <si>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</si>
  <si>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</si>
  <si>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EXECUÇÃO DE REVESTIMENTO DE CONCRETO PROJETADO COM ESPESSURA DE 7 CM, ARMADO COM TELA, INCLINAÇÃO MENOR QUE 90°, APLICAÇÃO CONTÍNUA, UTILIZANDO EQUIPAMENTO DE PROJEÇÃO COM 6 M³/H DE CAPACIDADE. AF_07/2024</t>
  </si>
  <si>
    <t xml:space="preserve">EXECUÇÃO DE REVESTIMENTO DE CONCRETO PROJETADO COM ESPESSURA DE 10 CM, ARMADO COM TELA, INCLINAÇÃO MENOR QUE 90°, APLICAÇÃO CONTÍNUA, UTILIZANDO EQUIPAMENTO DE PROJEÇÃO COM 6 M³/H DE CAPACIDADE. AF_07/2024</t>
  </si>
  <si>
    <t xml:space="preserve">EXECUÇÃO DE REVESTIMENTO DE CONCRETO PROJETADO COM ESPESSURA DE 7 CM, ARMADO COM TELA, INCLINAÇÃO DE 90°, APLICAÇÃO CONTÍNUA, UTILIZANDO EQUIPAMENTO DE PROJEÇÃO COM 6 M³/H DE CAPACIDADE. AF_07/2024</t>
  </si>
  <si>
    <t xml:space="preserve">EXECUÇÃO DE REVESTIMENTO DE CONCRETO PROJETADO COM ESPESSURA DE 10 CM, ARMADO COM TELA, INCLINAÇÃO DE 90°, APLICAÇÃO CONTÍNUA, UTILIZANDO EQUIPAMENTO DE PROJEÇÃO COM 6 M³/H DE CAPACIDADE. AF_07/2024</t>
  </si>
  <si>
    <t xml:space="preserve">EXECUÇÃO DE REVESTIMENTO DE CONCRETO PROJETADO COM ESPESSURA DE 7 CM, ARMADO COM TELA, INCLINAÇÃO MENOR QUE 90°, APLICAÇÃO CONTÍNUA, UTILIZANDO EQUIPAMENTO DE PROJEÇÃO COM 3 M³/H DE CAPACIDADE. AF_07/2024</t>
  </si>
  <si>
    <t xml:space="preserve">EXECUÇÃO DE REVESTIMENTO DE CONCRETO PROJETADO COM ESPESSURA DE 10 CM, ARMADO COM TELA, INCLINAÇÃO MENOR QUE 90°, APLICAÇÃO CONTÍNUA, UTILIZANDO EQUIPAMENTO DE PROJEÇÃO COM 3 M³/H DE CAPACIDADE. AF_07/2024</t>
  </si>
  <si>
    <t xml:space="preserve">EXECUÇÃO DE REVESTIMENTO DE CONCRETO PROJETADO COM ESPESSURA DE 7 CM, ARMADO COM TELA, INCLINAÇÃO DE 90°, APLICAÇÃO CONTÍNUA, UTILIZANDO EQUIPAMENTO DE PROJEÇÃO COM 3 M³/H DE CAPACIDADE. AF_07/2024</t>
  </si>
  <si>
    <t xml:space="preserve">EXECUÇÃO DE REVESTIMENTO DE CONCRETO PROJETADO COM ESPESSURA DE 10 CM, ARMADO COM TELA, INCLINAÇÃO DE 90°, APLICAÇÃO CONTÍNUA, UTILIZANDO EQUIPAMENTO DE PROJEÇÃO COM 3 M³/H DE CAPACIDADE. AF_07/2024</t>
  </si>
  <si>
    <t xml:space="preserve">EXECUÇÃO DE REVESTIMENTO DE CONCRETO PROJETADO COM ESPESSURA DE 7 CM, ARMADO COM FIBRAS DE AÇO, INCLINAÇÃO MENOR QUE 90°, APLICAÇÃO CONTÍNUA, UTILIZANDO EQUIPAMENTO DE PROJEÇÃO COM 6 M³/H DE CAPACIDADE. AF_07/2024</t>
  </si>
  <si>
    <t xml:space="preserve">EXECUÇÃO DE REVESTIMENTO DE CONCRETO PROJETADO COM ESPESSURA DE 10 CM, ARMADO COM FIBRAS DE AÇO, INCLINAÇÃO MENOR QUE 90°, APLICAÇÃO CONTÍNUA, UTILIZANDO EQUIPAMENTO DE PROJEÇÃO COM 6 M³/H DE CAPACIDADE. AF_07/2024</t>
  </si>
  <si>
    <t xml:space="preserve">EXECUÇÃO DE REVESTIMENTO DE CONCRETO PROJETADO COM ESPESSURA DE 7 CM, ARMADO COM FIBRAS DE AÇO, INCLINAÇÃO DE 90°, APLICAÇÃO CONTÍNUA, UTILIZANDO EQUIPAMENTO DE PROJEÇÃO COM 6 M³/H DE CAPACIDADE. AF_07/2024</t>
  </si>
  <si>
    <t xml:space="preserve">EXECUÇÃO DE REVESTIMENTO DE CONCRETO PROJETADO COM ESPESSURA DE 10 CM, ARMADO COM FIBRAS DE AÇO, INCLINAÇÃO DE 90°, APLICAÇÃO CONTÍNUA, UTILIZANDO EQUIPAMENTO DE PROJEÇÃO COM 6 M³/H DE CAPACIDADE. AF_07/2024</t>
  </si>
  <si>
    <t xml:space="preserve">EXECUÇÃO DE REVESTIMENTO DE CONCRETO PROJETADO COM ESPESSURA DE 7 CM, ARMADO COM FIBRAS DE AÇO, INCLINAÇÃO MENOR QUE 90°, APLICAÇÃO CONTÍNUA, UTILIZANDO EQUIPAMENTO DE PROJEÇÃO COM 3 M³/H DE CAPACIDADE. AF_07/2024</t>
  </si>
  <si>
    <t xml:space="preserve">EXECUÇÃO DE REVESTIMENTO DE CONCRETO PROJETADO COM ESPESSURA DE 10 CM, ARMADO COM FIBRAS DE AÇO, INCLINAÇÃO MENOR QUE 90°, APLICAÇÃO CONTÍNUA, UTILIZANDO EQUIPAMENTO DE PROJEÇÃO COM 3 M³/H DE CAPACIDADE. AF_07/2024</t>
  </si>
  <si>
    <t xml:space="preserve">EXECUÇÃO DE REVESTIMENTO DE CONCRETO PROJETADO COM ESPESSURA DE 7 CM, ARMADO COM FIBRAS DE AÇO, INCLINAÇÃO DE 90°, APLICAÇÃO CONTÍNUA, UTILIZANDO EQUIPAMENTO DE PROJEÇÃO COM 3 M³/H DE CAPACIDADE. AF_07/2024</t>
  </si>
  <si>
    <t xml:space="preserve">EXECUÇÃO DE REVESTIMENTO DE CONCRETO PROJETADO COM ESPESSURA DE 10 CM, ARMADO COM FIBRAS DE AÇO, INCLINAÇÃO DE 90°, APLICAÇÃO CONTÍNUA, UTILIZANDO EQUIPAMENTO DE PROJEÇÃO COM 3 M³/H DE CAPACIDADE. AF_07/2024</t>
  </si>
  <si>
    <t xml:space="preserve">EXECUÇÃO DE REVESTIMENTO DE CONCRETO PROJETADO COM ESPESSURA DE 7 CM, ARMADO COM TELA, INCLINAÇÃO MENOR QUE 90°, APLICAÇÃO DESCONTÍNUA, UTILIZANDO EQUIPAMENTO DE PROJEÇÃO COM 6 M³/H DE CAPACIDADE. AF_07/2024</t>
  </si>
  <si>
    <t xml:space="preserve">EXECUÇÃO DE REVESTIMENTO DE CONCRETO PROJETADO COM ESPESSURA DE 10 CM, ARMADO COM TELA, INCLINAÇÃO MENOR QUE 90°, APLICAÇÃO DESCONTÍNUA, UTILIZANDO EQUIPAMENTO DE PROJEÇÃO COM 6 M³/H DE CAPACIDADE. AF_07/2024</t>
  </si>
  <si>
    <t xml:space="preserve">EXECUÇÃO DE REVESTIMENTO DE CONCRETO PROJETADO COM ESPESSURA DE 7 CM, ARMADO COM TELA, INCLINAÇÃO DE 90°, APLICAÇÃO DESCONTÍNUA, UTILIZANDO EQUIPAMENTO DE PROJEÇÃO COM 6 M³/H DE CAPACIDADE. AF_07/2024</t>
  </si>
  <si>
    <t xml:space="preserve">EXECUÇÃO DE REVESTIMENTO DE CONCRETO PROJETADO COM ESPESSURA DE 10 CM, ARMADO COM TELA, INCLINAÇÃO DE 90°, APLICAÇÃO DESCONTÍNUA, UTILIZANDO EQUIPAMENTO DE PROJEÇÃO COM 6 M³/H DE CAPACIDADE. AF_07/2024</t>
  </si>
  <si>
    <t xml:space="preserve">EXECUÇÃO DE REVESTIMENTO DE CONCRETO PROJETADO COM ESPESSURA DE 7 CM, ARMADO COM TELA, INCLINAÇÃO MENOR QUE 90°, APLICAÇÃO DESCONTÍNUA, UTILIZANDO EQUIPAMENTO DE PROJEÇÃO COM 3 M³/H DE CAPACIDADE. AF_07/2024</t>
  </si>
  <si>
    <t xml:space="preserve">EXECUÇÃO DE REVESTIMENTO DE CONCRETO PROJETADO COM ESPESSURA DE 10 CM, ARMADO COM TELA, INCLINAÇÃO MENOR QUE 90°, APLICAÇÃO DESCONTÍNUA, UTILIZANDO EQUIPAMENTO DE PROJEÇÃO COM 3 M³/H DE CAPACIDADE. AF_07/2024</t>
  </si>
  <si>
    <t xml:space="preserve">EXECUÇÃO DE REVESTIMENTO DE CONCRETO PROJETADO COM ESPESSURA DE 7 CM, ARMADO COM TELA, INCLINAÇÃO DE 90°, APLICAÇÃO DESCONTÍNUA, UTILIZANDO EQUIPAMENTO DE PROJEÇÃO COM 3 M³/H DE CAPACIDADE. AF_07/2024</t>
  </si>
  <si>
    <t xml:space="preserve">EXECUÇÃO DE REVESTIMENTO DE CONCRETO PROJETADO COM ESPESSURA DE 10 CM, ARMADO COM TELA, INCLINAÇÃO DE 90°, APLICAÇÃO DESCONTÍNUA, UTILIZANDO EQUIPAMENTO DE PROJEÇÃO COM 3 M³/H DE CAPACIDADE. AF_07/2024</t>
  </si>
  <si>
    <t xml:space="preserve">EXECUÇÃO DE REVESTIMENTO DE CONCRETO PROJETADO COM ESPESSURA DE 7 CM, ARMADO COM FIBRAS DE AÇO, INCLINAÇÃO MENOR QUE 90°, APLICAÇÃO DESCONTÍNUA, UTILIZANDO EQUIPAMENTO DE PROJEÇÃO COM 6 M³/H DE CAPACIDADE. AF_07/2024</t>
  </si>
  <si>
    <t xml:space="preserve">EXECUÇÃO DE REVESTIMENTO DE CONCRETO PROJETADO COM ESPESSURA DE 10 CM, ARMADO COM FIBRAS DE AÇO, INCLINAÇÃO MENOR QUE 90°, APLICAÇÃO DESCONTÍNUA, UTILIZANDO EQUIPAMENTO DE PROJEÇÃO COM 6 M³/H DE CAPACIDADE. AF_07/2024</t>
  </si>
  <si>
    <t xml:space="preserve">EXECUÇÃO DE REVESTIMENTO DE CONCRETO PROJETADO COM ESPESSURA DE 7 CM, ARMADO COM FIBRAS DE AÇO, INCLINAÇÃO DE 90°, APLICAÇÃO DESCONTÍNUA, UTILIZANDO EQUIPAMENTO DE PROJEÇÃO COM 6 M³/H DE CAPACIDADE. AF_07/2024</t>
  </si>
  <si>
    <t xml:space="preserve">EXECUÇÃO DE REVESTIMENTO DE CONCRETO PROJETADO COM ESPESSURA DE 10 CM, ARMADO COM FIBRAS DE AÇO, INCLINAÇÃO DE 90°, APLICAÇÃO DESCONTÍNUA, UTILIZANDO EQUIPAMENTO DE PROJEÇÃO COM 6 M³/H DE CAPACIDADE. AF_07/2024</t>
  </si>
  <si>
    <t xml:space="preserve">EXECUÇÃO DE REVESTIMENTO DE CONCRETO PROJETADO COM ESPESSURA DE 7 CM, ARMADO COM FIBRAS DE AÇO, INCLINAÇÃO MENOR QUE 90°, APLICAÇÃO DESCONTÍNUA, UTILIZANDO EQUIPAMENTO DE PROJEÇÃO COM 3 M³/H DE CAPACIDADE. AF_07/2024</t>
  </si>
  <si>
    <t xml:space="preserve">EXECUÇÃO DE REVESTIMENTO DE CONCRETO PROJETADO COM ESPESSURA DE 10 CM, ARMADO COM FIBRAS DE AÇO, INCLINAÇÃO MENOR QUE 90°, APLICAÇÃO DESCONTÍNUA, UTILIZANDO EQUIPAMENTO DE PROJEÇÃO COM 3 M³/H DE CAPACIDADE. AF_07/2024</t>
  </si>
  <si>
    <t xml:space="preserve">EXECUÇÃO DE REVESTIMENTO DE CONCRETO PROJETADO COM ESPESSURA DE 7 CM, ARMADO COM FIBRAS DE AÇO, INCLINAÇÃO DE 90°, APLICAÇÃO DESCONTÍNUA, UTILIZANDO EQUIPAMENTO DE PROJEÇÃO COM 3 M³/H DE CAPACIDADE. AF_07/2024</t>
  </si>
  <si>
    <t xml:space="preserve">EXECUÇÃO DE REVESTIMENTO DE CONCRETO PROJETADO COM ESPESSURA DE 10 CM, ARMADO COM FIBRAS DE AÇO, INCLINAÇÃO DE 90°, APLICAÇÃO DESCONTÍNUA, UTILIZANDO EQUIPAMENTO DE PROJEÇÃO COM 3 M³/H DE CAPACIDADE.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</si>
  <si>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</si>
  <si>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</si>
  <si>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</si>
  <si>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</si>
  <si>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</si>
  <si>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MAIOR QUE 7 M, DIÂMETRO DE 10 CM, PERFURAÇÃO COM EQUIPAMENTO MANUAL E ARMADURA COM DIÂMETRO DE 20 MM. AF_07/2024</t>
  </si>
  <si>
    <t xml:space="preserve">EXECUÇÃO DE PROTEÇÃO DA CABEÇA DO TIRANTE COM USO DE FÔRMAS METÁLICAS, 50 UTILIZAÇÕES, E CONCRETO FCK =15 MPA. AF_11/2023</t>
  </si>
  <si>
    <t xml:space="preserve">CONTENÇÃO EM PERFIL PRANCHADO COM PRANCHÃO DE MADEIRA, PERFIS ESPAÇADOS A 1,5 M PARA 1 SUBSOLO. AF_07/2019</t>
  </si>
  <si>
    <t xml:space="preserve">CONTENÇÃO EM PERFIL PRANCHADO COM PRANCHÃO DE MADEIRA, PERFIS ESPAÇADOS A 1,5 M PARA 2 OU MAIS SUBSOLOS. AF_07/2019</t>
  </si>
  <si>
    <t xml:space="preserve">CONTENÇÃO EM PERFIL PRANCHADO COM PRANCHÃO DE MADEIRA, PERFIS ESPAÇADOS A 2 M PARA 1 SUBSOLO. AF_07/2019</t>
  </si>
  <si>
    <t xml:space="preserve">CONTENÇÃO EM PERFIL PRANCHADO COM PRANCHÃO DE MADEIRA, PERFIS ESPAÇADOS A 2 M PARA 2 OU MAIS SUBSOLOS. AF_07/2019</t>
  </si>
  <si>
    <t xml:space="preserve">FABRICAÇÃO, MONTAGEM E DESMONTAGEM DE FÔRMA PARA CORTINA DE CONTENÇÃO, EM CHAPA DE MADEIRA COMPENSADA PLASTIFICADA, E = 18 MM, 10 UTILIZAÇÕES. AF_07/2019</t>
  </si>
  <si>
    <t xml:space="preserve">ARMAÇÃO DE CORTINA DE CONTENÇÃO EM CONCRETO ARMADO, COM AÇO CA-50 DE 6,3 MM - MONTAGEM. AF_07/2019</t>
  </si>
  <si>
    <t xml:space="preserve">ARMAÇÃO DE CORTINA DE CONTENÇÃO EM CONCRETO ARMADO, COM AÇO CA-50 DE 8 MM - MONTAGEM. AF_07/2019</t>
  </si>
  <si>
    <t xml:space="preserve">ARMAÇÃO DE CORTINA DE CONTENÇÃO EM CONCRETO ARMADO, COM AÇO CA-50 DE 10 MM - MONTAGEM. AF_07/2019</t>
  </si>
  <si>
    <t xml:space="preserve">ARMAÇÃO DE CORTINA DE CONTENÇÃO EM CONCRETO ARMADO, COM AÇO CA-50 DE 12,5 MM - MONTAGEM. AF_07/2019</t>
  </si>
  <si>
    <t xml:space="preserve">ARMAÇÃO DE CORTINA DE CONTENÇÃO EM CONCRETO ARMADO, COM AÇO CA-50 DE 16 MM - MONTAGEM. AF_07/2019</t>
  </si>
  <si>
    <t xml:space="preserve">ARMAÇÃO DE CORTINA DE CONTENÇÃO EM CONCRETO ARMADO, COM AÇO CA-50 DE 20 MM - MONTAGEM. AF_07/2019</t>
  </si>
  <si>
    <t xml:space="preserve">ARMAÇÃO DE CORTINA DE CONTENÇÃO EM CONCRETO ARMADO, COM AÇO CA-50 DE 25 MM - MONTAGEM. AF_07/2019</t>
  </si>
  <si>
    <t xml:space="preserve">CONCRETAGEM DE CORTINA DE CONTENÇÃO, ATRAVÉS DE BOMBA  - LANÇAMENTO, ADENSAMENTO E ACABAMENTO. AF_07/2019</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</si>
  <si>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</si>
  <si>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</si>
  <si>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</si>
  <si>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</si>
  <si>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</si>
  <si>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</si>
  <si>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</si>
  <si>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</si>
  <si>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</si>
  <si>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</si>
  <si>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</si>
  <si>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</si>
  <si>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</si>
  <si>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</si>
  <si>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MANUAL SOBRE BASE DE MONTAGEM. AF_11/2023</t>
  </si>
  <si>
    <t xml:space="preserve">PERFURAÇÃO DE CORTINA PRÉ-MOLDADA COM MARTELETE ROMPEDOR. AF_11/2023</t>
  </si>
  <si>
    <t xml:space="preserve">EXECUÇÃO DE LONGARINA, PARA TIRANTES PROVISÓRIOS, COM PERFIL METÁLICO, INCLUINDO CUNHA E SOLIDARIZAÇÃO. AF_11/2023</t>
  </si>
  <si>
    <t xml:space="preserve">EXECUÇÃO DE LONGARINA, PARA TIRANTES PERMANENTES, COM PERFIL METÁLICO, INCLUINDO CUNHA E SOLIDARIZAÇÃO.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</si>
  <si>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</si>
  <si>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</si>
  <si>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</si>
  <si>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</si>
  <si>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</si>
  <si>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6 M E MENOR QUE 14 M, COM DIÂMETRO DE FURO DE 200 MM EXECUTADO COM HASTE UTILIZANDO PERFURATRIZ SOBRE ESTEIRA.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</si>
  <si>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</si>
  <si>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</si>
  <si>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</si>
  <si>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CANALETA MEIA CANA PRÉ-MOLDADA DE CONCRETO (D = 20 CM) - FORNECIMENTO E INSTALAÇÃO. AF_08/2021</t>
  </si>
  <si>
    <t xml:space="preserve">CANALETA MEIA CANA PRÉ-MOLDADA DE CONCRETO (D = 30 CM) - FORNECIMENTO E INSTALAÇÃO. AF_08/2021</t>
  </si>
  <si>
    <t xml:space="preserve">CANALETA MEIA CANA PRÉ-MOLDADA DE CONCRETO (D = 40 CM) - FORNECIMENTO E INSTALAÇÃO. AF_08/2021</t>
  </si>
  <si>
    <t xml:space="preserve">CANALETA MEIA CANA PRÉ-MOLDADA DE CONCRETO (D = 50 CM) - FORNECIMENTO E INSTALAÇÃO. AF_08/2021</t>
  </si>
  <si>
    <t xml:space="preserve">CANALETA MEIA CANA PRÉ-MOLDADA DE CONCRETO (D = 60 CM) - FORNECIMENTO E INSTALAÇÃO. AF_08/2021</t>
  </si>
  <si>
    <t xml:space="preserve">CANALETA MEIA CANA PRÉ-MOLDADA DE CONCRETO (D = 80 CM) - FORNECIMENTO E INSTALAÇÃO. AF_08/2021</t>
  </si>
  <si>
    <t xml:space="preserve">EXECUÇÃO DE CANALETA DE CONCRETO MOLDADO IN LOCO, ESPESSURA DE 0,07 M, GEOMETRIA TRAPEZOIDAL (DIMENSÕES INTERNAS: B=0,6 M; B=0,147 M; H=0,2 M). AF_08/2021</t>
  </si>
  <si>
    <t xml:space="preserve">EXECUÇÃO DE CANALETA DE CONCRETO MOLDADO IN LOCO, ESPESSURA DE 0,07 M, GEOMETRIA TRAPEZOIDAL (DIMENSÕES INTERNAS: B=0,9 M; B=0,246 M; H=0,3 M). AF_08/2021</t>
  </si>
  <si>
    <t xml:space="preserve">EXECUÇÃO DE CANALETA DE CONCRETO MOLDADO IN LOCO, ESPESSURA DE 0,08 M, GEOMETRIA TRAPEZOIDAL (DIMENSÕES INTERNAS: B=1M; B=0,5 M; H=0,25 M). AF_08/2021</t>
  </si>
  <si>
    <t xml:space="preserve">EXECUÇÃO DE CANALETA DE CONCRETO MOLDADO IN LOCO, ESPESSURA DE 0,08 M, GEOMETRIA TRAPEZOIDAL (DIMENSÕES INTERNAS: B=1,074 M; B=0,534 M; H=0,27 M). AF_08/2021</t>
  </si>
  <si>
    <t xml:space="preserve">EXECUÇÃO DE CANALETA DE CONCRETO MOLDADO IN LOCO, ESPESSURA DE 0,08 M, GEOMETRIA TRAPEZOIDAL (DIMENSÕES INTERNAS: B=1,4 M; B=0,7 M; H=0,35 M). AF_08/2021</t>
  </si>
  <si>
    <t xml:space="preserve">EXECUÇÃO DE CANALETA DE CONCRETO MOLDADO IN LOCO, ESPESSURA DE 0,08 M, GEOMETRIA TRAPEZOIDAL (DIMENSÕES INTERNAS: B=1,474 M; B=0,934 M; H=0,27 M). AF_08/2021</t>
  </si>
  <si>
    <t xml:space="preserve">GRELHA DE FERRO FUNDIDO SIMPLES COM REQUADRO, 150 X 1000 MM, ASSENTADA COM ARGAMASSA 1 : 3 CIMENTO: AREIA - FORNECIMENTO E INSTALAÇÃO. AF_08/2021</t>
  </si>
  <si>
    <t xml:space="preserve">GRELHA DE FERRO FUNDIDO SIMPLES COM REQUADRO, 200 X 1000 MM, ASSENTADA COM ARGAMASSA 1 : 3 CIMENTO: AREIA - FORNECIMENTO E INSTALAÇÃO. AF_08/2021</t>
  </si>
  <si>
    <t xml:space="preserve">GRELHA DE FERRO FUNDIDO SIMPLES COM REQUADRO, 300 X 1000 MM, ASSENTADA COM ARGAMASSA 1 : 3 CIMENTO: AREIA - FORNECIMENTO E INSTALAÇÃO. AF_08/2021</t>
  </si>
  <si>
    <t xml:space="preserve">CAIXA COM GRELHA RETANGULAR DE FERRO FUNDIDO, EM ALVENARIA COM TIJOLOS CERÂMICOS MACIÇOS, DIMENSÕES INTERNAS: 0,15 X 1,00 X 0,3 M. AF_08/2021</t>
  </si>
  <si>
    <t xml:space="preserve">CAIXA COM GRELHA RETANGULAR DE FERRO FUNDIDO, EM ALVENARIA COM TIJOLOS CERÂMICOS MACIÇOS, DIMENSÕES INTERNAS: 0,20 X 1,00 X 0,4 M. AF_08/2021</t>
  </si>
  <si>
    <t xml:space="preserve">CAIXA COM GRELHA RETANGULAR DE FERRO FUNDIDO, EM ALVENARIA COM TIJOLOS CERÂMICOS MACIÇOS, DIMENSÕES INTERNAS: 0,30 X 1,00 X 0,5 M. AF_08/2021</t>
  </si>
  <si>
    <t xml:space="preserve">CAIXA COM GRELHA SIMPLES RETANGULAR, EM CONCRETO PRÉ-MOLDADO, DIMENSÕES INTERNAS: 0,6X1,0X1,0 M. AF_12/2020</t>
  </si>
  <si>
    <t xml:space="preserve">CAIXA COM GRELHA DUPLA RETANGULAR, EM CONCRETO PRÉ-MOLDADO, DIMENSÕES INTERNAS: 0,5X2,2X1,0 M. AF_12/2020</t>
  </si>
  <si>
    <t xml:space="preserve">CAIXA PARA BOCA DE LOBO SIMPLES RETANGULAR, EM CONCRETO PRÉ-MOLDADO, DIMENSÕES INTERNAS: 0,6X1,0X1,2 M. AF_12/2020</t>
  </si>
  <si>
    <t xml:space="preserve">CAIXA PARA BOCA DE LOBO DUPLA RETANGULAR, EM CONCRETO PRÉ-MOLDADO, DIMENSÕES INTERNAS: 0,6X2,2X1,2 M. AF_12/2020</t>
  </si>
  <si>
    <t xml:space="preserve">CAIXA COM GRELHA SIMPLES RETANGULAR, EM ALVENARIA COM TIJOLOS CERÂMICOS MACIÇOS, DIMENSÕES INTERNAS: 0,5X1X1 M. AF_12/2020</t>
  </si>
  <si>
    <t xml:space="preserve">CAIXA COM GRELHA DUPLA RETANGULAR, EM ALVENARIA COM TIJOLOS CERÂMICOS MACIÇOS, DIMENSÕES INTERNAS: 0,5X2,2X1 M. AF_12/2020</t>
  </si>
  <si>
    <t xml:space="preserve">CAIXA PARA BOCA DE LOBO SIMPLES RETANGULAR, EM ALVENARIA COM TIJOLOS CERÂMICOS MACIÇOS, DIMENSÕES INTERNAS: 0,6X1X1,2 M. AF_12/2020</t>
  </si>
  <si>
    <t xml:space="preserve">CAIXA PARA BOCA DE LOBO DUPLA RETANGULAR, EM ALVENARIA COM TIJOLOS CERÂMICOS MACIÇOS, DIMENSÕES INTERNAS: 0,6X2,2X1,2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</si>
  <si>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</si>
  <si>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TIJOLOS CERÂMICOS MACIÇOS, DIMENSÕES INTERNAS: 1,3X2,2X1,2 M. AF_12/2020</t>
  </si>
  <si>
    <t xml:space="preserve">CAIXA COM GRELHA SIMPLES RETANGULAR, EM ALVENARIA COM BLOCOS DE CONCRETO, DIMENSÕES INTERNAS: 0,5X1X1 M. AF_12/2020</t>
  </si>
  <si>
    <t xml:space="preserve">CAIXA COM GRELHA DUPLA RETANGULAR, EM ALVENARIA COM BLOCOS DE CONCRETO, DIMENSÕES INTERNAS: 0,5X2,2X1 M. AF_12/2020</t>
  </si>
  <si>
    <t xml:space="preserve">CAIXA PARA BOCA DE LOBO SIMPLES RETANGULAR, EM ALVENARIA COM BLOCOS DE CONCRETO, DIMENSÕES INTERNAS: 0,6X1X1,2 M. AF_12/2020</t>
  </si>
  <si>
    <t xml:space="preserve">CAIXA PARA BOCA DE LOBO COMBINADA COM GRELHA RETANGULAR, EM ALVENARIA COM BLOCOS DE CONCRETO, DIMENSÕES INTERNAS: 1,3X1X1,2 M. AF_12/2020</t>
  </si>
  <si>
    <t xml:space="preserve">CAIXA PARA BOCA DE LOBO DUPLA COMBINADA COM GRELHA RETANGULAR, EM ALVENARIA COM BLOCOS DE CONCRETO, DIMENSÕES INTERNAS: 1,3X2,2X1,2 M. AF_12/2020</t>
  </si>
  <si>
    <t xml:space="preserve">POÇO DE INSPEÇÃO CIRCULAR PARA ESGOTO, EM CONCRETO PRÉ-MOLDADO, DIÂMETRO INTERNO = 0,60 M, PROFUNDIDADE = 0,90 M, EXCLUINDO TAMPÃO. AF_12/2020_PA</t>
  </si>
  <si>
    <t xml:space="preserve">POÇO DE INSPEÇÃO CIRCULAR PARA ESGOTO, EM CONCRETO PRÉ-MOLDADO, DIÂMETRO INTERNO = 0,60 M, PROFUNDIDADE = 1,40 M, EXCLUINDO TAMPÃO. AF_12/2020_PA</t>
  </si>
  <si>
    <t xml:space="preserve">POÇO DE INSPEÇÃO CIRCULAR PARA ESGOTO, EM ALVENARIA COM TIJOLOS CERÂMICOS MACIÇOS, DIÂMETRO INTERNO = 0,60 M, PROFUNDIDADE = 0,95 M, EXCLUINDO TAMPÃO. AF_12/2020_PA</t>
  </si>
  <si>
    <t xml:space="preserve">POÇO DE INSPEÇÃO CIRCULAR PARA ESGOTO, EM ALVENARIA COM TIJOLOS CERÂMICOS MACIÇOS, DIÂMETRO INTERNO = 0,60 M, PROFUNDIDADE = 1,45 M, EXCLUINDO TAMPÃO. AF_12/2020_PA</t>
  </si>
  <si>
    <t xml:space="preserve">BASE PARA POÇO DE VISITA CIRCULAR PARA ESGOTO, EM CONCRETO PRÉ-MOLDADO, DIÂMETRO INTERNO = 0,80 M, PROFUNDIDADE = 1,35 M, EXCLUINDO TAMPÃO. AF_12/2020_PA</t>
  </si>
  <si>
    <t xml:space="preserve">BASE PARA POÇO DE VISITA CIRCULAR PARA  ESGOTO, EM ALVENARIA COM TIJOLOS CERÂMICOS MACIÇOS, DIÂMETRO INTERNO = 0,80 M, PROFUNDIDADE = 1,40 M, EXCLUINDO TAMPÃO. AF_12/2020_PA</t>
  </si>
  <si>
    <t xml:space="preserve">ACRÉSCIMO PARA POÇO DE VISITA CIRCULAR PARA ESGOTO, EM ALVENARIA COM TIJOLOS CERÂMICOS MACIÇOS, DIÂMETRO INTERNO = 0,8 M. AF_12/2020</t>
  </si>
  <si>
    <t xml:space="preserve">ACRÉSCIMO PARA POÇO DE VISITA CIRCULAR PARA ESGOTO, EM CONCRETO PRÉ-MOLDADO, DIÂMETRO INTERNO = 1 M. AF_12/2020</t>
  </si>
  <si>
    <t xml:space="preserve">ACRÉSCIMO PARA POÇO DE VISITA CIRCULAR PARA  ESGOTO, EM ALVENARIA COM TIJOLOS CERÂMICOS MACIÇOS, DIÂMETRO INTERNO = 1 M. AF_12/2020</t>
  </si>
  <si>
    <t xml:space="preserve">ACRÉSCIMO PARA POÇO DE VISITA CIRCULAR PARA ESGOTO, EM CONCRETO PRÉ-MOLDADO, DIÂMETRO INTERNO = 1,2 M. AF_12/2020</t>
  </si>
  <si>
    <t xml:space="preserve">BASE PARA POÇO DE VISITA CIRCULAR PARA  ESGOTO, EM ALVENARIA COM TIJOLOS CERÂMICOS MACIÇOS, DIÂMETRO INTERNO = 1,20 M, PROFUNDIDADE = 1,40 M, EXCLUINDO TAMPÃO. AF_12/2020_PA</t>
  </si>
  <si>
    <t xml:space="preserve">ACRÉSCIMO PARA POÇO DE VISITA CIRCULAR PARA ESGOTO, EM ALVENARIA COM TIJOLOS CERÂMICOS MACIÇOS, DIÂMETRO INTERNO = 1,2 M. AF_12/2020</t>
  </si>
  <si>
    <t xml:space="preserve">ACRÉSCIMO PARA POÇO DE VISITA CIRCULAR PARA  ESGOTO, EM CONCRETO PRÉ-MOLDADO, DIÂMETRO INTERNO = 1,5 M. AF_12/2020</t>
  </si>
  <si>
    <t xml:space="preserve">BASE PARA POÇO DE VISITA CIRCULAR PARA ESGOTO, EM ALVENARIA COM TIJOLOS CERÂMICOS MACIÇOS, DIÂMETRO INTERNO = 1,50 M, PROFUNDIDADE = 1,40 M, EXCLUINDO TAMPÃO. AF_12/2020_PA</t>
  </si>
  <si>
    <t xml:space="preserve">ACRÉSCIMO PARA POÇO DE VISITA CIRCULAR PARA  ESGOTO, EM ALVENARIA COM TIJOLOS CERÂMICOS MACIÇOS, DIÂMETRO INTERNO = 1,5 M. AF_12/2020</t>
  </si>
  <si>
    <t xml:space="preserve">BASE PARA POÇO DE VISITA RETANGULAR PARA  ESGOTO, EM ALVENARIA COM BLOCOS DE CONCRETO, DIMENSÕES INTERNAS = 1X1 M, PROFUNDIDADE = 1,40 M, EXCLUINDO TAMPÃO. AF_12/2020_PA</t>
  </si>
  <si>
    <t xml:space="preserve">ACRÉSCIMO PARA POÇO DE VISITA RETANGULAR PARA ESGOTO, EM ALVENARIA COM BLOCOS DE CONCRETO, DIMENSÕES INTERNAS = 1X1 M. AF_12/2020</t>
  </si>
  <si>
    <t xml:space="preserve">BASE PARA POÇO DE VISITA RETANGULAR PARA ESGOTO, EM ALVENARIA COM BLOCOS DE CONCRETO, DIMENSÕES INTERNAS = 1X1,5 M, PROFUNDIDADE = 1,40 M, EXCLUINDO TAMPÃO. AF_12/2020_PA</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</si>
  <si>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</si>
  <si>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</si>
  <si>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</si>
  <si>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BASE PARA POÇO DE VISITA RETANGULAR PARA ESGOTO, EM ALVENARIA COM BLOCOS DE CONCRETO, DIMENSÕES INTERNAS = 1X3 M, PROFUNDIDADE = 1,40 M, EXCLUINDO TAMPÃO. AF_12/2020_PA</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</si>
  <si>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</si>
  <si>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</si>
  <si>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BASE PARA POÇO DE VISITA RETANGULAR PARA ESGOTO, EM ALVENARIA COM BLOCOS DE CONCRETO, DIMENSÕES INTERNAS = 1X4 M, PROFUNDIDADE = 1,40 M, EXCLUINDO TAMPÃO. AF_12/2020_PA</t>
  </si>
  <si>
    <t xml:space="preserve">ACRÉSCIMO PARA POÇO DE VISITA RETANGULAR PARA ESGOTO, EM ALVENARIA COM BLOCOS DE CONCRETO, DIMENSÕES INTERNAS = 1X4 M. AF_12/2020</t>
  </si>
  <si>
    <t xml:space="preserve">BASE PARA POÇO DE VISITA RETANGULAR PARA ESGOTO, EM ALVENARIA COM BLOCOS DE CONCRETO, DIMENSÕES INTERNAS = 1,5X1,5 M, PROFUNDIDADE = 1,45 M, EXCLUINDO TAMPÃO . AF_12/2020_PA</t>
  </si>
  <si>
    <t xml:space="preserve">ACRÉSCIMO PARA POÇO DE VISITA RETANGULAR PARA ESGOTO, EM ALVENARIA COM BLOCOS DE CONCRETO, DIMENSÕES INTERNAS = 1,5X1,5 M. AF_12/2020</t>
  </si>
  <si>
    <t xml:space="preserve">BASE PARA POÇO DE VISITA RETANGULAR PARA ESGOTO, EM ALVENARIA COM BLOCOS DE CONCRETO, DIMENSÕES INTERNAS = 1,5X2 M, PROFUNDIDADE = 1,40 M, EXCLUINDO TAMPÃO. AF_12/2020_PA</t>
  </si>
  <si>
    <t xml:space="preserve">ACRÉSCIMO PARA POÇO DE VISITA RETANGULAR PARA ESGOTO, EM ALVENARIA COM BLOCOS DE CONCRETO, DIMENSÕES INTERNAS = 1,5X2 M. AF_12/2020</t>
  </si>
  <si>
    <t xml:space="preserve">BASE PARA POÇO DE VISITA RETANGULAR PARA ESGOTO, EM ALVENARIA COM BLOCOS DE CONCRETO, DIMENSÕES INTERNAS = 1,5X2,5 M, PROFUNDIDADE = 1,40 M, EXCLUINDO TAMPÃO. AF_12/2020_PA</t>
  </si>
  <si>
    <t xml:space="preserve">ACRÉSCIMO PARA POÇO DE VISITA RETANGULAR PARA ESGOTO, EM ALVENARIA COM BLOCOS DE CONCRETO, DIMENSÕES INTERNAS = 1,5X2,5 M. AF_12/2020</t>
  </si>
  <si>
    <t xml:space="preserve">BASE PARA POÇO DE VISITA RETANGULAR PARA ESGOTO, EM ALVENARIA COM BLOCOS DE CONCRETO, DIMENSÕES INTERNAS = 1,5X3 M, PROFUNDIDADE = 1,40 M, EXCLUINDO TAMPÃO. AF_12/2020_PA</t>
  </si>
  <si>
    <t xml:space="preserve">ACRÉSCIMO PARA POÇO DE VISITA RETANGULAR PARA ESGOTO, EM ALVENARIA COM BLOCOS DE CONCRETO, DIMENSÕES INTERNAS = 1,5X3 M. AF_12/2020</t>
  </si>
  <si>
    <t xml:space="preserve">BASE PARA POÇO DE VISITA RETANGULAR PARA ESGOTO, EM ALVENARIA COM BLOCOS DE CONCRETO, DIMENSÕES INTERNAS = 1,5X3,5 M, PROFUNDIDADE = 1,40 M, EXCLUINDO TAMPÃO. AF_12/2020_PA</t>
  </si>
  <si>
    <t xml:space="preserve">ACRÉSCIMO PARA POÇO DE VISITA RETANGULAR PARA ESGOTO, EM ALVENARIA COM BLOCOS DE CONCRETO, DIMENSÕES INTERNAS = 1,5X3,5 M. AF_12/2020</t>
  </si>
  <si>
    <t xml:space="preserve">BASE PARA POÇO DE VISITA RETANGULAR PARA ESGOTO, EM ALVENARIA COM BLOCOS DE CONCRETO, DIMENSÕES INTERNAS = 1,5X4 M, PROFUNDIDADE = 1,40 M, EXCLUINDO TAMPÃO. AF_12/2020_PA</t>
  </si>
  <si>
    <t xml:space="preserve">ACRÉSCIMO PARA POÇO DE VISITA RETANGULAR PARA ESGOTO, EM ALVENARIA COM BLOCOS DE CONCRETO, DIMENSÕES INTERNAS = 1,5X4 M. AF_12/2020</t>
  </si>
  <si>
    <t xml:space="preserve">BASE PARA POÇO DE VISITA RETANGULAR PARA ESGOTO, EM ALVENARIA COM BLOCOS DE CONCRETO, DIMENSÕES INTERNAS = 2X2 M, PROFUNDIDADE = 1,40 M, EXCLUINDO TAMPÃO. AF_12/2020_PA</t>
  </si>
  <si>
    <t xml:space="preserve">ACRÉSCIMO PARA POÇO DE VISITA RETANGULAR PARA ESGOTO, EM ALVENARIA COM BLOCOS DE CONCRETO, DIMENSÕES INTERNAS = 2X2 M. AF_12/2020</t>
  </si>
  <si>
    <t xml:space="preserve">BASE PARA POÇO DE VISITA RETANGULAR PARA ESGOTO, EM ALVENARIA COM BLOCOS DE CONCRETO, DIMENSÕES INTERNAS = 2X2,5 M, PROFUNDIDADE = 1,40 M, EXCLUINDO TAMPÃO. AF_12/2020_PA</t>
  </si>
  <si>
    <t xml:space="preserve">ACRÉSCIMO PARA POÇO DE VISITA RETANGULAR PARA ESGOTO, EM ALVENARIA COM BLOCOS DE CONCRETO, DIMENSÕES INTERNAS = 2X2,5 M. AF_12/2020</t>
  </si>
  <si>
    <t xml:space="preserve">BASE PARA POÇO DE VISITA RETANGULAR PARA ESGOTO, EM ALVENARIA COM BLOCOS DE CONCRETO, DIMENSÕES INTERNAS = 2X3 M, PROFUNDIDADE = 1,40 M, EXCLUINDO TAMPÃO. AF_12/2020_PA</t>
  </si>
  <si>
    <t xml:space="preserve">ACRÉSCIMO PARA POÇO DE VISITA RETANGULAR PARA ESGOTO, EM ALVENARIA COM BLOCOS DE CONCRETO, DIMENSÕES INTERNAS = 2X3 M. AF_12/2020</t>
  </si>
  <si>
    <t xml:space="preserve">BASE PARA POÇO DE VISITA RETANGULAR PARA ESGOTO, EM ALVENARIA COM BLOCOS DE CONCRETO, DIMENSÕES INTERNAS = 2X3,5 M, PROFUNDIDADE = 1,40 M, EXCLUINDO TAMPÃO. AF_12/2020_PA</t>
  </si>
  <si>
    <t xml:space="preserve">ACRÉSCIMO PARA POÇO DE VISITA RETANGULAR PARA ESGOTO, EM ALVENARIA COM BLOCOS DE CONCRETO, DIMENSÕES INTERNAS = 2X3,5 M. AF_12/2020</t>
  </si>
  <si>
    <t xml:space="preserve">BASE PARA POÇO DE VISITA RETANGULAR PARA ESGOTO, EM ALVENARIA COM BLOCOS DE CONCRETO, DIMENSÕES INTERNAS = 2X4 M, PROFUNDIDADE = 1,40 M, EXCLUINDO TAMPÃO. AF_12/2020_PA</t>
  </si>
  <si>
    <t xml:space="preserve">ACRÉSCIMO PARA POÇO DE VISITA RETANGULAR PARA ESGOTO, EM ALVENARIA COM BLOCOS DE CONCRETO, DIMENSÕES INTERNAS = 2X4 M. AF_12/2020</t>
  </si>
  <si>
    <t xml:space="preserve">BASE PARA POÇO DE VISITA RETANGULAR PARA ESGOTO, EM ALVENARIA COM BLOCOS DE CONCRETO, DIMENSÕES INTERNAS = 2,5X2,5 M, PROFUNDIDADE = 1,40 M, EXCLUINDO TAMPÃO. AF_12/2020_PA</t>
  </si>
  <si>
    <t xml:space="preserve">ACRÉSCIMO PARA POÇO DE VISITA RETANGULAR PARA ESGOTO, EM ALVENARIA COM BLOCOS DE CONCRETO, DIMENSÕES INTERNAS = 2,5X2,5 M. AF_12/2020</t>
  </si>
  <si>
    <t xml:space="preserve">BASE PARA POÇO DE VISITA RETANGULAR PARA ESGOTO, EM ALVENARIA COM BLOCOS DE CONCRETO, DIMENSÕES INTERNAS = 2,5X3 M, PROFUNDIDADE = 1,40 M, EXCLUINDO TAMPÃO. AF_12/2020_PA</t>
  </si>
  <si>
    <t xml:space="preserve">ACRÉSCIMO PARA POÇO DE VISITA RETANGULAR PARA ESGOTO, EM ALVENARIA COM BLOCOS DE CONCRETO, DIMENSÕES INTERNAS = 2,5X3 M. AF_12/2020</t>
  </si>
  <si>
    <t xml:space="preserve">BASE PARA POÇO DE VISITA RETANGULAR PARA ESGOTO, EM ALVENARIA COM BLOCOS DE CONCRETO, DIMENSÕES INTERNAS = 2,5X3,5 M, PROFUNDIDADE = 1,40 M, EXCLUINDO TAMPÃO. AF_12/2020_PA</t>
  </si>
  <si>
    <t xml:space="preserve">ACRÉSCIMO PARA POÇO DE VISITA RETANGULAR PARA ESGOTO, EM ALVENARIA COM BLOCOS DE CONCRETO, DIMENSÕES INTERNAS = 2,5X3,5 M. AF_12/2020</t>
  </si>
  <si>
    <t xml:space="preserve">BASE PARA POÇO DE VISITA RETANGULAR PARA ESGOTO, EM ALVENARIA COM BLOCOS DE CONCRETO, DIMENSÕES INTERNAS = 2,5X4 M, PROFUNDIDADE = 1,40 M, EXCLUINDO TAMPÃO. AF_12/2020_PA</t>
  </si>
  <si>
    <t xml:space="preserve">ACRÉSCIMO PARA POÇO DE VISITA RETANGULAR PARA ESGOTO, EM ALVENARIA COM BLOCOS DE CONCRETO, DIMENSÕES INTERNAS = 2,5X4 M. AF_12/2020</t>
  </si>
  <si>
    <t xml:space="preserve">BASE PARA POÇO DE VISITA RETANGULAR PARA ESGOTO, EM ALVENARIA COM BLOCOS DE CONCRETO, DIMENSÕES INTERNAS = 3X3 M, PROFUNDIDADE = 1,40 M, EXCLUINDO TAMPÃO. AF_12/2020_PA</t>
  </si>
  <si>
    <t xml:space="preserve">ACRÉSCIMO PARA POÇO DE VISITA RETANGULAR PARA ESGOTO, EM ALVENARIA COM BLOCOS DE CONCRETO, DIMENSÕES INTERNAS = 3X3 M. AF_12/2020</t>
  </si>
  <si>
    <t xml:space="preserve">BASE PARA POÇO DE VISITA RETANGULAR PARA ESGOTO, EM ALVENARIA COM BLOCOS DE CONCRETO, DIMENSÕES INTERNAS = 3X3,5 M, PROFUNDIDADE = 1,40 M, EXCLUINDO TAMPÃO. AF_12/2020_PA</t>
  </si>
  <si>
    <t xml:space="preserve">ACRÉSCIMO PARA POÇO DE VISITA RETANGULAR PARA ESGOTO, EM ALVENARIA COM BLOCOS DE CONCRETO, DIMENSÕES INTERNAS = 3X3,5 M. AF_12/2020</t>
  </si>
  <si>
    <t xml:space="preserve">BASE PARA POÇO DE VISITA RETANGULAR PARA ESGOTO, EM ALVENARIA COM BLOCOS DE CONCRETO, DIMENSÕES INTERNAS = 3X4 M, PROFUNDIDADE = 1,40 M, EXCLUINDO TAMPÃO. AF_12/2020_PA</t>
  </si>
  <si>
    <t xml:space="preserve">ACRÉSCIMO PARA POÇO DE VISITA RETANGULAR PARA ESGOTO, EM ALVENARIA COM BLOCOS DE CONCRETO, DIMENSÕES INTERNAS = 3X4 M. AF_12/2020</t>
  </si>
  <si>
    <t xml:space="preserve">BASE PARA POÇO DE VISITA RETANGULAR PARA ESGOTO, EM ALVENARIA COM BLOCOS DE CONCRETO, DIMENSÕES INTERNAS = 3,5X3,5 M, PROFUNDIDADE = 1,40 M, EXCLUINDO TAMPÃO. AF_12/2020_PA</t>
  </si>
  <si>
    <t xml:space="preserve">ACRÉSCIMO PARA POÇO DE VISITA RETANGULAR PARA ESGOTO, EM ALVENARIA COM BLOCOS DE CONCRETO, DIMENSÕES INTERNAS = 3,5X3,5 M. AF_12/2020</t>
  </si>
  <si>
    <t xml:space="preserve">BASE PARA POÇO DE VISITA RETANGULAR PARA ESGOTO, EM ALVENARIA COM BLOCOS DE CONCRETO, DIMENSÕES INTERNAS = 3,5X4 M, PROFUNDIDADE = 1,40 M, EXCLUINDO TAMPÃO. AF_12/2020_PA</t>
  </si>
  <si>
    <t xml:space="preserve">ACRÉSCIMO PARA POÇO DE VISITA RETANGULAR PARA ESGOTO, EM ALVENARIA COM BLOCOS DE CONCRETO, DIMENSÕES INTERNAS = 3,5X4 M. AF_12/2020</t>
  </si>
  <si>
    <t xml:space="preserve">BASE PARA POÇO DE VISITA RETANGULAR PARA ESGOTO, EM ALVENARIA COM BLOCOS DE CONCRETO, DIMENSÕES INTERNAS = 4X4 M, PROFUNDIDADE = 1,45 M, EXCLUINDO TAMPÃO. AF_12/2020_PA</t>
  </si>
  <si>
    <t xml:space="preserve">ACRÉSCIMO PARA POÇO DE VISITA RETANGULAR PARA ESGOTO, EM ALVENARIA COM BLOCOS DE CONCRETO, DIMENSÕES INTERNAS = 4X4 M. AF_12/2020</t>
  </si>
  <si>
    <t xml:space="preserve">CHAMINÉ CIRCULAR PARA POÇO DE VISITA PARA ESGOTO, EM CONCRETO PRÉ-MOLDADO, DIÂMETRO INTERNO = 0,6 M. AF_12/2020</t>
  </si>
  <si>
    <t xml:space="preserve">CHAMINÉ CIRCULAR PARA POÇO DE VISITA PARA ESGOTO, EM ALVENARIA COM TIJOLOS CERÂMICOS MACIÇOS, DIÂMETRO INTERNO = 0,6 M. AF_12/2020</t>
  </si>
  <si>
    <t xml:space="preserve">BASE PARA POÇO DE VISITA CIRCULAR PARA  ESGOTO, EM ALVENARIA COM TIJOLOS CERÂMICOS MACIÇOS, DIÂMETRO INTERNO = 1,0 M, PROFUNDIDADE = 1,40 M, EXCLUINDO TAMPÃO. AF_12/2020_PA</t>
  </si>
  <si>
    <t xml:space="preserve">BASE PARA POÇO DE VISITA RETANGULAR PARA ESGOTO, EM ALVENARIA COM BLOCOS DE CONCRETO, DIMENSÕES INTERNAS = 1X3,5 M, PROFUNDIDADE = 1,40 M, EXCLUINDO TAMPÃO. AF_12/2020_PA</t>
  </si>
  <si>
    <t xml:space="preserve">BASE PARA POÇO DE VISITA RETANGULAR PARA ESGOTO, EM ALVENARIA COM BLOCOS DE CONCRETO, DIMENSÕES INTERNAS = 1X2 M, PROFUNDIDADE = 1,40 M, EXCLUINDO TAMPÃO. AF_12/2020_PA</t>
  </si>
  <si>
    <t xml:space="preserve">BASE PARA POÇO DE VISITA RETANGULAR PARA ESGOTO, EM ALVENARIA COM BLOCOS DE CONCRETO, DIMENSÕES INTERNAS = 1X2,5 M, PROFUNDIDADE = 1,40 M, EXCLUINDO TAMPÃO. AF_12/2020_PA</t>
  </si>
  <si>
    <t xml:space="preserve">ACRÉSCIMO PARA POÇO DE VISITA CIRCULAR PARA ESGOTO, EM CONCRETO PRÉ-MOLDADO, DIÂMETRO INTERNO = 0,8 M. AF_12/2020</t>
  </si>
  <si>
    <t xml:space="preserve">BASE PARA POÇO DE VISITA CIRCULAR PARA ESGOTO, EM CONCRETO PRÉ-MOLDADO, DIÂMETRO INTERNO = 1,0 M, PROFUNDIDADE = 1,35 M, EXCLUINDO TAMPÃO. AF_12/2020_PA</t>
  </si>
  <si>
    <t xml:space="preserve">ACRÉSCIMO PARA POÇO DE VISITA CIRCULAR PARA DRENAGEM, EM CONCRETO PRÉ-MOLDADO, DIÂMETRO INTERNO = 1,2 M. AF_12/2020</t>
  </si>
  <si>
    <t xml:space="preserve">ACRÉSCIMO PARA POÇO DE VISITA RETANGULAR PARA DRENAGEM, EM ALVENARIA COM BLOCOS DE CONCRETO, DIMENSÕES INTERNAS = 1,5X1,5 M. AF_12/2020</t>
  </si>
  <si>
    <t xml:space="preserve">BASE PARA POÇO DE VISITA CIRCULAR PARA DRENAGEM, EM ALVENARIA COM TIJOLOS CERÂMICOS MACIÇOS, DIÂMETRO INTERNO = 1,2 M, PROFUNDIDADE = 1,40 M, EXCLUINDO TAMPÃO. AF_12/2020_PA</t>
  </si>
  <si>
    <t xml:space="preserve">ACRÉSCIMO PARA POÇO DE VISITA CIRCULAR PARA DRENAGEM, EM ALVENARIA COM TIJOLOS CERÂMICOS MACIÇOS, DIÂMETRO INTERNO = 1,2 M. AF_12/2020</t>
  </si>
  <si>
    <t xml:space="preserve">BASE PARA POÇO DE VISITA RETANGULAR PARA DRENAGEM, EM ALVENARIA COM BLOCOS DE CONCRETO, DIMENSÕES INTERNAS = 1,5X2 M, PROFUNDIDADE = 1,40 M, EXCLUINDO TAMPÃO. AF_12/2020_PA</t>
  </si>
  <si>
    <t xml:space="preserve">ACRÉSCIMO PARA POÇO DE VISITA CIRCULAR PARA DRENAGEM, EM CONCRETO PRÉ-MOLDADO, DIÂMETRO INTERNO = 1,5 M. AF_12/2020</t>
  </si>
  <si>
    <t xml:space="preserve">ACRÉSCIMO PARA POÇO DE VISITA RETANGULAR PARA DRENAGEM, EM ALVENARIA COM BLOCOS DE CONCRETO, DIMENSÕES INTERNAS = 1,5X2 M. AF_12/2020</t>
  </si>
  <si>
    <t xml:space="preserve">BASE PARA POÇO DE VISITA CIRCULAR PARA DRENAGEM, EM ALVENARIA COM TIJOLOS CERÂMICOS MACIÇOS, DIÂMETRO INTERNO = 1,50 M, PROFUNDIDADE = 1,40 M, EXCLUINDO TAMPÃO. AF_12/2020_PA</t>
  </si>
  <si>
    <t xml:space="preserve">ACRÉSCIMO PARA POÇO DE VISITA CIRCULAR PARA DRENAGEM, EM ALVENARIA COM TIJOLOS CERÂMICOS MACIÇOS, DIÂMETRO INTERNO = 1,5 M. AF_12/2020</t>
  </si>
  <si>
    <t xml:space="preserve">BASE PARA POÇO DE VISITA RETANGULAR PARA DRENAGEM, EM ALVENARIA COM BLOCOS DE CONCRETO, DIMENSÕES INTERNAS = 1X1 M, PROFUNDIDADE = 1,40 M, EXCLUINDO TAMPÃO. AF_12/2020_PA</t>
  </si>
  <si>
    <t xml:space="preserve">ACRÉSCIMO PARA POÇO DE VISITA RETANGULAR PARA DRENAGEM, EM ALVENARIA COM BLOCOS DE CONCRETO, DIMENSÕES INTERNAS = 1X1 M. AF_12/2020</t>
  </si>
  <si>
    <t xml:space="preserve">BASE PARA POÇO DE VISITA RETANGULAR PARA DRENAGEM, EM ALVENARIA COM BLOCOS DE CONCRETO, DIMENSÕES INTERNAS = 1,5X2,5 M, PROFUNDIDADE = 1,40 M, EXCLUINDO TAMPÃO. AF_12/2020_PA</t>
  </si>
  <si>
    <t xml:space="preserve">BASE PARA POÇO DE VISITA RETANGULAR PARA DRENAGEM, EM ALVENARIA COM BLOCOS DE CONCRETO, DIMENSÕES INTERNAS = 1X1,5 M, PROFUNDIDADE = 1,40 M, EXCLUINDO TAMPÃO. AF_12/2020_PA</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</si>
  <si>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</si>
  <si>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1,5X2,5 M. AF_12/2020</t>
  </si>
  <si>
    <t xml:space="preserve">BASE PARA POÇO DE VISITA RETANGULAR PARA DRENAGEM, EM ALVENARIA COM BLOCOS DE CONCRETO, DIMENSÕES INTERNAS = 1X2 M, PROFUNDIDADE = 1,40 M, EXCLUINDO TAMPÃO. AF_12/2020_PA</t>
  </si>
  <si>
    <t xml:space="preserve">ACRÉSCIMO PARA POÇO DE VISITA RETANGULAR PARA DRENAGEM, EM ALVENARIA COM BLOCOS DE CONCRETO, DIMENSÕES INTERNAS = 1X2 M. AF_12/2020</t>
  </si>
  <si>
    <t xml:space="preserve">BASE PARA POÇO DE VISITA RETANGULAR PARA DRENAGEM, EM ALVENARIA COM BLOCOS DE CONCRETO, DIMENSÕES INTERNAS = 1X2,5 M, PROFUNDIDADE = 1,40 M, EXCLUINDO TAMPÃO. AF_12/2020_PA</t>
  </si>
  <si>
    <t xml:space="preserve">POÇO DE INSPEÇÃO CIRCULAR PARA DRENAGEM, EM CONCRETO PRÉ-MOLDADO, DIÂMETRO INTERNO = 0,60 M, PROFUNDIDADE = 0,90 M, EXCLUINDO TAMPÃO. AF_12/2020_PA</t>
  </si>
  <si>
    <t xml:space="preserve">ACRÉSCIMO PARA POÇO DE VISITA RETANGULAR PARA DRENAGEM, EM ALVENARIA COM BLOCOS DE CONCRETO, DIMENSÕES INTERNAS = 1X2,5 M. AF_12/2020</t>
  </si>
  <si>
    <t xml:space="preserve">POÇO DE INSPEÇÃO CIRCULAR PARA DRENAGEM, EM CONCRETO PRÉ-MOLDADO, DIÂMETRO INTERNO = 0,60 M, PROFUNDIDADE = 1,40 M, EXCLUINDO TAMPÃO. AF_12/2020_PA</t>
  </si>
  <si>
    <t xml:space="preserve">BASE PARA POÇO DE VISITA RETANGULAR PARA DRENAGEM, EM ALVENARIA COM BLOCOS DE CONCRETO, DIMENSÕES INTERNAS = 1,5X3 M, PROFUNDIDADE = 1,40 M, EXCLUINDO TAMPÃO. AF_12/2020_PA</t>
  </si>
  <si>
    <t xml:space="preserve">POÇO DE INSPEÇÃO CIRCULAR PARA DRENAGEM, EM ALVENARIA COM TIJOLOS CERÂMICOS MACIÇOS, DIÂMETRO INTERNO = 0,60 M, PROFUNDIDADE = 0,95 M, EXCLUINDO TAMPÃO. AF_12/2020_PA</t>
  </si>
  <si>
    <t xml:space="preserve">POÇO DE INSPEÇÃO CIRCULAR PARA DRENAGEM, EM ALVENARIA COM TIJOLOS CERÂMICOS MACIÇOS, DIÂMETRO INTERNO = 0,60 M, PROFUNDIDADE = 1,45 M, EXCLUINDO TAMPÃO. AF_12/2020_PA</t>
  </si>
  <si>
    <t xml:space="preserve">BASE PARA POÇO DE VISITA RETANGULAR PARA DRENAGEM, EM ALVENARIA COM BLOCOS DE CONCRETO, DIMENSÕES INTERNAS = 1X3 M, PROFUNDIDADE = 1,40 M, EXCLUINDO TAMPÃO. AF_12/2020_PA</t>
  </si>
  <si>
    <t xml:space="preserve">BASE PARA POÇO DE VISITA CIRCULAR PARA DRENAGEM, EM CONCRETO PRÉ-MOLDADO, DIÂMETRO INTERNO = 0,80 M, PROFUNDIDADE = 1,35 M, EXCLUINDO TAMPÃO. AF_12/2020_PA</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</si>
  <si>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</si>
  <si>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1X3 M. AF_12/2020</t>
  </si>
  <si>
    <t xml:space="preserve">ACRÉSCIMO PARA POÇO DE VISITA CIRCULAR PARA DRENAGEM, EM CONCRETO PRÉ-MOLDADO, DIÂMETRO INTERNO = 0,8 M. AF_12/2020</t>
  </si>
  <si>
    <t xml:space="preserve">BASE PARA POÇO DE VISITA RETANGULAR PARA DRENAGEM, EM ALVENARIA COM BLOCOS DE CONCRETO, DIMENSÕES INTERNAS = 1X3,5 M, PROFUNDIDADE = 1,40 M, EXCLUINDO TAMPÃO. AF_12/2020_PA</t>
  </si>
  <si>
    <t xml:space="preserve">BASE PARA POÇO DE VISITA CIRCULAR PARA DRENAGEM, EM ALVENARIA COM TIJOLOS CERÂMICOS MACIÇOS, DIÂMETRO INTERNO = 0,80 M, PROFUNDIDADE = 1,40 M, EXCLUINDO TAMPÃO. AF_12/2020_PA</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</si>
  <si>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</si>
  <si>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2,5X2,5 M. AF_12/2020</t>
  </si>
  <si>
    <t xml:space="preserve">ACRÉSCIMO PARA POÇO DE VISITA CIRCULAR PARA DRENAGEM, EM ALVENARIA COM TIJOLOS CERÂMICOS MACIÇOS, DIÂMETRO INTERNO = 0,8 M. AF_12/2020</t>
  </si>
  <si>
    <t xml:space="preserve">BASE PARA POÇO DE VISITA RETANGULAR PARA DRENAGEM, EM ALVENARIA COM BLOCOS DE CONCRETO, DIMENSÕES INTERNAS = 1,5X3,5 M, PROFUNDIDADE = 1,40 M, EXCLUINDO TAMPÃO. AF_12/2020_PA</t>
  </si>
  <si>
    <t xml:space="preserve">BASE PARA POÇO DE VISITA CIRCULAR PARA DRENAGEM, EM CONCRETO PRÉ-MOLDADO, DIÂMETRO INTERNO = 1,0 M, PROFUNDIDADE = 1,35 M, EXCLUINDO TAMPÃO. AF_05/2018_PA</t>
  </si>
  <si>
    <t xml:space="preserve">BASE PARA POÇO DE VISITA RETANGULAR PARA DRENAGEM, EM ALVENARIA COM BLOCOS DE CONCRETO, DIMENSÕES INTERNAS = 1X4 M, PROFUNDIDADE = 1,40 M, EXCLUINDO TAMPÃO. AF_12/2020_PA</t>
  </si>
  <si>
    <t xml:space="preserve">BASE PARA POÇO DE VISITA RETANGULAR PARA DRENAGEM, EM ALVENARIA COM BLOCOS DE CONCRETO, DIMENSÕES INTERNAS = 2,5X3 M, PROFUNDIDADE = 1,40 M, EXCLUINDO TAMPÃO. AF_12/2020_PA</t>
  </si>
  <si>
    <t xml:space="preserve">ACRÉSCIMO PARA POÇO DE VISITA CIRCULAR PARA DRENAGEM, EM CONCRETO PRÉ-MOLDADO, DIÂMETRO INTERNO = 1 M. AF_12/2020</t>
  </si>
  <si>
    <t xml:space="preserve">ACRÉSCIMO PARA POÇO DE VISITA RETANGULAR PARA DRENAGEM, EM ALVENARIA COM BLOCOS DE CONCRETO, DIMENSÕES INTERNAS = 1X4 M. AF_12/2020</t>
  </si>
  <si>
    <t xml:space="preserve">BASE PARA POÇO DE VISITA RETANGULAR PARA DRENAGEM, EM ALVENARIA COM BLOCOS DE CONCRETO, DIMENSÕES INTERNAS = 1,5X1,5 M, PROFUNDIDADE = 1,40 M, EXCLUINDO TAMPÃO. AF_12/2020_PA</t>
  </si>
  <si>
    <t xml:space="preserve">ACRÉSCIMO PARA POÇO DE VISITA RETANGULAR PARA DRENAGEM, EM ALVENARIA COM BLOCOS DE CONCRETO, DIMENSÕES INTERNAS = 1,5X3,5 M. AF_12/2020</t>
  </si>
  <si>
    <t xml:space="preserve">BASE PARA POÇO DE VISITA CIRCULAR PARA DRENAGEM, EM ALVENARIA COM TIJOLOS CERÂMICOS MACIÇOS, DIÂMETRO INTERNO = 1,0 M, PROFUNDIDADE = 1,40 M, EXCLUINDO TAMPÃO. AF_12/2020_PA</t>
  </si>
  <si>
    <t xml:space="preserve">ACRÉSCIMO PARA POÇO DE VISITA CIRCULAR PARA DRENAGEM, EM ALVENARIA COM TIJOLOS CERÂMICOS MACIÇOS, DIÂMETRO INTERNO = 1 M. AF_12/2020</t>
  </si>
  <si>
    <t xml:space="preserve">BASE PARA POÇO DE VISITA RETANGULAR PARA DRENAGEM, EM ALVENARIA COM BLOCOS DE CONCRETO, DIMENSÕES INTERNAS = 1,5X4 M, PROFUNDIDADE = 1,40 M, EXCLUINDO TAMPÃO. AF_12/2020_PA</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</si>
  <si>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</si>
  <si>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1,5X4 M. AF_12/2020</t>
  </si>
  <si>
    <t xml:space="preserve">BASE PARA POÇO DE VISITA RETANGULAR PARA DRENAGEM, EM ALVENARIA COM BLOCOS DE CONCRETO, DIMENSÕES INTERNAS = 2,5X3,5 M, PROFUNDIDADE = 1,40 M, EXCLUINDO TAMPÃO. AF_12/2020_PA</t>
  </si>
  <si>
    <t xml:space="preserve">ACRÉSCIMO PARA POÇO DE VISITA RETANGULAR PARA DRENAGEM, EM ALVENARIA COM BLOCOS DE CONCRETO, DIMENSÕES INTERNAS = 2,5X3,5 M. AF_12/2020</t>
  </si>
  <si>
    <t xml:space="preserve">BASE PARA POÇO DE VISITA RETANGULAR PARA DRENAGEM, EM ALVENARIA COM BLOCOS DE CONCRETO, DIMENSÕES INTERNAS = 2,5X4 M, PROFUNDIDADE = 1,40 M, EXCLUINDO TAMPÃO. AF_12/2020_PA</t>
  </si>
  <si>
    <t xml:space="preserve">BASE PARA POÇO DE VISITA RETANGULAR PARA DRENAGEM, EM ALVENARIA COM BLOCOS DE CONCRETO, DIMENSÕES INTERNAS = 2X2 M, PROFUNDIDADE = 1,40 M, EXCLUINDO TAMPÃO. AF_12/2020_PA</t>
  </si>
  <si>
    <t xml:space="preserve">ACRÉSCIMO PARA POÇO DE VISITA RETANGULAR PARA DRENAGEM, EM ALVENARIA COM BLOCOS DE CONCRETO, DIMENSÕES INTERNAS = 2,5X4 M. AF_12/2020</t>
  </si>
  <si>
    <t xml:space="preserve">BASE PARA POÇO DE VISITA RETANGULAR PARA DRENAGEM, EM ALVENARIA COM BLOCOS DE CONCRETO, DIMENSÕES INTERNAS = 3X3 M, PROFUNDIDADE = 1,40 M, EXCLUINDO TAMPÃO. AF_12/2020_PA</t>
  </si>
  <si>
    <t xml:space="preserve">ACRÉSCIMO PARA POÇO DE VISITA RETANGULAR PARA DRENAGEM, EM ALVENARIA COM BLOCOS DE CONCRETO, DIMENSÕES INTERNAS = 3X3 M. AF_12/2020</t>
  </si>
  <si>
    <t xml:space="preserve">BASE PARA POÇO DE VISITA RETANGULAR PARA DRENAGEM, EM ALVENARIA COM BLOCOS DE CONCRETO, DIMENSÕES INTERNAS = 3X3,5 M, PROFUNDIDADE = 1,40 M, EXCLUINDO TAMPÃO. AF_12/2020_PA</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</si>
  <si>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</si>
  <si>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2X2 M. AF_12/2020</t>
  </si>
  <si>
    <t xml:space="preserve">BASE PARA POÇO DE VISITA RETANGULAR PARA DRENAGEM, EM ALVENARIA COM BLOCOS DE CONCRETO, DIMENSÕES INTERNAS = 3X4 M, PROFUNDIDADE = 1,40 M, EXCLUINDO TAMPÃO. AF_12/2020_PA</t>
  </si>
  <si>
    <t xml:space="preserve">ACRÉSCIMO PARA POÇO DE VISITA RETANGULAR PARA DRENAGEM, EM ALVENARIA COM BLOCOS DE CONCRETO, DIMENSÕES INTERNAS = 3X4 M. AF_12/2020</t>
  </si>
  <si>
    <t xml:space="preserve">BASE PARA POÇO DE VISITA RETANGULAR PARA DRENAGEM, EM ALVENARIA COM BLOCOS DE CONCRETO, DIMENSÕES INTERNAS = 3,5X3,5 M, PROFUNDIDADE = 1,40 M, EXCLUINDO TAMPÃO. AF_12/2020_PA</t>
  </si>
  <si>
    <t xml:space="preserve">ACRÉSCIMO PARA POÇO DE VISITA RETANGULAR PARA DRENAGEM, EM ALVENARIA COM BLOCOS DE CONCRETO, DIMENSÕES INTERNAS = 3,5X3,5 M. AF_12/2020</t>
  </si>
  <si>
    <t xml:space="preserve">BASE PARA POÇO DE VISITA RETANGULAR PARA DRENAGEM, EM ALVENARIA COM BLOCOS DE CONCRETO, DIMENSÕES INTERNAS = 2X2,5 M, PROFUNDIDADE = 1,40 M, EXCLUINDO TAMPÃO. AF_12/2020_PA</t>
  </si>
  <si>
    <t xml:space="preserve">BASE PARA POÇO DE VISITA RETANGULAR PARA DRENAGEM, EM ALVENARIA COM BLOCOS DE CONCRETO, DIMENSÕES INTERNAS = 3,5X4 M, PROFUNDIDADE = 1,40 M, EXCLUINDO TAMPÃO. AF_12/2020_PA</t>
  </si>
  <si>
    <t xml:space="preserve">ACRÉSCIMO PARA POÇO DE VISITA RETANGULAR PARA DRENAGEM, EM ALVENARIA COM BLOCOS DE CONCRETO, DIMENSÕES INTERNAS = 3,5X4 M. AF_12/2020</t>
  </si>
  <si>
    <t xml:space="preserve">BASE PARA POÇO DE VISITA RETANGULAR PARA DRENAGEM, EM ALVENARIA COM BLOCOS DE CONCRETO, DIMENSÕES INTERNAS = 4X4 M, PROFUNDIDADE = 1,40 M, EXCLUINDO TAMPÃO. AF_12/2020_PA</t>
  </si>
  <si>
    <t xml:space="preserve">ACRÉSCIMO PARA POÇO DE VISITA RETANGULAR PARA DRENAGEM, EM ALVENARIA COM BLOCOS DE CONCRETO, DIMENSÕES INTERNAS = 2X2,5 M. AF_12/2020</t>
  </si>
  <si>
    <t xml:space="preserve">CHAMINÉ CIRCULAR PARA POÇO DE VISITA PARA DRENAGEM, EM ALVENARIA COM TIJOLOS CERÂMICOS MACIÇOS, DIÂMETRO INTERNO = 0,6 M. AF_12/2020</t>
  </si>
  <si>
    <t xml:space="preserve">BASE PARA POÇO DE VISITA RETANGULAR PARA DRENAGEM, EM ALVENARIA COM BLOCOS DE CONCRETO, DIMENSÕES INTERNAS = 2X3 M, PROFUNDIDADE = 1,40 M, EXCLUINDO TAMPÃO. AF_12/2020_PA</t>
  </si>
  <si>
    <t xml:space="preserve">ACRÉSCIMO PARA POÇO DE VISITA RETANGULAR PARA DRENAGEM, EM ALVENARIA COM BLOCOS DE CONCRETO, DIMENSÕES INTERNAS = 2X3 M. AF_12/2020</t>
  </si>
  <si>
    <t xml:space="preserve">BASE PARA POÇO DE VISITA RETANGULAR PARA DRENAGEM, EM ALVENARIA COM BLOCOS DE CONCRETO, DIMENSÕES INTERNAS = 2X3,5 M, PROFUNDIDADE = 1,40 M, EXCLUINDO TAMPÃO. AF_12/2020_PA</t>
  </si>
  <si>
    <t xml:space="preserve">ACRÉSCIMO PARA POÇO DE VISITA RETANGULAR PARA DRENAGEM, EM ALVENARIA COM BLOCOS DE CONCRETO, DIMENSÕES INTERNAS = 2X3,5 M. AF_12/2020</t>
  </si>
  <si>
    <t xml:space="preserve">BASE PARA POÇO DE VISITA RETANGULAR PARA DRENAGEM, EM ALVENARIA COM BLOCOS DE CONCRETO, DIMENSÕES INTERNAS = 2X4 M, PROFUNDIDADE = 1,40 M, EXCLUINDO TAMPÃO. AF_12/2020_PA</t>
  </si>
  <si>
    <t xml:space="preserve">ACRÉSCIMO PARA POÇO DE VISITA RETANGULAR PARA DRENAGEM, EM ALVENARIA COM BLOCOS DE CONCRETO, DIMENSÕES INTERNAS = 2X4 M. AF_12/2020</t>
  </si>
  <si>
    <t xml:space="preserve">BASE PARA POÇO DE VISITA RETANGULAR PARA DRENAGEM, EM ALVENARIA COM BLOCOS DE CONCRETO, DIMENSÕES INTERNAS = 2,5X2,5 M, PROFUNDIDADE = 1,40 M, EXCLUINDO TAMPÃO. AF_12/2020_PA</t>
  </si>
  <si>
    <t xml:space="preserve">ACRÉSCIMO PARA POÇO DE VISITA RETANGULAR PARA DRENAGEM, EM ALVENARIA COM BLOCOS DE CONCRETO, DIMENSÕES INTERNAS = 4X4 M. AF_12/2020</t>
  </si>
  <si>
    <t xml:space="preserve">CAIXA COM GRELHA RETANGULAR DE FERRO FUNDIDO, EM ALVENARIA COM TIJOLOS CERÂMICOS MACIÇOS, DIMENSÕES INTERNAS: 0,30 X 1,00 X 1,00. AF_12/2020</t>
  </si>
  <si>
    <t xml:space="preserve">CAIXA COM GRELHA RETANGULAR DE FERRO FUNDIDO, EM ALVENARIA COM BLOCOS DE CONCRETO, DIMENSÕES INTERNAS: 0,30 X 1,00 X 1,00.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</si>
  <si>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</si>
  <si>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</si>
  <si>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CONCRETO PRÉ-MOLDADO, DIMENSÕES INTERNAS: 0,60 X 0,60 X H=0,50 M. AF_12/2020</t>
  </si>
  <si>
    <t xml:space="preserve">BASE PARA POCO DE VISITA RETANGULAR PARA ESGOTO E DRENAGEM, EM CONCRETO ESTRUTURAL, DIMENSÕES INTERNAS DE 90X150 M, PROFUNDIDADE DE 1,25 M, EXCLUINDO TAMPÃO. AF_12/2020_PA</t>
  </si>
  <si>
    <t xml:space="preserve">BASE PARA POÇO DE VISITA CIRCULAR PARA  ESGOTO, EM CONCRETO PRÉ-MOLDADO, DIÂMETRO INTERNO = 1,20 M, PROFUNDIDADE = 1,60 M, EXCLUINDO TAMPÃO. AF_12/2020_PA</t>
  </si>
  <si>
    <t xml:space="preserve">BASE PARA POÇO DE VISITA CIRCULAR PARA  ESGOTO, EM CONCRETO PRÉ-MOLDADO, DIÂMETRO INTERNO = 1,50 M, PROFUNDIDADE = 1,35 M, EXCLUINDO TAMPÃO. AF_12/2020_PA</t>
  </si>
  <si>
    <t xml:space="preserve">BASE PARA POÇO DE VISITA CIRCULAR PARA DRENAGEM, EM CONCRETO PRÉ-MOLDADO, DIÂMETRO INTERNO = 1,50 M, PROFUNDIDADE = 1,35 M, EXCLUINDO TAMPÃO. AF_12/2020_PA</t>
  </si>
  <si>
    <t xml:space="preserve">GUIA (MEIO-FIO) CONCRETO, MOLDADA  IN LOCO  EM TRECHO RETO COM EXTRUSORA, 13 CM BASE X 22 CM ALTURA. AF_01/2024</t>
  </si>
  <si>
    <t xml:space="preserve">GUIA (MEIO-FIO) CONCRETO, MOLDADA  IN LOCO  EM TRECHO CURVO COM EXTRUSORA, 13 CM BASE X 22 CM ALTURA. AF_01/2024</t>
  </si>
  <si>
    <t xml:space="preserve">GUIA (MEIO-FIO) CONCRETO, MOLDADA  IN LOCO  EM TRECHO RETO COM EXTRUSORA, 15 CM BASE X 30 CM ALTURA. AF_01/2024</t>
  </si>
  <si>
    <t xml:space="preserve">GUIA (MEIO-FIO) CONCRETO, MOLDADA  IN LOCO  EM TRECHO CURVO COM EXTRUSORA, 15 CM BASE X 30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</si>
  <si>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</si>
  <si>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</si>
  <si>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</si>
  <si>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CURVO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</si>
  <si>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</si>
  <si>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GUIA (MEIO-FIO) E SARJETA CONJUGADOS DE CONCRETO, MOLDADA  IN LOCO  EM TRECHO CURVO COM EXTRUSORA, 65 CM BASE (15 CM BASE DA GUIA + 50 CM BASE DA SARJETA) X 26 CM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</si>
  <si>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</si>
  <si>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</si>
  <si>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</si>
  <si>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CURVO, CONFECCIONADA EM CONCRETO PRÉ-FABRICADO, DIMENSÕES 100X15X13X20 CM (COMPRIMENTO X BASE INFERIOR X BASE SUPERIOR X ALTURA). AF_01/2024</t>
  </si>
  <si>
    <t xml:space="preserve">ASSENTAMENTO DE GUIA (MEIO-FIO) EM TRECHO RETO, CONFECCIONADA EM CONCRETO PRÉ-FABRICADO, DIMENSÕES 80X08X08X25 CM (COMPRIMENTO X BASE INFERIOR X BASE SUPERIOR X ALTURA).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</si>
  <si>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</si>
  <si>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</si>
  <si>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</si>
  <si>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EXECUÇÃO DE SARJETA DE CONCRETO USINADO, MOLDADA  IN LOCO  EM TRECHO RETO, 30 CM BASE X 15 CM ALTURA. AF_01/2024</t>
  </si>
  <si>
    <t xml:space="preserve">EXECUÇÃO DE SARJETA DE CONCRETO USINADO, MOLDADA  IN LOCO  EM TRECHO CURVO, 30 CM BASE X 15 CM ALTURA. AF_01/2024</t>
  </si>
  <si>
    <t xml:space="preserve">EXECUÇÃO DE SARJETA DE CONCRETO USINADO, MOLDADA  IN LOCO  EM TRECHO RETO, 45 CM BASE X 15 CM ALTURA. AF_01/2024</t>
  </si>
  <si>
    <t xml:space="preserve">EXECUÇÃO DE SARJETA DE CONCRETO USINADO, MOLDADA  IN LOCO  EM TRECHO CURVO, 45 CM BASE X 15 CM ALTURA. AF_01/2024</t>
  </si>
  <si>
    <t xml:space="preserve">EXECUÇÃO DE SARJETA DE CONCRETO USINADO, MOLDADA  IN LOCO  EM TRECHO RETO, 60 CM BASE X 15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</si>
  <si>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</si>
  <si>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</si>
  <si>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CURVO, 30 CM BASE X 10 CM ALTURA. AF_01/2024</t>
  </si>
  <si>
    <t xml:space="preserve">EXECUÇÃO DE SARJETA DE CONCRETO USINADO, MOLDADA  IN LOCO  EM TRECHO RETO, 45 CM BASE X 10 CM ALTURA. AF_01/2024</t>
  </si>
  <si>
    <t xml:space="preserve">EXECUÇÃO DE SARJETA DE CONCRETO USINADO, MOLDADA  IN LOCO  EM TRECHO CURVO, 45 CM BASE X 10 CM ALTURA. AF_01/2024</t>
  </si>
  <si>
    <t xml:space="preserve">EXECUÇÃO DE SARJETA DE CONCRETO USINADO, MOLDADA  IN LOCO  EM TRECHO RETO, 60 CM BASE X 10 CM ALTURA. AF_01/2024</t>
  </si>
  <si>
    <t xml:space="preserve">EXECUÇÃO DE SARJETA DE CONCRETO USINADO, MOLDADA  IN LOCO  EM TRECHO CURVO, 60 CM BASE X 10 CM ALTURA. AF_01/2024</t>
  </si>
  <si>
    <t xml:space="preserve">EXECUÇÃO DE SARJETÃO DE CONCRETO USINADO, MOLDADA  IN LOCO  EM TRECHO RETO, 100 CM BASE X 20 CM ALTURA. AF_01/2024</t>
  </si>
  <si>
    <t xml:space="preserve">EXECUÇÃO DE ESCORAS DE CONCRETO PARA CONTENÇÃO DE GUIAS PRÉ-FABRICADAS. AF_01/2024</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</si>
  <si>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</si>
  <si>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</si>
  <si>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</si>
  <si>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</si>
  <si>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APLICAÇÃO DE MANTA GEOTÊXTIL NAS JUNTAS RÍGIDAS DE ADUELAS PRÉ-MOLDADAS DE CONCRETO ARMADO. AF_01/2023</t>
  </si>
  <si>
    <t xml:space="preserve">FABRICAÇÃO, MONTAGEM E DESMONTAGEM DE FÔRMA PARA BOCA PARA BUEIRO, EM CHAPA DE MADEIRA COMPENSADA RESINADA, E = 17 MM, 2 UTILIZAÇÕES. AF_07/2021</t>
  </si>
  <si>
    <t xml:space="preserve">ARMAÇÃO DE MURO ALA E MURO TESTA UTILIZANDO AÇO CA-50 DE 6,3 MM - MONTAGEM. AF_07/2021</t>
  </si>
  <si>
    <t xml:space="preserve">ARMAÇÃO DE MURO ALA E MURO TESTA UTILIZANDO AÇO CA-50 DE 8 MM - MONTAGEM. AF_07/2021</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</si>
  <si>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</si>
  <si>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</si>
  <si>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</si>
  <si>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</si>
  <si>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SOLEIRA UTILIZANDO AÇO CA-50 DE 6,3 MM - MONTAGEM. AF_07/2021</t>
  </si>
  <si>
    <t xml:space="preserve">ARMAÇÃO DE SOLEIRA UTILIZANDO AÇO CA-50 DE 8 MM - MONTAGEM. AF_07/2021</t>
  </si>
  <si>
    <t xml:space="preserve">CONCRETAGEM DE BOCA PARA BUEIRO, FCK = 20 MPA, COM USO DE BOMBA - LANÇAMENTO, ADENSAMENTO E ACABAMENTO. AF_07/2021</t>
  </si>
  <si>
    <t xml:space="preserve">BOCA PARA BUEIRO SIMPLES TUBULAR D = 40 CM EM CONCRETO, ALAS COM ESCONSIDADE DE 0°, INCLUINDO FÔRMAS E MATERIAIS. AF_07/2021</t>
  </si>
  <si>
    <t xml:space="preserve">BOCA PARA BUEIRO SIMPLES TUBULAR D = 60 CM EM CONCRETO, ALAS COM ESCONSIDADE DE 0°, INCLUINDO FÔRMAS E MATERIAIS. AF_07/2021</t>
  </si>
  <si>
    <t xml:space="preserve">BOCA PARA BUEIRO SIMPLES TUBULAR D = 80 CM EM CONCRETO, ALAS COM ESCONSIDADE DE 0°, INCLUINDO FÔRMAS E MATERIAIS. AF_07/2021</t>
  </si>
  <si>
    <t xml:space="preserve">BOCA PARA BUEIRO SIMPLES TUBULAR D = 100 CM EM CONCRETO, ALAS COM ESCONSIDADE DE 0°, INCLUINDO FÔRMAS E MATERIAIS. AF_07/2021</t>
  </si>
  <si>
    <t xml:space="preserve">BOCA PARA BUEIRO SIMPLES TUBULAR D = 120 CM EM CONCRETO, ALAS COM ESCONSIDADE DE 0°, INCLUINDO FÔRMAS E MATERIAIS. AF_07/2021</t>
  </si>
  <si>
    <t xml:space="preserve">BOCA PARA BUEIRO SIMPLES TUBULAR D = 150 CM EM CONCRETO, ALAS COM ESCONSIDADE DE 0°, INCLUINDO FÔRMAS E MATERIAIS. AF_07/2021</t>
  </si>
  <si>
    <t xml:space="preserve">BOCA PARA BUEIRO DUPLO TUBULAR D = 80 CM EM CONCRETO, ALAS COM ESCONSIDADE DE 0°, INCLUINDO FÔRMAS E MATERIAIS. AF_07/2021</t>
  </si>
  <si>
    <t xml:space="preserve">BOCA PARA BUEIRO DUPLO TUBULAR D = 100 CM EM CONCRETO, ALAS COM ESCONSIDADE DE 0°, INCLUINDO FÔRMAS E MATERIAIS. AF_07/2021</t>
  </si>
  <si>
    <t xml:space="preserve">BOCA PARA BUEIRO DUPLO TUBULAR D = 120 CM EM CONCRETO, ALAS COM ESCONSIDADE DE 0°, INCLUINDO FÔRMAS E MATERIAIS. AF_07/2021</t>
  </si>
  <si>
    <t xml:space="preserve">BOCA PARA BUEIRO DUPLO TUBULAR D = 150 CM EM CONCRETO, ALAS COM ESCONSIDADE DE 0°, INCLUINDO FÔRMAS E MATERIAIS. AF_07/2021</t>
  </si>
  <si>
    <t xml:space="preserve">BOCA PARA BUEIRO TRIPLO TUBULAR D = 100 CM EM CONCRETO, ALAS COM ESCONSIDADE DE 0°, INCLUINDO FÔRMAS E MATERIAIS. AF_07/2021</t>
  </si>
  <si>
    <t xml:space="preserve">BOCA PARA BUEIRO TRIPLO TUBULAR D = 120 CM EM CONCRETO, ALAS COM ESCONSIDADE DE 0°, INCLUINDO FÔRMAS E MATERIAIS. AF_07/2021</t>
  </si>
  <si>
    <t xml:space="preserve">BOCA PARA BUEIRO TRIPLO TUBULAR D = 150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</si>
  <si>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</si>
  <si>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120 CM EM CONCRETO, ALAS COM ESCONSIDADE DE 30°, INCLUINDO FÔRMAS E MATERIAIS. AF_07/2021</t>
  </si>
  <si>
    <t xml:space="preserve">BOCA PARA BUEIRO SIMPLES TUBULAR D = 150 CM EM CONCRETO, ALAS COM ESCONSIDADE DE 30°, INCLUINDO FÔRMAS E MATERIAIS. AF_07/2021</t>
  </si>
  <si>
    <t xml:space="preserve">BOCA PARA BUEIRO DUPLO TUBULAR D = 100 CM EM CONCRETO, ALAS COM ESCONSIDADE DE 30°, INCLUINDO FÔRMAS E MATERIAIS. AF_07/2021</t>
  </si>
  <si>
    <t xml:space="preserve">BOCA PARA BUEIRO DUPLO TUBULAR D = 120 CM EM CONCRETO, ALAS COM ESCONSIDADE DE 30°, INCLUINDO FÔRMAS E MATERIAIS. AF_07/2021</t>
  </si>
  <si>
    <t xml:space="preserve">BOCA PARA BUEIRO DUPLO TUBULAR D = 150 CM EM CONCRETO, ALAS COM ESCONSIDADE DE 30°, INCLUINDO FÔRMAS E MATERIAIS. AF_07/2021</t>
  </si>
  <si>
    <t xml:space="preserve">BOCA PARA BUEIRO TRIPLO TUBULAR D = 100 CM EM CONCRETO, ALAS COM ESCONSIDADE DE 30°, INCLUINDO FÔRMAS E MATERIAIS. AF_07/2021</t>
  </si>
  <si>
    <t xml:space="preserve">BOCA PARA BUEIRO TRIPLO TUBULAR D = 120 CM EM CONCRETO, ALAS COM ESCONSIDADE DE 30°, INCLUINDO FÔRMAS E MATERIAIS. AF_07/2021</t>
  </si>
  <si>
    <t xml:space="preserve">BOCA PARA BUEIRO TRIPLO TUBULAR D = 150 CM EM CONCRETO, ALAS COM ESCONSIDADE DE 30°, INCLUINDO FÔRMAS E MATERIAIS. AF_07/2021</t>
  </si>
  <si>
    <t xml:space="preserve">BOCA PARA BUEIRO SIMPLES CELULAR 150 X 150 CM EM CONCRETO, ALAS COM ESCONSIDADE DE 30°, INCLUINDO FÔRMAS E MATERIAIS. AF_07/2021</t>
  </si>
  <si>
    <t xml:space="preserve">BOCA PARA BUEIRO SIMPLES CELULAR 200 X 200 CM EM CONCRETO, ALAS COM ESCONSIDADE DE 30°, INCLUINDO FÔRMAS E MATERIAIS. AF_07/2021</t>
  </si>
  <si>
    <t xml:space="preserve">BOCA PARA BUEIRO SIMPLES CELULAR 250 X 250 CM EM CONCRETO, ALAS COM ESCONSIDADE DE 30°, INCLUINDO FÔRMAS E MATERIAIS. AF_07/2021</t>
  </si>
  <si>
    <t xml:space="preserve">BOCA PARA BUEIRO SIMPLES CELULAR 300 X 300 CM EM CONCRETO, ALAS COM ESCONSIDADE DE 30°, INCLUINDO FÔRMAS E MATERIAIS. AF_07/2021</t>
  </si>
  <si>
    <t xml:space="preserve">BOCA PARA BUEIRO DUPLO CELULAR 150 X 150 CM EM CONCRETO, ALAS COM ESCONSIDADE DE 30°, INCLUINDO FÔRMAS E MATERIAIS. AF_07/2021</t>
  </si>
  <si>
    <t xml:space="preserve">BOCA PARA BUEIRO DUPLO CELULAR 200 X 200 CM EM CONCRETO, ALAS COM ESCONSIDADE DE 30°, INCLUINDO FÔRMAS E MATERIAIS. AF_07/2021</t>
  </si>
  <si>
    <t xml:space="preserve">BOCA PARA BUEIRO DUPLO CELULAR 250 X 250 CM EM CONCRETO, ALAS COM ESCONSIDADE DE 30°, INCLUINDO FÔRMAS E MATERIAIS. AF_07/2021</t>
  </si>
  <si>
    <t xml:space="preserve">BOCA PARA BUEIRO DUPLO CELULAR 300 X 300 CM EM CONCRETO, ALAS COM ESCONSIDADE DE 30°, INCLUINDO FÔRMAS E MATERIAIS. AF_07/2021</t>
  </si>
  <si>
    <t xml:space="preserve">BOCA PARA BUEIRO TRIPLO CELULAR 150 X 150 CM EM CONCRETO, ALAS COM ESCONSIDADE DE 30°, INCLUINDO FÔRMAS E MATERIAIS. AF_07/2021</t>
  </si>
  <si>
    <t xml:space="preserve">BOCA PARA BUEIRO TRIPLO CELULAR 200 X 200 CM EM CONCRETO, ALAS COM ESCONSIDADE DE 30°, INCLUINDO FÔRMAS E MATERIAIS. AF_07/2021</t>
  </si>
  <si>
    <t xml:space="preserve">BOCA PARA BUEIRO TRIPLO CELULAR 250 X 250 CM EM CONCRETO, ALAS COM ESCONSIDADE DE 30°, INCLUINDO FÔRMAS E MATERIAIS. AF_07/2021</t>
  </si>
  <si>
    <t xml:space="preserve">BOCA PARA BUEIRO TRIPLO CELULAR 300 X 300 CM EM CONCRETO, ALAS COM ESCONSIDADE DE 30°, INCLUINDO FÔRMAS E MATERIAIS. AF_07/2021</t>
  </si>
  <si>
    <t xml:space="preserve">BOCA PARA BUEIRO SIMPLES TUBULAR D = 40 CM EM GABIÃO, ALAS COM ESCONSIDADE DE 45°, INCLUINDO FÔRMAS E MATERIAIS. AF_07/2021</t>
  </si>
  <si>
    <t xml:space="preserve">BOCA PARA BUEIRO SIMPLES TUBULAR D = 60 CM EM GABIÃO, ALAS COM ESCONSIDADE DE 45°, INCLUINDO FÔRMAS E MATERIAIS. AF_07/2021</t>
  </si>
  <si>
    <t xml:space="preserve">BOCA PARA BUEIRO SIMPLES TUBULAR D = 80 CM EM GABIÃO, ALAS COM ESCONSIDADE DE 45°, INCLUINDO FÔRMAS E MATERIAIS. AF_07/2021</t>
  </si>
  <si>
    <t xml:space="preserve">BOCA PARA BUEIRO SIMPLES TUBULAR D = 100 CM EM GABIÃO, ALAS COM ESCONSIDADE DE 45°, INCLUINDO FÔRMAS E MATERIAIS. AF_07/2021</t>
  </si>
  <si>
    <t xml:space="preserve">BOCA PARA BUEIRO SIMPLES TUBULAR D = 120 CM EM GABIÃO, ALAS COM ESCONSIDADE DE 45°, INCLUINDO FÔRMAS E MATERIAIS. AF_07/2021</t>
  </si>
  <si>
    <t xml:space="preserve">BOCA PARA BUEIRO SIMPLES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</si>
  <si>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</si>
  <si>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</si>
  <si>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GABIÃO, ALAS COM ESCONSIDADE DE 45°, INCLUINDO FÔRMAS E MATERIAIS. AF_07/2021</t>
  </si>
  <si>
    <t xml:space="preserve">BOCA PARA BUEIRO DUPLO TUBULAR D = 100 CM EM GABIÃO, ALAS COM ESCONSIDADE DE 45°, INCLUINDO FÔRMAS E MATERIAIS. AF_07/2021</t>
  </si>
  <si>
    <t xml:space="preserve">BOCA PARA BUEIRO DUPLO TUBULAR D = 120 CM EM GABIÃO, ALAS COM ESCONSIDADE DE 45°, INCLUINDO FÔRMAS E MATERIAIS. AF_07/2021</t>
  </si>
  <si>
    <t xml:space="preserve">BOCA PARA BUEIRO DUPLO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</si>
  <si>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</si>
  <si>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</si>
  <si>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</si>
  <si>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BOCA PARA BUEIRO TRIPLO TUBULAR D = 100 CM EM GABIÃO, ALAS COM ESCONSIDADE DE 45°, INCLUINDO FÔRMAS E MATERIAIS. AF_07/2021</t>
  </si>
  <si>
    <t xml:space="preserve">BOCA PARA BUEIRO TRIPLO TUBULAR D = 120 CM EM GABIÃO, ALAS COM ESCONSIDADE DE 45°, INCLUINDO FÔRMAS E MATERIAIS. AF_07/2021</t>
  </si>
  <si>
    <t xml:space="preserve">BOCA PARA BUEIRO TRIPLO TUBULAR D = 150 CM EM GABIÃO, ALAS COM ESCONSIDADE DE 45°, INCLUINDO FÔRMAS E MATERIAIS. AF_07/2021</t>
  </si>
  <si>
    <t xml:space="preserve">BOCA PARA BUEIRO SIMPLES CELULAR 150 X 150 CM EM GABIÃO, ALAS COM ESCONSIDADE DE 45°, INCLUINDO FÔRMAS E MATERIAIS. AF_07/2021</t>
  </si>
  <si>
    <t xml:space="preserve">BOCA PARA BUEIRO SIMPLES CELULAR 200 X 200 CM EM GABIÃO, ALAS COM ESCONSIDADE DE 45°, INCLUINDO FÔRMAS E MATERIAIS. AF_07/2021</t>
  </si>
  <si>
    <t xml:space="preserve">BOCA PARA BUEIRO SIMPLES CELULAR 250 X 250 CM EM GABIÃO, ALAS COM ESCONSIDADE DE 45°, INCLUINDO FÔRMAS E MATERIAIS. AF_07/2021</t>
  </si>
  <si>
    <t xml:space="preserve">BOCA PARA BUEIRO SIMPLES CELULAR 300 X 300 CM EM GABIÃO, ALAS COM ESCONSIDADE DE 45°, INCLUINDO FÔRMAS E MATERIAIS. AF_07/2021</t>
  </si>
  <si>
    <t xml:space="preserve">BOCA PARA BUEIRO DUPLO CELULAR 150 X 150 CM EM GABIÃO, ALAS COM ESCONSIDADE DE 45°, INCLUINDO FÔRMAS E MATERIAIS. AF_07/2021</t>
  </si>
  <si>
    <t xml:space="preserve">BOCA PARA BUEIRO DUPLO CELULAR 200 X 200 CM EM GABIÃO, ALAS COM ESCONSIDADE DE 45°, INCLUINDO FÔRMAS E MATERIAIS. AF_07/2021</t>
  </si>
  <si>
    <t xml:space="preserve">BOCA PARA BUEIRO DUPLO CELULAR 250 X 250 CM EM GABIÃO, ALAS COM ESCONSIDADE DE 45°, INCLUINDO FÔRMAS E MATERIAIS. AF_07/2021</t>
  </si>
  <si>
    <t xml:space="preserve">BOCA PARA BUEIRO DUPLO CELULAR 300 X 300 CM EM GABIÃO, ALAS COM ESCONSIDADE DE 45°, INCLUINDO FÔRMAS E MATERIAIS. AF_07/2021</t>
  </si>
  <si>
    <t xml:space="preserve">BOCA PARA BUEIRO TRIPLO CELULAR 150 X 150 CM EM GABIÃO, ALAS COM ESCONSIDADE DE 45°, INCLUINDO FÔRMAS E MATERIAIS. AF_07/2021</t>
  </si>
  <si>
    <t xml:space="preserve">BOCA PARA BUEIRO TRIPLO CELULAR 200 X 200 CM EM GABIÃO, ALAS COM ESCONSIDADE DE 45°, INCLUINDO FÔRMAS E MATERIAIS. AF_07/2021</t>
  </si>
  <si>
    <t xml:space="preserve">BOCA PARA BUEIRO TRIPLO CELULAR 250 X 250 CM EM GABIÃO, ALAS COM ESCONSIDADE DE 45°, INCLUINDO FÔRMAS E MATERIAIS. AF_07/2021</t>
  </si>
  <si>
    <t xml:space="preserve">BOCA PARA BUEIRO TRIPLO CELULAR 300 X 300 CM EM GABIÃO, ALAS COM ESCONSIDADE DE 45°, INCLUINDO FÔRMAS E MATERIAIS. AF_07/2021</t>
  </si>
  <si>
    <t xml:space="preserve">ESCORAMENTO DE VALA, TIPO PONTALETEAMENTO, COM PROFUNDIDADE DE 0 A 1,5 M, LARGURA MENOR QUE 1,5 M. AF_08/2020</t>
  </si>
  <si>
    <t xml:space="preserve">ESCORAMENTO DE VALA, TIPO PONTALETEAMENTO, COM PROFUNDIDADE DE 0 A 1,5 M, LARGURA MAIOR OU IGUAL A 1,5 M E MENOR QUE 2,5 M. AF_08/2020</t>
  </si>
  <si>
    <t xml:space="preserve">ESCORAMENTO DE VALA, TIPO PONTALETEAMENTO, COM PROFUNDIDADE DE 1,5 A 3,0 M, LARGURA MENOR QUE 1,5 M. AF_08/2020</t>
  </si>
  <si>
    <t xml:space="preserve">ESCORAMENTO DE VALA, TIPO PONTALETEAMENTO, COM PROFUNDIDADE DE 1,5 A 3,0 M, LARGURA MAIOR OU IGUAL A 1,5 M E MENOR QUE 2,5 M. AF_08/2020</t>
  </si>
  <si>
    <t xml:space="preserve">ESCORAMENTO DE VALA, TIPO PONTALETEAMENTO, COM PROFUNDIDADE DE 3,0 A 4,5 M, LARGURA MENOR QUE 1,5 M. AF_08/2020</t>
  </si>
  <si>
    <t xml:space="preserve">ESCORAMENTO DE VALA, TIPO PONTALETEAMENTO, COM PROFUNDIDADE DE 3,0 A 4,5 M, LARGURA MAIOR OU IGUAL A 1,5 M E MENOR QUE 2,5 M. AF_08/2020</t>
  </si>
  <si>
    <t xml:space="preserve">ESCORAMENTO DE VALA, TIPO DESCONTÍNUO, COM PROFUNDIDADE DE 0 A 1,5 M, LARGURA MENOR QUE 1,5 M. AF_08/2020</t>
  </si>
  <si>
    <t xml:space="preserve">ESCORAMENTO DE VALA, TIPO DESCONTÍNUO, COM PROFUNDIDADE DE 0 A 1,5 M, LARGURA MAIOR OU IGUAL A 1,5 M E MENOR QUE 2,5 M. AF_08/2020</t>
  </si>
  <si>
    <t xml:space="preserve">ESCORAMENTO DE VALA, TIPO DESCONTÍNUO, COM PROFUNDIDADE DE 1,5 M A 3,0 M, LARGURA MENOR QUE 1,5 M. AF_08/2020</t>
  </si>
  <si>
    <t xml:space="preserve">ESCORAMENTO DE VALA, TIPO DESCONTÍNUO, COM PROFUNDIDADE DE 1,5 A 3,0 M, LARGURA MAIOR OU IGUAL A 1,5 M E MENOR QUE 2,5 M. AF_08/2020</t>
  </si>
  <si>
    <t xml:space="preserve">ESCORAMENTO DE VALA, TIPO DESCONTÍNUO, COM PROFUNDIDADE DE 3,0 A 4,5 M, LARGURA MENOR QUE 1,5 M. AF_08/2020</t>
  </si>
  <si>
    <t xml:space="preserve">ESCORAMENTO DE VALA, TIPO DESCONTÍNUO, COM PROFUNDIDADE DE 3,0 A 4,5 M, LARGURA MAIOR OU IGUAL A 1,5 E MENOR QUE 2,5 M. AF_08/2020</t>
  </si>
  <si>
    <t xml:space="preserve">ESCORAMENTO DE VALA, TIPO CONTÍNUO, COM PROFUNDIDADE DE 0 A 1,5 M, LARGURA MENOR QUE 1,5 M. AF_08/2020</t>
  </si>
  <si>
    <t xml:space="preserve">ESCORAMENTO DE VALA, TIPO CONTÍNUO, COM PROFUNDIDADE DE 0 A 1,5 M, LARGURA MAIOR OU IGUAL A 1,5 M E MENOR QUE 2,5 M. AF_08/2020</t>
  </si>
  <si>
    <t xml:space="preserve">ESCORAMENTO DE VALA, TIPO CONTÍNUO, COM PROFUNDIDADE DE 1,5 M A 3,0 M, LARGURA MENOR QUE 1,5 M. AF_08/2020</t>
  </si>
  <si>
    <t xml:space="preserve">ESCORAMENTO DE VALA, TIPO CONTÍNUO, COM PROFUNDIDADE DE 1,5 A 3,0 M, LARGURA MAIOR OU IGUAL A 1,5 M E MENOR QUE 2,5 M. AF_08/2020</t>
  </si>
  <si>
    <t xml:space="preserve">ESCORAMENTO DE VALA, TIPO CONTÍNUO, COM PROFUNDIDADE DE 3,0 A 4,5 M, LARGURA MENOR QUE 1,5 M. AF_08/2020</t>
  </si>
  <si>
    <t xml:space="preserve">ESCORAMENTO DE VALA, TIPO CONTÍNUO, COM PROFUNDIDADE DE 3,0 A 4,5 M, LARGURA MAIOR OU IGUAL A 1,5 E MENOR QUE 2,5 M. AF_08/2020</t>
  </si>
  <si>
    <t xml:space="preserve">ESCORAMENTO DE VALA, TIPO CONTÍNUO COM PERFIL METÁLICO "U", COM PROFUNDIDADE DE 0 A 1,5 M, LARGURA MENOR QUE 1,5 M. AF_08/2020</t>
  </si>
  <si>
    <t xml:space="preserve">ESCORAMENTO DE VALA,TIPO CONTÍNUO COM PERFIL METÁLICO "U", COM PROFUNDIDADE DE 0 A 1,5 M, LARGURA MAIOR OU IGUAL A 1,5 E MENOR QUE 2,5 M. AF_08/2020</t>
  </si>
  <si>
    <t xml:space="preserve">ESCORAMENTO DE VALA, TIPO CONTÍNUO COM PERFIL METÁLICO "U", COM PROFUNDIDADE DE 1,5 A 3,0 M, LARGURA MENOR QUE 1,5 M. AF_08/2020</t>
  </si>
  <si>
    <t xml:space="preserve">ESCORAMENTO DE VALA, TIPO CONTÍNUO COM PERFIL METÁLICO "U", COM PROFUNDIDADE DE 1,5 A 3,0 M, LARGURA MAIOR OU IGUAL 1,5 M E MENOR QUE 2,5 M. AF_08/2020</t>
  </si>
  <si>
    <t xml:space="preserve">ESCORAMENTO DE VALA, TIPO CONTÍNUO COM PERFIL METÁLICO "U", COM PROFUNDIDADE DE 3,0 A 4,5 M, LARGURA MENOR QUE 1,5 M. AF_08/2020</t>
  </si>
  <si>
    <t xml:space="preserve">ESCORAMENTO DE VALA, TIPO CONTÍNUO COM PERFIL METÁLICO "U", COM PROFUNDIDADE DE 3,0 A 4,5 M, LARGURA MAIOR OU IGUAL A 1,5 M E MENOR QUE 2,5 M. AF_08/2020</t>
  </si>
  <si>
    <t xml:space="preserve">ESCORAMENTO DE VALA, TIPO BLINDAGEM, COM PROFUNDIDADE DE 0 A 1,5 M, LARGURA MENOR QUE 1,5 M - EXECUÇÃO, NÃO INCLUI MATERIAL. AF_08/2020</t>
  </si>
  <si>
    <t xml:space="preserve">ESCORAMENTO DE VALA, TIPO BLINDAGEM COM PROFUNDIDADE DE 0 A 1,5 M, LARGURA MAIOR OU IGUAL A 1,5 M E MENOR QUE 2,5 M - EXECUÇÃO, NÃO INCLUI MATERIAL. AF_08/2020</t>
  </si>
  <si>
    <t xml:space="preserve">ESCORAMENTO DE VALA, TIPO BLINDAGEM, COM PROFUNDIDADE DE 1,5 A 3,0 M, LARGURA MAIOR OU IGUAL A 1,5 M E MENOR QUE 2,5 M - EXECUÇÃO, NÃO INCLUI MATERIAL. AF_08/2020</t>
  </si>
  <si>
    <t xml:space="preserve">ESCORAMENTO DE VALA, TIPO BLINDAGEM, COM PROFUNDIDADE DE 3,0 A 4,5 M, LARGURA MENOR QUE 1,5 M - EXECUÇÃO, NÃO INCLUI MATERIAL. AF_08/2020</t>
  </si>
  <si>
    <t xml:space="preserve">ESCORAMENTO DE VALA, TIPO BLINDAGEM, COM PROFUNDIDADE DE 3,0 A 4,5 M, LARGURA MAIOR OU IGUAL A 1,5 M E MENOR QUE 2,5 M - EXECUÇÃO, NÃO INCLUI MATERIAL. AF_08/2020</t>
  </si>
  <si>
    <t xml:space="preserve">KIT DE PORTA-PRONTA DE MADEIRA EM ACABAMENTO MELAMÍNICO BRANCO, FOLHA LEVE OU MÉDIA, 60X210CM, EXCLUSIVE FECHADURA, FIXAÇÃO COM PREENCHIMENTO PARCIAL DE ESPUMA EXPANSIVA - FORNECIMENTO E INSTALAÇÃO. AF_12/2019</t>
  </si>
  <si>
    <t xml:space="preserve">KIT DE PORTA-PRONTA DE MADEIRA EM ACABAMENTO MELAMÍNICO BRANCO, FOLHA LEVE OU MÉDIA, 70X210CM, EXCLUSIVE FECHADURA, FIXAÇÃO COM PREENCHIMENTO PARCIAL DE ESPUMA EXPANSIVA - FORNECIMENTO E INSTALAÇÃO. AF_12/2019</t>
  </si>
  <si>
    <t xml:space="preserve">KIT DE PORTA-PRONTA DE MADEIRA EM ACABAMENTO MELAMÍNICO BRANCO, FOLHA LEVE OU MÉDIA, 80X210CM, EXCLUSIVE FECHADURA, FIXAÇÃO COM PREENCHIMENTO PARCIAL DE ESPUMA EXPANSIVA - FORNECIMENTO E INSTALAÇÃO. AF_12/2019</t>
  </si>
  <si>
    <t xml:space="preserve">KIT DE PORTA-PRONTA DE MADEIRA EM ACABAMENTO MELAMÍNICO BRANCO, FOLHA PESADA OU SUPERPESADA, 80X210CM, FIXAÇÃO COM PREENCHIMENTO PARCIAL DE ESPUMA EXPANSIVA - FORNECIMENTO E INSTALAÇÃO. AF_12/2019</t>
  </si>
  <si>
    <t xml:space="preserve">KIT DE PORTA-PRONTA DE MADEIRA EM ACABAMENTO MELAMÍNICO BRANCO, FOLHA PESADA OU SUPERPESADA, 90X210CM, FIXAÇÃO COM PREENCHIMENTO TOTAL DE ESPUMA EXPANSIVA - FORNECIMENTO E INSTALAÇÃO. AF_12/2019</t>
  </si>
  <si>
    <t xml:space="preserve">KIT DE PORTA-PRONTA DE MADEIRA EM ACABAMENTO MELAMÍNICO BRANCO, FOLHA LEVE OU MÉDIA, E BATENTE METÁLICO, 60X210CM, FIXAÇÃO COM ARGAMASSA - FORNECIMENTO E INSTALAÇÃO. AF_12/2019</t>
  </si>
  <si>
    <t xml:space="preserve">KIT DE PORTA-PRONTA DE MADEIRA EM ACABAMENTO MELAMÍNICO BRANCO, FOLHA LEVE OU MÉDIA, E BATENTE METÁLICO, 70X210CM, FIXAÇÃO COM ARGAMASSA - FORNECIMENTO E INSTALAÇÃO. AF_12/2019</t>
  </si>
  <si>
    <t xml:space="preserve">KIT DE PORTA-PRONTA DE MADEIRA EM ACABAMENTO MELAMÍNICO BRANCO, FOLHA LEVE OU MÉDIA, E BATENTE METÁLICO, 80X210CM, FIXAÇÃO COM ARGAMASSA - FORNECIMENTO E INSTALAÇÃO. AF_12/2019</t>
  </si>
  <si>
    <t xml:space="preserve">KIT DE PORTA-PRONTA DE MADEIRA EM ACABAMENTO MELAMÍNICO BRANCO, FOLHA LEVE OU MÉDIA, E BATENTE METÁLICO, 90X210CM, FIXAÇÃO COM ARGAMASSA - FORNECIMENTO E INSTALAÇÃO. AF_12/2019</t>
  </si>
  <si>
    <t xml:space="preserve">KIT DE PORTA-PRONTA DE MADEIRA EM ACABAMENTO MELAMÍNICO BRANCO, FOLHA PESADA OU SUPERPESADA, E BATENTE METÁLICO, 80X210CM, FIXAÇÃO COM ARGAMASSA - FORNECIMENTO E INSTALAÇÃO. AF_12/2019</t>
  </si>
  <si>
    <t xml:space="preserve">KIT DE PORTA-PRONTA DE MADEIRA EM ACABAMENTO MELAMÍNICO BRANCO, FOLHA PESADA OU SUPERPESADA, E BATENTE METÁLICO, 90X210CM, FIXAÇÃO COM ARGAMASSA - FORNECIMENTO E INSTALAÇÃO. AF_12/2019</t>
  </si>
  <si>
    <t xml:space="preserve">BATENTE PARA PORTA DE MADEIRA, PADRÃO MÉDIO - FORNECIMENTO E MONTAGEM. AF_12/2019</t>
  </si>
  <si>
    <t xml:space="preserve">BATENTE PARA PORTA DE MADEIRA, FIXAÇÃO COM ARGAMASSA, PADRÃO MÉDIO - FORNECIMENTO E INSTALAÇÃO. AF_12/2019</t>
  </si>
  <si>
    <t xml:space="preserve">PORTA DE MADEIRA PARA PINTURA, SEMI-OCA (LEVE OU MÉDIA), 60X210CM, ESPESSURA DE 3,5CM, INCLUSO DOBRADIÇAS - FORNECIMENTO E INSTALAÇÃO. AF_12/2019</t>
  </si>
  <si>
    <t xml:space="preserve">PORTA DE MADEIRA PARA PINTURA, SEMI-OCA (LEVE OU MÉDIA), 70X210CM, ESPESSURA DE 3,5CM, INCLUSO DOBRADIÇAS - FORNECIMENTO E INSTALAÇÃO. AF_12/2019</t>
  </si>
  <si>
    <t xml:space="preserve">PORTA DE MADEIRA PARA PINTURA, SEMI-OCA (LEVE OU MÉDIA), 80X210CM, ESPESSURA DE 3,5CM, INCLUSO DOBRADIÇAS - FORNECIMENTO E INSTALAÇÃO. AF_12/2019</t>
  </si>
  <si>
    <t xml:space="preserve">PORTA DE MADEIRA PARA PINTURA, SEMI-OCA (LEVE OU MÉDIA), 90X210CM, ESPESSURA DE 3,5CM, INCLUSO DOBRADIÇAS - FORNECIMENTO E INSTALAÇÃO. AF_12/2019</t>
  </si>
  <si>
    <t xml:space="preserve">PORTA DE MADEIRA PARA PINTURA, SEMI-OCA (PESADA OU SUPERPESADA), 80X210CM, ESPESSURA DE 3,5CM, INCLUSO DOBRADIÇAS - FORNECIMENTO E INSTALAÇÃO. AF_12/2019</t>
  </si>
  <si>
    <t xml:space="preserve">PORTA DE MADEIRA, MACIÇA (PESADA OU SUPERPESADA), 90X210CM, ESPESSURA DE 3,5CM, INCLUSO DOBRADIÇAS - FORNECIMENTO E INSTALAÇÃO. AF_12/2019</t>
  </si>
  <si>
    <t xml:space="preserve">FECHADURA DE EMBUTIR COM CILINDRO, EXTERNA, COMPLETA, ACABAMENTO PADRÃO MÉDIO, INCLUSO EXECUÇÃO DE FURO - FORNECIMENTO E INSTALAÇÃO. AF_12/2019</t>
  </si>
  <si>
    <t xml:space="preserve">FECHADURA DE EMBUTIR PARA PORTA DE BANHEIRO, COMPLETA, ACABAMENTO PADRÃO MÉDIO, INCLUSO EXECUÇÃO DE FURO - FORNECIMENTO E INSTALAÇÃO. AF_12/2019</t>
  </si>
  <si>
    <t xml:space="preserve">KIT DE PORTA DE MADEIRA PARA PINTURA, SEMI-OCA (LEVE OU MÉDIA), PADRÃO MÉDIO, 60X210CM, ESPESSURA DE 3,5CM, ITENS INCLUSOS: DOBRADIÇAS, MONTAGEM E INSTALAÇÃO DO BATENTE, FECHADURA COM EXECUÇÃO DO FURO - FORNECIMENTO E INSTALAÇÃO. AF_12/2019</t>
  </si>
  <si>
    <t xml:space="preserve">KIT DE PORTA DE MADEIRA PARA PINTURA, SEMI-OCA (LEVE OU MÉDIA), PADRÃO MÉDIO, 70X210CM, ESPESSURA DE 3,5CM, ITENS INCLUSOS: DOBRADIÇAS, MONTAGEM E INSTALAÇÃO DO BATENTE, FECHADURA COM EXECUÇÃO DO FURO - FORNECIMENTO E INSTALAÇÃO. AF_12/2019</t>
  </si>
  <si>
    <t xml:space="preserve">KIT DE PORTA DE MADEIRA PARA PINTURA, SEMI-OCA (LEVE OU MÉDIA), PADRÃO MÉDIO, 80X210CM, ESPESSURA DE 3,5CM, ITENS INCLUSOS: DOBRADIÇAS, MONTAGEM E INSTALAÇÃO DO BATENTE, FECHADURA COM EXECUÇÃO DO FURO - FORNECIMENTO E INSTALAÇÃO. AF_12/2019</t>
  </si>
  <si>
    <t xml:space="preserve">KIT DE PORTA DE MADEIRA PARA PINTURA, SEMI-OCA (LEVE OU MÉDIA), PADRÃO MÉDIO, 90X210CM, ESPESSURA DE 3,5CM, ITENS INCLUSOS: DOBRADIÇAS, MONTAGEM E INSTALAÇÃO DO BATENTE, FECHADURA COM EXECUÇÃO DO FURO - FORNECIMENTO E INSTALAÇÃO. AF_12/2019</t>
  </si>
  <si>
    <t xml:space="preserve">KIT DE PORTA DE MADEIRA PARA PINTURA, SEMI-OCA (PESADA OU SUPERPESADA), PADRÃO MÉDIO, 80X210CM, ESPESSURA DE 3,5CM, ITENS INCLUSOS: DOBRADIÇAS, MONTAGEM E INSTALAÇÃO DO BATENTE, FECHADURA COM EXECUÇÃO DO FURO - FORNECIMENTO E INSTALAÇÃO. AF_12/2019</t>
  </si>
  <si>
    <t xml:space="preserve">KIT DE PORTA DE MADEIRA PARA PINTURA, SEMI-OCA (PESADA OU SUPERPESADA), PADRÃO MÉDIO, 90X210CM, ESPESSURA DE 3,5CM, ITENS INCLUSOS: DOBRADIÇAS, MONTAGEM E INSTALAÇÃO DO BATENTE, FECHADURA COM EXECUÇÃO DO FURO - FORNECIMENTO E INSTALAÇÃO. AF_12/2019</t>
  </si>
  <si>
    <t xml:space="preserve">KIT DE PORTA DE MADEIRA PARA PINTURA, SEMI-OCA (LEVE OU MÉDIA), PADRÃO MÉDIO, 60X210CM, ESPESSURA DE 3,5CM, ITENS INCLUSOS: DOBRADIÇAS, MONTAGEM E INSTALAÇÃO DO BATENTE, SEM FECHADURA - FORNECIMENTO E INSTALAÇÃO. AF_12/2019</t>
  </si>
  <si>
    <t xml:space="preserve">KIT DE PORTA DE MADEIRA PARA PINTURA, SEMI-OCA (LEVE OU MÉDIA), PADRÃO MÉDIO, 70X210CM, ESPESSURA DE 3,5CM, ITENS INCLUSOS: DOBRADIÇAS, MONTAGEM E INSTALAÇÃO DO BATENTE, SEM FECHADURA - FORNECIMENTO E INSTALAÇÃO. AF_12/2019</t>
  </si>
  <si>
    <t xml:space="preserve">KIT DE PORTA DE MADEIRA PARA PINTURA, SEMI-OCA (LEVE OU MÉDIA), PADRÃO MÉDIO, 80X210CM, ESPESSURA DE 3,5CM, ITENS INCLUSOS: DOBRADIÇAS, MONTAGEM E INSTALAÇÃO DO BATENTE, SEM FECHADURA - FORNECIMENTO E INSTALAÇÃO. AF_12/2019</t>
  </si>
  <si>
    <t xml:space="preserve">KIT DE PORTA DE MADEIRA PARA PINTURA, SEMI-OCA (LEVE OU MÉDIA), PADRÃO MÉDIO, 90X210CM, ESPESSURA DE 3,5CM, ITENS INCLUSOS: DOBRADIÇAS, MONTAGEM E INSTALAÇÃO DO BATENTE, SEM FECHADURA - FORNECIMENTO E INSTALAÇÃO. AF_12/2019</t>
  </si>
  <si>
    <t xml:space="preserve">KIT DE PORTA DE MADEIRA PARA PINTURA, SEMI-OCA (PESADA OU SUPERPESADA), PADRÃO MÉDIO, 80X210CM, ESPESSURA DE 3,5CM, ITENS INCLUSOS: DOBRADIÇAS, MONTAGEM E INSTALAÇÃO DO BATENTE, SEM FECHADURA - FORNECIMENTO E INSTALAÇÃO. AF_12/2019</t>
  </si>
  <si>
    <t xml:space="preserve">KIT DE PORTA DE MADEIRA PARA PINTURA, SEMI-OCA (PESADA OU SUPERPESADA), PADRÃO MÉDIO, 90X210CM, ESPESSURA DE 3,5CM, ITENS INCLUSOS: DOBRADIÇAS, MONTAGEM E INSTALAÇÃO DO BATENTE, SEM FECHADURA - FORNECIMENTO E INSTALAÇÃO. AF_12/2019</t>
  </si>
  <si>
    <t xml:space="preserve">PORTA DE MADEIRA PARA VERNIZ, SEMI-OCA (LEVE OU MÉDIA), 60X210CM, ESPESSURA DE 3,5CM, INCLUSO DOBRADIÇAS - FORNECIMENTO E INSTALAÇÃO. AF_12/2019</t>
  </si>
  <si>
    <t xml:space="preserve">PORTA DE MADEIRA PARA VERNIZ, SEMI-OCA (LEVE OU MÉDIA), 70X210CM, ESPESSURA DE 3,5CM, INCLUSO DOBRADIÇAS - FORNECIMENTO E INSTALAÇÃO. AF_12/2019</t>
  </si>
  <si>
    <t xml:space="preserve">PORTA DE MADEIRA PARA VERNIZ, SEMI-OCA (LEVE OU MÉDIA), 80X210CM, ESPESSURA DE 3,5CM, INCLUSO DOBRADIÇAS - FORNECIMENTO E INSTALAÇÃO. AF_12/2019</t>
  </si>
  <si>
    <t xml:space="preserve">PORTA DE MADEIRA PARA VERNIZ, SEMI-OCA (LEVE OU MÉDIA), 90X210CM, ESPESSURA DE 3,5CM, INCLUSO DOBRADIÇAS - FORNECIMENTO E INSTALAÇÃO. AF_12/2019</t>
  </si>
  <si>
    <t xml:space="preserve">KIT DE PORTA DE MADEIRA PARA VERNIZ, SEMI-OCA (LEVE OU MÉDIA), PADRÃO MÉDIO, 60X210CM, ESPESSURA DE 3,5CM, ITENS INCLUSOS: DOBRADIÇAS, MONTAGEM E INSTALAÇÃO DO BATENTE, SEM FECHADURA - FORNECIMENTO E INSTALAÇÃO. AF_12/2019</t>
  </si>
  <si>
    <t xml:space="preserve">KIT DE PORTA DE MADEIRA PARA VERNIZ, SEMI-OCA (LEVE OU MÉDIA), PADRÃO MÉDIO, 70X210CM, ESPESSURA DE 3,5CM, ITENS INCLUSOS: DOBRADIÇAS, MONTAGEM E INSTALAÇÃO DO BATENTE, SEM FECHADURA - FORNECIMENTO E INSTALAÇÃO. AF_12/2019</t>
  </si>
  <si>
    <t xml:space="preserve">KIT DE PORTA DE MADEIRA PARA VERNIZ, SEMI-OCA (LEVE OU MÉDIA), PADRÃO MÉDIO, 80X210CM, ESPESSURA DE 3,5CM, ITENS INCLUSOS: DOBRADIÇAS, MONTAGEM E INSTALAÇÃO DO BATENTE, SEM FECHADURA - FORNECIMENTO E INSTALAÇÃO. AF_12/2019</t>
  </si>
  <si>
    <t xml:space="preserve">KIT DE PORTA DE MADEIRA PARA VERNIZ, SEMI-OCA (LEVE OU MÉDIA), PADRÃO MÉDIO, 90X210CM, ESPESSURA DE 3,5CM, ITENS INCLUSOS: DOBRADIÇAS, MONTAGEM E INSTALAÇÃO DO BATENTE, SEM FECHADURA - FORNECIMENTO E INSTALAÇÃO. AF_12/2019</t>
  </si>
  <si>
    <t xml:space="preserve">BATENTE PARA PORTA DE MADEIRA, PADRÃO POPULAR - FORNECIMENTO E MONTAGEM. AF_12/2019</t>
  </si>
  <si>
    <t xml:space="preserve">BATENTE PARA PORTA DE MADEIRA, FIXAÇÃO COM ARGAMASSA, PADRÃO POPULAR. FORNECIMENTO E INSTALAÇÃO. AF_12/2019</t>
  </si>
  <si>
    <t xml:space="preserve">PORTA DE MADEIRA FRISADA, SEMI-OCA (LEVE OU MÉDIA), 60X210CM, ESPESSURA DE 3CM, INCLUSO DOBRADIÇAS - FORNECIMENTO E INSTALAÇÃO. AF_12/2019</t>
  </si>
  <si>
    <t xml:space="preserve">PORTA DE MADEIRA FRISADA, SEMI-OCA (LEVE OU MÉDIA), 70X210CM, ESPESSURA DE 3CM, INCLUSO DOBRADIÇAS - FORNECIMENTO E INSTALAÇÃO. AF_12/2019</t>
  </si>
  <si>
    <t xml:space="preserve">PORTA DE MADEIRA FRISADA, SEMI-OCA (LEVE OU MÉDIA), 80X210CM, ESPESSURA DE 3,5CM, INCLUSO DOBRADIÇAS - FORNECIMENTO E INSTALAÇÃO. AF_12/2019</t>
  </si>
  <si>
    <t xml:space="preserve">PORTA DE MADEIRA TIPO VENEZIANA, 80X210CM, ESPESSURA DE 3CM, INCLUSO DOBRADIÇAS - FORNECIMENTO E INSTALAÇÃO. AF_12/2019</t>
  </si>
  <si>
    <t xml:space="preserve">PORTA DE MADEIRA, TIPO MEXICANA, MACIÇA (PESADA OU SUPERPESADA), 80X210CM, ESPESSURA DE 3,5CM, INCLUSO DOBRADIÇAS - FORNECIMENTO E INSTALAÇÃO. AF_12/2019</t>
  </si>
  <si>
    <t xml:space="preserve">FECHADURA DE EMBUTIR COM CILINDRO, EXTERNA, COMPLETA, ACABAMENTO PADRÃO POPULAR, INCLUSO EXECUÇÃO DE FURO - FORNECIMENTO E INSTALAÇÃO. AF_12/2019</t>
  </si>
  <si>
    <t xml:space="preserve">FECHADURA DE EMBUTIR PARA PORTA DE BANHEIRO, COMPLETA, ACABAMENTO PADRÃO POPULAR, INCLUSO EXECUÇÃO DE FURO - FORNECIMENTO E INSTALAÇÃO. AF_12/2019</t>
  </si>
  <si>
    <t xml:space="preserve">FECHADURA DE EMBUTIR PARA PORTAS INTERNAS, COMPLETA, ACABAMENTO PADRÃO MÉDIO, COM EXECUÇÃO DE FURO - FORNECIMENTO E INSTALAÇÃO. AF_12/2019</t>
  </si>
  <si>
    <t xml:space="preserve">FECHADURA DE EMBUTIR PARA PORTAS INTERNAS, COMPLETA, ACABAMENTO PADRÃO POPULAR, COM EXECUÇÃO DE FURO - FORNECIMENTO E INSTALAÇÃO. AF_12/2019</t>
  </si>
  <si>
    <t xml:space="preserve">KIT DE PORTA DE MADEIRA PARA PINTURA, SEMI-OCA (LEVE OU MÉDIA), PADRÃO POPULAR, 60X210CM, ESPESSURA DE 3,5CM, ITENS INCLUSOS: DOBRADIÇAS, MONTAGEM E INSTALAÇÃO DO BATENTE, FECHADURA COM EXECUÇÃO DO FURO - FORNECIMENTO E INSTALAÇÃO. AF_12/2019</t>
  </si>
  <si>
    <t xml:space="preserve">KIT DE PORTA DE MADEIRA PARA PINTURA, SEMI-OCA (LEVE OU MÉDIA), PADRÃO POPULAR, 70X210CM, ESPESSURA DE 3,5CM, ITENS INCLUSOS: DOBRADIÇAS, MONTAGEM E INSTALAÇÃO DO BATENTE, FECHADURA COM EXECUÇÃO DO FURO - FORNECIMENTO E INSTALAÇÃO. AF_12/2019</t>
  </si>
  <si>
    <t xml:space="preserve">KIT DE PORTA DE MADEIRA PARA PINTURA, SEMI-OCA (LEVE OU MÉDIA), PADRÃO POPULAR, 80X210CM, ESPESSURA DE 3,5CM, ITENS INCLUSOS: DOBRADIÇAS, MONTAGEM E INSTALAÇÃO DO BATENTE, FECHADURA COM EXECUÇÃO DO FURO - FORNECIMENTO E INSTALAÇÃO. AF_12/2019</t>
  </si>
  <si>
    <t xml:space="preserve">KIT DE PORTA DE MADEIRA PARA PINTURA, SEMI-OCA (LEVE OU MÉDIA), PADRÃO POPULAR, 90X210CM, ESPESSURA DE 3,5CM, ITENS INCLUSOS: DOBRADIÇAS, MONTAGEM E INSTALAÇÃO DO BATENTE, FECHADURA COM EXECUÇÃO DO FURO - FORNECIMENTO E INSTALAÇÃO. AF_12/2019</t>
  </si>
  <si>
    <t xml:space="preserve">KIT DE PORTA DE MADEIRA PARA PINTURA, SEMI-OCA (PESADA OU SUPERPESADA), PADRÃO POPULAR, 80X210CM, ESPESSURA DE 3,5CM, ITENS INCLUSOS: DOBRADIÇAS, MONTAGEM E INSTALAÇÃO DO BATENTE, FECHADURA COM EXECUÇÃO DO FURO - FORNECIMENTO E INSTALAÇÃO. AF_12/2019</t>
  </si>
  <si>
    <t xml:space="preserve">KIT DE PORTA DE MADEIRA PARA PINTURA, SEMI-OCA (PESADA OU SUPERPESADA), PADRÃO POPULAR, 90X210CM, ESPESSURA DE 3,5CM, ITENS INCLUSOS: DOBRADIÇAS, MONTAGEM E INSTALAÇÃO DO BATENTE, FECHADURA COM EXECUÇÃO DO FURO - FORNECIMENTO E INSTALAÇÃO. AF_12/2019</t>
  </si>
  <si>
    <t xml:space="preserve">KIT DE PORTA DE MADEIRA PARA PINTURA, SEMI-OCA (LEVE OU MÉDIA), PADRÃO POPULAR, 60X210CM, ESPESSURA DE 3,5CM, ITENS INCLUSOS: DOBRADIÇAS, MONTAGEM E INSTALAÇÃO DO BATENTE, SEM FECHADURA - FORNECIMENTO E INSTALAÇÃO. AF_12/2019</t>
  </si>
  <si>
    <t xml:space="preserve">KIT DE PORTA DE MADEIRA PARA PINTURA, SEMI-OCA (LEVE OU MÉDIA), PADRÃO POPULAR, 70X210CM, ESPESSURA DE 3,5CM, ITENS INCLUSOS: DOBRADIÇAS, MONTAGEM E INSTALAÇÃO DO BATENTE, SEM FECHADURA - FORNECIMENTO E INSTALAÇÃO. AF_12/2019</t>
  </si>
  <si>
    <t xml:space="preserve">KIT DE PORTA DE MADEIRA PARA PINTURA, SEMI-OCA (LEVE OU MÉDIA), PADRÃO POPULAR, 80X210CM, ESPESSURA DE 3,5CM, ITENS INCLUSOS: DOBRADIÇAS, MONTAGEM E INSTALAÇÃO DO BATENTE, SEM FECHADURA - FORNECIMENTO E INSTALAÇÃO. AF_12/2019</t>
  </si>
  <si>
    <t xml:space="preserve">KIT DE PORTA DE MADEIRA PARA PINTURA, SEMI-OCA (LEVE OU MÉDIA), PADRÃO POPULAR, 90X210CM, ESPESSURA DE 3,5CM, ITENS INCLUSOS: DOBRADIÇAS, MONTAGEM E INSTALAÇÃO DO BATENTE, SEM FECHADURA - FORNECIMENTO E INSTALAÇÃO. AF_12/2019</t>
  </si>
  <si>
    <t xml:space="preserve">KIT DE PORTA DE MADEIRA PARA PINTURA, SEMI-OCA (PESADA OU SUPERPESADA), PADRÃO POPULAR, 80X210CM, ESPESSURA DE 3,5CM, ITENS INCLUSOS: DOBRADIÇAS, MONTAGEM E INSTALAÇÃO DO BATENTE, SEM FECHADURA - FORNECIMENTO E INSTALAÇÃO. AF_12/2019</t>
  </si>
  <si>
    <t xml:space="preserve">KIT DE PORTA DE MADEIRA PARA PINTURA, SEMI-OCA (PESADA OU SUPERPESADA), PADRÃO POPULAR, 90X210CM, ESPESSURA DE 3,5CM, ITENS INCLUSOS: DOBRADIÇAS, MONTAGEM E INSTALAÇÃO DO BATENTE, SEM FECHADURA - FORNECIMENTO E INSTALAÇÃO. AF_12/2019</t>
  </si>
  <si>
    <t xml:space="preserve">KIT DE PORTA DE MADEIRA PARA VERNIZ, SEMI-OCA (LEVE OU MÉDIA), PADRÃO POPULAR, 60X210CM, ESPESSURA DE 3,5CM, ITENS INCLUSOS: DOBRADIÇAS, MONTAGEM E INSTALAÇÃO DO BATENTE, SEM FECHADURA - FORNECIMENTO E INSTALAÇÃO. AF_12/2019</t>
  </si>
  <si>
    <t xml:space="preserve">KIT DE PORTA DE MADEIRA PARA VERNIZ, SEMI-OCA (LEVE OU MÉDIA), PADRÃO POPULAR, 70X210CM, ESPESSURA DE 3,5CM, ITENS INCLUSOS: DOBRADIÇAS, MONTAGEM E INSTALAÇÃO DO BATENTE, SEM FECHADURA - FORNECIMENTO E INSTALAÇÃO. AF_12/2019</t>
  </si>
  <si>
    <t xml:space="preserve">KIT DE PORTA DE MADEIRA PARA VERNIZ, SEMI-OCA (LEVE OU MÉDIA), PADRÃO POPULAR, 80X210CM, ESPESSURA DE 3,5CM, ITENS INCLUSOS: DOBRADIÇAS, MONTAGEM E INSTALAÇÃO DO BATENTE, SEM FECHADURA - FORNECIMENTO E INSTALAÇÃO. AF_12/2019</t>
  </si>
  <si>
    <t xml:space="preserve">KIT DE PORTA DE MADEIRA PARA VERNIZ, SEMI-OCA (LEVE OU MÉDIA), PADRÃO POPULAR, 90X210CM, ESPESSURA DE 3,5CM, ITENS INCLUSOS: DOBRADIÇAS, MONTAGEM E INSTALAÇÃO DO BATENTE, SEM FECHADURA - FORNECIMENTO E INSTALAÇÃO. AF_12/2019</t>
  </si>
  <si>
    <t xml:space="preserve">KIT DE PORTA DE MADEIRA FRISADA, SEMI-OCA (LEVE OU MÉDIA), PADRÃO MÉDIO 60X210CM, ESPESSURA DE 3CM, ITENS INCLUSOS: DOBRADIÇAS, MONTAGEM E INSTALAÇÃO DO BATENTE, SEM FECHADURA - FORNECIMENTO E INSTALAÇÃO. AF_12/2019</t>
  </si>
  <si>
    <t xml:space="preserve">KIT DE PORTA DE MADEIRA FRISADA, SEMI-OCA (LEVE OU MÉDIA), PADRÃO POPULAR, 60X210CM, ESPESSURA DE 3CM, ITENS INCLUSOS: DOBRADIÇAS, MONTAGEM E INSTALAÇÃO DO BATENTE, SEM FECHADURA - FORNECIMENTO E INSTALAÇÃO. AF_12/2019</t>
  </si>
  <si>
    <t xml:space="preserve">KIT DE PORTA DE MADEIRA FRISADA, SEMI-OCA (LEVE OU MÉDIA), PADRÃO MÉDIO, 70X210CM, ESPESSURA DE 3CM, ITENS INCLUSOS: DOBRADIÇAS, MONTAGEM E INSTALAÇÃO DO BATENTE, SEM FECHADURA - FORNECIMENTO E INSTALAÇÃO. AF_12/2019</t>
  </si>
  <si>
    <t xml:space="preserve">KIT DE PORTA DE MADEIRA FRISADA, SEMI-OCA (LEVE OU MÉDIA), PADRÃO POPULAR, 70X210CM, ESPESSURA DE 3CM, ITENS INCLUSOS: DOBRADIÇAS, MONTAGEM E INSTALAÇÃO DO BATENTE, SEM FECHADURA - FORNECIMENTO E INSTALAÇÃO. AF_12/2019</t>
  </si>
  <si>
    <t xml:space="preserve">KIT DE PORTA DE MADEIRA FRISADA, SEMI-OCA (LEVE OU MÉDIA), PADRÃO MÉDIO, 80X210CM, ESPESSURA DE 3,5CM, ITENS INCLUSOS: DOBRADIÇAS, MONTAGEM E INSTALAÇÃO DO BATENTE, SEM FECHADURA - FORNECIMENTO E INSTALAÇÃO. AF_12/2019</t>
  </si>
  <si>
    <t xml:space="preserve">KIT DE PORTA DE MADEIRA FRISADA, SEMI-OCA (LEVE OU MÉDIA), PADRÃO POPULAR, 80X210CM, ESPESSURA DE 3,5CM, ITENS INCLUSOS: DOBRADIÇAS, MONTAGEM E INSTALAÇÃO DO BATENTE, SEM FECHADURA - FORNECIMENTO E INSTALAÇÃO. AF_12/2019</t>
  </si>
  <si>
    <t xml:space="preserve">KIT DE PORTA DE MADEIRA TIPO VENEZIANA, PADRÃO MÉDIO, 80X210CM, ESPESSURA DE 3CM, ITENS INCLUSOS: DOBRADIÇAS, MONTAGEM E INSTALAÇÃO DO BATENTE, SEM FECHADURA - FORNECIMENTO E INSTALAÇÃO. AF_12/2019</t>
  </si>
  <si>
    <t xml:space="preserve">KIT DE PORTA DE MADEIRA TIPO VENEZIANA, PADRÃO POPULAR, 80X210CM, ESPESSURA DE 3CM, ITENS INCLUSOS: DOBRADIÇAS, MONTAGEM E INSTALAÇÃO DO BATENTE, SEM FECHADURA - FORNECIMENTO E INSTALAÇÃO. AF_12/2019</t>
  </si>
  <si>
    <t xml:space="preserve">KIT DE PORTA DE MADEIRA TIPO MEXICANA, MACIÇA (PESADA OU SUPERPESADA), PADRÃO MÉDIO, 80X210CM, ESPESSURA DE 3CM, ITENS INCLUSOS: DOBRADIÇAS, MONTAGEM E INSTALAÇÃO DO BATENTE, SEM FECHADURA - FORNECIMENTO E INSTALAÇÃO. AF_12/2019</t>
  </si>
  <si>
    <t xml:space="preserve">KIT DE PORTA DE MADEIRA TIPO MEXICANA, MACIÇA (PESADA OU SUPERPESADA), PADRÃO POPULAR, 80X210CM, ESPESSURA DE 3CM, ITENS INCLUSOS: DOBRADIÇAS, MONTAGEM E INSTALAÇÃO DO BATENTE, SEM FECHADURA - FORNECIMENTO E INSTALAÇÃO. AF_12/2019</t>
  </si>
  <si>
    <t xml:space="preserve">ALIZAR DE 5X1,5CM PARA PORTA FIXADO COM PREGOS, PADRÃO MÉDIO - FORNECIMENTO E INSTALAÇÃO. AF_12/2019</t>
  </si>
  <si>
    <t xml:space="preserve">ALIZAR DE 5X1,5CM PARA PORTA FIXADO COM PREGOS, PADRÃO POPULAR - FORNECIMENTO E INSTALAÇÃO. AF_12/2019</t>
  </si>
  <si>
    <t xml:space="preserve">KIT DE PORTA-PRONTA DE MADEIRA EM ACABAMENTO MELAMÍNICO BRANCO, FOLHA LEVE OU MÉDIA, 90X210, EXCLUSIVE FECHADURA, FIXAÇÃO COM PREENCHIMENTO TOTAL DE ESPUMA EXPANSIVA - FORNECIMENTO E INSTALAÇÃO. AF_12/2019</t>
  </si>
  <si>
    <t xml:space="preserve">BATENTE PARA PORTA COM BANDEIRA, FIXAÇÃO COM PARAFUSO E BUCHA. AF_12/2019</t>
  </si>
  <si>
    <t xml:space="preserve">KIT DE PORTA DE MADEIRA PARA VERNIZ, SEMI-OCA (LEVE OU MÉDIA), PADRÃO MÉDIO, 60X210CM, ESPESSURA DE 3,5CM, ITENS INCLUSOS: DOBRADIÇAS, MONTAGEM E INSTALAÇÃO DE BATENTE, FECHADURA COM EXECUÇÃO DO FURO - FORNECIMENTO E INSTALAÇÃO. AF_12/2019</t>
  </si>
  <si>
    <t xml:space="preserve">KIT DE PORTA DE MADEIRA PARA VERNIZ, SEMI-OCA (LEVE OU MÉDIA), PADRÃO POPULAR, 60X210CM, ESPESSURA DE 3,5CM, ITENS INCLUSOS: DOBRADIÇAS, MONTAGEM E INSTALAÇÃO DE BATENTE, FECHADURA COM EXECUÇÃO DO FURO - FORNECIMENTO E INSTALAÇÃO. AF_12/2019</t>
  </si>
  <si>
    <t xml:space="preserve">KIT DE PORTA DE MADEIRA PARA VERNIZ, SEMI-OCA (LEVE OU MÉDIA), PADRÃO MÉDIO, 70X210CM, ESPESSURA DE 3,5CM, ITENS INCLUSOS: DOBRADIÇAS, MONTAGEM E INSTALAÇÃO DE BATENTE, FECHADURA COM EXECUÇÃO DO FURO - FORNECIMENTO E INSTALAÇÃO. AF_12/2019</t>
  </si>
  <si>
    <t xml:space="preserve">KIT DE PORTA DE MADEIRA FRISADA, SEMI-OCA (LEVE OU MÉDIA), PADRÃO MÉDIO, 70X210CM, ESPESSURA DE 3CM, ITENS INCLUSOS: DOBRADIÇAS, MONTAGEM E INSTALAÇÃO DE BATENTE, FECHADURA COM EXECUÇÃO DO FURO - FORNECIMENTO E INSTALAÇÃO. AF_12/2019</t>
  </si>
  <si>
    <t xml:space="preserve">KIT DE PORTA DE MADEIRA FRISADA, SEMI-OCA (LEVE OU MÉDIA), PADRÃO POPULAR, 70X210CM, ESPESSURA DE 3CM, ITENS INCLUSOS: DOBRADIÇAS, MONTAGEM E INSTALAÇÃO DE BATENTE, FECHADURA COM EXECUÇÃO DO FURO - FORNECIMENTO E INSTALAÇÃO. AF_12/2019</t>
  </si>
  <si>
    <t xml:space="preserve">KIT DE PORTA DE MADEIRA PARA VERNIZ, SEMI-OCA (LEVE OU MÉDIA), PADRÃO MÉDIO, 80X210CM, ESPESSURA DE 3,5CM, ITENS INCLUSOS: DOBRADIÇAS, MONTAGEM E INSTALAÇÃO DE BATENTE, FECHADURA COM EXECUÇÃO DO FURO - FORNECIMENTO E INSTALAÇÃO. AF_12/2019</t>
  </si>
  <si>
    <t xml:space="preserve">KIT DE PORTA DE MADEIRA PARA VERNIZ, SEMI-OCA (LEVE OU MÉDIA), PADRÃO POPULAR, 80X210CM, ESPESSURA DE 3,5CM, ITENS INCLUSOS: DOBRADIÇAS, MONTAGEM E INSTALAÇÃO DE BATENTE, FECHADURA COM EXECUÇÃO DO FURO - FORNECIMENTO E INSTALAÇÃO. AF_12/2019</t>
  </si>
  <si>
    <t xml:space="preserve">KIT DE PORTA DE MADEIRA PARA VERNIZ, SEMI-OCA (LEVE OU MÉDIA), PADRÃO MÉDIO, 90X210CM, ESPESSURA DE 3,5CM, ITENS INCLUSOS: DOBRADIÇAS, MONTAGEM E INSTALAÇÃO DE BATENTE, FECHADURA COM EXECUÇÃO DO FURO - FORNECIMENTO E INSTALAÇÃO. AF_12/2019</t>
  </si>
  <si>
    <t xml:space="preserve">KIT DE PORTA DE MADEIRA PARA VERNIZ, SEMI-OCA (LEVE OU MÉDIA), PADRÃO POPULAR, 90X210CM, ESPESSURA DE 3CM, ITENS INCLUSOS: DOBRADIÇAS, MONTAGEM E INSTALAÇÃO DE BATENTE, FECHADURA COM EXECUÇÃO DO FURO - FORNECIMENTO E INSTALAÇÃO. AF_12/2019</t>
  </si>
  <si>
    <t xml:space="preserve">KIT DE PORTA DE MADEIRA FRISADA, SEMI-OCA (LEVE OU MÉDIA), PADRÃO MÉDIO, 60X210CM, ESPESSURA DE 3,5CM, ITENS INCLUSOS: DOBRADIÇAS, MONTAGEM E INSTALAÇÃO DE BATENTE, FECHADURA COM EXECUÇÃO DO FURO - FORNECIMENTO E INSTALAÇÃO. AF_12/2019</t>
  </si>
  <si>
    <t xml:space="preserve">KIT DE PORTA DE MADEIRA FRISADA, SEMI-OCA (LEVE OU MÉDIA), PADRÃO POPULAR, 60X210CM, ESPESSURA DE 3CM, ITENS INCLUSOS: DOBRADIÇAS, MONTAGEM E INSTALAÇÃO DE BATENTE, FECHADURA COM EXECUÇÃO DO FURO - FORNECIMENTO E INSTALAÇÃO. AF_12/2019</t>
  </si>
  <si>
    <t xml:space="preserve">KIT DE PORTA DE MADEIRA FRISADA, SEMI-OCA (LEVE OU MÉDIA), PADRÃO MÉDIO, 80X210CM, ESPESSURA DE 3,5CM, ITENS INCLUSOS: DOBRADIÇAS, MONTAGEM E INSTALAÇÃO DE BATENTE, FECHADURA COM EXECUÇÃO DO FURO - FORNECIMENTO E INSTALAÇÃO. AF_12/2019</t>
  </si>
  <si>
    <t xml:space="preserve">KIT DE PORTA DE MADEIRA FRISADA, SEMI-OCA (LEVE OU MÉDIA), PADRÃO POPULAR, 80X210CM, ESPESSURA DE 3,5CM, ITENS INCLUSOS: DOBRADIÇAS, MONTAGEM E INSTALAÇÃO DE BATENTE, FECHADURA COM EXECUÇÃO DO FURO - FORNECIMENTO E INSTALAÇÃO. AF_12/2019</t>
  </si>
  <si>
    <t xml:space="preserve">KIT DE PORTA DE MADEIRA TIPO VENEZIANA, 80X210CM (ESPESSURA DE 3CM), PADRÃO MÉDIO, ITENS INCLUSOS: DOBRADIÇAS, MONTAGEM E INSTALAÇÃO DE BATENTE, FECHADURA COM EXECUÇÃO DO FURO - FORNECIMENTO E INSTALAÇÃO. AF_12/2019</t>
  </si>
  <si>
    <t xml:space="preserve">KIT DE PORTA DE MADEIRA TIPO VENEZIANA, 80X210CM (ESPESSURA DE 3CM), PADRÃO POPULAR, ITENS INCLUSOS: DOBRADIÇAS, MONTAGEM E INSTALAÇÃO DE BATENTE, FECHADURA COM EXECUÇÃO DO FURO - FORNECIMENTO E INSTALAÇÃO. AF_12/2019</t>
  </si>
  <si>
    <t xml:space="preserve">KIT DE PORTA DE MADEIRA TIPO MEXICANA, MACIÇA (PESADA OU SUPERPESADA), PADRÃO MÉDIO, 80X210CM, ESPESSURA DE 3,5CM, ITENS INCLUSOS: DOBRADIÇAS, MONTAGEM E INSTALAÇÃO DE BATENTE, FECHADURA COM EXECUÇÃO DO FURO - FORNECIMENTO E INSTALAÇÃO. AF_12/2019</t>
  </si>
  <si>
    <t xml:space="preserve">KIT DE PORTA DE MADEIRA TIPO MEXICANA, MACIÇA (PESADA OU SUPERPESADA), PADRÃO POPULAR, 80X210CM, ESPESSURA DE 3,5CM, ITENS INCLUSOS: DOBRADIÇAS, MONTAGEM E INSTALAÇÃO DE BATENTE, FECHADURA COM EXECUÇÃO DO FURO - FORNECIMENTO E INSTALAÇÃO. AF_12/2019</t>
  </si>
  <si>
    <t xml:space="preserve">RECOLOCAÇÃO DE FOLHAS DE PORTA DE MADEIRA LEVE OU MÉDIA DE 60CM DE LARGURA, CONSIDERANDO REAPROVEITAMENTO DO MATERIAL. AF_12/2019</t>
  </si>
  <si>
    <t xml:space="preserve">RECOLOCAÇÃO DE FOLHAS DE PORTA DE MADEIRA LEVE OU MÉDIA DE 70CM DE LARGURA, CONSIDERANDO REAPROVEITAMENTO DO MATERIAL. AF_12/2019</t>
  </si>
  <si>
    <t xml:space="preserve">RECOLOCAÇÃO DE FOLHAS DE PORTA DE MADEIRA LEVE OU MÉDIA DE 80CM DE LARGURA, CONSIDERANDO REAPROVEITAMENTO DO MATERIAL. AF_12/2019</t>
  </si>
  <si>
    <t xml:space="preserve">RECOLOCAÇÃO DE FOLHAS DE PORTA DE MADEIRA LEVE OU MÉDIA DE 90CM DE LARGURA, CONSIDERANDO REAPROVEITAMENTO DO MATERIAL. AF_12/2019</t>
  </si>
  <si>
    <t xml:space="preserve">RECOLOCAÇÃO DE FOLHAS DE PORTA DE MADEIRA PESADA OU SUPERPESADA DE 80CM DE LARGURA, CONSIDERANDO REAPROVEITAMENTO DO MATERIAL. AF_12/2019</t>
  </si>
  <si>
    <t xml:space="preserve">PORTA DE MADEIRA COMPENSADA LISA PARA PINTURA, 120X210X3,5CM, 2 FOLHAS, INCLUSO ADUELA 2A, ALIZAR 2A E DOBRADIÇAS. AF_12/2019</t>
  </si>
  <si>
    <t xml:space="preserve">KIT DE PORTA DE MADEIRA PARA VERNIZ, SEMI-OCA (LEVE OU MÉDIA), PADRÃO POPULAR, 70X210CM, ESPESSURA DE 3,5CM, ITENS INCLUSOS: DOBRADIÇAS, MONTAGEM E INSTALAÇÃO DE BATENTE, FECHADURA COM EXECUÇÃO DO FURO - FORNECIMENTO E INSTALAÇÃO. AF_12/2019</t>
  </si>
  <si>
    <t xml:space="preserve">JANELA DE MADEIRA - CEDRINHO/ANGELIM OU EQUIVALENTE DA REGIÃO - DE ABRIR COM 4 FOLHAS (2 VENEZIANAS E 2 GUILHOTINAS PARA VIDRO), COM BATENTE, ALIZAR E FERRAGENS. EXCLUSIVE VIDROS, ACABAMENTO E CONTRAMARCO. FORNECIMENTO E INSTALAÇÃO. AF_12/2019</t>
  </si>
  <si>
    <t xml:space="preserve">JANELA DE MADEIRA (PINUS/EUCALIPTO OU EQUIV.) DE ABRIR COM 4 FOLHAS (2 VENEZIANAS E 2 GUILHOTINAS PARA VIDRO), COM BATENTE, ALIZAR E FERRAGENS. EXCLUSIVE VIDROS, ACABAMENTO E CONTRAMARCO. FORNECIMENTO E INSTALAÇÃO. AF_12/2019</t>
  </si>
  <si>
    <t xml:space="preserve">JANELA DE MADEIRA (IMBUIA/CEDRO OU EQUIV.) DE ABRIR COM 4 FOLHAS (2 VENEZIANAS E 2 GUILHOTINAS PARA VIDRO), COM BATENTE, ALIZAR E FERRAGENS. EXCLUSIVE VIDROS, ACABAMENTO E CONTRAMARCO. FORNECIMENTO E INSTALAÇÃO. AF_12/2019</t>
  </si>
  <si>
    <t xml:space="preserve">JANELA DE MADEIRA (CEDRINHO/ANGELIM OU EQUIV.) TIPO MAXIM-AR, PARA VIDRO, COM BATENTE, ALIZAR E FERRAGENS. EXCLUSIVE VIDRO, ACABAMENTO E CONTRAMARCO. FORNECIMENTO E INSTALAÇÃO. AF_12/2019</t>
  </si>
  <si>
    <t xml:space="preserve">JANELA DE MADEIRA (PINUS/EUCALIPTO OU EQUIV.) TIPO BASCULANTE COM 2 FOLHAS PARA VIDRO, COM BATENTE, ALIZAR E FERRAGENS. EXCLUSIVE VIDROS, ACABAMENTO E CONTRAMARCO. FORNECIMENTO E INSTALAÇÃO. AF_12/2019</t>
  </si>
  <si>
    <t xml:space="preserve">JANELA DE MADEIRA (CEDRINHO/ANGELIM OU EQUIV.) DE CORRER COM 6 FOLHAS (2 VENEZ. FIXAS, 2 VENEZ. DE CORRER E 2 DE CORRER PARA VIDRO), COM BATENTE, ALIZAR E FERRAGENS. EXCLUSIVE VIDROS, ACABAMENTO E CONTRAMARCO. FORNECIMENTO E INSTALAÇÃO. AF_12/2019</t>
  </si>
  <si>
    <t xml:space="preserve">JANELA DE MADEIRA (IMBUIA/CEDRO OU EQUIV) DE CORRER COM 6 FOLHAS (2 VENEZIANAS FIXAS, 2 VENEZIANAS DE CORRER E 2 DE CORRER PARA VIDRO), COM BATENTE, ALIZAR E FERRAGENS. EXCLUSIVE VIDROS, ACABAMENTO E CONTRAMARCO. FORNECIMENTO E INSTALAÇÃO. AF_12/2019</t>
  </si>
  <si>
    <t xml:space="preserve">JANELA DE MADEIRA (PINUS/EUCALIPTO OU EQUIV.) DE CORRER COM 6 FOLHAS (2 VENEZ. FIXAS, 2 VENEZ. DE CORRER E 2 DE CORRER PARA VIDRO), COM BATENTE, ALIZAR E FERRAGENS. EXCLUSIVE VIDROS, ACABAMENTO E CONTRAMARCO. FORNECIMENTO EINSTALAÇÃO. AF_12/2019</t>
  </si>
  <si>
    <t xml:space="preserve">PORTA DE FERRO, DE ABRIR, TIPO GRADE COM CHAPA, COM GUARNIÇÕES. AF_12/2019</t>
  </si>
  <si>
    <t xml:space="preserve">JANELA DE AÇO TIPO BASCULANTE PARA VIDROS, COM BATENTE, FERRAGENS E PINTURA ANTICORROSIVA. EXCLUSIVE VIDROS, ACABAMENTO, ALIZAR E CONTRAMARCO. FORNECIMENTO E INSTALAÇÃO. AF_12/2019</t>
  </si>
  <si>
    <t xml:space="preserve">JANELA DE AÇO DE CORRER COM 4 FOLHAS PARA VIDRO, COM BATENTE, FERRAGENS E PINTURA ANTICORROSIVA. EXCLUSIVE VIDROS, ALIZAR E CONTRAMARCO. FORNECIMENTO E INSTALAÇÃO. AF_12/2019</t>
  </si>
  <si>
    <t xml:space="preserve">CONTRAMARCO DE AÇO, FIXAÇÃO COM ARGAMASSA - FORNECIMENTO E INSTALAÇÃO. AF_12/2019</t>
  </si>
  <si>
    <t xml:space="preserve">CONTRAMARCO DE AÇO, FIXAÇÃO COM PARAFUSO - FORNECIMENTO E INSTALAÇÃO. AF_12/2019</t>
  </si>
  <si>
    <t xml:space="preserve">GUARDA-CORPO DE AÇO GALVANIZADO DE 1,10M, MONTANTES TUBULARES DE 1.1/4" ESPAÇADOS DE 1,20M, TRAVESSA SUPERIOR DE 1.1/2", GRADIL FORMADO POR TUBOS HORIZONTAIS DE 1" E VERTICAIS DE 3/4", FIXADO COM CHUMBADOR MECÂNICO. AF_04/2019_PS</t>
  </si>
  <si>
    <t xml:space="preserve">GUARDA-CORPO DE AÇO GALVANIZADO DE 1,10M DE ALTURA, MONTANTES TUBULARES DE 1.1/2  ESPAÇADOS DE 1,20M, TRAVESSA SUPERIOR DE 2 , GRADIL FORMADO POR BARRAS CHATAS EM FERRO DE 32X4,8MM, FIXADO COM CHUMBADOR MECÂNICO. AF_04/2019_PS</t>
  </si>
  <si>
    <t xml:space="preserve">GUARDA-CORPO PANORÂMICO COM PERFIS DE ALUMÍNIO E VIDRO LAMINADO 8 MM, FIXADO COM CHUMBADOR MECÂNICO. AF_04/2019_PS</t>
  </si>
  <si>
    <t xml:space="preserve">CORRIMÃO SIMPLES, DIÂMETRO EXTERNO = 1 1/2", EM AÇO GALVANIZADO. AF_04/2019_PS</t>
  </si>
  <si>
    <t xml:space="preserve">CORRIMÃO SIMPLES, DIÂMETRO EXTERNO = 1 1/2", EM ALUMÍNIO. AF_04/2019_PS</t>
  </si>
  <si>
    <t xml:space="preserve">GRADIL EM FERRO FIXADO EM VÃOS DE JANELAS, FORMADO POR BARRAS CHATAS DE 25X4,8 MM. AF_04/2019</t>
  </si>
  <si>
    <t xml:space="preserve">GRADIL EM ALUMÍNIO FIXADO EM VÃOS DE JANELAS, FORMADO POR TUBOS DE 3/4". AF_04/2019</t>
  </si>
  <si>
    <t xml:space="preserve">PORTA CORTA-FOGO 90X210X4CM - FORNECIMENTO E INSTALAÇÃO. AF_12/2019</t>
  </si>
  <si>
    <t xml:space="preserve">PORTA DE ALUMÍNIO DE ABRIR COM LAMBRI, COM GUARNIÇÃO, FIXAÇÃO COM PARAFUSOS - FORNECIMENTO E INSTALAÇÃO. AF_12/2019</t>
  </si>
  <si>
    <t xml:space="preserve">PORTA EM ALUMÍNIO DE ABRIR TIPO VENEZIANA COM GUARNIÇÃO, FIXAÇÃO COM PARAFUSOS - FORNECIMENTO E INSTALAÇÃO. AF_12/2019</t>
  </si>
  <si>
    <t xml:space="preserve">PORTA DE ALUMÍNIO DE ABRIR PARA VIDRO SEM GUARNIÇÃO, 87X210CM, FIXAÇÃO COM PARAFUSOS, INCLUSIVE VIDROS - FORNECIMENTO E INSTALAÇÃO. AF_12/2019</t>
  </si>
  <si>
    <t xml:space="preserve">PORTA EM AÇO DE ABRIR PARA VIDRO SEM GUARNIÇÃO, 87X210CM, FIXAÇÃO COM PARAFUSOS, EXCLUSIVE VIDROS - FORNECIMENTO E INSTALAÇÃO. AF_12/2019</t>
  </si>
  <si>
    <t xml:space="preserve">PORTA EM AÇO DE ABRIR TIPO VENEZIANA SEM GUARNIÇÃO, 87X210CM, FIXAÇÃO COM PARAFUSOS - FORNECIMENTO E INSTALAÇÃO. AF_12/2019</t>
  </si>
  <si>
    <t xml:space="preserve">PORTA DE CORRER DE ALUMÍNIO, COM DUAS FOLHAS PARA VIDRO, INCLUSO VIDRO LISO INCOLOR, FECHADURA E PUXADOR, SEM ALIZAR. AF_12/2019</t>
  </si>
  <si>
    <t xml:space="preserve">MOLA HIDRAULICA DE PISO PARA PORTA DE VIDRO TEMPERADO. AF_01/2021</t>
  </si>
  <si>
    <t xml:space="preserve">JOGO DE FERRAGENS CROMADAS PARA PORTA DE VIDRO TEMPERADO, UMA FOLHA COMPOSTO DE DOBRADICAS SUPERIOR E INFERIOR, TRINCO, FECHADURA, CONTRA FECHADURA COM CAPUCHINHO SEM MOLA E PUXADOR. AF_01/2021</t>
  </si>
  <si>
    <t xml:space="preserve">PUXADOR CENTRAL PARA ESQUADRIA DE MADEIRA. AF_12/2019</t>
  </si>
  <si>
    <t xml:space="preserve">PORTA CADEADO ZINCADO OXIDADO PRETO COM CADEADO DE AÇO INOX, LARGURA DE *50* MM. AF_12/2019</t>
  </si>
  <si>
    <t xml:space="preserve">TARJETA TIPO LIVRE/OCUPADO PARA PORTA DE BANHEIRO. AF_12/2019</t>
  </si>
  <si>
    <t xml:space="preserve">CREMONA EM LATÃO CROMADO OU POLIDO, COMPLETA. AF_12/2019</t>
  </si>
  <si>
    <t xml:space="preserve">FECHO DE EMBUTIR TIPO UNHA 22CM. AF_12/2019</t>
  </si>
  <si>
    <t xml:space="preserve">FECHO DE EMBUTIR TIPO UNHA 40CM. AF_12/2019</t>
  </si>
  <si>
    <t xml:space="preserve">DOBRADIÇA EM AÇO/FERRO, 3" X 21/2", E=1,9 A 2MM, SEN ANEL, CROMADO OU ZINCADO, TAMPA BOLA, COM PARAFUSOS. AF_12/2019</t>
  </si>
  <si>
    <t xml:space="preserve">DOBRADIÇA TIPO VAI E VEM EM LATÃO POLIDO 3". AF_12/2019</t>
  </si>
  <si>
    <t xml:space="preserve">INSTALAÇÃO DE VIDRO LISO INCOLOR, E = 3 MM, EM ESQUADRIA DE MADEIRA, FIXADO COM BAGUETE. AF_01/2021</t>
  </si>
  <si>
    <t xml:space="preserve">INSTALAÇÃO DE VIDRO LISO, E = 4 MM, EM ESQUADRIA DE MADEIRA, FIXADO COM BAGUETE. AF_01/2021</t>
  </si>
  <si>
    <t xml:space="preserve">INSTALAÇÃO DE VIDRO LISO FUME, E = 4 MM, EM ESQUADRIA DE MADEIRA, FIXADO COM BAGUETE. AF_01/2021</t>
  </si>
  <si>
    <t xml:space="preserve">INSTALAÇÃO DE VIDRO LISO INCOLOR, E = 5 MM, EM ESQUADRIA DE MADEIRA, FIXADO COM BAGUETE. AF_01/2021</t>
  </si>
  <si>
    <t xml:space="preserve">INSTALAÇÃO DE VIDRO LISO FUME, E = 5 MM, EM ESQUADRIA DE MADEIRA, FIXADO COM BAGUETE. AF_01/2021</t>
  </si>
  <si>
    <t xml:space="preserve">INSTALAÇÃO DE VIDRO LISO INCOLOR, E = 6 MM, EM ESQUADRIA DE MADEIRA, FIXADO COM BAGUETE. AF_01/2021</t>
  </si>
  <si>
    <t xml:space="preserve">INSTALAÇÃO DE VIDRO LISO FUME, E = 6 MM, EM ESQUADRIA DE MADEIRA, FIXADO COM BAGUETE. AF_01/2021</t>
  </si>
  <si>
    <t xml:space="preserve">INSTALAÇÃO DE VIDRO LISO INCOLOR, E = 8 MM, EM ESQUADRIA DE MADEIRA, FIXADO COM BAGUETE. AF_01/2021</t>
  </si>
  <si>
    <t xml:space="preserve">INSTALAÇÃO DE VIDRO LISO INCOLOR, E = 10 MM, EM ESQUADRIA DE MADEIRA, FIXADO COM BAGUETE. AF_01/2021</t>
  </si>
  <si>
    <t xml:space="preserve">INSTALAÇÃO DE VIDRO IMPRESSO, E = 4 MM, EM ESQUADRIA DE MADEIRA, FIXADO COM BAGUETE. AF_01/2021</t>
  </si>
  <si>
    <t xml:space="preserve">INSTALAÇÃO DE VIDRO LISO INCOLOR, E = 3 MM, EM ESQUADRIA DE ALUMÍNIO OU PVC, FIXADO COM BAGUETE. AF_01/2021_PS</t>
  </si>
  <si>
    <t xml:space="preserve">INSTALAÇÃO DE VIDRO LISO INCOLOR, E = 4 MM, EM ESQUADRIA DE ALUMÍNIO OU PVC, FIXADO COM BAGUETE. AF_01/2021_PS</t>
  </si>
  <si>
    <t xml:space="preserve">INSTALAÇÃO DE VIDRO LISO FUME, E = 4 MM, EM ESQUADRIA DE ALUMÍNIO OU PVC, FIXADO COM BAGUETE. AF_01/2021_PS</t>
  </si>
  <si>
    <t xml:space="preserve">INSTALAÇÃO DE VIDRO LISO INCOLOR, E = 5 MM, EM ESQUADRIA DE ALUMÍNIO OU PVC, FIXADO COM BAGUETE. AF_01/2021_PS</t>
  </si>
  <si>
    <t xml:space="preserve">INSTALAÇÃO DE VIDRO LISO FUME, E = 5 MM, EM ESQUADRIA DE ALUMÍNIO OU PVC, FIXADO COM BAGUETE. AF_01/2021_PS</t>
  </si>
  <si>
    <t xml:space="preserve">INSTALAÇÃO DE VIDRO LISO INCOLOR, E = 6 MM, EM ESQUADRIA DE ALUMÍNIO OU PVC, FIXADO COM BAGUETE. AF_01/2021_PS</t>
  </si>
  <si>
    <t xml:space="preserve">INSTALAÇÃO DE VIDRO LISO FUME, E = 6 MM, EM ESQUADRIA DE ALUMÍNIO OU PVC, FIXADO COM BAGUETE. AF_01/2021_PS</t>
  </si>
  <si>
    <t xml:space="preserve">INSTALAÇÃO DE VIDRO LISO INCOLOR, E = 8 MM, EM ESQUADRIA DE ALUMÍNIO OU PVC, FIXADO COM BAGUETE. AF_01/2021_PS</t>
  </si>
  <si>
    <t xml:space="preserve">INSTALAÇÃO DE VIDRO LISO INCOLOR, E = 10 MM, EM ESQUADRIA DE ALUMÍNIO OU PVC, FIXADO COM BAGUETE. AF_01/2021_PS</t>
  </si>
  <si>
    <t xml:space="preserve">INSTALAÇÃO DE VIDRO IMPRESSO, E = 4 MM, EM ESQUADRIA DE ALUMÍNIO OU PVC, FIXADO COM BAGUETE. AF_01/2021_PS</t>
  </si>
  <si>
    <t xml:space="preserve">INSTALAÇÃO DE VIDRO ARAMADO, E = 6 MM, EM ESQUADRIA DE ALUMÍNIO OU PVC, FIXADO COM BAGUETE. AF_01/2021_PS</t>
  </si>
  <si>
    <t xml:space="preserve">INSTALAÇÃO DE VIDRO ARAMADO, E = 7 MM, EM ESQUADRIA DE ALUMÍNIO OU PVC, FIXADO COM BAGUETE. AF_01/2021_PS</t>
  </si>
  <si>
    <t xml:space="preserve">INSTALAÇÃO DE VIDRO LAMINADO, E = 8 MM (4+4), ENCAIXADO EM PERFIL U. AF_01/2021_PS</t>
  </si>
  <si>
    <t xml:space="preserve">INSTALAÇÃO DE VIDRO LAMINADO, E = 12 MM (4+4+4), ENCAIXADO EM PERFIL U. AF_01/2021_PS</t>
  </si>
  <si>
    <t xml:space="preserve">INSTALAÇÃO DE VIDRO LAMINADO, E = 15 MM (5+5+5), ENCAIXADO EM PERFIL U. AF_01/2021_PS</t>
  </si>
  <si>
    <t xml:space="preserve">INSTALAÇÃO DE VIDRO TEMPERADO, E = 6 MM, ENCAIXADO EM PERFIL U. AF_01/2021_PS</t>
  </si>
  <si>
    <t xml:space="preserve">INSTALAÇÃO DE VIDRO TEMPERADO, E = 8 MM, ENCAIXADO EM PERFIL U. AF_01/2021_PS</t>
  </si>
  <si>
    <t xml:space="preserve">INSTALAÇÃO DE VIDRO TEMPERADO, E = 10 MM, ENCAIXADO EM PERFIL U. AF_01/2021_PS</t>
  </si>
  <si>
    <t xml:space="preserve">PORTA PIVOTANTE DE VIDRO TEMPERADO, 90X210 CM, ESPESSURA 10 MM, INCLUSIVE ACESSÓRIOS. AF_01/2021</t>
  </si>
  <si>
    <t xml:space="preserve">PORTA PIVOTANTE DE VIDRO TEMPERADO, 2 FOLHAS DE 90X210 CM, ESPESSURA DE 10MM, INCLUSIVE ACESSÓRIOS. AF_01/2021</t>
  </si>
  <si>
    <t xml:space="preserve">PORTA DE ABRIR COM MOLA HIDRÁULICA, EM VIDRO TEMPERADO, 90X210 CM, ESPESSURA 10 MM, INCLUSIVE ACESSÓRIOS. AF_01/2021</t>
  </si>
  <si>
    <t xml:space="preserve">PORTA DE ABRIR COM MOLA HIDRÁULICA, EM VIDRO TEMPERADO, 2 FOLHAS DE 90X210 CM, ESPESSURA DD 10MM, INCLUSIVE ACESSÓRIOS. AF_01/2021</t>
  </si>
  <si>
    <t xml:space="preserve">REMOÇÃO DE VIDRO LISO COMUM DE ESQUADRIA COM BAGUETE DE MADEIRA. AF_01/2021</t>
  </si>
  <si>
    <t xml:space="preserve">REMOÇÃO DE VIDRO LISO COMUM DE ESQUADRIA COM BAGUETE DE ALUMÍNIO OU PVC. AF_01/2021</t>
  </si>
  <si>
    <t xml:space="preserve">REMOÇÃO DE VIDRO TEMPERADO FIXADO EM PERFIL U. AF_01/2021</t>
  </si>
  <si>
    <t xml:space="preserve">JANELA DE ALUMÍNIO TIPO MAXIM-AR, COM VIDROS, BATENTE E FERRAGENS. EXCLUSIVE ALIZAR, ACABAMENTO E CONTRAMARCO. FORNECIMENTO E INSTALAÇÃO. AF_12/2019</t>
  </si>
  <si>
    <t xml:space="preserve">JANELA DE ALUMÍNIO DE CORRER COM 2 FOLHAS PARA VIDROS, COM VIDROS, BATENTE, ACABAMENTO COM ACETATO OU BRILHANTE E FERRAGENS. EXCLUSIVE ALIZAR E CONTRAMARCO. FORNECIMENTO E INSTALAÇÃO. AF_12/2019</t>
  </si>
  <si>
    <t xml:space="preserve">JANELA DE ALUMÍNIO DE CORRER COM 3 FOLHAS (2 VENEZIANAS E 1 PARA VIDRO), COM VIDROS, BATENTE E FERRAGENS. EXCLUSIVE ACABAMENTO, ALIZAR E CONTRAMARCO. FORNECIMENTO E INSTALAÇÃO. AF_12/2019</t>
  </si>
  <si>
    <t xml:space="preserve">JANELA DE ALUMÍNIO DE CORRER COM 4 FOLHAS PARA VIDROS, COM VIDROS, BATENTE, ACABAMENTO COM ACETATO OU BRILHANTE E FERRAGENS. EXCLUSIVE ALIZAR E CONTRAMARCO. FORNECIMENTO E INSTALAÇÃO. AF_12/2019</t>
  </si>
  <si>
    <t xml:space="preserve">JANELA DE ALUMÍNIO DE CORRER COM 6 FOLHAS (2 VENEZIANAS FIXAS, 2 VENEZIANAS DE CORRER E 2 PARA VIDRO), COM VIDROS, BATENTE, ACABAMENTO COM ACETATO OU BRILHANTE E FERRAGENS. EXCLUSIVE ALIZAR E CONTRAMARCO. FORNECIMENTO E INSTALAÇÃO. AF_12/2019</t>
  </si>
  <si>
    <t xml:space="preserve">CONTRAMARCO DE ALUMÍNIO, FIXAÇÃO COM ARGAMASSA - FORNECIMENTO E INSTALAÇÃO. AF_12/2019</t>
  </si>
  <si>
    <t xml:space="preserve">CONTRAMARCO DE ALUMÍNIO, FIXAÇÃO COM PARAFUSO - FORNECIMENTO E INSTALAÇÃO. AF_12/2019</t>
  </si>
  <si>
    <t xml:space="preserve">JANELA FIXA DE ALUMÍNIO PARA VIDRO, COM VIDRO, BATENTE E FERRAGENS. EXCLUSIVE ACABAMENTO, ALIZAR E CONTRAMARCO. FORNECIMENTO E INSTALAÇÃO. AF_12/2019</t>
  </si>
  <si>
    <t xml:space="preserve">TUBULÃO A CÉU ABERTO, DIÂMETRO DO FUSTE DE 70CM, ESCAVAÇÃO MANUAL, SEM ALARGAMENTO DE BASE, CONCRETO FEITO EM OBRA E LANÇADO COM JERICA. AF_05/2020_PA</t>
  </si>
  <si>
    <t xml:space="preserve">TUBULÃO A CÉU ABERTO, DIÂMETRO DO FUSTE DE 80CM, ESCAVAÇÃO MANUAL, SEM ALARGAMENTO DE BASE, CONCRETO FEITO EM OBRA E LANÇADO COM JERICA. AF_05/2020_PA</t>
  </si>
  <si>
    <t xml:space="preserve">TUBULÃO A CÉU ABERTO, DIÂMETRO DO FUSTE DE 100CM, ESCAVAÇÃO MANUAL, SEM ALARGAMENTO DE BASE, CONCRETO FEITO EM OBRA E LANÇADO COM JERICA. AF_05/2020_PA</t>
  </si>
  <si>
    <t xml:space="preserve">TUBULÃO A CÉU ABERTO, DIÂMETRO DO FUSTE DE 120CM, ESCAVAÇÃO MANUAL, SEM ALARGAMENTO DE BASE, CONCRETO FEITO EM OBRA E LANÇADO COM JERICA. AF_05/2020_PA</t>
  </si>
  <si>
    <t xml:space="preserve">TUBULÃO A CÉU ABERTO, DIÂMETRO DO FUSTE DE 70CM, ESCAVAÇÃO MECÂNICA, SEM ALARGAMENTO DE BASE, CONCRETO FEITO EM OBRA E LANÇADO COM JERICA. AF_05/2020_PA</t>
  </si>
  <si>
    <t xml:space="preserve">TUBULÃO A CÉU ABERTO, DIÂMETRO DO FUSTE DE 80CM, ESCAVAÇÃO MECÂNICA, SEM ALARGAMENTO DE BASE, CONCRETO FEITO EM OBRA E LANÇADO COM JERICA (EXCLUSIVE MOBILIZAÇÃO E DESMOBILIZAÇÃO). AF_05/2020_PA</t>
  </si>
  <si>
    <t xml:space="preserve">TUBULÃO A CÉU ABERTO, DIÂMETRO DO FUSTE DE 100CM, ESCAVAÇÃO MECÂNICA, SEM ALARGAMENTO DE BASE, CONCRETO FEITO EM OBRA E LANÇADO COM JERICA (EXCLUSIVE MOBILIZAÇÃO E DESMOBILIZAÇÃO). AF_05/2020_PA</t>
  </si>
  <si>
    <t xml:space="preserve">TUBULÃO A CÉU ABERTO, DIÂMETRO DO FUSTE DE 120CM, ESCAVAÇÃO MECÂNICA, SEM ALARGAMENTO DE BASE, CONCRETO FEITO EM OBRA E LANÇADO COM JERICA (EXCLUSIVE MOBILIZAÇÃO E DESMOBILIZAÇÃO). AF_05/2020_PA</t>
  </si>
  <si>
    <t xml:space="preserve">TUBULÃO A CÉU ABERTO, DIÂMETRO DO FUSTE DE 70CM, ESCAVAÇÃO MANUAL, SEM ALARGAMENTO DE BASE, CONCRETO USINADO E LANÇADO COM BOMBA OU DIRETAMENTE DO CAMINHÃO (EXCLUSIVE BOMBEAMENTO). AF_05/2020_PA</t>
  </si>
  <si>
    <t xml:space="preserve">TUBULÃO A CÉU ABERTO, DIÂMETRO DO FUSTE DE 80CM, ESCAVAÇÃO MANUAL, SEM ALARGAMENTO DE BASE, CONCRETO USINADO E LANÇADO COM BOMBA OU DIRETAMENTE DO CAMINHÃO (EXCLUSIVE BOMBEAMENTO). AF_05/2020_PA</t>
  </si>
  <si>
    <t xml:space="preserve">TUBULÃO A CÉU ABERTO, DIÂMETRO DO FUSTE DE 100CM, ESCAVAÇÃO MANUAL, SEM ALARGAMENTO DE BASE, CONCRETO USINADO E LANÇADO COM BOMBA OU DIRETAMENTE DO CAMINHÃO (EXCLUSIVE BOMBEAMENTO). AF_05/2020_PA</t>
  </si>
  <si>
    <t xml:space="preserve">TUBULÃO A CÉU ABERTO, DIÂMETRO DO FUSTE DE 120CM, ESCAVAÇÃO MANUAL, SEM ALARGAMENTO DE BASE, CONCRETO USINADO E LANÇADO COM BOMBA OU DIRETAMENTE DO CAMINHÃO (EXCLUSIVE BOMBEAMENTO). AF_05/2020_PA</t>
  </si>
  <si>
    <t xml:space="preserve">TUBULÃO A CÉU ABERTO, DIÂMETRO DO FUSTE DE 70CM, ESCAVAÇÃO MECÂNICA, SEM ALARGAMENTO DE BASE, CONCRETO USINADO E LANÇADO COM BOMBA OU DIRETAMENTE DO CAMINHÃO (EXCLUSIVE BOMBEAMENTO, MOBILIZAÇÃO E DESMOBILIZAÇÃO). AF_05/2020_PA</t>
  </si>
  <si>
    <t xml:space="preserve">TUBULÃO A CÉU ABERTO, DIÂMETRO DO FUSTE DE 80CM, ESCAVAÇÃO MECÂNICA, SEM ALARGAMENTO DE BASE, CONCRETO USINADO E LANÇADO COM BOMBA OU DIRETAMENTE DO CAMINHÃO (EXCLUSIVE BOMBEAMENTO, MOBILIZAÇÃO E DESMOBILIZAÇÃO). AF_05/2020_PA</t>
  </si>
  <si>
    <t xml:space="preserve">TUBULÃO A CÉU ABERTO, DIÂMETRO DO FUSTE DE 100CM, ESCAVAÇÃO MECÂNICA, SEM ALARGAMENTO DE BASE, CONCRETO USINADO E LANÇADO COM BOMBA OU DIRETAMENTE DO CAMINHÃO (EXCLUSIVE BOMBEAMENTO, MOBILIZAÇÃO E DESMOBILIZAÇÃO). AF_05/2020_PA</t>
  </si>
  <si>
    <t xml:space="preserve">TUBULÃO A CÉU ABERTO, DIÂMETRO DO FUSTE DE 120CM, ESCAVAÇÃO MECÂNICA, SEM ALARGAMENTO DE BASE, CONCRETO USINADO E LANÇADO COM BOMBA OU DIRETAMENTE DO CAMINHÃO (EXCLUSIVE BOMBEAMENTO, MOBILIZAÇÃO E DESMOBILIZAÇÃO). AF_05/2020_PA</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</si>
  <si>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</si>
  <si>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</si>
  <si>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ARRASAMENTO MECANICO DE ESTACA DE CONCRETO ARMADO, DIAMETROS DE ATÉ 40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</si>
  <si>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</si>
  <si>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</si>
  <si>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</si>
  <si>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101 CM A 150 CM. AF_05/2021</t>
  </si>
  <si>
    <t xml:space="preserve">ARRASAMENTO DE ESTACA METÁLICA, PERFIL LAMINADO TIPO  I  FAMÍLIA 250. AF_05/2021</t>
  </si>
  <si>
    <t xml:space="preserve">ARRASAMENTO MECÂNICO DE ESTACA METÁLICA, PERFIL LAMINADO TIPO  H - FAMÍLIA 250. AF_05/2021</t>
  </si>
  <si>
    <t xml:space="preserve">ARRASAMENTO MECÂNICO DE ESTACA METÁLICA, PERFIL LAMINADO TIPO  H - FAMÍLIA 310. AF_05/2021</t>
  </si>
  <si>
    <t xml:space="preserve">ESTACA HÉLICE CONTÍNUA, DIÂMETRO DE 30 CM, INCLUSO CONCRETO FCK=30MPA E ARMADURA MÍNIMA (EXCLUSIVE BOMBEAMENTO, MOBILIZAÇÃO E DESMOBILIZAÇÃO). AF_12/2019_PA</t>
  </si>
  <si>
    <t xml:space="preserve">ESTACA HÉLICE CONTÍNUA , DIÂMETRO DE 50 CM, INCLUSO CONCRETO FCK=30MPA E ARMADURA MÍNIMA (EXCLUSIVE BOMBEAMENTO, MOBILIZAÇÃO E DESMOBILIZAÇÃO). AF_12/2019_PA</t>
  </si>
  <si>
    <t xml:space="preserve">ESTACA HÉLICE CONTÍNUA, DIÂMETRO DE 70 CM, INCLUSO CONCRETO FCK=30MPA E ARMADURA MÍNIMA (EXCLUSIVE BOMBEAMENTO, MOBILIZAÇÃO E DESMOBILIZAÇÃO). AF_12/2019_PA</t>
  </si>
  <si>
    <t xml:space="preserve">ESTACA HÉLICE CONTÍNUA, DIÂMETRO DE 80 CM, INCLUSO CONCRETO FCK=30MPA E ARMADURA MÍNIMA (EXCLUSIVE BOMBEAMENTO, MOBILIZAÇÃO E DESMOBILIZAÇÃO). AF_12/2019_PA</t>
  </si>
  <si>
    <t xml:space="preserve">ESTACA HÉLICE CONTÍNUA, DIÂMETRO DE 90 CM, INCLUSO CONCRETO FCK=30MPA E ARMADURA MÍNIMA (EXCLUSIVE BOMBEAMENTO, MOBILIZAÇÃO E DESMOBILIZAÇÃO). AF_12/2019_PA</t>
  </si>
  <si>
    <t xml:space="preserve">ESTACA PRÉ-MOLDADA DE CONCRETO, SEÇÃO QUADRADA, CAPACIDADE DE 25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</si>
  <si>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</si>
  <si>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CENTRIFUGADO, SEÇÃO CIRCULAR, CAPACIDADE DE 100 TONELADAS, INCLUSO EMENDA (EXCLUSIVE MOBILIZAÇÃO E DESMOBILIZAÇÃO). AF_12/2019</t>
  </si>
  <si>
    <t xml:space="preserve">ESTACA METÁLICA PARA FUNDAÇÃO, UTILIZANDO PERFIL LAMINADO HP250X62 (EXCLUSIVE MOBILIZAÇÃO E DESMOBILIZAÇÃO). AF_01/2020</t>
  </si>
  <si>
    <t xml:space="preserve">ESTACA METÁLICA PARA FUNDAÇÃO, UTILIZANDO PERFIL LAMINADO HP310X79 (EXCLUSIVE MOBILIZAÇÃO E DESMOBILIZAÇÃO). AF_01/2020</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</si>
  <si>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</si>
  <si>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</si>
  <si>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</si>
  <si>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ESCAVADA MECANICAMENTE, SEM FLUIDO ESTABILIZANTE, COM 25CM DE DIÂMETRO, CONCRETO LANÇADO POR CAMINHÃO BETONEIRA (EXCLUSIVE MOBILIZAÇÃO E DESMOBILIZAÇÃO). AF_01/2020_PA</t>
  </si>
  <si>
    <t xml:space="preserve">ESTACA ESCAVADA MECANICAMENTE, SEM FLUIDO ESTABILIZANTE, COM 40CM DE DIÂMETRO, CONCRETO LANÇADO POR CAMINHÃO BETONEIRA (EXCLUSIVE MOBILIZAÇÃO E DESMOBILIZAÇÃO). AF_01/2020_PA</t>
  </si>
  <si>
    <t xml:space="preserve">ESTACA ESCAVADA MECANICAMENTE, SEM FLUIDO ESTABILIZANTE, COM 60CM DE DIÂMETRO, CONCRETO LANÇADO POR CAMINHÃO BETONEIRA (EXCLUSIVE MOBILIZAÇÃO E DESMOBILIZAÇÃO). AF_01/2020_PA</t>
  </si>
  <si>
    <t xml:space="preserve">ESTACA ESCAVADA MECANICAMENTE, SEM FLUIDO ESTABILIZANTE, COM 25CM DE DIÂMETRO, CONCRETO LANÇADO MANUALMENTE (EXCLUSIVE MOBILIZAÇÃO E DESMOBILIZAÇÃO). AF_01/2020_PA</t>
  </si>
  <si>
    <t xml:space="preserve">ESTACA ESCAVADA MECANICAMENTE, SEM FLUIDO ESTABILIZANTE, COM 60CM DE DIÂMETRO, CONCRETO LANÇADO POR BOMBA LANÇA (EXCLUSIVE BOMBEAMENTO, MOBILIZAÇÃO E DESMOBILIZAÇÃO). AF_01/2020_PA</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</si>
  <si>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</si>
  <si>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</si>
  <si>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</si>
  <si>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AF_05/2020_PA</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</si>
  <si>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</si>
  <si>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</si>
  <si>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</si>
  <si>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</si>
  <si>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</si>
  <si>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BLOCOS DE COROAMENTO OU SAPATAS.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</si>
  <si>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</si>
  <si>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</si>
  <si>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PISOS, LAJES SOBRE SOLO OU RADIERS. AF_01/2024</t>
  </si>
  <si>
    <t xml:space="preserve">LASTRO COM MATERIAL GRANULAR, APLICAÇÃO EM BLOCOS DE COROAMENTO, ESPESSURA DE *5 CM*. AF_01/2024</t>
  </si>
  <si>
    <t xml:space="preserve">LASTRO COM MATERIAL GRANULAR, APLICADO EM PISOS OU LAJES SOBRE SOLO, ESPESSURA DE *5 CM*. AF_01/2024</t>
  </si>
  <si>
    <t xml:space="preserve">LASTRO COM MATERIAL GRANULAR, APLICADO EM BLOCOS DE COROAMENTO, ESPESSURA DE *10 CM*. AF_01/2024</t>
  </si>
  <si>
    <t xml:space="preserve">LASTRO COM MATERIAL GRANULAR (PEDRA BRITADA N.2), APLICADO EM PISOS OU LAJES SOBRE SOLO, ESPESSURA DE *10 CM*. AF_01/2024</t>
  </si>
  <si>
    <t xml:space="preserve">ESCAVAÇÃO MANUAL DE VIGA DE BORDA PARA RADIER.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</si>
  <si>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</si>
  <si>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</si>
  <si>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FABRICAÇÃO, MONTAGEM E DESMONTAGEM DE FORMA PARA RADIER, PISO DE CONCRETO OU LAJE SOBRE SOLO, EM MADEIRA SERRADA, 4 UTILIZAÇÕES. AF_09/2021</t>
  </si>
  <si>
    <t xml:space="preserve">CAMADA SEPARADORA PARA EXECUÇÃO DE RADIER, PISO DE CONCRETO OU LAJE SOBRE SOLO, EM LONA PLÁSTICA. AF_09/2021</t>
  </si>
  <si>
    <t xml:space="preserve">ARMAÇÃO PARA EXECUÇÃO DE RADIER, PISO DE CONCRETO OU LAJE SOBRE SOLO, COM USO DE TELA Q-92.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</si>
  <si>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</si>
  <si>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</si>
  <si>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</si>
  <si>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</si>
  <si>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Q-283. AF_09/2021</t>
  </si>
  <si>
    <t xml:space="preserve">CONCRETAGEM DE RADIER, PISO DE CONCRETO OU LAJE SOBRE SOLO, FCK 30 MPA - LANÇAMENTO, ADENSAMENTO E ACABAMENTO. AF_09/2021</t>
  </si>
  <si>
    <t xml:space="preserve">ACABAMENTO POLIDO PARA PISO DE CONCRETO ARMADO OU LAJE SOBRE SOLO DE ALTA RESISTÊNCIA. AF_09/2021</t>
  </si>
  <si>
    <t xml:space="preserve">EXECUÇÃO DE RADIER, ESPESSURA DE 10 CM, FCK = 30 MPA, COM USO DE FORMAS EM MADEIRA SERRADA. AF_09/2021</t>
  </si>
  <si>
    <t xml:space="preserve">EXECUÇÃO DE RADIER, ESPESSURA DE 15 CM, FCK = 30 MPA, COM USO DE FORMAS EM MADEIRA SERRADA. AF_09/2021</t>
  </si>
  <si>
    <t xml:space="preserve">EXECUÇÃO DE RADIER, ESPESSURA DE 20 CM, FCK = 30 MPA, COM USO DE FORMAS EM MADEIRA SERRADA. AF_09/2021</t>
  </si>
  <si>
    <t xml:space="preserve">LASTRO COM MATERIAL GRANULAR (PEDRA BRITADA N.3), APLICADO EM PISOS OU LAJES SOBRE SOLO, ESPESSURA DE *10 CM*. AF_01/2024</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</si>
  <si>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</si>
  <si>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</si>
  <si>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EXECUÇÃO DE RADIER, ESPESSURA DE 25 CM, FCK = 30 MPA, COM USO DE FORMAS EM MADEIRA SERRADA. AF_09/2021</t>
  </si>
  <si>
    <t xml:space="preserve">EXECUÇÃO DE RADIER, ESPESSURA DE 30 CM, FCK = 30 MPA, COM USO DE FORMAS EM MADEIRA SERRADA. AF_09/2021</t>
  </si>
  <si>
    <t xml:space="preserve">EXECUÇÃO DE PISO DE CONCRETO, SEM ACABAMENTO SUPERFICIAL, ESPESSURA DE 15 CM, FCK = 30 MPA, COM USO DE FORMAS EM MADEIRA SERRADA. AF_09/2021</t>
  </si>
  <si>
    <t xml:space="preserve">EXECUÇÃO DE PISO DE CONCRETO, COM ACABAMENTO SUPERFICIAL, ESPESSURA DE 15 CM, FCK = 30 MPA, COM USO DE FORMAS EM MADEIRA SERRADA. AF_09/2021</t>
  </si>
  <si>
    <t xml:space="preserve">EXECUÇÃO DE LAJE SOBRE SOLO, ESPESSURA DE 10 CM, FCK = 30 MPA, COM USO DE FORMAS EM MADEIRA SERRADA. AF_09/2021</t>
  </si>
  <si>
    <t xml:space="preserve">EXECUÇÃO DE LAJE SOBRE SOLO, ESPESSURA DE 15 CM, FCK = 30 MPA, COM USO DE FORMAS EM MADEIRA SERRADA. AF_09/2021</t>
  </si>
  <si>
    <t xml:space="preserve">EXECUÇÃO DE LAJE SOBRE SOLO, ESPESSURA DE 20 CM, FCK = 30 MPA, COM USO DE FORMAS EM MADEIRA SERRADA. AF_09/2021</t>
  </si>
  <si>
    <t xml:space="preserve">EXECUÇÃO DE LAJE SOBRE SOLO, ESPESSURA DE 25 CM, FCK = 30 MPA, COM USO DE FORMAS EM MADEIRA SERRADA. AF_09/2021</t>
  </si>
  <si>
    <t xml:space="preserve">EXECUÇÃO DE LAJE SOBRE SOLO, ESPESSURA DE 30 CM, FCK = 30 MPA, COM USO DE FORMAS EM MADEIRA SERRADA. AF_09/2021</t>
  </si>
  <si>
    <t xml:space="preserve">FABRICAÇÃO DE FÔRMA PARA PILARES E ESTRUTURAS SIMILARES, EM CHAPA DE MADEIRA COMPENSADA RESINADA, E = 17 MM. AF_09/2020</t>
  </si>
  <si>
    <t xml:space="preserve">FABRICAÇÃO DE FÔRMA PARA PILARES E ESTRUTURAS SIMILARES, EM CHAPA DE MADEIRA COMPENSADA PLASTIFICADA, E = 18 MM. AF_09/2020</t>
  </si>
  <si>
    <t xml:space="preserve">FABRICAÇÃO DE FÔRMA PARA VIGAS, EM CHAPA DE MADEIRA COMPENSADA RESINADA, E = 17 MM. AF_09/2020</t>
  </si>
  <si>
    <t xml:space="preserve">FABRICAÇÃO DE FÔRMA PARA VIGAS, EM CHAPA DE MADEIRA COMPENSADA PLASTIFICADA, E = 18 MM. AF_09/2020</t>
  </si>
  <si>
    <t xml:space="preserve">FABRICAÇÃO DE FÔRMA PARA LAJES, EM CHAPA DE MADEIRA COMPENSADA RESINADA, E = 17 MM. AF_09/2020</t>
  </si>
  <si>
    <t xml:space="preserve">FABRICAÇÃO DE FÔRMA PARA LAJES, EM CHAPA DE MADEIRA COMPENSADA PLASTIFICADA, E = 18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</si>
  <si>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</si>
  <si>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</si>
  <si>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LAJES, EM MADEIRA SERRADA, E=25 MM. AF_09/2020</t>
  </si>
  <si>
    <t xml:space="preserve">FABRICAÇÃO DE ESCORAS DE VIGA DO TIPO GARFO, EM MADEIRA. AF_09/2020</t>
  </si>
  <si>
    <t xml:space="preserve">FABRICAÇÃO DE ESCORAS DO TIPO PONTALETE, EM MADEIRA, PARA PÉ-DIREITO SIMPLES.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</si>
  <si>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</si>
  <si>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</si>
  <si>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</si>
  <si>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</si>
  <si>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</si>
  <si>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</si>
  <si>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</si>
  <si>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</si>
  <si>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</si>
  <si>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</si>
  <si>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</si>
  <si>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</si>
  <si>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</si>
  <si>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</si>
  <si>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</si>
  <si>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</si>
  <si>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</si>
  <si>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</si>
  <si>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DUPLO, EM CHAPA DE MADEIRA COMPENSADA PLASTIFICADA, 18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</si>
  <si>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</si>
  <si>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</si>
  <si>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</si>
  <si>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COM GARFO DE MADEIRA, PÉ-DIREITO DUPLO, EM CHAPA DE MADEIRA RESINADA, 2 UTILIZAÇÕES. AF_09/2020</t>
  </si>
  <si>
    <t xml:space="preserve">MONTAGEM E DESMONTAGEM DE FÔRMA DE VIGA, ESCORAMENTO METÁLICO, PÉ-DIREITO DUPLO, EM CHAPA DE MADEIRA RESINADA, 2 UTILIZAÇÕES. AF_09/2020</t>
  </si>
  <si>
    <t xml:space="preserve">MONTAGEM E DESMONTAGEM DE FÔRMA DE VIGA, ESCORAMENTO COM GARFO DE MADEIRA, PÉ-DIREITO SIMPLES, EM CHAPA DE MADEIRA RESINADA, 2 UTILIZAÇÕES. AF_09/2020</t>
  </si>
  <si>
    <t xml:space="preserve">MONTAGEM E DESMONTAGEM DE FÔRMA DE VIGA, ESCORAMENTO METÁLICO, PÉ-DIREITO SIMPLES,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</si>
  <si>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</si>
  <si>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METÁLICO, PÉ-DIREITO DUPLO, EM CHAPA DE MADEIRA RESINADA, 4 UTILIZAÇÕES. AF_09/2020</t>
  </si>
  <si>
    <t xml:space="preserve">MONTAGEM E DESMONTAGEM DE FÔRMA DE VIGA, ESCORAMENTO COM GARFO DE MADEIRA, PÉ-DIREITO SIMPLES, EM CHAPA DE MADEIRA RESINADA, 4 UTILIZAÇÕES. AF_09/2020</t>
  </si>
  <si>
    <t xml:space="preserve">MONTAGEM E DESMONTAGEM DE FÔRMA DE VIGA, ESCORAMENTO METÁLICO, PÉ-DIREITO SIMPLES,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</si>
  <si>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</si>
  <si>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METÁLICO, PÉ-DIREITO DUPLO, EM CHAPA DE MADEIRA RESINADA, 6 UTILIZAÇÕES. AF_09/2020</t>
  </si>
  <si>
    <t xml:space="preserve">MONTAGEM E DESMONTAGEM DE FÔRMA DE VIGA, ESCORAMENTO COM GARFO DE MADEIRA, PÉ-DIREITO SIMPLES, EM CHAPA DE MADEIRA RESINADA, 6 UTILIZAÇÕES. AF_09/2020</t>
  </si>
  <si>
    <t xml:space="preserve">MONTAGEM E DESMONTAGEM DE FÔRMA DE VIGA, ESCORAMENTO METÁLICO, PÉ-DIREITO SIMPLES,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</si>
  <si>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</si>
  <si>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METÁLICO, PÉ-DIREITO DUPLO, EM CHAPA DE MADEIRA RESINADA, 8 UTILIZAÇÕES. AF_09/2020</t>
  </si>
  <si>
    <t xml:space="preserve">MONTAGEM E DESMONTAGEM DE FÔRMA DE VIGA, ESCORAMENTO COM GARFO DE MADEIRA, PÉ-DIREITO SIMPLES, EM CHAPA DE MADEIRA RESINADA, 8 UTILIZAÇÕES. AF_09/2020</t>
  </si>
  <si>
    <t xml:space="preserve">MONTAGEM E DESMONTAGEM DE FÔRMA DE VIGA, ESCORAMENTO METÁLICO, PÉ-DIREITO SIMPLES, EM CHAPA DE MADEIRA RESINADA, 8 UTILIZAÇÕES. AF_09/2020</t>
  </si>
  <si>
    <t xml:space="preserve">MONTAGEM E DESMONTAGEM DE FÔRMA DE VIGA, ESCORAMENTO COM GARFO DE MADEIRA, PÉ-DIREITO DUPLO, EM CHAPA DE MADEIRA PLASTIFICADA, 10 UTILIZAÇÕES. AF_09/2020</t>
  </si>
  <si>
    <t xml:space="preserve">MONTAGEM E DESMONTAGEM DE FÔRMA DE VIGA, ESCORAMENTO METÁLICO, PÉ-DIREITO DUPLO, EM CHAPA DE MADEIRA PLASTIFICADA, 10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</si>
  <si>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</si>
  <si>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METÁLICO, PÉ-DIREITO SIMPLES,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</si>
  <si>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</si>
  <si>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METÁLICO, PÉ-DIREITO DUPLO, EM CHAPA DE MADEIRA PLASTIFICADA, 12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</si>
  <si>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</si>
  <si>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METÁLICO, PÉ-DIREITO SIMPLES,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</si>
  <si>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</si>
  <si>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METÁLICO, PÉ-DIREITO DUPLO, EM CHAPA DE MADEIRA PLASTIFICADA, 14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</si>
  <si>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</si>
  <si>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METÁLICO, PÉ-DIREITO SIMPLES,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</si>
  <si>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</si>
  <si>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METÁLICO, PÉ-DIREITO DUPLO, EM CHAPA DE MADEIRA PLASTIFICADA, 18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</si>
  <si>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</si>
  <si>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METÁLICO, PÉ-DIREITO SIMPLES, EM CHAPA DE MADEIRA PLASTIFICADA, 18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</si>
  <si>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</si>
  <si>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</si>
  <si>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</si>
  <si>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</si>
  <si>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8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</si>
  <si>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</si>
  <si>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</si>
  <si>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</si>
  <si>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</si>
  <si>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</si>
  <si>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</si>
  <si>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</si>
  <si>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SIMPLES, EM CHAPA DE MADEIRA COMPENSADA RESINADA, 18 UTILIZAÇÕES. AF_09/2020</t>
  </si>
  <si>
    <t xml:space="preserve">MONTAGEM E DESMONTAGEM DE FÔRMA DE LAJE MACIÇA, PÉ-DIREITO DUPLO, EM CHAPA DE MADEIRA COMPENSADA RESINADA, 2 UTILIZAÇÕES. AF_09/2020</t>
  </si>
  <si>
    <t xml:space="preserve">MONTAGEM E DESMONTAGEM DE FÔRMA DE LAJE MACIÇA, PÉ-DIREITO SIMPLES,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</si>
  <si>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</si>
  <si>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SIMPLES,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</si>
  <si>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</si>
  <si>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SIMPLES,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</si>
  <si>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</si>
  <si>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RESINADA, 8 UTILIZAÇÕES. AF_09/2020</t>
  </si>
  <si>
    <t xml:space="preserve">MONTAGEM E DESMONTAGEM DE FÔRMA DE LAJE MACIÇA, PÉ-DIREITO DUPLO, EM CHAPA DE MADEIRA COMPENSADA PLASTIFICADA, 10 UTILIZAÇÕES. AF_09/2020</t>
  </si>
  <si>
    <t xml:space="preserve">MONTAGEM E DESMONTAGEM DE FÔRMA DE LAJE MACIÇA, PÉ-DIREITO SIMPLES,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</si>
  <si>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</si>
  <si>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SIMPLES,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</si>
  <si>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</si>
  <si>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SIMPLES,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</si>
  <si>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</si>
  <si>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SIMPLES, EM CHAPA DE MADEIRA COMPENSADA PLASTIFICADA, 18 UTILIZAÇÕES. AF_09/2020</t>
  </si>
  <si>
    <t xml:space="preserve">FABRICAÇÃO DE FÔRMA PARA PILARES CIRCULARES, EM CHAPA DE MADEIRA COMPENSADA RESINADA, PÉ-DIREITO SIMPLES. AF_05/2024</t>
  </si>
  <si>
    <t xml:space="preserve">MONTAGEM E DESMONTAGEM DE FÔRMA DE PILARES CIRCULARES, PÉ-DIREITO SIMPLES, EM MADEIRA, 2 UTILIZAÇÕES. AF_05/2024</t>
  </si>
  <si>
    <t xml:space="preserve">FABRICAÇÃO, MONTAGEM E DESMONTAGEM DE FÔRMA PARA SAPATA, EM MADEIRA SERRADA, E=25 MM, 1 UTILIZAÇÃO. AF_01/2024</t>
  </si>
  <si>
    <t xml:space="preserve">FABRICAÇÃO, MONTAGEM E DESMONTAGEM DE FÔRMA PARA VIGA BALDRAME, EM MADEIRA SERRADA, E=25 MM, 1 UTILIZAÇÃO. AF_01/2024</t>
  </si>
  <si>
    <t xml:space="preserve">FABRICAÇÃO, MONTAGEM E DESMONTAGEM DE FÔRMA PARA BLOCO DE COROAMENTO, EM MADEIRA SERRADA, E=25 MM, 2 UTILIZAÇÕES. AF_01/2024</t>
  </si>
  <si>
    <t xml:space="preserve">FABRICAÇÃO, MONTAGEM E DESMONTAGEM DE FÔRMA PARA SAPATA, EM MADEIRA SERRADA, E=25 MM, 2 UTILIZAÇÕES. AF_01/2024</t>
  </si>
  <si>
    <t xml:space="preserve">FABRICAÇÃO, MONTAGEM E DESMONTAGEM DE FÔRMA PARA VIGA BALDRAME,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</si>
  <si>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</si>
  <si>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EM MADEIRA SERRADA, E=25 MM, 4 UTILIZAÇÕES. AF_01/2024</t>
  </si>
  <si>
    <t xml:space="preserve">FABRICAÇÃO, MONTAGEM E DESMONTAGEM DE FÔRMA PARA VIGA BALDRAME, EM MADEIRA SERRADA, E=25 MM, 4 UTILIZAÇÕES. AF_01/2024</t>
  </si>
  <si>
    <t xml:space="preserve">FABRICAÇÃO, MONTAGEM E DESMONTAGEM DE FÔRMA PARA BLOCO DE COROAMENTO, EM CHAPA DE MADEIRA COMPENSADA RESINADA, E=17 MM, 2 UTILIZAÇÕES. AF_01/2024</t>
  </si>
  <si>
    <t xml:space="preserve">FABRICAÇÃO, MONTAGEM E DESMONTAGEM DE FÔRMA PARA SAPATA, EM CHAPA DE MADEIRA COMPENSADA RESINADA, E=17 MM, 2 UTILIZAÇÕES. AF_01/2024</t>
  </si>
  <si>
    <t xml:space="preserve">FABRICAÇÃO, MONTAGEM E DESMONTAGEM DE FÔRMA PARA VIGA BALDRAME,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</si>
  <si>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</si>
  <si>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SAPATA, EM CHAPA DE MADEIRA COMPENSADA RESINADA, E=17 MM, 4 UTILIZAÇÕES. AF_01/2024</t>
  </si>
  <si>
    <t xml:space="preserve">FABRICAÇÃO, MONTAGEM E DESMONTAGEM DE FÔRMA PARA VIGA BALDRAME, EM CHAPA DE MADEIRA COMPENSADA RESINADA, E=17 MM, 4 UTILIZAÇÕES. AF_01/2024</t>
  </si>
  <si>
    <t xml:space="preserve">ARMAÇÃO DE BLOCO UTILIZANDO AÇO CA-60 DE 5 MM - MONTAGEM. AF_01/2024</t>
  </si>
  <si>
    <t xml:space="preserve">FABRICAÇÃO DE ESCORAS DO TIPO PONTALETE, EM MADEIRA, PARA PÉ-DIREITO DUPLO. AF_09/2020</t>
  </si>
  <si>
    <t xml:space="preserve">ESCORAMENTO DE FÔRMAS DE LAJE EM MADEIRA NÃO APARELHADA, PÉ-DIREITO SIMPLES, INCLUSO TRAVAMENTO, 4 UTILIZAÇÕES. AF_09/2020</t>
  </si>
  <si>
    <t xml:space="preserve">ESCORAMENTO DE FÔRMAS DE LAJE EM MADEIRA NÃO APARELHADA, PÉ-DIREITO DUPLO, INCLUSO TRAVAMENTO, 4 UTILIZAÇÕES. AF_09/2020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</si>
  <si>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</si>
  <si>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</si>
  <si>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</si>
  <si>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ESCADAS, COM 2 LANCES EM "U" E LAJE PLANA, EM MADEIRA SERRADA, 1 UTILIZAÇÃO. AF_11/2020</t>
  </si>
  <si>
    <t xml:space="preserve">MONTAGEM E DESMONTAGEM DE FÔRMA PARA ESCADAS, COM 2 LANCES EM "U"  E LAJE PLANA, EM MADEIRA SERRADA, 2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</si>
  <si>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</si>
  <si>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</si>
  <si>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</si>
  <si>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</si>
  <si>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PLASTIFICADA, 10 UTILIZAÇÕES.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</si>
  <si>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</si>
  <si>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</si>
  <si>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</si>
  <si>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</si>
  <si>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</si>
  <si>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</si>
  <si>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</si>
  <si>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</si>
  <si>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</si>
  <si>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</si>
  <si>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</si>
  <si>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</si>
  <si>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</si>
  <si>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</si>
  <si>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</si>
  <si>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</si>
  <si>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</si>
  <si>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</si>
  <si>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</si>
  <si>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</si>
  <si>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</si>
  <si>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</si>
  <si>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</si>
  <si>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</si>
  <si>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</si>
  <si>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</si>
  <si>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</si>
  <si>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</si>
  <si>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</si>
  <si>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</si>
  <si>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</si>
  <si>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</si>
  <si>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</si>
  <si>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</si>
  <si>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</si>
  <si>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PLASTIFICADA, 10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</si>
  <si>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</si>
  <si>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</si>
  <si>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</si>
  <si>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</si>
  <si>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</si>
  <si>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</si>
  <si>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</si>
  <si>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</si>
  <si>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</si>
  <si>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</si>
  <si>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</si>
  <si>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</si>
  <si>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</si>
  <si>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PLASTIFICADA, 10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</si>
  <si>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</si>
  <si>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</si>
  <si>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</si>
  <si>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</si>
  <si>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</si>
  <si>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</si>
  <si>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</si>
  <si>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</si>
  <si>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</si>
  <si>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</si>
  <si>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</si>
  <si>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</si>
  <si>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</si>
  <si>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PLASTIFICADA, 10 UTILIZAÇÕES. AF_11/2020</t>
  </si>
  <si>
    <t xml:space="preserve">ESCADA EM CONCRETO ARMADO MOLDADO IN LOCO, FCK 25 MPA, COM 1 LANCE E LAJE PLANA, FÔRMA EM CHAPA DE MADEIRA COMPENSADA RESINADA. AF_11/2020_PA</t>
  </si>
  <si>
    <t xml:space="preserve">ESCADA EM CONCRETO ARMADO MOLDADO IN LOCO, FCK 25 MPA, COM 2 LANCES EM  U  E LAJE PLANA, FÔRMA EM CHAPA DE MADEIRA COMPENSADA RESINADA. AF_11/2020_PA</t>
  </si>
  <si>
    <t xml:space="preserve">ESCADA EM CONCRETO ARMADO MOLDADO IN LOCO, FCK 25 MPA, COM 2 LANCES EM  L  E LAJE PLANA, FÔRMA EM CHAPA DE MADEIRA COMPENSADA RESINADA. AF_11/2020_PA</t>
  </si>
  <si>
    <t xml:space="preserve">ESCADA EM CONCRETO ARMADO MOLDADO IN LOCO, FCK 25 MPA, COM 2 LANCES EM  X  E LAJE PLANA, FÔRMA EM CHAPA DE MADEIRA COMPENSADA RESINADA. AF_11/2020_PA</t>
  </si>
  <si>
    <t xml:space="preserve">ESCADA EM CONCRETO ARMADO MOLDADO IN LOCO, FCK 25 MPA, COM 1 LANCE E LAJE CASCATA, FÔRMA EM CHAPA DE MADEIRA COMPENSADA RESINADA. AF_11/2020_PA</t>
  </si>
  <si>
    <t xml:space="preserve">ESCADA EM CONCRETO ARMADO MOLDADO IN LOCO, FCK 25 MPA, COM 2 LANCES EM  U  E LAJE CASCATA, FÔRMA EM CHAPA DE MADEIRA COMPENSADA RESINADA. AF_11/2020_PA</t>
  </si>
  <si>
    <t xml:space="preserve">ESCADA EM CONCRETO ARMADO MOLDADO IN LOCO, FCK 25 MPA, COM 2 LANCES EM  L  E LAJE CASCATA, FÔRMA EM CHAPA DE MADEIRA COMPENSADA RESINADA. AF_11/2020_PA</t>
  </si>
  <si>
    <t xml:space="preserve">ESCADA EM CONCRETO ARMADO MOLDADO IN LOCO, FCK 25 MPA, COM 2 LANCES EM  X  E LAJE CASCATA, FÔRMA EM CHAPA DE MADEIRA COMPENSADA RESINADA. AF_11/2020_PA</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</si>
  <si>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</si>
  <si>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</si>
  <si>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PLANA, EM MADEIRA SERRADA, E=25 MM.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</si>
  <si>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</si>
  <si>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</si>
  <si>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CASCATA, EM MADEIRA SERRADA, E=25 MM. AF_11/2020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</si>
  <si>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</si>
  <si>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</si>
  <si>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</si>
  <si>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</si>
  <si>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</si>
  <si>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</si>
  <si>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</si>
  <si>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</si>
  <si>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</si>
  <si>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DE FÔRMA PARA PILARES CIRCULARES, EM CHAPA DE MADEIRA COMPENSADA RESINADA, PÉ-DIREITO DUPLO. AF_05/2024</t>
  </si>
  <si>
    <t xml:space="preserve">MONTAGEM E DESMONTAGEM DE FÔRMA DE PILARES CIRCULARES, PÉ-DIREITO DUPLO, EM MADEIRA, 2 UTILIZAÇÕES. AF_05/2024</t>
  </si>
  <si>
    <t xml:space="preserve">ARMAÇÃO VERTICAL DE ALVENARIA ESTRUTURAL; DIÂMETRO DE 10,0 MM. AF_09/2021</t>
  </si>
  <si>
    <t xml:space="preserve">ARMAÇÃO VERTICAL DE ALVENARIA ESTRUTURAL; DIÂMETRO DE 12,5 MM. AF_09/2021</t>
  </si>
  <si>
    <t xml:space="preserve">ARMAÇÃO DE CINTA DE ALVENARIA ESTRUTURAL; DIÂMETRO DE 10,0 MM. AF_09/2021</t>
  </si>
  <si>
    <t xml:space="preserve">ARMAÇÃO DE VERGA E CONTRAVERGA DE ALVENARIA ESTRUTURAL; DIÂMETRO DE 8,0 MM. AF_09/2021</t>
  </si>
  <si>
    <t xml:space="preserve">ARMAÇÃO DE VERGA E CONTRAVERGA DE ALVENARIA ESTRUTURAL; DIÂMETRO DE 10,0 MM. AF_09/2021</t>
  </si>
  <si>
    <t xml:space="preserve">ARMAÇÃO DO SISTEMA DE PAREDES DE CONCRETO, EXECUTADA EM PAREDES DE EDIFICAÇÕES DE MÚLTIPLOS PAVIMENTOS, TELA Q-138. AF_06/2019</t>
  </si>
  <si>
    <t xml:space="preserve">ARMAÇÃO DO SISTEMA DE PAREDES DE CONCRETO, EXECUTADA EM PAREDES DE EDIFICAÇÕES TÉRREAS OU DE MÚLTIPLOS PAVIMENTOS, TELA Q-92. AF_06/2019</t>
  </si>
  <si>
    <t xml:space="preserve">ARMAÇÃO DO SISTEMA DE PAREDES DE CONCRETO, EXECUTADA EM PAREDES DE EDIFICAÇÕES TÉRREAS, TELA Q-61. AF_06/2019</t>
  </si>
  <si>
    <t xml:space="preserve">ARMAÇÃO DO SISTEMA DE PAREDES DE CONCRETO, EXECUTADA COMO ARMADURA POSITIVA DE LAJES, TELA Q-138. AF_06/2019</t>
  </si>
  <si>
    <t xml:space="preserve">ARMAÇÃO DO SISTEMA DE PAREDES DE CONCRETO, EXECUTADA COMO ARMADURA NEGATIVA DE LAJES, TELA T-196. AF_06/2019</t>
  </si>
  <si>
    <t xml:space="preserve">ARMAÇÃO DO SISTEMA DE PAREDES DE CONCRETO, EXECUTADA COMO ARMADURA POSITIVA DE LAJES, TELA Q-113. AF_06/2019</t>
  </si>
  <si>
    <t xml:space="preserve">ARMAÇÃO DO SISTEMA DE PAREDES DE CONCRETO, EXECUTADA COMO ARMADURA NEGATIVA DE LAJES, TELA L-159. AF_06/2019</t>
  </si>
  <si>
    <t xml:space="preserve">ARMAÇÃO DO SISTEMA DE PAREDES DE CONCRETO, EXECUTADA EM PLATIBANDAS, TELA Q-92. AF_06/2019</t>
  </si>
  <si>
    <t xml:space="preserve">ARMAÇÃO DO SISTEMA DE PAREDES DE CONCRETO, EXECUTADA COMO REFORÇO, VERGALHÃO DE 6,3 MM DE DIÂMETRO. AF_06/2019</t>
  </si>
  <si>
    <t xml:space="preserve">ARMAÇÃO DO SISTEMA DE PAREDES DE CONCRETO, EXECUTADA COMO REFORÇO, VERGALHÃO DE 8,0 MM DE DIÂMETRO. AF_06/2019</t>
  </si>
  <si>
    <t xml:space="preserve">ARMAÇÃO DO SISTEMA DE PAREDES DE CONCRETO, EXECUTADA COMO REFORÇO, VERGALHÃO DE 10,0 MM DE DIÂMETRO. AF_06/2019</t>
  </si>
  <si>
    <t xml:space="preserve">ARMAÇÃO DE PILAR OU VIGA DE ESTRUTURA CONVENCIONAL DE CONCRETO ARMADO UTILIZANDO AÇO CA-60 DE 5,0 MM - MONTAGEM.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</si>
  <si>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</si>
  <si>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</si>
  <si>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</si>
  <si>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</si>
  <si>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</si>
  <si>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</si>
  <si>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</si>
  <si>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</si>
  <si>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</si>
  <si>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</si>
  <si>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</si>
  <si>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</si>
  <si>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</si>
  <si>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</si>
  <si>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</si>
  <si>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CORTE E DOBRA DE AÇO CA-50, DIÂMETRO DE 25,0 MM. AF_06/2022</t>
  </si>
  <si>
    <t xml:space="preserve">CORTE E DOBRA DE AÇO CA-60, DIÂMETRO DE 4,2 MM. AF_06/2022</t>
  </si>
  <si>
    <t xml:space="preserve">CORTE E DOBRA DE AÇO CA-60, DIÂMETRO DE 5,0 MM. AF_06/2022</t>
  </si>
  <si>
    <t xml:space="preserve">CORTE E DOBRA DE AÇO CA-50, DIÂMETRO DE 6,3 MM. AF_06/2022</t>
  </si>
  <si>
    <t xml:space="preserve">CORTE E DOBRA DE AÇO CA-50,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</si>
  <si>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</si>
  <si>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</si>
  <si>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</si>
  <si>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</si>
  <si>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CA-25, DIÂMETRO DE 6,3 MM. AF_06/2022</t>
  </si>
  <si>
    <t xml:space="preserve">CORTE E DOBRA DE AÇO CA-25, DIÂMETRO DE 8,0 MM.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</si>
  <si>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</si>
  <si>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</si>
  <si>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</si>
  <si>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</si>
  <si>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</si>
  <si>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ARMAÇÃO UTILIZANDO AÇO CA-25 DE 6,3 MM - MONTAGEM. AF_06/2022</t>
  </si>
  <si>
    <t xml:space="preserve">ARMAÇÃO UTILIZANDO AÇO CA-25 DE 8,0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</si>
  <si>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</si>
  <si>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</si>
  <si>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</si>
  <si>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</si>
  <si>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</si>
  <si>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DE ESTRUTURAS DIVERSAS DE CONCRETO ARMADO, EXCETO VIGAS, PILARES, LAJES E FUNDAÇÕES, UTILIZANDO AÇO CA-60 DE 5,0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</si>
  <si>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</si>
  <si>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</si>
  <si>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</si>
  <si>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</si>
  <si>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</si>
  <si>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</si>
  <si>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</si>
  <si>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CORTE E DOBRA DE AÇO CA-50, DIÂMERO DE 32 MM. AF_06/2022</t>
  </si>
  <si>
    <t xml:space="preserve">MONTAGEM DE ARMADURA DE ESTACAS, DIÂMETRO = 8,0 MM. AF_09/2021_PS</t>
  </si>
  <si>
    <t xml:space="preserve">MONTAGEM DE ARMADURA DE ESTACAS, DIÂMETRO = 10,0 MM. AF_09/2021_PS</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</si>
  <si>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</si>
  <si>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</si>
  <si>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</si>
  <si>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</si>
  <si>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</si>
  <si>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</si>
  <si>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</si>
  <si>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TRANVERSAL DE ESTACAS DE SEÇÃO RETANGULAR, DIÂMETRO = 5,0 MM. AF_09/2021_PS</t>
  </si>
  <si>
    <t xml:space="preserve">MONTAGEM DE ARMADURA TRANSVERSAL DE ESTACAS DE SEÇÃO RETANGULAR, DIÂMETRO = 6,30 MM. AF_09/2021_PS</t>
  </si>
  <si>
    <t xml:space="preserve">ARMAÇÃO DE ESCADA, DE UMA ESTRUTURA CONVENCIONAL DE CONCRETO ARMADO UTILIZANDO AÇO CA-60 DE 5,0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</si>
  <si>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</si>
  <si>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</si>
  <si>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</si>
  <si>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</si>
  <si>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</si>
  <si>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BLOCO UTILIZANDO AÇO CA-50 DE 6,3 MM - MONTAGEM. AF_01/2024</t>
  </si>
  <si>
    <t xml:space="preserve">ARMAÇÃO DE BLOCO UTILIZANDO AÇO CA-50 DE 8 MM - MONTAGEM. AF_01/2024</t>
  </si>
  <si>
    <t xml:space="preserve">ARMAÇÃO DE BLOCO UTILIZANDO AÇO CA-50 DE 10 MM - MONTAGEM. AF_01/2024</t>
  </si>
  <si>
    <t xml:space="preserve">ARMAÇÃO DO SISTEMA DE PAREDES DE CONCRETO, EXECUTADA COMO ARMADURA POSITIVA DE LAJES, TELA Q-159. AF_06/2019</t>
  </si>
  <si>
    <t xml:space="preserve">ARMAÇÃO DO SISTEMA DE PAREDES DE CONCRETO, EXECUTADA COMO ARMADURA POSITIVA DE LAJES, TELA Q-196. AF_06/2019</t>
  </si>
  <si>
    <t xml:space="preserve">ARMAÇÃO DO SISTEMA DE PAREDES DE CONCRETO, EXECUTADA COMO REFORÇO, VERGALHÃO DE 5,0 MM DE DIÂMETRO. AF_06/2019</t>
  </si>
  <si>
    <t xml:space="preserve">ARMAÇÃO DO SISTEMA DE PAREDES DE CONCRETO, EXECUTADA COMO REFORÇO, VERGALHÃO DE 12,5 MM DE DIÂMETRO. AF_06/2019</t>
  </si>
  <si>
    <t xml:space="preserve">ARMAÇÃO DE CINTA DE ALVENARIA ESTRUTURAL; DIÂMETRO DE 12,5 MM. AF_09/2021</t>
  </si>
  <si>
    <t xml:space="preserve">ARMAÇÃO VERTICAL DE ALVENARIA ESTRUTURAL; DIÂMETRO DE 16,0 MM. AF_09/2021</t>
  </si>
  <si>
    <t xml:space="preserve">ARMAÇÃO DE VERGA E CONTRAVERGA DE ALVENARIA ESTRUTURAL; DIÂMETRO DE 16,0 MM. AF_09/2021</t>
  </si>
  <si>
    <t xml:space="preserve">ARMAÇÃO DE CINTA DE ALVENARIA ESTRUTURAL; DIÂMETRO DE 16,0 MM. AF_09/2021</t>
  </si>
  <si>
    <t xml:space="preserve">ARMAÇÃO DE VERGA E CONTRAVERGA DE ALVENARIA ESTRUTURAL; DIÂMETRO DE 12,5 MM. AF_09/2021</t>
  </si>
  <si>
    <t xml:space="preserve">ARMAÇÃO DE ESTRUTURAS DIVERSAS DE CONCRETO ARMADO, EXCETO VIGAS, PILARES, LAJES E FUNDAÇÕES, UTILIZANDO AÇO CA-50 DE 32,0 MM - MONTAGEM. AF_06/2022</t>
  </si>
  <si>
    <t xml:space="preserve">ARMAÇÃO DE PILAR OU VIGA DE ESTRUTURA CONVENCIONAL DE CONCRETO ARMADO UTILIZANDO AÇO CA-50 DE 32,0 MM.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</si>
  <si>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</si>
  <si>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</si>
  <si>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</si>
  <si>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</si>
  <si>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</si>
  <si>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CA-60 DE 5,0 MM - MONTAGEM. AF_06/2022</t>
  </si>
  <si>
    <t xml:space="preserve">ARMAÇÃO DE BLOCO E SAPATA UTILIZANDO AÇO CA-50 DE 25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</si>
  <si>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</si>
  <si>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</si>
  <si>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CA-50 DE 10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</si>
  <si>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</si>
  <si>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</si>
  <si>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BLOCO, SAPATA ISOLADA E SAPATA CORRIDA UTILIZANDO AÇO CA-50 DE 20 MM - MONTAGEM. AF_01/2024</t>
  </si>
  <si>
    <t xml:space="preserve">GRAUTEAMENTO VERTICAL EM ALVENARIA ESTRUTURAL. AF_09/2021</t>
  </si>
  <si>
    <t xml:space="preserve">GRAUTEAMENTO DE CINTA INTERMEDIÁRIA OU DE CONTRAVERGA EM ALVENARIA ESTRUTURAL. AF_09/2021</t>
  </si>
  <si>
    <t xml:space="preserve">GRAUTEAMENTO DE CINTA SUPERIOR OU DE VERGA EM ALVENARIA ESTRUTURAL. AF_09/2021</t>
  </si>
  <si>
    <t xml:space="preserve">GRAUTE FGK=15 MPA; TRAÇO 1:0,04:2,2:2,5 (EM MASSA SECA DE CIMENTO/CAL/AREIA GROSSA/BRITA 0) - PREPARO MECÂNICO COM BETONEIRA 400 L. AF_09/2021</t>
  </si>
  <si>
    <t xml:space="preserve">GRAUTE FGK=20 MPA; TRAÇO 1:0,04:1,8:2,1 (EM MASSA SECA DE CIMENTO/ CAL/ AREIA GROSSA/ BRITA 0) - PREPARO MECÂNICO COM BETONEIRA 400 L. AF_09/2021</t>
  </si>
  <si>
    <t xml:space="preserve">GRAUTE FGK=25 MPA; TRAÇO 1:0,02:1,3:1,6 (EM MASSA SECA DE CIMENTO/ CAL/ AREIA GROSSA/ BRITA 0) - PREPARO MECÂNICO COM BETONEIRA 400 L. AF_09/2021</t>
  </si>
  <si>
    <t xml:space="preserve">GRAUTE FGK=30 MPA; TRAÇO 1:0,02:0,9:1,2 (EM MASSA SECA DE CIMENTO/ CAL/ AREIA GROSSA/ BRITA 0) - PREPARO MECÂNICO COM BETONEIRA 400 L. AF_09/2021</t>
  </si>
  <si>
    <t xml:space="preserve">GRAUTE FGK=15 MPA; TRAÇO 1:2,2:2,5:0,3 (EM MASSA SECA DE CIMENTO/ AREIA GROSSA/ BRITA 0/ ADITIVO) - PREPARO MECÂNICO COM BETONEIRA 400 L. AF_09/2021</t>
  </si>
  <si>
    <t xml:space="preserve">GRAUTE FGK=20 MPA; TRAÇO 1:1,8:2,1:0,4 (EM MASSA SECA DE CIMENTO/ AREIA GROSSA/ BRITA 0/ ADITIVO) - PREPARO MECÂNICO COM BETONEIRA 400 L. AF_09/2021</t>
  </si>
  <si>
    <t xml:space="preserve">GRAUTE FGK=25 MPA; TRAÇO 1:1,3:1,6:0,4 (EM MASSA SECA DE CIMENTO/ AREIA GROSSA/ BRITA 0/ ADITIVO) - PREPARO MECÂNICO COM BETONEIRA 400 L. AF_09/2021</t>
  </si>
  <si>
    <t xml:space="preserve">GRAUTE FGK=30 MPA; TRAÇO 1:0,9:1,2:0,6 (EM MASSA SECA DE CIMENTO/ AREIA GROSSA/ BRITA 0/ ADITIVO) - PREPARO MECÂNICO COM BETONEIRA 400 L. AF_09/2021</t>
  </si>
  <si>
    <t xml:space="preserve">CONCRETO MAGRO PARA LASTRO, TRAÇO 1:4,5:4,5 (EM MASSA SECA DE CIMENTO/ AREIA MÉDIA/ BRITA 1) - PREPARO MECÂNICO COM BETONEIRA 400 L. AF_05/2021</t>
  </si>
  <si>
    <t xml:space="preserve">CONCRETO FCK = 15MPA, TRAÇO 1:3,4:3,5 (EM MASSA SECA DE CIMENTO/ AREIA MÉDIA/ BRITA 1) - PREPARO MECÂNICO COM BETONEIRA 400 L. AF_05/2021</t>
  </si>
  <si>
    <t xml:space="preserve">CONCRETO FCK = 20MPA, TRAÇO 1:2,7:3 (EM MASSA SECA DE CIMENTO/ AREIA MÉDIA/ BRITA 1) - PREPARO MECÂNICO COM BETONEIRA 400 L. AF_05/2021</t>
  </si>
  <si>
    <t xml:space="preserve">CONCRETO FCK = 25MPA, TRAÇO 1:2,3:2,7 (EM MASSA SECA DE CIMENTO/ AREIA MÉDIA/ BRITA 1) - PREPARO MECÂNICO COM BETONEIRA 400 L. AF_05/2021</t>
  </si>
  <si>
    <t xml:space="preserve">CONCRETO FCK = 30MPA, TRAÇO 1:2,1:2,5 (EM MASSA SECA DE CIMENTO/ AREIA MÉDIA/ BRITA 1) - PREPARO MECÂNICO COM BETONEIRA 400 L. AF_05/2021</t>
  </si>
  <si>
    <t xml:space="preserve">CONCRETO FCK = 40MPA, TRAÇO 1:1,6:1,9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</si>
  <si>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</si>
  <si>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FCK = 15MPA, TRAÇO 1:3,4:3,5 (EM MASSA SECA DE CIMENTO/ AREIA MÉDIA/ BRITA 1) - PREPARO MECÂNICO COM BETONEIRA 600 L. AF_05/2021</t>
  </si>
  <si>
    <t xml:space="preserve">CONCRETO FCK = 20MPA, TRAÇO 1:2,7:3 (EM MASSA SECA DE CIMENTO/ AREIA MÉDIA/ BRITA 1) - PREPARO MECÂNICO COM BETONEIRA 600 L. AF_05/2021</t>
  </si>
  <si>
    <t xml:space="preserve">CONCRETO FCK = 25MPA, TRAÇO 1:2,3:2,7 (EM MASSA SECA DE CIMENTO/ AREIA MÉDIA/ BRITA 1) - PREPARO MECÂNICO COM BETONEIRA 600 L. AF_05/2021</t>
  </si>
  <si>
    <t xml:space="preserve">CONCRETO FCK = 30MPA, TRAÇO 1:2,1:2,5 (EM MASSA SECA DE CIMENTO/ AREIA MÉDIA/ BRITA 1) - PREPARO MECÂNICO COM BETONEIRA 600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</si>
  <si>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</si>
  <si>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</si>
  <si>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FCK = 15MPA, TRAÇO 1:3,4:3,5 (EM MASSA SECA DE CIMENTO/ AREIA MÉDIA/ BRITA 1) - PREPARO MANUAL. AF_05/2021</t>
  </si>
  <si>
    <t xml:space="preserve">CONCRETAGEM DE BLOCO DE COROAMENTO OU VIGA BALDRAME, FCK 30 MPA, COM USO DE JERICA - LANÇAMENTO, ADENSAMENTO E ACABAMENTO. AF_01/2024</t>
  </si>
  <si>
    <t xml:space="preserve">CONCRETAGEM DE SAPATA, FCK 30 MPA, COM USO DE JERICA - LANÇAMENTO, ADENSAMENTO E ACABAMENTO. AF_01/2024</t>
  </si>
  <si>
    <t xml:space="preserve">CONCRETAGEM DE BLOCO DE COROAMENTO OU VIGA BALDRAME, FCK 30 MPA, COM USO DE BOMBA - LANÇAMENTO, ADENSAMENTO E ACABAMENTO. AF_01/2024</t>
  </si>
  <si>
    <t xml:space="preserve">CONCRETAGEM DE SAPATA, FCK 30 MPA, COM USO DE BOMBA - LANÇAMENTO, ADENSAMENTO E ACABAMENTO. AF_01/2024</t>
  </si>
  <si>
    <t xml:space="preserve">CONCRETAGEM DE EDIFICAÇÕES (PAREDES E LAJES) FEITAS COM SISTEMA DE FÔRMAS MANUSEÁVEIS, COM CONCRETO USINADO AUTOADENSÁVEL FCK 25 MPA - LANÇAMENTO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</si>
  <si>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</si>
  <si>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</si>
  <si>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</si>
  <si>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</si>
  <si>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</si>
  <si>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</si>
  <si>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</si>
  <si>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</si>
  <si>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</si>
  <si>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CONCRETO MAGRO PARA LASTRO, TRAÇO 1:4,5:4,5 (EM MASSA SECA DE CIMENTO/ AREIA MÉDIA/ SEIXO ROLADO) - PREPARO MECÂNICO COM BETONEIRA 400 L. AF_05/2021</t>
  </si>
  <si>
    <t xml:space="preserve">CONCRETO FCK = 15MPA, TRAÇO 1:3,4:3,4 (EM MASSA SECA DE CIMENTO/ AREIA MÉDIA/ SEIXO ROLADO) - PREPARO MECÂNICO COM BETONEIRA 400 L. AF_05/2021</t>
  </si>
  <si>
    <t xml:space="preserve">CONCRETO FCK = 20MPA, TRAÇO 1:2,6:2,9 (EM MASSA SECA DE CIMENTO/ AREIA MÉDIA/ SEIXO ROLADO) - PREPARO MECÂNICO COM BETONEIRA 400 L. AF_05/2021</t>
  </si>
  <si>
    <t xml:space="preserve">CONCRETO FCK = 25MPA, TRAÇO 1:2,2:2,5 (EM MASSA SECA DE CIMENTO/ AREIA MÉDIA/ SEIXO ROLADO) - PREPARO MECÂNICO COM BETONEIRA 400 L. AF_05/2021</t>
  </si>
  <si>
    <t xml:space="preserve">CONCRETO FCK = 30MPA, TRAÇO 1:1,9:2,3 (EM MASSA SECA DE CIMENTO/ AREIA MÉDIA/ SEIXO ROLADO) - PREPARO MECÂNICO COM BETONEIRA 400 L. AF_05/2021</t>
  </si>
  <si>
    <t xml:space="preserve">CONCRETO FCK = 40MPA, TRAÇO 1:1,4:1,8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</si>
  <si>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</si>
  <si>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CONCRETO FCK = 15MPA, TRAÇO 1:3,4:3,4 (EM MASSA SECA DE CIMENTO/ AREIA MÉDIA/ SEIXO ROLADO) - PREPARO MECÂNICO COM BETONEIRA 600 L. AF_05/2021</t>
  </si>
  <si>
    <t xml:space="preserve">CONCRETO FCK = 20MPA, TRAÇO 1:2,6:2,9 (EM MASSA SECA DE CIMENTO/ AREIA MÉDIA/ SEIXO ROLADO) - PREPARO MECÂNICO COM BETONEIRA 600 L. AF_05/2021</t>
  </si>
  <si>
    <t xml:space="preserve">CONCRETO FCK = 25MPA, TRAÇO 1:2,2:2,5 (EM MASSA SECA DE CIMENTO/ AREIA MÉDIA/ SEIXO ROLADO) - PREPARO MECÂNICO COM BETONEIRA 600 L. AF_05/2021</t>
  </si>
  <si>
    <t xml:space="preserve">CONCRETO FCK = 30MPA, TRAÇO 1:1,9:2,3 (EM MASSA SECA DE CIMENTO/ AREIA MÉDIA/ SEIXO ROLADO) - PREPARO MECÂNICO COM BETONEIRA 600 L. AF_05/2021</t>
  </si>
  <si>
    <t xml:space="preserve">CONCRETO FCK = 40MPA, TRAÇO 1:1,4:1,8 (EM MASSA SECA DE CIMENTO/ AREIA MÉDIA/ SEIXO ROLADO) - PREPARO MECÂNICO COM BETONEIRA 600 L. AF_05/2021</t>
  </si>
  <si>
    <t xml:space="preserve">CONCRETO MAGRO PARA LASTRO, TRAÇO 1:4,5:4,5 (EM MASSA SECA DE CIMENTO/ AREIA MÉDIA/ SEIXO ROLADO) - PREPARO MANUAL. AF_05/2021</t>
  </si>
  <si>
    <t xml:space="preserve">CONCRETO FCK = 15MPA, TRAÇO 1:3,4:3,4 (EM MASSA SECA DE CIMENTO/ AREIA MÉDIA/ SEIXO ROLADO) - PREPARO MANUAL. AF_05/2021</t>
  </si>
  <si>
    <t xml:space="preserve">CONCRETAGEM DE ESCADAS EM EDIFICAÇÕES MULTIFAMILIARES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</si>
  <si>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FCK 25 MPA - LANÇAMENTO E ACABAMENTO. AF_09/2024</t>
  </si>
  <si>
    <t xml:space="preserve">CONCRETAGEM DE PILARES, FCK = 25 MPA,  COM USO DE BALDES - LANÇAMENTO, ADENSAMENTO E ACABAMENTO. AF_02/2022</t>
  </si>
  <si>
    <t xml:space="preserve">LANÇAMENTO COM USO DE BALDES, ADENSAMENTO E ACABAMENTO DE CONCRETO EM ESTRUTURAS. AF_02/2022</t>
  </si>
  <si>
    <t xml:space="preserve">CONCRETAGEM DE PILARES, FCK = 25 MPA, COM USO DE GRUA - LANÇAMENTO, ADENSAMENTO E ACABAMENTO. AF_02/2022</t>
  </si>
  <si>
    <t xml:space="preserve">CONCRETAGEM DE PILARES, FCK = 25 MPA, COM USO DE BOMBA - LANÇAMENTO, ADENSAMENTO E ACABAMENTO. AF_02/2022_PS</t>
  </si>
  <si>
    <t xml:space="preserve">LANÇAMENTO COM USO DE BOMBA, ADENSAMENTO E ACABAMENTO DE CONCRETO EM ESTRUTURAS. AF_02/2022</t>
  </si>
  <si>
    <t xml:space="preserve">CONCRETAGEM DE VIGAS E LAJES, FCK=25 MPA, PARA LAJES PREMOLDADAS COM USO DE BOMBA - LANÇAMENTO, ADENSAMENTO E ACABAMENTO. AF_02/2022_PS</t>
  </si>
  <si>
    <t xml:space="preserve">CONCRETAGEM DE VIGAS E LAJES, FCK=25 MPA, PARA LAJES MACIÇAS OU NERVURADAS COM USO DE BOMBA - LANÇAMENTO, ADENSAMENTO E ACABAMENTO. AF_02/2022_PS</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</si>
  <si>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</si>
  <si>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</si>
  <si>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</si>
  <si>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</si>
  <si>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</si>
  <si>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</si>
  <si>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QUALQUER TIPO DE LAJE COM BALDES EM EDIFICAÇÃO TÉRREA - LANÇAMENTO, ADENSAMENTO E ACABAMENTO. AF_02/2022</t>
  </si>
  <si>
    <t xml:space="preserve">CONCRETAGEM DE VIGAS E LAJES, FCK=25 MPA, PARA QUALQUER TIPO DE LAJE COM BALDES EM EDIFICAÇÃO DE MULTIPAVIMENTOS ATÉ 04 ANDARES - LANÇAMENTO, ADENSAMENTO E ACABAMENTO. AF_02/2022</t>
  </si>
  <si>
    <t xml:space="preserve">CONCRETAGEM DE RESERVATÓRIOS, FCK=25 MPA, COM USO DE BOMBA - LANÇAMENTO, ADENSAMENTO E ACABAMENTO. AF_02/2022_PS</t>
  </si>
  <si>
    <t xml:space="preserve">CONCRETAGEM DE MURETAS, FCK=25 MPA, COM USO DE BOMBA - LANÇAMENTO, ADENSAMENTO E ACABAMENTO. AF_02/2022_PS</t>
  </si>
  <si>
    <t xml:space="preserve">CONCRETAGEM DE ESCADAS, FCK=25 MPA, COM USO DE BOMBA - LANÇAMENTO, ADENSAMENTO E ACABAMENTO. AF_02/2022_PS</t>
  </si>
  <si>
    <t xml:space="preserve">CONCRETAGEM DE PILARES, FCK=25 MPA, COM USO DE JERICAS EM ELEVADOR DE CABO - LANÇAMENTO, ADENSAMENTO E ACABAMENTO. AF_02/2022</t>
  </si>
  <si>
    <t xml:space="preserve">CONCRETAGEM DE PILARES, FCK=25 MPA, COM USO DE JERICAS EM CREMALHEIRA - LANÇAMENTO, ADENSAMENTO E ACABAMENTO. AF_02/2022</t>
  </si>
  <si>
    <t xml:space="preserve">ARMAÇÃO DE SAPATA ISOLADA, VIGA BALDRAME E SAPATA CORRIDA UTILIZANDO AÇO CA-60 DE 5 MM - MONTAGEM. AF_01/2024</t>
  </si>
  <si>
    <t xml:space="preserve">CONCRETAGEM DE SAPATA CORRIDA, FCK 30 MPA, COM USO DE JERICA - LANÇAMENTO, ADENSAMENTO E ACABAMENTO. AF_01/2024</t>
  </si>
  <si>
    <t xml:space="preserve">CONCRETAGEM DE SAPATA CORRIDA, FCK 30 MPA, COM USO DE BOMBA - LANÇAMENTO, ADENSAMENTO E ACABAMENTO. AF_01/2024</t>
  </si>
  <si>
    <t xml:space="preserve">LAJE PRÉ-MOLDADA UNIDIRECIONAL, BIAPOIADA, PARA PISO, ENCHIMENTO EM CERÂMICA, VIGOTA CONVENCIONAL, ALTURA TOTAL DA LAJE (ENCHIMENTO+CAPA) = (8+4). AF_11/2020_PA</t>
  </si>
  <si>
    <t xml:space="preserve">LAJE PRÉ-MOLDADA UNIDIRECIONAL, BIAPOIADA, PARA FORRO, ENCHIMENTO EM CERÂMICA, VIGOTA CONVENCIONAL, ALTURA TOTAL DA LAJE (ENCHIMENTO+CAPA) = (8+3). AF_11/2020_PA</t>
  </si>
  <si>
    <t xml:space="preserve">ALVENARIA DE EMBASAMENTO COM BLOCO ESTRUTURAL DE CONCRETO, DE 14X19X29CM E ARGAMASSA DE ASSENTAMENTO COM PREPARO EM BETONEIRA. AF_05/2020</t>
  </si>
  <si>
    <t xml:space="preserve">ALVENARIA DE EMBASAMENTO COM BLOCO ESTRUTURAL DE CERÂMICA, DE 14X19X29CM E ARGAMASSA DE ASSENTAMENTO COM PREPARO EM BETONEIRA. AF_05/2020</t>
  </si>
  <si>
    <t xml:space="preserve">TRATAMENTO DE JUNTA DE DILATAÇÃO, COM TARUGO DE POLIETILENO E SELANTE PU, INCLUSO PREENCHIMENTO COM ESPUMA EXPANSIVA PU. AF_09/2023</t>
  </si>
  <si>
    <t xml:space="preserve">TRATAMENTO DE JUNTA DE DILATAÇÃO COM MANTA ASFÁLTICA ADERIDA COM MAÇARICO. AF_09/2023</t>
  </si>
  <si>
    <t xml:space="preserve">TRATAMENTO DE JUNTA SERRADA, COM TARUGO DE POLIETILENO E SELANTE À BASE DE SILICONE. AF_09/2023</t>
  </si>
  <si>
    <t xml:space="preserve">VERGA PRÉ-MOLDADA COM ATÉ 1,5 M DE VÃO, ESPESSURA DE *20* CM. AF_03/2024</t>
  </si>
  <si>
    <t xml:space="preserve">VERGA MOLDADA IN LOCO EM CONCRETO, ESPESSURA DE *20* CM. AF_03/2024</t>
  </si>
  <si>
    <t xml:space="preserve">VERGA MOLDADA IN LOCO COM UTILIZAÇÃO DE BLOCOS CANALETA, ESPESSURA DE *20* CM. AF_03/2024</t>
  </si>
  <si>
    <t xml:space="preserve">CONTRAVERGA PRÉ-MOLDADA, ESPESSURA DE *20* CM. AF_03/2024</t>
  </si>
  <si>
    <t xml:space="preserve">CONTRAVERGA MOLDADA IN LOCO EM CONCRETO, ESPESSURA DE *20* CM. AF_03/2024</t>
  </si>
  <si>
    <t xml:space="preserve">CONTRAVERGA MOLDADA IN LOCO COM UTILIZAÇÃO DE BLOCOS CANALETA, ESPESSURA DE *20* CM. AF_03/2024</t>
  </si>
  <si>
    <t xml:space="preserve">FIXAÇÃO (ENCUNHAMENTO) DE ALVENARIA DE VEDAÇÃO COM ARGAMASSA APLICADA COM BISNAGA. AF_03/2024</t>
  </si>
  <si>
    <t xml:space="preserve">FIXAÇÃO (ENCUNHAMENTO) DE ALVENARIA DE VEDAÇÃO COM TIJOLO MACIÇO. AF_03/2024</t>
  </si>
  <si>
    <t xml:space="preserve">FIXAÇÃO (ENCUNHAMENTO) DE ALVENARIA DE VEDAÇÃO COM ESPUMA DE POLIURETANO EXPANSIVA. AF_03/2024</t>
  </si>
  <si>
    <t xml:space="preserve">CINTA DE AMARRAÇÃO DE ALVENARIA MOLDADA IN LOCO COM UTILIZAÇÃO DE BLOCOS CANALETA, ESPESSURA DE *20* CM. AF_03/2024</t>
  </si>
  <si>
    <t xml:space="preserve">VERGA PRÉ-MOLDADA COM ATÉ 1,5 M DE VÃO, ESPESSURA DE *15* CM. AF_03/2024</t>
  </si>
  <si>
    <t xml:space="preserve">VERGA PRÉ-MOLDADA COM ATÉ 1,5 M DE VÃO, ESPESSURA DE *10* CM. AF_03/2024</t>
  </si>
  <si>
    <t xml:space="preserve">VERGA MOLDADA IN LOCO EM CONCRETO, ESPESSURA DE *15* CM. AF_03/2024</t>
  </si>
  <si>
    <t xml:space="preserve">VERGA MOLDADA IN LOCO EM CONCRETO, ESPESSURA DE *10* CM. AF_03/2024</t>
  </si>
  <si>
    <t xml:space="preserve">VERGA MOLDADA IN LOCO COM UTILIZAÇÃO DE BLOCOS CANALETA, ESPESSURA DE *15* CM. AF_03/2024</t>
  </si>
  <si>
    <t xml:space="preserve">VERGA MOLDADA IN LOCO COM UTILIZAÇÃO DE BLOCOS CANALETA, ESPESSURA DE *10* CM. AF_03/2024</t>
  </si>
  <si>
    <t xml:space="preserve">CONTRAVERGA PRÉ-MOLDADA, ESPESSURA DE *15* CM. AF_03/2024</t>
  </si>
  <si>
    <t xml:space="preserve">CONTRAVERGA PRÉ-MOLDADA, ESPESSURA DE *10* CM. AF_03/2024</t>
  </si>
  <si>
    <t xml:space="preserve">CONTRAVERGA MOLDADA IN LOCO EM CONCRETO, ESPESSURA DE *15* CM. AF_03/2024</t>
  </si>
  <si>
    <t xml:space="preserve">CONTRAVERGA MOLDADA IN LOCO EM CONCRETO, ESPESSURA DE *10* CM. AF_03/2024</t>
  </si>
  <si>
    <t xml:space="preserve">CONTRAVERGA MOLDADA IN LOCO COM UTILIZAÇÃO DE BLOCOS CANALETA, ESPESSURA DE *15* CM. AF_03/2024</t>
  </si>
  <si>
    <t xml:space="preserve">CONTRAVERGA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</si>
  <si>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</si>
  <si>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*10* CM. AF_03/2024</t>
  </si>
  <si>
    <t xml:space="preserve">VERGA PRÉ-FABRICADA COM ATÉ 1,5 M DE VÃO, ESPESSURA DE *20* CM. AF_03/2024</t>
  </si>
  <si>
    <t xml:space="preserve">VERGA PRÉ-FABRICADA COM ATÉ 1,5 M DE VÃO, ESPESSURA DE *15* CM. AF_03/2024</t>
  </si>
  <si>
    <t xml:space="preserve">VERGA PRÉ-FABRICADA COM ATÉ 1,5 M DE VÃO, ESPESSURA DE *10* CM. AF_03/2024</t>
  </si>
  <si>
    <t xml:space="preserve">CONTRAVERGA PRÉ-FABRICADA, ESPESSURA DE *20* CM. AF_03/2024</t>
  </si>
  <si>
    <t xml:space="preserve">CONTRAVERGA PRÉ-FABRICADA, ESPESSURA DE *15* CM. AF_03/2024</t>
  </si>
  <si>
    <t xml:space="preserve">CONTRAVERGA PRÉ-FABRICADA, ESPESSURA DE *10* CM. AF_03/2024</t>
  </si>
  <si>
    <t xml:space="preserve">PEÇA RETANGULAR PRÉ-MOLDADA, VOLUME DE CONCRETO DE ATÉ 10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</si>
  <si>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</si>
  <si>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</si>
  <si>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</si>
  <si>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30 A 70 LITROS, TAXA DE AÇO APROXIMADA DE 70KG/M³.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</si>
  <si>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</si>
  <si>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</si>
  <si>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CIRCULAR PRÉ-MOLDADA, VOLUME DE CONCRETO ACIMA DE 100 LITROS, TAXA DE AÇO APROXIMADA DE 30KG/M³. AF_03/2024</t>
  </si>
  <si>
    <t xml:space="preserve">CONTENÇÃO EM CORTINA COM ESTACAS ESPAÇADAS COM 30 CM DE DIÂMETRO E PROFUNDIDADE MENOR OU IGUAL A 10 M. AF_06/2018</t>
  </si>
  <si>
    <t xml:space="preserve">CONTENÇÃO EM CORTINA COM ESTACAS ESPAÇADAS COM 30 CM DE DIÂMETRO E PROFUNDIDADE MAIOR QUE 10 M E MENOR OU IGUAL A 15 M. AF_06/2018</t>
  </si>
  <si>
    <t xml:space="preserve">CONTENÇÃO EM CORTINA COM ESTACAS ESPAÇADAS COM 30 CM DE DIÂMETRO E PROFUNDIDADE MAIOR QUE 15 M. AF_06/2018</t>
  </si>
  <si>
    <t xml:space="preserve">CONTENÇÃO EM CORTINA COM ESTACAS ESPAÇADAS COM 40 CM DE DIÂMETRO E PROFUNDIDADE MENOR OU IGUAL A 10 M. AF_06/2018</t>
  </si>
  <si>
    <t xml:space="preserve">CONTENÇÃO EM CORTINA COM ESTACAS ESPAÇADAS COM 40 CM DE DIÂMETRO E PROFUNDIDADE MAIOR QUE 10 M E MENOR OU IGUAL A 15 M. AF_06/2018</t>
  </si>
  <si>
    <t xml:space="preserve">CONTENÇÃO EM CORTINA COM ESTACAS ESPAÇADAS COM 40 CM DE DIÂMETRO E PROFUNDIDADE MAIOR QUE 15 M. AF_06/2018</t>
  </si>
  <si>
    <t xml:space="preserve">CONTENÇÃO EM CORTINA COM ESTACAS ESPAÇADAS COM 50 CM DE DIÂMETRO E PROFUNDIDADE MENOR OU IGUAL A 10 M. AF_06/2018</t>
  </si>
  <si>
    <t xml:space="preserve">CONTENÇÃO EM CORTINA COM ESTACAS ESPAÇADAS COM 50 CM DE DIÂMETRO E PROFUNDIDADE MAIOR QUE 10 M E MENOR OU IGUAL A 15 M. AF_06/2018</t>
  </si>
  <si>
    <t xml:space="preserve">CONTENÇÃO EM CORTINA COM ESTACAS ESPAÇADAS COM 50 CM DE DIÂMETRO E PROFUNDIDADE MAIOR QUE 15 M. AF_06/2018</t>
  </si>
  <si>
    <t xml:space="preserve">CONTENÇÃO EM CORTINA COM ESTACAS ESPAÇADAS COM 60 CM DE DIÂMETRO E PROFUNDIDADE MENOR OU IGUAL A 10 M. AF_06/2018</t>
  </si>
  <si>
    <t xml:space="preserve">CONTENÇÃO EM CORTINA COM ESTACAS ESPAÇADAS COM 60 CM DE DIÂMETRO E PROFUNDIDADE MAIOR QUE 10 M E MENOR OU IGUAL A 15 M. AF_06/2018</t>
  </si>
  <si>
    <t xml:space="preserve">CONTENÇÃO EM CORTINA COM ESTACAS ESPAÇADAS COM 60 CM DE DIÂMETRO E PROFUNDIDADE MAIOR QUE 15 M. AF_06/2018</t>
  </si>
  <si>
    <t xml:space="preserve">EXECUÇÃO DE MURETA GUIA PARA CONTENÇÃO/ FUNDAÇÃO COM 30 CM DE ESPESSURA. AF_06/2018</t>
  </si>
  <si>
    <t xml:space="preserve">EXECUÇÃO DE MURETA GUIA PARA CONTENÇÃO/ FUNDAÇÃO COM 40 CM DE ESPESSURA. AF_06/2018</t>
  </si>
  <si>
    <t xml:space="preserve">EXECUÇÃO DE MURETA GUIA PARA CONTENÇÃO/ FUNDAÇÃO COM 50 CM DE ESPESSURA. AF_06/2018</t>
  </si>
  <si>
    <t xml:space="preserve">EXECUÇÃO DE MURETA GUIA PARA CONTENÇÃO/ FUNDAÇÃO COM 60 CM DE ESPESSURA. AF_06/2018</t>
  </si>
  <si>
    <t xml:space="preserve">EXECUÇÃO DE MURETA GUIA PARA CONTENÇÃO/ FUNDAÇÃO COM 80 CM DE ESPESSURA. AF_06/2018</t>
  </si>
  <si>
    <t xml:space="preserve">SOLDA DE TOPO EM CHAPA/PERFIL/TUBO DE AÇO CHANFRADO, ESPESSURA=1/4''. AF_06/2018</t>
  </si>
  <si>
    <t xml:space="preserve">SOLDA DE TOPO EM CHAPA/PERFIL/TUBO DE AÇO CHANFRADO, ESPESSURA=5/16''. AF_06/2018</t>
  </si>
  <si>
    <t xml:space="preserve">SOLDA DE TOPO EM CHAPA/PERFIL/TUBO DE AÇO CHANFRADO, ESPESSURA=3/8''. AF_06/2018</t>
  </si>
  <si>
    <t xml:space="preserve">SOLDA DE TOPO EM CHAPA/PERFIL/TUBO DE AÇO CHANFRADO, ESPESSURA=1/2''. AF_06/2018</t>
  </si>
  <si>
    <t xml:space="preserve">SOLDA DE TOPO EM CHAPA/PERFIL/TUBO DE AÇO CHANFRADO, ESPESSURA=5/8''. AF_06/2018</t>
  </si>
  <si>
    <t xml:space="preserve">SOLDA DE TOPO EM CHAPA/PERFIL/TUBO DE AÇO CHANFRADO, ESPESSURA=3/4''. AF_06/2018</t>
  </si>
  <si>
    <t xml:space="preserve">VIGA METÁLICA EM PERFIL LAMINADO OU SOLDADO EM AÇO ESTRUTURAL, COM CONEXÕES PARAFUSADAS, INCLUSOS MÃO DE OBRA, TRANSPORTE E IÇAMENTO UTILIZANDO GUINDASTE - FORNECIMENTO E INSTALAÇÃO. AF_01/2020_PSA</t>
  </si>
  <si>
    <t xml:space="preserve">VIGA METÁLICA EM PERFIL LAMINADO OU SOLDADO EM AÇO ESTRUTURAL, COM CONEXÕES SOLDADAS, INCLUSOS MÃO DE OBRA, TRANSPORTE E IÇAMENTO UTILIZANDO GUINDASTE - FORNECIMENTO E INSTALAÇÃO. AF_01/2020_PA</t>
  </si>
  <si>
    <t xml:space="preserve">PILAR METÁLICO PERFIL LAMINADO/SOLDADO EM AÇO ESTRUTURAL, COM CONEXÕES PARAFUSADAS, INCLUSOS MÃO DE OBRA, TRANSPORTE E IÇAMENTO UTILIZANDO GUINDASTE - FORNECIMENTO E INSTALAÇÃO. AF_01/2020_PSA</t>
  </si>
  <si>
    <t xml:space="preserve">PILAR METÁLICO PERFIL LAMINADO OU SOLDADO EM AÇO ESTRUTURAL, COM CONEXÕES SOLDADAS, INCLUSOS MÃO DE OBRA, TRANSPORTE E IÇAMENTO UTILIZANDO GUINDASTE - FORNECIMENTO E INSTALAÇÃO. AF_01/2020_PA</t>
  </si>
  <si>
    <t xml:space="preserve">CONTRAVENTAMENTO COM CANTONEIRAS DE AÇO, ABAS IGUAIS, COM CONEXÕES PARAFUSADAS, INCLUSOS MÃO DE OBRA, TRANSPORTE E IÇAMENTO UTILIZANDO TALHA MANUAL, PARA EDIFÍCIOS DE ATÉ 2 PAVIMENTOS - FORNECIMENTO E INSTALAÇÃO. AF_01/2020_PSA</t>
  </si>
  <si>
    <t xml:space="preserve">CONTRAVENTAMENTO COM CANTONEIRAS DE AÇO, ABAS IGUAIS, COM CONEXÕES SOLDADAS, INCLUSOS MÃO DE OBRA, TRANSPORTE E IÇAMENTO UTILIZANDO TALHA MANUAL, PARA EDIFÍCIOS DE ATÉ 2 PAVIMENTOS - FORNECIMENTO E INSTALAÇÃO. AF_01/2020_PA</t>
  </si>
  <si>
    <t xml:space="preserve">CONTRAVENTAMENTO COM CANTONEIRAS DE AÇO, ABAS IGUAIS, COM CONEXÕES PARAFUSADAS, INCLUSOS MÃO DE OBRA, TRANSPORTE E IÇAMENTO UTILIZANDO GUINDASTE, PARA EDIFÍCIOS DE 3 A 5 PAVIMENTOS - FORNECIMENTO E INSTALAÇÃO. AF_01/2020_PSA</t>
  </si>
  <si>
    <t xml:space="preserve">CONTRAVENTAMENTO COM CANTONEIRAS DE AÇO, ABAS IGUAIS, COM CONEXÕES SOLDADAS, INCLUSOS MÃO DE OBRA, TRANSPORTE E IÇAMENTO UTILIZANDO GUINDASTE, PARA EDIFÍCIOS DE 3 A 5 PAVIMENTOS - FORNECIMENTO E INSTALAÇÃO. AF_01/2020_PA</t>
  </si>
  <si>
    <t xml:space="preserve">CONTRAVENTAMENTO COM CANTONEIRAS DE AÇO, ABAS IGUAIS, COM CONEXÕES PARAFUSADAS, INCLUSOS MÃO DE OBRA, TRANSPORTE E IÇAMENTO UTILIZANDO GRUA, PARA EDIFÍCIOS DE 6 A 10 PAVIMENTOS - FORNECIMENTO E INSTALAÇÃO. AF_01/2020_PSA</t>
  </si>
  <si>
    <t xml:space="preserve">CONTRAVENTAMENTO COM CANTONEIRAS DE AÇO, ABAS IGUAIS, COM CONEXÕES SOLDADAS, INCLUSOS MÃO DE OBRA, TRANSPORTE E IÇAMENTO UTILIZANDO GRUA, PARA EDIFÍCIOS DE 6 A 10 PAVIMENTOS - FORNECIMENTO E INSTALAÇÃO. AF_01/2020_PA</t>
  </si>
  <si>
    <t xml:space="preserve">ESTRUTURA TRELIÇADA DE COBERTURA, TIPO ARCO, COM LIGAÇÕES SOLDADAS, INCLUSOS PERFIS METÁLICOS, CHAPAS METÁLICAS, MÃO DE OBRA E TRANSPORTE COM GUINDASTE - FORNECIMENTO E INSTALAÇÃO. AF_01/2020_PSA</t>
  </si>
  <si>
    <t xml:space="preserve">ESTRUTURA TRELIÇADA DE COBERTURA, TIPO SHED, COM LIGAÇÕES SOLDADAS, INCLUSOS PERFIS METÁLICOS, CHAPAS METÁLICAS, MÃO DE OBRA E TRANSPORTE COM GUINDASTE - FORNECIMENTO E INSTALAÇÃO. AF_01/2020_PSA</t>
  </si>
  <si>
    <t xml:space="preserve">ESTRUTURA TRELIÇADA DE COBERTURA, TIPO FINK, COM LIGAÇÕES SOLDADAS, INCLUSOS PERFIS METÁLICOS, CHAPAS METÁLICAS, MÃO DE OBRA E TRANSPORTE COM GUINDASTE - FORNECIMENTO E INSTALAÇÃO. AF_01/2020_PSA</t>
  </si>
  <si>
    <t xml:space="preserve">ESTRUTURA TRELIÇADA DE COBERTURA, TIPO ARCO, COM LIGAÇÕES PARAFUSADAS, INCLUSOS PERFIS METÁLICOS, CHAPAS METÁLICAS, MÃO DE OBRA E TRANSPORTE COM GUINDASTE - FORNECIMENTO E INSTALAÇÃO. AF_01/2020_PSA</t>
  </si>
  <si>
    <t xml:space="preserve">ESTRUTURA TRELIÇADA DE COBERTURA, TIPO SHED, COM LIGAÇÕES PARAFUSADAS, INCLUSOS PERFIS METÁLICOS, CHAPAS METÁLICAS, MÃO DE OBRA E TRANSPORTE COM GUINDASTE - FORNECIMENTO E INSTALAÇÃO. AF_01/2020_PSA</t>
  </si>
  <si>
    <t xml:space="preserve">ESTRUTURA TRELIÇADA DE COBERTURA, TIPO FINK, COM LIGAÇÕES PARAFUSADAS, INCLUSOS PERFIS METÁLICOS, CHAPAS METÁLICAS, MÃO DE OBRA E TRANSPORTE COM GUINDASTE - FORNECIMENTO E INSTALAÇÃO. AF_01/2020_PSA</t>
  </si>
  <si>
    <t xml:space="preserve">FABRICAÇÃO, MONTAGEM E DESMONTAGEM DE FÔRMA PARA ESCADA HIDRÁULICA, EM CHAPA DE MADEIRA COMPENSADA RESINADA, E = 17 MM, 3 UTILIZAÇÕES. AF_08/2022</t>
  </si>
  <si>
    <t xml:space="preserve">FABRICAÇÃO, MONTAGEM E DESMONTAGEM DE FÔRMA PARA BACIA DE DISSIPAÇÃO, EM MADEIRA SERRADA, E = 25 MM, 2 UTILIZAÇÕES. AF_08/2022</t>
  </si>
  <si>
    <t xml:space="preserve">ARMAÇÃO DE DESCIDA D'ÁGUA UTILIZANDO AÇO CA-60 DE 5 MM - MONTAGEM. AF_08/2022</t>
  </si>
  <si>
    <t xml:space="preserve">CONCRETAGEM DE DISSIPADOR DE ENERGIA, CONCRETO USINADO, FCK = 20 MPA, COM USO DE BOMBA - LANÇAMENTO, ADENSAMENTO E ACABAMENTO.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</si>
  <si>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</si>
  <si>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PEDRA ARGAMASSADA COM CIMENTO E AREIA 1:3, 40% DE ARGAMASSA EM VOLUME - AREIA E PEDRA DE MÃO COMERCIAIS - FORNECIMENTO E ASSENTAMENTO. AF_08/2022</t>
  </si>
  <si>
    <t xml:space="preserve">CONCRETAGEM DE DISSIPADOR DE ENERGIA, FCK = 20 MPA, COM USO DE JERICAS E PREPARO EM BETONEIRA DE 600 L - AREIA E BRITA COMERCIAIS - LANÇAMENTO, ADENSAMENTO E ACABAMENTO.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</si>
  <si>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</si>
  <si>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</si>
  <si>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BACIA DE DISSIPAÇÃO, TIPO BACIA EM PEDRA DE MÃO ARGAMASSADA (DES 01, 02, 03, 04),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</si>
  <si>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</si>
  <si>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</si>
  <si>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</si>
  <si>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</si>
  <si>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DESCIDA D'ÁGUA RÁPIDA (DAR 03), EM CONCRETO USINADO, FCK = 20 MPA, LANÇADO COM BOMBA, INCLUINDO ARMAÇÃO, MATERIAIS E FÔRMAS (2 UTILIZAÇÕES). AF_08/2022</t>
  </si>
  <si>
    <t xml:space="preserve">VIGA DE MADEIRA SERRADA, PINUS OU EQUIVALENTE DA REGIÃO, SEÇÃO RETANGULAR 7,5 X 10 CM. AF_03/2024</t>
  </si>
  <si>
    <t xml:space="preserve">PILAR DE MADEIRA ROLIÇA, EUCALIPTO OU EQUIVALENTE DA REGIÃO, FIXADO COM VERGALHÃO, DIÂMETRO DE 12 A 15 CM, APOIO ARTICULADO, COMPRIMENTO DE 3 M. AF_03/2024</t>
  </si>
  <si>
    <t xml:space="preserve">VIGA DE MADEIRA SERRADA, PINUS OU EQUIVALENTE DA REGIÃO, SEÇÃO RETANGULAR 7,5 X 15 CM.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</si>
  <si>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</si>
  <si>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</si>
  <si>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</si>
  <si>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</si>
  <si>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</si>
  <si>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</si>
  <si>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</si>
  <si>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</si>
  <si>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</si>
  <si>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</si>
  <si>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</si>
  <si>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</si>
  <si>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</si>
  <si>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</si>
  <si>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</si>
  <si>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</si>
  <si>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</si>
  <si>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</si>
  <si>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</si>
  <si>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</si>
  <si>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APARELHADA, SEÇÃO RETANGULAR 8 X 30 CM. AF_03/2024</t>
  </si>
  <si>
    <t xml:space="preserve">PISO DE MADEIRA, SOBRE VIGOTAS DE MADEIRA SEÇÃO 7,5 X 15 CM. AF_03/2024</t>
  </si>
  <si>
    <t xml:space="preserve">VIGA DE MADEIRA SERRADA, MAÇARANDUBA OU EQUIVALENTE DA REGIÃO, APARELHADA, SEÇÃO RETANGULAR 7,5 X 23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</si>
  <si>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</si>
  <si>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30 CM.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</si>
  <si>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</si>
  <si>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</si>
  <si>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</si>
  <si>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</si>
  <si>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</si>
  <si>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</si>
  <si>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</si>
  <si>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</si>
  <si>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(MAV). AF_09/2023</t>
  </si>
  <si>
    <t xml:space="preserve">TRATAMENTO DE RALO OU PONTO EMERGENTE COM ARGAMASSA POLIMÉRICA / MEMBRANA ACRÍLICA REFORÇADO COM TELA DE POLIÉSTER (MAV). AF_09/2023</t>
  </si>
  <si>
    <t xml:space="preserve">TRATAMENTO DE RODAPÉ COM TELA DE POLIÉSTER. AF_09/2023</t>
  </si>
  <si>
    <t xml:space="preserve">IMPERMEABILIZAÇÃO DE SUPERFÍCIE COM MANTA ASFÁLTICA, UMA CAMADA, INCLUSIVE APLICAÇÃO DE PRIMER ASFÁLTICO, E=4MM. AF_09/2023</t>
  </si>
  <si>
    <t xml:space="preserve">IMPERMEABILIZAÇÃO DE SUPERFÍCIE COM MANTA ASFÁLTICA, DUAS CAMADAS, INCLUSIVE APLICAÇÃO DE PRIMER ASFÁLTICO, E=3MM E E=4MM. AF_09/2023</t>
  </si>
  <si>
    <t xml:space="preserve">IMPERMEABILIZAÇÃO DE SUPERFÍCIE COM MEMBRANA À BASE DE POLIURETANO, 2 DEMÃOS. AF_09/2023</t>
  </si>
  <si>
    <t xml:space="preserve">IMPERMEABILIZAÇÃO DE SUPERFÍCIE COM MEMBRANA À BASE DE RESINA ACRÍLICA, 3 DEMÃOS. AF_09/2023</t>
  </si>
  <si>
    <t xml:space="preserve">IMPERMEABILIZAÇÃO DE SUPERFÍCIE COM EMULSÃO ASFÁLTICA, 2 DEMÃOS.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</si>
  <si>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</si>
  <si>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</si>
  <si>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SUPERFICIE HORIZONTAL COM ARGAMASSA DE CIMENTO E AREIA, TRAÇO 1:3, E=3CM. AF_09/2023</t>
  </si>
  <si>
    <t xml:space="preserve">PROTEÇÃO MECÂNICA DE SUPERFÍCIE VERTICAL COM ARGAMASSA DE CIMENTO E AREIA, TRAÇO 1:3, E=3CM. AF_09/2023</t>
  </si>
  <si>
    <t xml:space="preserve">PROTEÇÃO MECÂNICA DE SUPERFICIE HORIZONTAL COM ARGAMASSA DE CIMENTO E AREIA, TRAÇO 1:3, E=4CM. AF_09/2023</t>
  </si>
  <si>
    <t xml:space="preserve">PROTEÇÃO MECÂNICA DE SUPERFÍCIE VERTICAL COM ARGAMASSA DE CIMENTO E AREIA, TRAÇO 1:3, E=4CM. AF_09/2023</t>
  </si>
  <si>
    <t xml:space="preserve">PROTEÇÃO MECÂNICA DE SUPERFICIE HORIZONTAL COM ARGAMASSA DE CIMENTO E AREIA, TRAÇO 1:3, E=5CM. AF_09/2023</t>
  </si>
  <si>
    <t xml:space="preserve">PROTEÇÃO MECÂNICA DE SUPERFÍCIE VERTICAL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</si>
  <si>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</si>
  <si>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</si>
  <si>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VERTICAL COM CONCRETO 15 MPA, E=5CM. AF_09/2023</t>
  </si>
  <si>
    <t xml:space="preserve">ELETRODUTO FLEXÍVEL CORRUGADO, PVC, DN 20 MM (1/2"), PARA CIRCUITOS TERMINAIS, INSTALADO EM FORRO - FORNECIMENTO E INSTALAÇÃO. AF_03/2023_PA</t>
  </si>
  <si>
    <t xml:space="preserve">ELETRODUTO FLEXÍVEL CORRUGADO REFORÇADO, PVC, DN 20 MM (1/2"), PARA CIRCUITOS TERMINAIS, INSTALADO EM FORRO - FORNECIMENTO E INSTALAÇÃO. AF_03/2023_PA</t>
  </si>
  <si>
    <t xml:space="preserve">ELETRODUTO FLEXÍVEL CORRUGADO, PVC, DN 25 MM (3/4"), PARA CIRCUITOS TERMINAIS, INSTALADO EM FORRO - FORNECIMENTO E INSTALAÇÃO. AF_03/2023_PA</t>
  </si>
  <si>
    <t xml:space="preserve">ELETRODUTO FLEXÍVEL CORRUGADO REFORÇADO, PVC, DN 25 MM (3/4"), PARA CIRCUITOS TERMINAIS, INSTALADO EM FORRO - FORNECIMENTO E INSTALAÇÃO. AF_03/2023_PA</t>
  </si>
  <si>
    <t xml:space="preserve">ELETRODUTO FLEXÍVEL CORRUGADO, PVC, DN 32 MM (1"), PARA CIRCUITOS TERMINAIS, INSTALADO EM FORRO - FORNECIMENTO E INSTALAÇÃO. AF_03/2023_PA</t>
  </si>
  <si>
    <t xml:space="preserve">ELETRODUTO FLEXÍVEL CORRUGADO REFORÇADO, PVC, DN 32 MM (1"), PARA CIRCUITOS TERMINAIS, INSTALADO EM FORRO - FORNECIMENTO E INSTALAÇÃO. AF_03/2023_PA</t>
  </si>
  <si>
    <t xml:space="preserve">ELETRODUTO FLEXÍVEL LISO, PEAD, DN 32 MM (1"), PARA CIRCUITOS TERMINAIS, INSTALADO EM FORRO - FORNECIMENTO E INSTALAÇÃO. AF_03/2023_PA</t>
  </si>
  <si>
    <t xml:space="preserve">ELETRODUTO FLEXÍVEL CORRUGADO, PEAD, DN 40 MM (1 1/4"), PARA CIRCUITOS TERMINAIS, INSTALADO EM FORRO - FORNECIMENTO E INSTALAÇÃO. AF_03/2023_PA</t>
  </si>
  <si>
    <t xml:space="preserve">ELETRODUTO FLEXÍVEL LISO, PEAD, DN 40 MM (1 1/4"), PARA CIRCUITOS TERMINAIS, INSTALADO EM FORRO - FORNECIMENTO E INSTALAÇÃO. AF_03/2023_PA</t>
  </si>
  <si>
    <t xml:space="preserve">ELETRODUTO FLEXÍVEL CORRUGADO REFORÇADO, PVC, DN 20 MM (1/2"), PARA CIRCUITOS TERMINAIS, INSTALADO EM LAJE - FORNECIMENTO E INSTALAÇÃO. AF_03/2023</t>
  </si>
  <si>
    <t xml:space="preserve">ELETRODUTO FLEXÍVEL CORRUGADO REFORÇADO, PVC, DN 25 MM (3/4"), PARA CIRCUITOS TERMINAIS, INSTALADO EM LAJE - FORNECIMENTO E INSTALAÇÃO. AF_03/2023</t>
  </si>
  <si>
    <t xml:space="preserve">ELETRODUTO FLEXÍVEL CORRUGADO REFORÇADO, PVC, DN 32 MM (1"), PARA CIRCUITOS TERMINAIS, INSTALADO EM LAJE - FORNECIMENTO E INSTALAÇÃO. AF_03/2023</t>
  </si>
  <si>
    <t xml:space="preserve">ELETRODUTO FLEXÍVEL LISO, PEAD, DN 32 MM (1"), PARA CIRCUITOS TERMINAIS, INSTALADO EM LAJE - FORNECIMENTO E INSTALAÇÃO. AF_03/2023</t>
  </si>
  <si>
    <t xml:space="preserve">ELETRODUTO FLEXÍVEL CORRUGADO, PEAD, DN 40 MM (1 1/4"), PARA CIRCUITOS TERMINAIS, INSTALADO EM LAJE - FORNECIMENTO E INSTALAÇÃO. AF_03/2023</t>
  </si>
  <si>
    <t xml:space="preserve">ELETRODUTO FLEXÍVEL LISO, PEAD, DN 40 MM (1 1/4"), PARA CIRCUITOS TERMINAIS, INSTALADO EM LAJE - FORNECIMENTO E INSTALAÇÃO. AF_03/2023</t>
  </si>
  <si>
    <t xml:space="preserve">ELETRODUTO FLEXÍVEL CORRUGADO, PVC, DN 20 MM (1/2"), PARA CIRCUITOS TERMINAIS, INSTALADO EM PAREDE - FORNECIMENTO E INSTALAÇÃO. AF_03/2023</t>
  </si>
  <si>
    <t xml:space="preserve">ELETRODUTO FLEXÍVEL CORRUGADO REFORÇADO, PVC, DN 20 MM (1/2"), PARA CIRCUITOS TERMINAIS, INSTALADO EM PAREDE - FORNECIMENTO E INSTALAÇÃO. AF_03/2023</t>
  </si>
  <si>
    <t xml:space="preserve">ELETRODUTO FLEXÍVEL CORRUGADO, PVC, DN 25 MM (3/4"), PARA CIRCUITOS TERMINAIS, INSTALADO EM PAREDE - FORNECIMENTO E INSTALAÇÃO. AF_03/2023</t>
  </si>
  <si>
    <t xml:space="preserve">ELETRODUTO FLEXÍVEL CORRUGADO REFORÇADO, PVC, DN 25 MM (3/4"), PARA CIRCUITOS TERMINAIS, INSTALADO EM PAREDE - FORNECIMENTO E INSTALAÇÃO. AF_03/2023</t>
  </si>
  <si>
    <t xml:space="preserve">ELETRODUTO FLEXÍVEL CORRUGADO, PVC, DN 32 MM (1"), PARA CIRCUITOS TERMINAIS, INSTALADO EM PAREDE - FORNECIMENTO E INSTALAÇÃO. AF_03/2023</t>
  </si>
  <si>
    <t xml:space="preserve">ELETRODUTO FLEXÍVEL CORRUGADO REFORÇADO, PVC, DN 32 MM (1"), PARA CIRCUITOS TERMINAIS, INSTALADO EM PAREDE - FORNECIMENTO E INSTALAÇÃO. AF_03/2023</t>
  </si>
  <si>
    <t xml:space="preserve">ELETRODUTO FLEXÍVEL LISO, PEAD, DN 32 MM (1"), PARA CIRCUITOS TERMINAIS, INSTALADO EM PAREDE - FORNECIMENTO E INSTALAÇÃO. AF_03/2023</t>
  </si>
  <si>
    <t xml:space="preserve">ELETRODUTO FLEXÍVEL CORRUGADO, PEAD, DN 40 MM (1 1/4"), PARA CIRCUITOS TERMINAIS, INSTALADO EM PAREDE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</si>
  <si>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</si>
  <si>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</si>
  <si>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25 MM (3/4"), PARA CIRCUITOS TERMINAIS, INSTALADO EM FORRO - FORNECIMENTO E INSTALAÇÃO. AF_03/2023</t>
  </si>
  <si>
    <t xml:space="preserve">ELETRODUTO RÍGIDO ROSCÁVEL, PVC, DN 32 MM (1"), PARA CIRCUITOS TERMINAIS, INSTALADO EM FORRO - FORNECIMENTO E INSTALAÇÃO. AF_03/2023</t>
  </si>
  <si>
    <t xml:space="preserve">ELETRODUTO RÍGIDO ROSCÁVEL, PVC, DN 40 MM (1 1/4"),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</si>
  <si>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</si>
  <si>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25 MM (3/4"), PARA CIRCUITOS TERMINAIS, INSTALADO EM LAJE - FORNECIMENTO E INSTALAÇÃO. AF_03/2023</t>
  </si>
  <si>
    <t xml:space="preserve">ELETRODUTO RÍGIDO ROSCÁVEL, PVC, DN 32 MM (1"), PARA CIRCUITOS TERMINAIS, INSTALADO EM LAJE - FORNECIMENTO E INSTALAÇÃO. AF_03/2023</t>
  </si>
  <si>
    <t xml:space="preserve">ELETRODUTO RÍGIDO ROSCÁVEL, PVC, DN 40 MM (1 1/4"),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</si>
  <si>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</si>
  <si>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</si>
  <si>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</si>
  <si>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PAREDE - FORNECIMENTO E INSTALAÇÃO. AF_03/2023</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</si>
  <si>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</si>
  <si>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</si>
  <si>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</si>
  <si>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</si>
  <si>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</si>
  <si>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SOLDÁVEL, PVC, DN 20 MM (1/2"), APARENTE - FORNECIMENTO E INSTALAÇÃO. AF_10/2022_PA</t>
  </si>
  <si>
    <t xml:space="preserve">ELETRODUTO RÍGIDO SOLDÁVEL, PVC, DN 25 MM (3/4"), APARENTE - FORNECIMENTO E INSTALAÇÃO. AF_10/2022_PA</t>
  </si>
  <si>
    <t xml:space="preserve">ELETRODUTO RÍGIDO SOLDÁVEL, PVC, DN 32 MM (1"), APARENTE - FORNECIMENTO E INSTALAÇÃO. AF_10/2022_PA</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</si>
  <si>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</si>
  <si>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</si>
  <si>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</si>
  <si>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</si>
  <si>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LUVA PARA ELETRODUTO, PVC, ROSCÁVEL, DN 20 MM (1/2"), PARA CIRCUITOS TERMINAIS, INSTALADA EM FORRO - FORNECIMENTO E INSTALAÇÃO. AF_03/2023</t>
  </si>
  <si>
    <t xml:space="preserve">LUVA PARA ELETRODUTO, PVC, ROSCÁVEL, DN 25 MM (3/4"), PARA CIRCUITOS TERMINAIS, INSTALADA EM FORRO - FORNECIMENTO E INSTALAÇÃO. AF_03/2023</t>
  </si>
  <si>
    <t xml:space="preserve">LUVA PARA ELETRODUTO, PVC, ROSCÁVEL, DN 32 MM (1"), PARA CIRCUITOS TERMINAIS, INSTALADA EM FORRO - FORNECIMENTO E INSTALAÇÃO. AF_03/2023</t>
  </si>
  <si>
    <t xml:space="preserve">LUVA PARA ELETRODUTO, PVC, ROSCÁVEL, DN 40 MM (1 1/4"),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</si>
  <si>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</si>
  <si>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25 MM (3/4"), PARA CIRCUITOS TERMINAIS, INSTALADA EM LAJE - FORNECIMENTO E INSTALAÇÃO. AF_03/2023</t>
  </si>
  <si>
    <t xml:space="preserve">LUVA PARA ELETRODUTO, PVC, ROSCÁVEL, DN 32 MM (1"), PARA CIRCUITOS TERMINAIS, INSTALADA EM LAJE - FORNECIMENTO E INSTALAÇÃO. AF_03/2023</t>
  </si>
  <si>
    <t xml:space="preserve">LUVA PARA ELETRODUTO, PVC, ROSCÁVEL, DN 40 MM (1 1/4"),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</si>
  <si>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</si>
  <si>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</si>
  <si>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</si>
  <si>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</si>
  <si>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</si>
  <si>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180 GRAUS PARA ELETRODUTO, PVC, ROSCÁVEL, DN 20 MM (1/2"), PARA CIRCUITOS TERMINAIS, INSTALADA EM FORRO - FORNECIMENTO E INSTALAÇÃO. AF_03/2023</t>
  </si>
  <si>
    <t xml:space="preserve">CURVA 90 GRAUS PARA ELETRODUTO, PVC, ROSCÁVEL, DN 25 MM (3/4"), PARA CIRCUITOS TERMINAIS, INSTALADA EM FORRO - FORNECIMENTO E INSTALAÇÃO. AF_03/2023</t>
  </si>
  <si>
    <t xml:space="preserve">CURVA 180 GRAUS PARA ELETRODUTO, PVC, ROSCÁVEL, DN 25 MM (3/4"), PARA CIRCUITOS TERMINAIS, INSTALADA EM FORRO - FORNECIMENTO E INSTALAÇÃO. AF_03/2023</t>
  </si>
  <si>
    <t xml:space="preserve">CURVA 90 GRAUS PARA ELETRODUTO, PVC, ROSCÁVEL, DN 32 MM (1"), PARA CIRCUITOS TERMINAIS, INSTALADA EM FORRO - FORNECIMENTO E INSTALAÇÃO. AF_03/2023</t>
  </si>
  <si>
    <t xml:space="preserve">CURVA 180 GRAUS PARA ELETRODUTO, PVC, ROSCÁVEL, DN 32 MM (1"), PARA CIRCUITOS TERMINAIS, INSTALADA EM FORRO - FORNECIMENTO E INSTALAÇÃO. AF_03/2023</t>
  </si>
  <si>
    <t xml:space="preserve">CURVA 90 GRAUS PARA ELETRODUTO, PVC, ROSCÁVEL, DN 40 MM (1 1/4"), PARA CIRCUITOS TERMINAIS, INSTALADA EM FORRO - FORNECIMENTO E INSTALAÇÃO. AF_03/2023</t>
  </si>
  <si>
    <t xml:space="preserve">CURVA 180 GRAUS PARA ELETRODUTO, PVC, ROSCÁVEL, DN 40 MM (1 1/4"), PARA CIRCUITOS TERMINAIS, INSTALADA EM FORRO - FORNECIMENTO E INSTALAÇÃO. AF_03/2023</t>
  </si>
  <si>
    <t xml:space="preserve">CURVA 90 GRAUS PARA ELETRODUTO, PVC, ROSCÁVEL, DN 20 MM (1/2"), PARA CIRCUITOS TERMINAIS, INSTALADA EM LAJE - FORNECIMENTO E INSTALAÇÃO. AF_03/2023</t>
  </si>
  <si>
    <t xml:space="preserve">CURVA 180 GRAUS PARA ELETRODUTO, PVC, ROSCÁVEL, DN 20 MM (1/2"), PARA CIRCUITOS TERMINAIS, INSTALADA EM LAJE - FORNECIMENTO E INSTALAÇÃO. AF_03/2023</t>
  </si>
  <si>
    <t xml:space="preserve">CURVA 90 GRAUS PARA ELETRODUTO, PVC, ROSCÁVEL, DN 25 MM (3/4"), PARA CIRCUITOS TERMINAIS, INSTALADA EM LAJE - FORNECIMENTO E INSTALAÇÃO. AF_03/2023</t>
  </si>
  <si>
    <t xml:space="preserve">CURVA 180 GRAUS PARA ELETRODUTO, PVC, ROSCÁVEL, DN 25 MM (3/4"), PARA CIRCUITOS TERMINAIS, INSTALADA EM LAJE - FORNECIMENTO E INSTALAÇÃO. AF_03/2023</t>
  </si>
  <si>
    <t xml:space="preserve">CURVA 90 GRAUS PARA ELETRODUTO, PVC, ROSCÁVEL, DN 32 MM (1"), PARA CIRCUITOS TERMINAIS, INSTALADA EM LAJE - FORNECIMENTO E INSTALAÇÃO. AF_03/2023</t>
  </si>
  <si>
    <t xml:space="preserve">CURVA 180 GRAUS PARA ELETRODUTO, PVC, ROSCÁVEL, DN 32 MM (1"), PARA CIRCUITOS TERMINAIS, INSTALADA EM LAJE - FORNECIMENTO E INSTALAÇÃO. AF_03/2023</t>
  </si>
  <si>
    <t xml:space="preserve">CURVA 90 GRAUS PARA ELETRODUTO, PVC, ROSCÁVEL, DN 40 MM (1 1/4"), PARA CIRCUITOS TERMINAIS, INSTALADA EM LAJE - FORNECIMENTO E INSTALAÇÃO. AF_03/2023</t>
  </si>
  <si>
    <t xml:space="preserve">CURVA 180 GRAUS PARA ELETRODUTO, PVC, ROSCÁVEL, DN 40 MM (1 1/4"),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</si>
  <si>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</si>
  <si>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180 GRAUS PARA ELETRODUTO, PVC, ROSCÁVEL, DN 20 MM (1/2"), PARA CIRCUITOS TERMINAIS, INSTALADA EM PAREDE - FORNECIMENTO E INSTALAÇÃO. AF_03/2023</t>
  </si>
  <si>
    <t xml:space="preserve">CURVA 90 GRAUS PARA ELETRODUTO, PVC, ROSCÁVEL, DN 25 MM (3/4"), PARA CIRCUITOS TERMINAIS, INSTALADA EM PAREDE - FORNECIMENTO E INSTALAÇÃO. AF_03/2023</t>
  </si>
  <si>
    <t xml:space="preserve">CURVA 180 GRAUS PARA ELETRODUTO, PVC, ROSCÁVEL, DN 25 MM (3/4"), PARA CIRCUITOS TERMINAIS, INSTALADA EM PAREDE - FORNECIMENTO E INSTALAÇÃO. AF_03/2023</t>
  </si>
  <si>
    <t xml:space="preserve">CURVA 90 GRAUS PARA ELETRODUTO, PVC, ROSCÁVEL, DN 32 MM (1"), PARA CIRCUITOS TERMINAIS, INSTALADA EM PAREDE - FORNECIMENTO E INSTALAÇÃO. AF_03/2023</t>
  </si>
  <si>
    <t xml:space="preserve">CURVA 180 GRAUS PARA ELETRODUTO, PVC, ROSCÁVEL, DN 32 MM (1"), PARA CIRCUITOS TERMINAIS, INSTALADA EM PAREDE - FORNECIMENTO E INSTALAÇÃO. AF_03/2023</t>
  </si>
  <si>
    <t xml:space="preserve">CURVA 90 GRAUS PARA ELETRODUTO, PVC, ROSCÁVEL, DN 40 MM (1 1/4"), PARA CIRCUITOS TERMINAIS, INSTALADA EM PAREDE - FORNECIMENTO E INSTALAÇÃO. AF_03/2023</t>
  </si>
  <si>
    <t xml:space="preserve">CURVA 180 GRAUS PARA ELETRODUTO, PVC, ROSCÁVEL, DN 40 MM (1 1/4"), PARA CIRCUITOS TERMINAIS, INSTALADA EM PAREDE - FORNECIMENTO E INSTALAÇÃO. AF_03/2023</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</si>
  <si>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</si>
  <si>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</si>
  <si>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</si>
  <si>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</si>
  <si>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</si>
  <si>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</si>
  <si>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</si>
  <si>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</si>
  <si>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</si>
  <si>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</si>
  <si>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</si>
  <si>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</si>
  <si>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</si>
  <si>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CONDULETE DE PVC, TIPO E, PARA ELETRODUTO DE PVC SOLDÁVEL DN 20 MM (1/2''), APARENTE - FORNECIMENTO E INSTALAÇÃO. AF_10/2022</t>
  </si>
  <si>
    <t xml:space="preserve">CABO DE COBRE FLEXÍVEL ISOLADO, 1,5 MM², ANTI-CHAMA 450/750 V, PARA CIRCUITOS TERMINAIS - FORNECIMENTO E INSTALAÇÃO. AF_03/2023</t>
  </si>
  <si>
    <t xml:space="preserve">CABO DE COBRE FLEXÍVEL ISOLADO, 1,5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</si>
  <si>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</si>
  <si>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</si>
  <si>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</si>
  <si>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</si>
  <si>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6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</si>
  <si>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</si>
  <si>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</si>
  <si>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</si>
  <si>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</si>
  <si>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</si>
  <si>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10 MM², ANTI-CHAMA 450/750 V, PARA DISTRIBUIÇÃO - FORNECIMENTO E INSTALAÇÃO. AF_10/2020</t>
  </si>
  <si>
    <t xml:space="preserve">CABO DE COBRE FLEXÍVEL ISOLADO, 10 MM², ANTI-CHAMA 0,6/1,0 KV, PARA DISTRIBUIÇÃO - FORNECIMENTO E INSTALAÇÃO. AF_10/2020</t>
  </si>
  <si>
    <t xml:space="preserve">CABO DE COBRE FLEXÍVEL ISOLADO, 16 MM², ANTI-CHAMA 450/750 V, PARA DISTRIBUIÇÃO - FORNECIMENTO E INSTALAÇÃO. AF_10/2020</t>
  </si>
  <si>
    <t xml:space="preserve">CABO DE COBRE FLEXÍVEL ISOLADO, 16 MM², ANTI-CHAMA 0,6/1,0 KV, PARA DISTRIBUIÇÃO - FORNECIMENTO E INSTALAÇÃO. AF_10/2020</t>
  </si>
  <si>
    <t xml:space="preserve">CABO DE COBRE FLEXÍVEL ISOLADO, 25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</si>
  <si>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</si>
  <si>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</si>
  <si>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</si>
  <si>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</si>
  <si>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</si>
  <si>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</si>
  <si>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</si>
  <si>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</si>
  <si>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</si>
  <si>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ISOLADO, 10 MM², ANTI-CHAMA 450/750 V, INSTALADO EM ELETROCALHA OU PERFILADO - FORNECIMENTO E INSTALAÇÃO. AF_10/2020</t>
  </si>
  <si>
    <t xml:space="preserve">CABO DE COBRE ISOLADO, 10 MM², ANTI-CHAMA 0,6/1 KV, INSTALADO EM ELETROCALHA OU PERFILADO - FORNECIMENTO E INSTALAÇÃO. AF_10/2020</t>
  </si>
  <si>
    <t xml:space="preserve">CABO DE COBRE ISOLADO, 16 MM², ANTI-CHAMA 450/750 V, INSTALADO EM ELETROCALHA OU PERFILADO - FORNECIMENTO E INSTALAÇÃO. AF_10/2020</t>
  </si>
  <si>
    <t xml:space="preserve">CABO DE COBRE ISOLADO, 16 MM², ANTI-CHAMA 0,6/1 KV, INSTALADO EM ELETROCALHA OU PERFILADO - FORNECIMENTO E INSTALAÇÃO. AF_10/2020</t>
  </si>
  <si>
    <t xml:space="preserve">CABO DE COBRE ISOLADO, 25 MM², ANTI-CHAMA 450/750 V, INSTALADO EM ELETROCALHA OU PERFILADO - FORNECIMENTO E INSTALAÇÃO. AF_10/2020</t>
  </si>
  <si>
    <t xml:space="preserve">CABO DE COBRE ISOLADO, 25 MM², ANTI-CHAMA 0,6/1 KV, INSTALADO EM ELETROCALHA OU PERFILADO - FORNECIMENTO E INSTALAÇÃO. AF_10/2020</t>
  </si>
  <si>
    <t xml:space="preserve">CAIXA OCTOGONAL 4" X 4", PVC, INSTALADA EM LAJE - FORNECIMENTO E INSTALAÇÃO. AF_03/2023</t>
  </si>
  <si>
    <t xml:space="preserve">CAIXA OCTOGONAL 3" X 3", PVC, INSTALADA EM LAJE - FORNECIMENTO E INSTALAÇÃO. AF_03/2023</t>
  </si>
  <si>
    <t xml:space="preserve">CAIXA RETANGULAR 4" X 2" ALTA (2,00 M DO PISO), PVC, INSTALADA EM PAREDE - FORNECIMENTO E INSTALAÇÃO. AF_03/2023</t>
  </si>
  <si>
    <t xml:space="preserve">CAIXA RETANGULAR 4" X 2" MÉDIA (1,30 M DO PISO), PVC, INSTALADA EM PAREDE - FORNECIMENTO E INSTALAÇÃO. AF_03/2023</t>
  </si>
  <si>
    <t xml:space="preserve">CAIXA RETANGULAR 4" X 2" BAIXA (0,30 M DO PISO), PVC, INSTALADA EM PAREDE - FORNECIMENTO E INSTALAÇÃO. AF_03/2023</t>
  </si>
  <si>
    <t xml:space="preserve">CAIXA RETANGULAR 4" X 4" ALTA (2,00 M DO PISO), PVC, INSTALADA EM PAREDE - FORNECIMENTO E INSTALAÇÃO. AF_03/2023</t>
  </si>
  <si>
    <t xml:space="preserve">CAIXA RETANGULAR 4" X 4" MÉDIA (1,30 M DO PISO), PVC, INSTALADA EM PAREDE - FORNECIMENTO E INSTALAÇÃO. AF_03/2023</t>
  </si>
  <si>
    <t xml:space="preserve">CAIXA RETANGULAR 4" X 4" BAIXA (0,30 M DO PISO), PVC, INSTALADA EM PAREDE - FORNECIMENTO E INSTALAÇÃO. AF_03/2023</t>
  </si>
  <si>
    <t xml:space="preserve">CAIXA OCTOGONAL 4" X 4", METÁLICA, INSTALADA EM LAJE - FORNECIMENTO E INSTALAÇÃO. AF_03/2023</t>
  </si>
  <si>
    <t xml:space="preserve">CAIXA SEXTAVADA 3" X 3", METÁLICA, INSTALADA EM LAJE - FORNECIMENTO E INSTALAÇÃO. AF_03/2023</t>
  </si>
  <si>
    <t xml:space="preserve">CAIXA RETANGULAR 4" X 2" ALTA (2,00 M DO PISO), METÁLICA, INSTALADA EM PAREDE - FORNECIMENTO E INSTALAÇÃO. AF_03/2023</t>
  </si>
  <si>
    <t xml:space="preserve">CAIXA RETANGULAR 4" X 2" MÉDIA (1,30 M DO PISO), METÁLICA, INSTALADA EM PAREDE - FORNECIMENTO E INSTALAÇÃO. AF_03/2023</t>
  </si>
  <si>
    <t xml:space="preserve">CAIXA RETANGULAR 4" X 2" BAIXA (0,30 M DO PISO), METÁLICA, INSTALADA EM PAREDE - FORNECIMENTO E INSTALAÇÃO. AF_03/2023</t>
  </si>
  <si>
    <t xml:space="preserve">CAIXA RETANGULAR 4" X 4" ALTA (2,00 M DO PISO), METÁLICA, INSTALADA EM PAREDE - FORNECIMENTO E INSTALAÇÃO. AF_03/2023</t>
  </si>
  <si>
    <t xml:space="preserve">CAIXA RETANGULAR 4" X 4" MÉDIA (1,30 M DO PISO), METÁLICA, INSTALADA EM PAREDE - FORNECIMENTO E INSTALAÇÃO. AF_03/2023</t>
  </si>
  <si>
    <t xml:space="preserve">CAIXA RETANGULAR 4" X 4" BAIXA (0,30 M DO PISO), METÁLICA, INSTALADA EM PAREDE - FORNECIMENTO E INSTALAÇÃO. AF_03/2023</t>
  </si>
  <si>
    <t xml:space="preserve">CONDULETE DE ALUMÍNIO, TIPO B, PARA ELETRODUTO DE AÇO GALVANIZADO DN 20 MM (3/4''), APARENTE - FORNECIMENTO E INSTALAÇÃO. AF_10/2022</t>
  </si>
  <si>
    <t xml:space="preserve">CONDULETE DE ALUMÍNIO, TIPO C, PARA ELETRODUTO DE AÇO GALVANIZADO DN 20 MM (3/4''), APARENTE - FORNECIMENTO E INSTALAÇÃO. AF_10/2022</t>
  </si>
  <si>
    <t xml:space="preserve">CONDULETE DE ALUMÍNIO, TIPO E, PARA ELETRODUTO DE AÇO GALVANIZADO DN 20 MM (3/4''), APARENTE - FORNECIMENTO E INSTALAÇÃO. AF_10/2022</t>
  </si>
  <si>
    <t xml:space="preserve">CONDULETE DE ALUMÍNIO, TIPO B, PARA ELETRODUTO DE AÇO GALVANIZADO DN 25 MM (1''), APARENTE - FORNECIMENTO E INSTALAÇÃO. AF_10/2022</t>
  </si>
  <si>
    <t xml:space="preserve">CONDULETE DE ALUMÍNIO, TIPO C, PARA ELETRODUTO DE AÇO GALVANIZADO DN 25 MM (1''), APARENTE - FORNECIMENTO E INSTALAÇÃO. AF_10/2022</t>
  </si>
  <si>
    <t xml:space="preserve">CONDULETE DE ALUMÍNIO, TIPO E, ELETRODUTO DE AÇO GALVANIZADO DN 25 MM (1''), APARENTE - FORNECIMENTO E INSTALAÇÃO. AF_10/2022</t>
  </si>
  <si>
    <t xml:space="preserve">CONDULETE DE ALUMÍNIO, TIPO E, PARA ELETRODUTO DE AÇO GALVANIZADO DN 32 MM (1 1/4''), APARENTE - FORNECIMENTO E INSTALAÇÃO. AF_10/2022</t>
  </si>
  <si>
    <t xml:space="preserve">CONDULETE DE ALUMÍNIO, TIPO LR, PARA ELETRODUTO DE AÇO GALVANIZADO DN 20 MM (3/4''), APARENTE - FORNECIMENTO E INSTALAÇÃO. AF_10/2022</t>
  </si>
  <si>
    <t xml:space="preserve">CONDULETE DE ALUMÍNIO, TIPO LR, PARA ELETRODUTO DE AÇO GALVANIZADO DN 25 MM (1''), APARENTE - FORNECIMENTO E INSTALAÇÃO. AF_10/2022</t>
  </si>
  <si>
    <t xml:space="preserve">CONDULETE DE ALUMÍNIO, TIPO LR, PARA ELETRODUTO DE AÇO GALVANIZADO DN 32 MM (1 1/4''), APARENTE - FORNECIMENTO E INSTALAÇÃO. AF_10/2022</t>
  </si>
  <si>
    <t xml:space="preserve">CONDULETE DE ALUMÍNIO, TIPO T, PARA ELETRODUTO DE AÇO GALVANIZADO DN 20 MM (3/4''), APARENTE - FORNECIMENTO E INSTALAÇÃO. AF_10/2022</t>
  </si>
  <si>
    <t xml:space="preserve">CONDULETE DE ALUMÍNIO, TIPO T, PARA ELETRODUTO DE AÇO GALVANIZADO DN 25 MM (1''), APARENTE - FORNECIMENTO E INSTALAÇÃO. AF_10/2022</t>
  </si>
  <si>
    <t xml:space="preserve">CONDULETE DE ALUMÍNIO, TIPO T, PARA ELETRODUTO DE AÇO GALVANIZADO DN 32 MM (1 1/4''), APARENTE - FORNECIMENTO E INSTALAÇÃO. AF_10/2022</t>
  </si>
  <si>
    <t xml:space="preserve">CONDULETE DE ALUMÍNIO, TIPO X, PARA ELETRODUTO DE AÇO GALVANIZADO DN 20 MM (3/4''), APARENTE - FORNECIMENTO E INSTALAÇÃO. AF_10/2022</t>
  </si>
  <si>
    <t xml:space="preserve">CONDULETE DE ALUMÍNIO, TIPO X, PARA ELETRODUTO DE AÇO GALVANIZADO DN 25 MM (1''), APARENTE - FORNECIMENTO E INSTALAÇÃO. AF_10/2022</t>
  </si>
  <si>
    <t xml:space="preserve">CONDULETE DE ALUMÍNIO, TIPO X, PARA ELETRODUTO DE AÇO GALVANIZADO DN 32 MM (1 1/4''), APARENTE - FORNECIMENTO E INSTALAÇÃO. AF_10/2022</t>
  </si>
  <si>
    <t xml:space="preserve">CONDULETE DE PVC, TIPO B, PARA ELETRODUTO DE PVC SOLDÁVEL DN 20 MM (1/2''), APARENTE - FORNECIMENTO E INSTALAÇÃO. AF_10/2022</t>
  </si>
  <si>
    <t xml:space="preserve">CONDULETE DE PVC, TIPO B, PARA ELETRODUTO DE PVC SOLDÁVEL DN 25 MM (3/4''), APARENTE - FORNECIMENTO E INSTALAÇÃO. AF_10/2022</t>
  </si>
  <si>
    <t xml:space="preserve">CONDULETE DE PVC, TIPO B, PARA ELETRODUTO DE PVC SOLDÁVEL DN 32 MM (1''), APARENTE - FORNECIMENTO E INSTALAÇÃO. AF_10/2022</t>
  </si>
  <si>
    <t xml:space="preserve">CONDULETE DE PVC, TIPO LL, PARA ELETRODUTO DE PVC SOLDÁVEL DN 20 MM (1/2''), APARENTE - FORNECIMENTO E INSTALAÇÃO. AF_10/2022</t>
  </si>
  <si>
    <t xml:space="preserve">CONDULETE DE PVC, TIPO LL, PARA ELETRODUTO DE PVC SOLDÁVEL DN 25 MM (3/4''), APARENTE - FORNECIMENTO E INSTALAÇÃO. AF_10/2022</t>
  </si>
  <si>
    <t xml:space="preserve">CONDULETE DE PVC, TIPO LL, PARA ELETRODUTO DE PVC SOLDÁVEL DN 32 MM (1''), APARENTE - FORNECIMENTO E INSTALAÇÃO. AF_10/2022</t>
  </si>
  <si>
    <t xml:space="preserve">CONDULETE DE PVC, TIPO LB, PARA ELETRODUTO DE PVC SOLDÁVEL DN 20 MM (1/2''), APARENTE - FORNECIMENTO E INSTALAÇÃO. AF_10/2022</t>
  </si>
  <si>
    <t xml:space="preserve">CONDULETE DE PVC, TIPO LB, PARA ELETRODUTO DE PVC SOLDÁVEL DN 25 MM (3/4''), APARENTE - FORNECIMENTO E INSTALAÇÃO. AF_10/2022</t>
  </si>
  <si>
    <t xml:space="preserve">CONDULETE DE PVC, TIPO LB, PARA ELETRODUTO DE PVC SOLDÁVEL DN 32 MM (1''), APARENTE - FORNECIMENTO E INSTALAÇÃO. AF_10/2022</t>
  </si>
  <si>
    <t xml:space="preserve">CONDULETE DE PVC, TIPO TB, PARA ELETRODUTO DE PVC SOLDÁVEL DN 20 MM (1/2''), APARENTE - FORNECIMENTO E INSTALAÇÃO. AF_10/2022</t>
  </si>
  <si>
    <t xml:space="preserve">CONDULETE DE PVC, TIPO TB, PARA ELETRODUTO DE PVC SOLDÁVEL DN 25 MM (3/4''), APARENTE - FORNECIMENTO E INSTALAÇÃO. AF_10/2022</t>
  </si>
  <si>
    <t xml:space="preserve">CONDULETE DE PVC, TIPO TB, PARA ELETRODUTO DE PVC SOLDÁVEL DN 32 MM (1''), APARENTE - FORNECIMENTO E INSTALAÇÃO. AF_10/2022</t>
  </si>
  <si>
    <t xml:space="preserve">CONDULETE DE PVC, TIPO X, PARA ELETRODUTO DE PVC SOLDÁVEL DN 20 MM (1/2''), APARENTE - FORNECIMENTO E INSTALAÇÃO. AF_10/2022</t>
  </si>
  <si>
    <t xml:space="preserve">CONDULETE DE PVC, TIPO X, PARA ELETRODUTO DE PVC SOLDÁVEL DN 25 MM (3/4"), APARENTE - FORNECIMENTO E INSTALAÇÃO. AF_10/2022</t>
  </si>
  <si>
    <t xml:space="preserve">CONDULETE DE PVC, TIPO X, PARA ELETRODUTO DE PVC SOLDÁVEL DN 32 MM (1''), APARENTE - FORNECIMENTO E INSTALAÇÃO. AF_10/2022</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</si>
  <si>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</si>
  <si>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</si>
  <si>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</si>
  <si>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</si>
  <si>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</si>
  <si>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</si>
  <si>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</si>
  <si>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</si>
  <si>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</si>
  <si>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</si>
  <si>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</si>
  <si>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</si>
  <si>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</si>
  <si>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</si>
  <si>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CONDULETE DE PVC, TIPO E, PARA ELETRODUTO DE PVC SOLDÁVEL DN 25 MM (3/4''), APARENTE - FORNECIMENTO E INSTALAÇÃO. AF_10/2022</t>
  </si>
  <si>
    <t xml:space="preserve">CONDULETE DE PVC, TIPO E, PARA ELETRODUTO DE PVC SOLDÁVEL DN 32 MM (1''), APARENTE - FORNECIMENTO E INSTALAÇÃO. AF_10/2022</t>
  </si>
  <si>
    <t xml:space="preserve">CONDULETE DE PVC, TIPO LR, PARA ELETRODUTO DE PVC SOLDÁVEL DN 20 MM (1/2''), APARENTE - FORNECIMENTO E INSTALAÇÃO. AF_10/2022</t>
  </si>
  <si>
    <t xml:space="preserve">CONDULETE DE PVC, TIPO LR, PARA ELETRODUTO DE PVC SOLDÁVEL DN 25 MM (3/4''), APARENTE - FORNECIMENTO E INSTALAÇÃO. AF_10/2022</t>
  </si>
  <si>
    <t xml:space="preserve">CONDULETE DE PVC, TIPO LR, PARA ELETRODUTO DE PVC SOLDÁVEL DN 32 MM (1''), APARENTE - FORNECIMENTO E INSTALAÇÃO. AF_10/2022</t>
  </si>
  <si>
    <t xml:space="preserve">CONDULETE DE PVC, TIPO C, PARA ELETRODUTO DE PVC SOLDÁVEL DN 20 MM (1/2''), APARENTE - FORNECIMENTO E INSTALAÇÃO. AF_10/2022</t>
  </si>
  <si>
    <t xml:space="preserve">CONDULETE DE PVC, TIPO C, PARA ELETRODUTO DE PVC SOLDÁVEL DN 25 MM (3/4''), APARENTE - FORNECIMENTO E INSTALAÇÃO. AF_10/2022</t>
  </si>
  <si>
    <t xml:space="preserve">CONDULETE DE PVC, TIPO C, PARA ELETRODUTO DE PVC SOLDÁVEL DN 32 MM (1''), APARENTE - FORNECIMENTO E INSTALAÇÃO. AF_10/2022</t>
  </si>
  <si>
    <t xml:space="preserve">CONDULETE DE PVC, TIPO T, PARA ELETRODUTO DE PVC SOLDÁVEL DN 25 MM (3/4''), APARENTE - FORNECIMENTO E INSTALAÇÃO. AF_10/2022</t>
  </si>
  <si>
    <t xml:space="preserve">CONDULETE DE PVC, TIPO T, PARA ELETRODUTO DE PVC SOLDÁVEL DN 32 MM (1''), APARENTE - FORNECIMENTO E INSTALAÇÃO. AF_10/2022</t>
  </si>
  <si>
    <t xml:space="preserve">DISJUNTOR MONOPOLAR TIPO DIN, CORRENTE NOMINAL DE 10A - FORNECIMENTO E INSTALAÇÃO. AF_10/2020</t>
  </si>
  <si>
    <t xml:space="preserve">DISJUNTOR MONOPOLAR TIPO DIN, CORRENTE NOMINAL DE 16A - FORNECIMENTO E INSTALAÇÃO. AF_10/2020</t>
  </si>
  <si>
    <t xml:space="preserve">DISJUNTOR MONOPOLAR TIPO DIN, CORRENTE NOMINAL DE 20A - FORNECIMENTO E INSTALAÇÃO. AF_10/2020</t>
  </si>
  <si>
    <t xml:space="preserve">DISJUNTOR MONOPOLAR TIPO DIN, CORRENTE NOMINAL DE 25A - FORNECIMENTO E INSTALAÇÃO. AF_10/2020</t>
  </si>
  <si>
    <t xml:space="preserve">DISJUNTOR MONOPOLAR TIPO DIN, CORRENTE NOMINAL DE 32A - FORNECIMENTO E INSTALAÇÃO. AF_10/2020</t>
  </si>
  <si>
    <t xml:space="preserve">DISJUNTOR MONOPOLAR TIPO DIN, CORRENTE NOMINAL DE 40A - FORNECIMENTO E INSTALAÇÃO. AF_10/2020</t>
  </si>
  <si>
    <t xml:space="preserve">DISJUNTOR MONOPOLAR TIPO DIN, CORRENTE NOMINAL DE 50A - FORNECIMENTO E INSTALAÇÃO. AF_10/2020</t>
  </si>
  <si>
    <t xml:space="preserve">DISJUNTOR BIPOLAR TIPO DIN, CORRENTE NOMINAL DE 10A - FORNECIMENTO E INSTALAÇÃO. AF_10/2020</t>
  </si>
  <si>
    <t xml:space="preserve">DISJUNTOR BIPOLAR TIPO DIN, CORRENTE NOMINAL DE 16A - FORNECIMENTO E INSTALAÇÃO. AF_10/2020</t>
  </si>
  <si>
    <t xml:space="preserve">DISJUNTOR BIPOLAR TIPO DIN, CORRENTE NOMINAL DE 20A - FORNECIMENTO E INSTALAÇÃO. AF_10/2020</t>
  </si>
  <si>
    <t xml:space="preserve">DISJUNTOR BIPOLAR TIPO DIN, CORRENTE NOMINAL DE 25A - FORNECIMENTO E INSTALAÇÃO. AF_10/2020</t>
  </si>
  <si>
    <t xml:space="preserve">DISJUNTOR BIPOLAR TIPO DIN, CORRENTE NOMINAL DE 32A - FORNECIMENTO E INSTALAÇÃO. AF_10/2020</t>
  </si>
  <si>
    <t xml:space="preserve">DISJUNTOR BIPOLAR TIPO DIN, CORRENTE NOMINAL DE 40A - FORNECIMENTO E INSTALAÇÃO. AF_10/2020</t>
  </si>
  <si>
    <t xml:space="preserve">DISJUNTOR BIPOLAR TIPO DIN, CORRENTE NOMINAL DE 50A - FORNECIMENTO E INSTALAÇÃO. AF_10/2020</t>
  </si>
  <si>
    <t xml:space="preserve">DISJUNTOR TRIPOLAR TIPO DIN, CORRENTE NOMINAL DE 10A - FORNECIMENTO E INSTALAÇÃO. AF_10/2020</t>
  </si>
  <si>
    <t xml:space="preserve">DISJUNTOR TRIPOLAR TIPO DIN, CORRENTE NOMINAL DE 16A - FORNECIMENTO E INSTALAÇÃO. AF_10/2020</t>
  </si>
  <si>
    <t xml:space="preserve">DISJUNTOR TRIPOLAR TIPO DIN, CORRENTE NOMINAL DE 20A - FORNECIMENTO E INSTALAÇÃO. AF_10/2020</t>
  </si>
  <si>
    <t xml:space="preserve">DISJUNTOR TRIPOLAR TIPO DIN, CORRENTE NOMINAL DE 25A - FORNECIMENTO E INSTALAÇÃO. AF_10/2020</t>
  </si>
  <si>
    <t xml:space="preserve">DISJUNTOR TRIPOLAR TIPO DIN, CORRENTE NOMINAL DE 32A - FORNECIMENTO E INSTALAÇÃO. AF_10/2020</t>
  </si>
  <si>
    <t xml:space="preserve">DISJUNTOR TRIPOLAR TIPO DIN, CORRENTE NOMINAL DE 40A - FORNECIMENTO E INSTALAÇÃO. AF_10/2020</t>
  </si>
  <si>
    <t xml:space="preserve">DISJUNTOR TRIPOLAR TIPO DIN, CORRENTE NOMINAL DE 50A - FORNECIMENTO E INSTALAÇÃO. AF_10/2020</t>
  </si>
  <si>
    <t xml:space="preserve">QUADRO DE MEDIÇÃO GERAL DE ENERGIA COM 8 MEDIDORES - FORNECIMENTO E INSTALAÇÃO. AF_10/2020</t>
  </si>
  <si>
    <t xml:space="preserve">QUADRO DE MEDIÇÃO GERAL DE ENERGIA COM 12 MEDIDORES - FORNECIMENTO E INSTALAÇÃO. AF_10/2020</t>
  </si>
  <si>
    <t xml:space="preserve">QUADRO DE MEDIÇÃO GERAL DE ENERGIA COM 16 MEDIDORES - FORNECIMENTO E INSTALAÇÃO. AF_10/2020</t>
  </si>
  <si>
    <t xml:space="preserve">QUADRO DE MEDIÇÃO GERAL DE ENERGIA PARA BARRAMENTO BLINDADO COM 4 MEDIDORES - FORNECIMENTO E INSTALAÇÃO. AF_10/2020</t>
  </si>
  <si>
    <t xml:space="preserve">QUADRO DE DISTRIBUIÇÃO DE ENERGIA EM CHAPA DE AÇO GALVANIZADO, DE EMBUTIR, COM BARRAMENTO TRIFÁSICO, PARA 12 DISJUNTORES DIN 100A - FORNECIMENTO E INSTALAÇÃO. AF_10/2020</t>
  </si>
  <si>
    <t xml:space="preserve">QUADRO DE DISTRIBUIÇÃO DE ENERGIA EM PVC, DE EMBUTIR, SEM BARRAMENTO, PARA 6 DISJUNTORES - FORNECIMENTO E INSTALAÇÃO. AF_10/2020</t>
  </si>
  <si>
    <t xml:space="preserve">QUADRO DE DISTRIBUIÇÃO DE ENERGIA EM PVC, DE EMBUTIR, SEM BARRAMENTO, PARA 3 DISJUNTORES - FORNECIMENTO E INSTALAÇÃO. AF_10/2020</t>
  </si>
  <si>
    <t xml:space="preserve">QUADRO DE DISTRIBUIÇÃO DE ENERGIA EM CHAPA DE AÇO GALVANIZADO, DE SOBREPOR, COM BARRAMENTO TRIFÁSICO, PARA 18 DISJUNTORES DIN 100A - FORNECIMENTO E INSTALAÇÃO. AF_10/2020</t>
  </si>
  <si>
    <t xml:space="preserve">QUADRO DE DISTRIBUIÇÃO DE ENERGIA EM CHAPA DE AÇO GALVANIZADO, DE EMBUTIR, COM BARRAMENTO TRIFÁSICO, PARA 24 DISJUNTORES DIN 100A - FORNECIMENTO E INSTALAÇÃO. AF_10/2020</t>
  </si>
  <si>
    <t xml:space="preserve">QUADRO DE DISTRIBUIÇÃO DE ENERGIA EM CHAPA DE AÇO GALVANIZADO, DE EMBUTIR, COM BARRAMENTO TRIFÁSICO, PARA 30 DISJUNTORES DIN 150A - FORNECIMENTO E INSTALAÇÃO. AF_10/2020</t>
  </si>
  <si>
    <t xml:space="preserve">QUADRO DE DISTRIBUIÇÃO DE ENERGIA EM CHAPA DE AÇO GALVANIZADO, DE EMBUTIR, COM BARRAMENTO TRIFÁSICO, PARA 40 DISJUNTORES DIN 100A - FORNECIMENTO E INSTALAÇÃO. AF_10/2020</t>
  </si>
  <si>
    <t xml:space="preserve">QUADRO DE DISTRIBUIÇÃO DE ENERGIA EM CHAPA DE AÇO GALVANIZADO, DE EMBUTIR, COM BARRAMENTO TRIFÁSICO, PARA 30 DISJUNTORES DIN 225A - FORNECIMENTO E INSTALAÇÃO. AF_10/2020</t>
  </si>
  <si>
    <t xml:space="preserve">QUADRO DE DISTRIBUIÇÃO DE ENERGIA EM CHAPA DE AÇO GALVANIZADO, DE EMBUTIR, COM BARRAMENTO TRIFÁSICO, PARA 18 DISJUNTORES DIN 100A - FORNECIMENTO E INSTALAÇÃO. AF_10/2020</t>
  </si>
  <si>
    <t xml:space="preserve">DISJUNTOR MONOPOLAR TIPO NEMA, CORRENTE NOMINAL DE 10 ATÉ 30A - FORNECIMENTO E INSTALAÇÃO. AF_10/2020</t>
  </si>
  <si>
    <t xml:space="preserve">DISJUNTOR MONOPOLAR TIPO NEMA, CORRENTE NOMINAL DE 35 ATÉ 50A - FORNECIMENTO E INSTALAÇÃO. AF_10/2020</t>
  </si>
  <si>
    <t xml:space="preserve">DISJUNTOR BIPOLAR TIPO NEMA, CORRENTE NOMINAL DE 10 ATÉ 50A - FORNECIMENTO E INSTALAÇÃO. AF_10/2020</t>
  </si>
  <si>
    <t xml:space="preserve">DISJUNTOR TRIPOLAR TIPO NEMA, CORRENTE NOMINAL DE 10 ATÉ 50A - FORNECIMENTO E INSTALAÇÃO. AF_10/2020</t>
  </si>
  <si>
    <t xml:space="preserve">DISJUNTOR TRIPOLAR TIPO NEMA, CORRENTE NOMINAL DE 60 ATÉ 100A - FORNECIMENTO E INSTALAÇÃO. AF_10/2020</t>
  </si>
  <si>
    <t xml:space="preserve">DISJUNTOR TERMOMAGNÉTICO TRIPOLAR , CORRENTE NOMINAL DE 125A - FORNECIMENTO E INSTALAÇÃO. AF_10/2020</t>
  </si>
  <si>
    <t xml:space="preserve">DISJUNTOR TERMOMAGNÉTICO TRIPOLAR , CORRENTE NOMINAL DE 200A - FORNECIMENTO E INSTALAÇÃO. AF_10/2020</t>
  </si>
  <si>
    <t xml:space="preserve">DISJUNTOR TERMOMAGNÉTICO TRIPOLAR , CORRENTE NOMINAL DE 250A - FORNECIMENTO E INSTALAÇÃO. AF_10/2020</t>
  </si>
  <si>
    <t xml:space="preserve">DISJUNTOR TERMOMAGNÉTICO TRIPOLAR , CORRENTE NOMINAL DE 400A - FORNECIMENTO E INSTALAÇÃO. AF_10/2020</t>
  </si>
  <si>
    <t xml:space="preserve">DISJUNTOR TERMOMAGNÉTICO TRIPOLAR , CORRENTE NOMINAL DE 600A - FORNECIMENTO E INSTALAÇÃO. AF_10/2020</t>
  </si>
  <si>
    <t xml:space="preserve">DISJUNTOR BAIXA TENSÃO TRIPOLAR A SECO  800A/600V - FORNECIMENTO E INSTALAÇÃO. AF_10/2020</t>
  </si>
  <si>
    <t xml:space="preserve">CONTATOR TRIPOLAR I NOMINAL 12A - FORNECIMENTO E INSTALAÇÃO. AF_10/2020</t>
  </si>
  <si>
    <t xml:space="preserve">CONTATOR TRIPOLAR I NOMINAL 22A - FORNECIMENTO E INSTALAÇÃO. AF_10/2020</t>
  </si>
  <si>
    <t xml:space="preserve">CONTATOR TRIPOLAR I NOMINAL 38A - FORNECIMENTO E INSTALAÇÃO. AF_10/2020</t>
  </si>
  <si>
    <t xml:space="preserve">CONTATOR TRIPOLAR I NOMIMAL 95A - FORNECIMENTO E INSTALAÇÃO. AF_10/2020</t>
  </si>
  <si>
    <t xml:space="preserve">CAIXA DE PROTEÇÃO PARA MEDIDOR MONOFÁSICO DE EMBUTIR - FORNECIMENTO E INSTALAÇÃO. AF_10/2020</t>
  </si>
  <si>
    <t xml:space="preserve">QUADRO DE MEDIÇÃO GERAL DE ENERGIA PARA 1 MEDIDOR DE SOBREPOR - FORNECIMENTO E INSTALAÇÃO. AF_10/2020</t>
  </si>
  <si>
    <t xml:space="preserve">SUPORTE PARAFUSADO COM PLACA DE ENCAIXE 4" X 2" ALTO (2,00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</si>
  <si>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</si>
  <si>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</si>
  <si>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</si>
  <si>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MÉDIO (1,30 M DO PISO) PARA PONTO ELÉTRICO - FORNECIMENTO E INSTALAÇÃO. AF_03/2023</t>
  </si>
  <si>
    <t xml:space="preserve">SUPORTE PARAFUSADO COM PLACA DE ENCAIXE 4" X 4" BAIXO (0,30 M DO PISO) PARA PONTO ELÉTRICO - FORNECIMENTO E INSTALAÇÃO. AF_03/2023</t>
  </si>
  <si>
    <t xml:space="preserve">INTERRUPTOR SIMPLES (1 MÓDULO), 10A/250V, SEM SUPORTE E SEM PLACA - FORNECIMENTO E INSTALAÇÃO. AF_03/2023</t>
  </si>
  <si>
    <t xml:space="preserve">INTERRUPTOR SIMPLES (1 MÓDULO), 10A/250V, INCLUINDO SUPORTE E PLACA - FORNECIMENTO E INSTALAÇÃO. AF_03/2023</t>
  </si>
  <si>
    <t xml:space="preserve">INTERRUPTOR PARALELO (1 MÓDULO), 10A/250V, SEM SUPORTE E SEM PLACA - FORNECIMENTO E INSTALAÇÃO. AF_03/2023</t>
  </si>
  <si>
    <t xml:space="preserve">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</si>
  <si>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</si>
  <si>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(1 MÓDULO), 10A/250V, INCLUINDO SUPORTE E PLACA - FORNECIMENTO E INSTALAÇÃO. AF_03/2023</t>
  </si>
  <si>
    <t xml:space="preserve">INTERRUPTOR SIMPLES (2 MÓDULOS), 10A/250V, SEM SUPORTE E SEM PLACA - FORNECIMENTO E INSTALAÇÃO. AF_03/2023</t>
  </si>
  <si>
    <t xml:space="preserve">INTERRUPTOR SIMPLES (2 MÓDULOS), 10A/250V, INCLUINDO SUPORTE E PLACA - FORNECIMENTO E INSTALAÇÃO. AF_03/2023</t>
  </si>
  <si>
    <t xml:space="preserve">INTERRUPTOR PARALELO (2 MÓDULOS), 10A/250V, SEM SUPORTE E SEM PLACA - FORNECIMENTO E INSTALAÇÃO. AF_03/2023</t>
  </si>
  <si>
    <t xml:space="preserve">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</si>
  <si>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</si>
  <si>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</si>
  <si>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</si>
  <si>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(1 MÓDULO), 10A/250V, INCLUINDO SUPORTE E PLACA - FORNECIMENTO E INSTALAÇÃO. AF_03/2023</t>
  </si>
  <si>
    <t xml:space="preserve">INTERRUPTOR SIMPLES (3 MÓDULOS), 10A/250V, SEM SUPORTE E SEM PLACA - FORNECIMENTO E INSTALAÇÃO. AF_03/2023</t>
  </si>
  <si>
    <t xml:space="preserve">INTERRUPTOR SIMPLES (3 MÓDULOS), 10A/250V, INCLUINDO SUPORTE E PLACA - FORNECIMENTO E INSTALAÇÃO. AF_03/2023</t>
  </si>
  <si>
    <t xml:space="preserve">INTERRUPTOR PARALELO (3 MÓDULOS), 10A/250V, SEM SUPORTE E SEM PLACA - FORNECIMENTO E INSTALAÇÃO. AF_03/2023</t>
  </si>
  <si>
    <t xml:space="preserve">INTERRUPTOR PARALELO (3 MÓDULOS),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</si>
  <si>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</si>
  <si>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</si>
  <si>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</si>
  <si>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</si>
  <si>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(4 MÓDULOS), 10A/250V, SEM SUPORTE E SEM PLACA - FORNECIMENTO E INSTALAÇÃO. AF_03/2023</t>
  </si>
  <si>
    <t xml:space="preserve">INTERRUPTOR SIMPLES (4 MÓDULOS), 10A/250V, INCLUINDO SUPORTE E PLACA - FORNECIMENTO E INSTALAÇÃO. AF_03/2023</t>
  </si>
  <si>
    <t xml:space="preserve">INTERRUPTOR SIMPLES (6 MÓDULOS), 10A/250V, SEM SUPORTE E SEM PLACA - FORNECIMENTO E INSTALAÇÃO. AF_03/2023</t>
  </si>
  <si>
    <t xml:space="preserve">INTERRUPTOR SIMPLES (6 MÓDULOS), 10A/250V, INCLUINDO SUPORTE E PLACA - FORNECIMENTO E INSTALAÇÃO. AF_03/2023</t>
  </si>
  <si>
    <t xml:space="preserve">INTERRUPTOR INTERMEDIÁRIO (1 MÓDULO), 10A/250V, SEM SUPORTE E SEM PLACA - FORNECIMENTO E INSTALAÇÃO. AF_03/2023</t>
  </si>
  <si>
    <t xml:space="preserve">INTERRUPTOR INTERMEDIÁRIO (1 MÓDULO), 10A/250V, INCLUINDO SUPORTE E PLACA - FORNECIMENTO E INSTALAÇÃO. AF_03/2023</t>
  </si>
  <si>
    <t xml:space="preserve">INTERRUPTOR BIPOLAR (1 MÓDULO), 10A/250V, SEM SUPORTE E SEM PLACA - FORNECIMENTO E INSTALAÇÃO. AF_03/2023</t>
  </si>
  <si>
    <t xml:space="preserve">INTERRUPTOR BIPOLAR (1 MÓDULO), 10A/250V, INCLUINDO SUPORTE E PLACA - FORNECIMENTO E INSTALAÇÃO. AF_03/2023</t>
  </si>
  <si>
    <t xml:space="preserve">DIMMER ROTATIVO (1 MÓDULO), 220V/600W, SEM SUPORTE E SEM PLACA - FORNECIMENTO E INSTALAÇÃO. AF_03/2023</t>
  </si>
  <si>
    <t xml:space="preserve">DIMMER ROTATIVO (1 MÓDULO), 220V/600W, INCLUINDO SUPORTE E PLACA - FORNECIMENTO E INSTALAÇÃO. AF_03/2023</t>
  </si>
  <si>
    <t xml:space="preserve">INTERRUPTOR PULSADOR CAMPAINHA (1 MÓDULO), 10A/250V, SEM SUPORTE E SEM PLACA - FORNECIMENTO E INSTALAÇÃO. AF_03/2023</t>
  </si>
  <si>
    <t xml:space="preserve">INTERRUPTOR PULSADOR CAMPAINHA (1 MÓDULO), 10A/250V, INCLUINDO SUPORTE E PLACA - FORNECIMENTO E INSTALAÇÃO. AF_03/2023</t>
  </si>
  <si>
    <t xml:space="preserve">CAMPAINHA CIGARRA (1 MÓDULO), 10A/250V, SEM SUPORTE E SEM PLACA - FORNECIMENTO E INSTALAÇÃO. AF_03/2023</t>
  </si>
  <si>
    <t xml:space="preserve">CAMPAINHA CIGARRA (1 MÓDULO), 10A/250V, INCLUINDO SUPORTE E PLACA - FORNECIMENTO E INSTALAÇÃO. AF_03/2023</t>
  </si>
  <si>
    <t xml:space="preserve">INTERRUPTOR PULSADOR MINUTERIA (1 MÓDULO), 10A/250V, SEM SUPORTE E SEM PLACA - FORNECIMENTO E INSTALAÇÃO. AF_03/2023</t>
  </si>
  <si>
    <t xml:space="preserve">INTERRUPTOR PULSADOR MINUTERIA (1 MÓDULO), 10A/250V, INCLUINDO SUPORTE E PLACA - FORNECIMENTO E INSTALAÇÃO. AF_03/2023</t>
  </si>
  <si>
    <t xml:space="preserve">TOMADA ALTA DE EMBUTIR (1 MÓDULO), 2P+T 10 A, SEM SUPORTE E SEM PLACA - FORNECIMENTO E INSTALAÇÃO. AF_03/2023</t>
  </si>
  <si>
    <t xml:space="preserve">TOMADA ALTA DE EMBUTIR (1 MÓDULO), 2P+T 20 A, SEM SUPORTE E SEM PLACA - FORNECIMENTO E INSTALAÇÃO. AF_03/2023</t>
  </si>
  <si>
    <t xml:space="preserve">TOMADA ALTA DE EMBUTIR (1 MÓDULO), 2P+T 10 A, INCLUINDO SUPORTE E PLACA - FORNECIMENTO E INSTALAÇÃO. AF_03/2023</t>
  </si>
  <si>
    <t xml:space="preserve">TOMADA ALTA DE EMBUTIR (1 MÓDULO), 2P+T 20 A, INCLUINDO SUPORTE E PLACA - FORNECIMENTO E INSTALAÇÃO. AF_03/2023</t>
  </si>
  <si>
    <t xml:space="preserve">TOMADA MÉDIA DE EMBUTIR (1 MÓDULO), 2P+T 10 A, SEM SUPORTE E SEM PLACA - FORNECIMENTO E INSTALAÇÃO. AF_03/2023</t>
  </si>
  <si>
    <t xml:space="preserve">TOMADA MÉDIA DE EMBUTIR (1 MÓDULO), 2P+T 20 A, SEM SUPORTE E SEM PLACA - FORNECIMENTO E INSTALAÇÃO. AF_03/2023</t>
  </si>
  <si>
    <t xml:space="preserve">TOMADA MÉDIA DE EMBUTIR (1 MÓDULO), 2P+T 10 A, INCLUINDO SUPORTE E PLACA - FORNECIMENTO E INSTALAÇÃO. AF_03/2023</t>
  </si>
  <si>
    <t xml:space="preserve">TOMADA MÉDIA DE EMBUTIR (1 MÓDULO), 2P+T 20 A, INCLUINDO SUPORTE E PLACA - FORNECIMENTO E INSTALAÇÃO. AF_03/2023</t>
  </si>
  <si>
    <t xml:space="preserve">TOMADA BAIXA DE EMBUTIR (1 MÓDULO), 2P+T 10 A, SEM SUPORTE E SEM PLACA - FORNECIMENTO E INSTALAÇÃO. AF_03/2023</t>
  </si>
  <si>
    <t xml:space="preserve">TOMADA BAIXA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</si>
  <si>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</si>
  <si>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20 A, INCLUINDO SUPORTE E PLACA - FORNECIMENTO E INSTALAÇÃO. AF_03/2023</t>
  </si>
  <si>
    <t xml:space="preserve">TOMADA MÉDIA DE EMBUTIR (2 MÓDULOS), 2P+T 10 A, SEM SUPORTE E SEM PLACA - FORNECIMENTO E INSTALAÇÃO. AF_03/2023</t>
  </si>
  <si>
    <t xml:space="preserve">TOMADA MÉDIA DE EMBUTIR (2 MÓDULOS), 2P+T 20 A, SEM SUPORTE E SEM PLACA - FORNECIMENTO E INSTALAÇÃO. AF_03/2023</t>
  </si>
  <si>
    <t xml:space="preserve">TOMADA MÉDIA DE EMBUTIR (2 MÓDULOS), 2P+T 10 A, INCLUINDO SUPORTE E PLACA - FORNECIMENTO E INSTALAÇÃO. AF_03/2023</t>
  </si>
  <si>
    <t xml:space="preserve">TOMADA MÉDIA DE EMBUTIR (2 MÓDULOS), 2P+T 20 A, INCLUINDO SUPORTE E PLACA - FORNECIMENTO E INSTALAÇÃO. AF_03/2023</t>
  </si>
  <si>
    <t xml:space="preserve">TOMADA BAIXA DE EMBUTIR (2 MÓDULOS), 2P+T 10 A, SEM SUPORTE E SEM PLACA - FORNECIMENTO E INSTALAÇÃO. AF_03/2023</t>
  </si>
  <si>
    <t xml:space="preserve">TOMADA BAIXA DE EMBUTIR (2 MÓDULOS), 2P+T 20 A, SEM SUPORTE E SEM PLACA - FORNECIMENTO E INSTALAÇÃO. AF_03/2023</t>
  </si>
  <si>
    <t xml:space="preserve">TOMADA BAIXA DE EMBUTIR (2 MÓDULOS), 2P+T 10 A, INCLUINDO SUPORTE E PLACA - FORNECIMENTO E INSTALAÇÃO. AF_03/2023</t>
  </si>
  <si>
    <t xml:space="preserve">TOMADA BAIXA DE EMBUTIR (2 MÓDULOS), 2P+T 20 A, INCLUINDO SUPORTE E PLACA - FORNECIMENTO E INSTALAÇÃO. AF_03/2023</t>
  </si>
  <si>
    <t xml:space="preserve">TOMADA MÉDIA DE EMBUTIR (3 MÓDULOS), 2P+T 10 A, SEM SUPORTE E SEM PLACA - FORNECIMENTO E INSTALAÇÃO. AF_03/2023</t>
  </si>
  <si>
    <t xml:space="preserve">TOMADA MÉDIA DE EMBUTIR (3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</si>
  <si>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</si>
  <si>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20 A, INCLUINDO SUPORTE E PLACA - FORNECIMENTO E INSTALAÇÃO. AF_03/2023</t>
  </si>
  <si>
    <t xml:space="preserve">TOMADA BAIXA DE EMBUTIR (3 MÓDULOS), 2P+T 10 A, SEM SUPORTE E SEM PLACA - FORNECIMENTO E INSTALAÇÃO. AF_03/2023</t>
  </si>
  <si>
    <t xml:space="preserve">TOMADA BAIXA DE EMBUTIR (3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</si>
  <si>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</si>
  <si>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20 A, INCLUINDO SUPORTE E PLACA - FORNECIMENTO E INSTALAÇÃO. AF_03/2023</t>
  </si>
  <si>
    <t xml:space="preserve">TOMADA BAIXA DE EMBUTIR (4 MÓDULOS), 2P+T 10 A, SEM SUPORTE E SEM PLACA - FORNECIMENTO E INSTALAÇÃO. AF_03/2023</t>
  </si>
  <si>
    <t xml:space="preserve">TOMADA BAIXA DE EMBUTIR (4 MÓDULOS), 2P+T 10 A, INCLUINDO SUPORTE E PLACA - FORNECIMENTO E INSTALAÇÃO. AF_03/2023</t>
  </si>
  <si>
    <t xml:space="preserve">TOMADA BAIXA DE EMBUTIR (6 MÓDULOS), 2P+T 10 A, SEM SUPORTE E SEM PLACA - FORNECIMENTO E INSTALAÇÃO. AF_03/2023</t>
  </si>
  <si>
    <t xml:space="preserve">TOMADA BAIXA DE EMBUTIR (6 MÓDULOS),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</si>
  <si>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</si>
  <si>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1 TOMADA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</si>
  <si>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</si>
  <si>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</si>
  <si>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</si>
  <si>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</si>
  <si>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</si>
  <si>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1 TOMADA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</si>
  <si>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</si>
  <si>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</si>
  <si>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</si>
  <si>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COM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</si>
  <si>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</si>
  <si>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(1 MÓDULO), INTERRUPTOR PARALELO (1 MÓDULO) E 1 TOMADA DE EMBUTIR 2P+T 10 A, INCLUINDO SUPORTE E PLACA - FORNECIMENTO E INSTALAÇÃO. AF_03/2023</t>
  </si>
  <si>
    <t xml:space="preserve">SENSOR DE PRESENÇA COM FOTOCÉLULA, FIXAÇÃO EM PAREDE - FORNECIMENTO E INSTALAÇÃO. AF_09/2024</t>
  </si>
  <si>
    <t xml:space="preserve">SENSOR DE PRESENÇA SEM FOTOCÉLULA, FIXAÇÃO EM PAREDE - FORNECIMENTO E INSTALAÇÃO. AF_09/2024</t>
  </si>
  <si>
    <t xml:space="preserve">SENSOR DE PRESENÇA COM FOTOCÉLULA, FIXAÇÃO EM TETO - FORNECIMENTO E INSTALAÇÃO. AF_09/2024</t>
  </si>
  <si>
    <t xml:space="preserve">SENSOR DE PRESENÇA SEM FOTOCÉLULA, FIXAÇÃO EM TETO - FORNECIMENTO E INSTALAÇÃO. AF_09/2024</t>
  </si>
  <si>
    <t xml:space="preserve">LUMINÁRIA DE EMERGÊNCIA, COM 30 LÂMPADAS LED DE 2 W, SEM REATOR - FORNECIMENTO E INSTALAÇÃO. AF_09/2024</t>
  </si>
  <si>
    <t xml:space="preserve">LÂMPADA COMPACTA DE LED 6 W, BASE E27 - FORNECIMENTO E INSTALAÇÃO. AF_09/2024</t>
  </si>
  <si>
    <t xml:space="preserve">LÂMPADA COMPACTA DE LED 10 W, BASE E27 - FORNECIMENTO E INSTALAÇÃO. AF_09/2024</t>
  </si>
  <si>
    <t xml:space="preserve">LÂMPADA TUBULAR LED DE 9/10 W, COM SOQUETE, BASE G13 - FORNECIMENTO E INSTALAÇÃO. AF_09/2024_PS</t>
  </si>
  <si>
    <t xml:space="preserve">LÂMPADA TUBULAR LED DE 18/20 W, COM SOQUETE, BASE G13 - FORNECIMENTO E INSTALAÇÃO. AF_09/2024_PS</t>
  </si>
  <si>
    <t xml:space="preserve">LUMINÁRIA TIPO PLAFON CIRCULAR, DE SOBREPOR, COM LED DE 12/13 W - FORNECIMENTO E INSTALAÇÃO. AF_09/2024</t>
  </si>
  <si>
    <t xml:space="preserve">LÂMPADA TUBULAR LED 9/10W SEM SOQUETE - FORNECIMENTO E INSTALAÇÃO. AF_09/2024</t>
  </si>
  <si>
    <t xml:space="preserve">ENTRADA DE ENERGIA ELÉTRICA, AÉREA, MONOFÁSICA, COM CAIXA DE SOBREPOR, CABO DE 10 MM2 E DISJUNTOR DIN 50A (NÃO INCLUSO O POSTE DE CONCRETO). AF_07/2020_PS</t>
  </si>
  <si>
    <t xml:space="preserve">ENTRADA DE ENERGIA ELÉTRICA, AÉREA, MONOFÁSICA, COM CAIXA DE SOBREPOR, CABO DE 16 MM2 E DISJUNTOR DIN 50A (NÃO INCLUSO O POSTE DE CONCRETO). AF_07/2020_PS</t>
  </si>
  <si>
    <t xml:space="preserve">ENTRADA DE ENERGIA ELÉTRICA, AÉREA, MONOFÁSICA, COM CAIXA DE SOBREPOR, CABO DE 25 MM2 E DISJUNTOR DIN 50A (NÃO INCLUSO O POSTE DE CONCRETO). AF_07/2020_PS</t>
  </si>
  <si>
    <t xml:space="preserve">ENTRADA DE ENERGIA ELÉTRICA, AÉREA, MONOFÁSICA, COM CAIXA DE SOBREPOR, CABO DE 35 MM2 E DISJUNTOR DIN 50A (NÃO INCLUSO O POSTE DE CONCRETO). AF_07/2020_PS</t>
  </si>
  <si>
    <t xml:space="preserve">ENTRADA DE ENERGIA ELÉTRICA, AÉREA, MONOFÁSICA, COM CAIXA DE EMBUTIR, CABO DE 10 MM2 E DISJUNTOR DIN 50A (NÃO INCLUSO O POSTE DE CONCRETO). AF_07/2020_PS</t>
  </si>
  <si>
    <t xml:space="preserve">ENTRADA DE ENERGIA ELÉTRICA, AÉREA, MONOFÁSICA, COM CAIXA DE EMBUTIR, CABO DE 16 MM2 E DISJUNTOR DIN 50A (NÃO INCLUSO O POSTE DE CONCRETO). AF_07/2020_PS</t>
  </si>
  <si>
    <t xml:space="preserve">ENTRADA DE ENERGIA ELÉTRICA, AÉREA, MONOFÁSICA, COM CAIXA DE EMBUTIR, CABO DE 25 MM2 E DISJUNTOR DIN 50A (NÃO INCLUSO O POSTE DE CONCRETO). AF_07/2020_PS</t>
  </si>
  <si>
    <t xml:space="preserve">ENTRADA DE ENERGIA ELÉTRICA, AÉREA, MONOFÁSICA, COM CAIXA DE EMBUTIR, CABO DE 35 MM2 E DISJUNTOR DIN 50A (NÃO INCLUSO O POSTE DE CONCRETO). AF_07/2020_PS</t>
  </si>
  <si>
    <t xml:space="preserve">ENTRADA DE ENERGIA ELÉTRICA, AÉREA, BIFÁSICA, COM CAIXA DE SOBREPOR, CABO DE 10 MM2 E DISJUNTOR DIN 50A (NÃO INCLUSO O POSTE DE CONCRETO). AF_07/2020_PS</t>
  </si>
  <si>
    <t xml:space="preserve">ENTRADA DE ENERGIA ELÉTRICA, AÉREA, BIFÁSICA, COM CAIXA DE SOBREPOR, CABO DE 16 MM2 E DISJUNTOR DIN 50A (NÃO INCLUSO O POSTE DE CONCRETO). AF_07/2020_PS</t>
  </si>
  <si>
    <t xml:space="preserve">ENTRADA DE ENERGIA ELÉTRICA, AÉREA, BIFÁSICA, COM CAIXA DE SOBREPOR, CABO DE 25 MM2 E DISJUNTOR DIN 50A (NÃO INCLUSO O POSTE DE CONCRETO). AF_07/2020_PS</t>
  </si>
  <si>
    <t xml:space="preserve">ENTRADA DE ENERGIA ELÉTRICA, AÉREA, BIFÁSICA, COM CAIXA DE SOBREPOR, CABO DE 35 MM2 E DISJUNTOR DIN 50A (NÃO INCLUSO O POSTE DE CONCRETO). AF_07/2020_PS</t>
  </si>
  <si>
    <t xml:space="preserve">ENTRADA DE ENERGIA ELÉTRICA, AÉREA, BIFÁSICA, COM CAIXA DE EMBUTIR, CABO DE 10 MM2 E DISJUNTOR DIN 50A (NÃO INCLUSO O POSTE DE CONCRETO). AF_07/2020_PS</t>
  </si>
  <si>
    <t xml:space="preserve">ENTRADA DE ENERGIA ELÉTRICA, AÉREA, BIFÁSICA, COM CAIXA DE EMBUTIR, CABO DE 16 MM2 E DISJUNTOR DIN 50A (NÃO INCLUSO O POSTE DE CONCRETO). AF_07/2020_PS</t>
  </si>
  <si>
    <t xml:space="preserve">ENTRADA DE ENERGIA ELÉTRICA, AÉREA, BIFÁSICA, COM CAIXA DE EMBUTIR, CABO DE 25 MM2 E DISJUNTOR DIN 50A (NÃO INCLUSO O POSTE DE CONCRETO). AF_07/2020_PS</t>
  </si>
  <si>
    <t xml:space="preserve">ENTRADA DE ENERGIA ELÉTRICA, AÉREA, BIFÁSICA, COM CAIXA DE EMBUTIR, CABO DE 35 MM2 E DISJUNTOR DIN 50A (NÃO INCLUSO O POSTE DE CONCRETO). AF_07/2020_PS</t>
  </si>
  <si>
    <t xml:space="preserve">ENTRADA DE ENERGIA ELÉTRICA, AÉREA, TRIFÁSICA, COM CAIXA DE SOBREPOR, CABO DE 10 MM2 E DISJUNTOR DIN 50A (NÃO INCLUSO O POSTE DE CONCRETO). AF_07/2020_PS</t>
  </si>
  <si>
    <t xml:space="preserve">ENTRADA DE ENERGIA ELÉTRICA, AÉREA, TRIFÁSICA, COM CAIXA DE SOBREPOR, CABO DE 16 MM2 E DISJUNTOR DIN 50A (NÃO INCLUSO O POSTE DE CONCRETO). AF_07/2020_PS</t>
  </si>
  <si>
    <t xml:space="preserve">ENTRADA DE ENERGIA ELÉTRICA, AÉREA, TRIFÁSICA, COM CAIXA DE SOBREPOR, CABO DE 25 MM2 E DISJUNTOR DIN 50A (NÃO INCLUSO O POSTE DE CONCRETO). AF_07/2020_PS</t>
  </si>
  <si>
    <t xml:space="preserve">ENTRADA DE ENERGIA ELÉTRICA, AÉREA, TRIFÁSICA, COM CAIXA DE SOBREPOR, CABO DE 35 MM2 E DISJUNTOR DIN 50A (NÃO INCLUSO O POSTE DE CONCRETO). AF_07/2020_PS</t>
  </si>
  <si>
    <t xml:space="preserve">ENTRADA DE ENERGIA ELÉTRICA, AÉREA, TRIFÁSICA, COM CAIXA DE EMBUTIR, CABO DE 10 MM2 E DISJUNTOR DIN 50A (NÃO INCLUSO O POSTE DE CONCRETO). AF_07/2020</t>
  </si>
  <si>
    <t xml:space="preserve">ENTRADA DE ENERGIA ELÉTRICA, AÉREA, TRIFÁSICA, COM CAIXA DE EMBUTIR, CABO DE 16 MM2 E DISJUNTOR DIN 50A (NÃO INCLUSO O POSTE DE CONCRETO). AF_07/2020</t>
  </si>
  <si>
    <t xml:space="preserve">ENTRADA DE ENERGIA ELÉTRICA, AÉREA, TRIFÁSICA, COM CAIXA DE EMBUTIR, CABO DE 25 MM2 E DISJUNTOR DIN 50A (NÃO INCLUSO O POSTE DE CONCRETO). AF_07/2020</t>
  </si>
  <si>
    <t xml:space="preserve">ENTRADA DE ENERGIA ELÉTRICA, AÉREA, TRIFÁSICA, COM CAIXA DE EMBUTIR, CABO DE 35 MM2 E DISJUNTOR DIN 50A (NÃO INCLUSO O POSTE DE CONCRETO). AF_07/2020</t>
  </si>
  <si>
    <t xml:space="preserve">ENTRADA DE ENERGIA ELÉTRICA, SUBTERRÂNEA, MONOFÁSICA, COM CAIXA DE SOBREPOR, CABO DE 10 MM2 E DISJUNTOR DIN 50A (NÃO INCLUSA MURETA DE ALVENARIA). AF_07/2020_PS</t>
  </si>
  <si>
    <t xml:space="preserve">ENTRADA DE ENERGIA ELÉTRICA, SUBTERRÂNEA, MONOFÁSICA, COM CAIXA DE SOBREPOR, CABO DE 16 MM2 E DISJUNTOR DIN 50A (NÃO INCLUSA MURETA DE ALVENARIA). AF_07/2020_PS</t>
  </si>
  <si>
    <t xml:space="preserve">ENTRADA DE ENERGIA ELÉTRICA, SUBTERRÂNEA, MONOFÁSICA, COM CAIXA DE SOBREPOR, CABO DE 25 MM2 E DISJUNTOR DIN 50A (NÃO INCLUSA MURETA DE ALVENARIA). AF_07/2020_PS</t>
  </si>
  <si>
    <t xml:space="preserve">ENTRADA DE ENERGIA ELÉTRICA, SUBTERRÂNEA, MONOFÁSICA, COM CAIXA DE SOBREPOR, CABO DE 35 MM2 E DISJUNTOR DIN 50A (NÃO INCLUSA MURETA DE ALVENARIA). AF_07/2020_PS</t>
  </si>
  <si>
    <t xml:space="preserve">ENTRADA DE ENERGIA ELÉTRICA, SUBTERRÂNEA, MONOFÁSICA, COM CAIXA DE EMBUTIR, CABO DE 10 MM2 E DISJUNTOR DIN 50A (NÃO INCLUSA MURETA DE ALVENARIA). AF_07/2020_PS</t>
  </si>
  <si>
    <t xml:space="preserve">ENTRADA DE ENERGIA ELÉTRICA, SUBTERRÂNEA, MONOFÁSICA, COM CAIXA DE EMBUTIR, CABO DE 16 MM2 E DISJUNTOR DIN 50A (NÃO INCLUSA MURETA DE ALVENARIA). AF_07/2020_PS</t>
  </si>
  <si>
    <t xml:space="preserve">ENTRADA DE ENERGIA ELÉTRICA, SUBTERRÂNEA, MONOFÁSICA, COM CAIXA DE EMBUTIR, CABO DE 25 MM2 E DISJUNTOR DIN 50A (NÃO INCLUSA MURETA DE ALVENARIA). AF_07/2020_PS</t>
  </si>
  <si>
    <t xml:space="preserve">ENTRADA DE ENERGIA ELÉTRICA, SUBTERRÂNEA, MONOFÁSICA, COM CAIXA DE EMBUTIR, CABO DE 35 MM2 E DISJUNTOR DIN 50A (NÃO INCLUSA MURETA DE ALVENARIA). AF_07/2020_PS</t>
  </si>
  <si>
    <t xml:space="preserve">ENTRADA DE ENERGIA ELÉTRICA, SUBTERRÂNEA, BIFÁSICA, COM CAIXA DE SOBREPOR, CABO DE 10 MM2 E DISJUNTOR DIN 50A (NÃO INCLUSA MURETA DE ALVENARIA). AF_07/2020_PS</t>
  </si>
  <si>
    <t xml:space="preserve">ENTRADA DE ENERGIA ELÉTRICA, SUBTERRÂNEA, BIFÁSICA, COM CAIXA DE SOBREPOR, CABO DE 16 MM2 E DISJUNTOR DIN 50A (NÃO INCLUSA MURETA DE ALVENARIA). AF_07/2020_PS</t>
  </si>
  <si>
    <t xml:space="preserve">ENTRADA DE ENERGIA ELÉTRICA, SUBTERRÂNEA, BIFÁSICA, COM CAIXA DE SOBREPOR, CABO DE 25 MM2 E DISJUNTOR DIN 50A (NÃO INCLUSA MURETA DE ALVENARIA). AF_07/2020_PS</t>
  </si>
  <si>
    <t xml:space="preserve">ENTRADA DE ENERGIA ELÉTRICA, SUBTERRÂNEA, BIFÁSICA, COM CAIXA DE SOBREPOR, CABO DE 35 MM2 E DISJUNTOR DIN 50A (NÃO INCLUSA MURETA DE ALVENARIA). AF_07/2020_PS</t>
  </si>
  <si>
    <t xml:space="preserve">ENTRADA DE ENERGIA ELÉTRICA, SUBTERRÂNEA, BIFÁSICA, COM CAIXA DE EMBUTIR, CABO DE 10 MM2 E DISJUNTOR DIN 50A (NÃO INCLUSA MURETA DE ALVENARIA). AF_07/2020_PS</t>
  </si>
  <si>
    <t xml:space="preserve">ENTRADA DE ENERGIA ELÉTRICA, SUBTERRÂNEA, BIFÁSICA, COM CAIXA DE EMBUTIR, CABO DE 16 MM2 E DISJUNTOR DIN 50A (NÃO INCLUSA MURETA DE ALVENARIA). AF_07/2020_PS</t>
  </si>
  <si>
    <t xml:space="preserve">ENTRADA DE ENERGIA ELÉTRICA, SUBTERRÂNEA, BIFÁSICA, COM CAIXA DE EMBUTIR, CABO DE 25 MM2 E DISJUNTOR DIN 50A (NÃO INCLUSA MURETA DE ALVENARIA). AF_07/2020_PS</t>
  </si>
  <si>
    <t xml:space="preserve">ENTRADA DE ENERGIA ELÉTRICA, SUBTERRÂNEA, BIFÁSICA, COM CAIXA DE EMBUTIR, CABO DE 35 MM2 E DISJUNTOR DIN 50A (NÃO INCLUSA MURETA DE ALVENARIA). AF_07/2020_PS</t>
  </si>
  <si>
    <t xml:space="preserve">ENTRADA DE ENERGIA ELÉTRICA, SUBTERRÂNEA, TRIFÁSICA, COM CAIXA DE SOBREPOR, CABO DE 10 MM2 E DISJUNTOR DIN 50A (NÃO INCLUSA MURETA DE ALVENARIA). AF_07/2020_PS</t>
  </si>
  <si>
    <t xml:space="preserve">ENTRADA DE ENERGIA ELÉTRICA, SUBTERRÂNEA, TRIFÁSICA, COM CAIXA DE SOBREPOR, CABO DE 16 MM2 E DISJUNTOR DIN 50A (NÃO INCLUSA MURETA DE ALVENARIA). AF_07/2020_PS</t>
  </si>
  <si>
    <t xml:space="preserve">ENTRADA DE ENERGIA ELÉTRICA, SUBTERRÂNEA, TRIFÁSICA, COM CAIXA DE SOBREPOR, CABO DE 25 MM2 E DISJUNTOR DIN 50A (NÃO INCLUSA MURETA DE ALVENARIA). AF_07/2020_PS</t>
  </si>
  <si>
    <t xml:space="preserve">ENTRADA DE ENERGIA ELÉTRICA, SUBTERRÂNEA, TRIFÁSICA, COM CAIXA DE SOBREPOR, CABO DE 35 MM2 E DISJUNTOR DIN 50A (NÃO INCLUSA MURETA DE ALVENARIA). AF_07/2020_PS</t>
  </si>
  <si>
    <t xml:space="preserve">ENTRADA DE ENERGIA ELÉTRICA, SUBTERRÂNEA, TRIFÁSICA, COM CAIXA DE EMBUTIR, CABO DE 10 MM2 E DISJUNTOR DIN 50A (NÃO INCLUSA MURETA DE ALVENARIA). AF_07/2020</t>
  </si>
  <si>
    <t xml:space="preserve">ENTRADA DE ENERGIA ELÉTRICA, SUBTERRÂNEA, TRIFÁSICA, COM CAIXA DE EMBUTIR, CABO DE 16 MM2 E DISJUNTOR DIN 50A (NÃO INCLUSA MURETA DE ALVENARIA). AF_07/2020</t>
  </si>
  <si>
    <t xml:space="preserve">ENTRADA DE ENERGIA ELÉTRICA, SUBTERRÂNEA, TRIFÁSICA, COM CAIXA DE EMBUTIR, CABO DE 25 MM2 E DISJUNTOR DIN 50A (NÃO INCLUSA MURETA DE ALVENARIA). AF_07/2020</t>
  </si>
  <si>
    <t xml:space="preserve">ENTRADA DE ENERGIA ELÉTRICA, SUBTERRÂNEA, TRIFÁSICA, COM CAIXA DE EMBUTIR, CABO DE 35 MM2 E DISJUNTOR DIN 50A (NÃO INCLUSA MURETA DE ALVENARIA). AF_07/2020</t>
  </si>
  <si>
    <t xml:space="preserve">APARELHO SINALIZADOR DE SAÍDA DE GARAGEM, COM CÉLULA FOTOELÉTRICA - FORNECIMENTO E INSTALAÇÃO. AF_07/2020</t>
  </si>
  <si>
    <t xml:space="preserve">ARMAÇÃO SECUNDÁRIA, COM 1 ESTRIBO E 1 ISOLADOR - FORNECIMENTO E INSTALAÇÃO. AF_07/2020</t>
  </si>
  <si>
    <t xml:space="preserve">ARMAÇÃO SECUNDÁRIA, COM 2 ESTRIBOS E 2 ISOLADORES - FORNECIMENTO E INSTALAÇÃO. AF_07/2020</t>
  </si>
  <si>
    <t xml:space="preserve">ARMAÇÃO SECUNDÁRIA, COM 3 ESTRIBOS E 3 ISOLADORES - FORNECIMENTO E INSTALAÇÃO. AF_07/2020</t>
  </si>
  <si>
    <t xml:space="preserve">ARMAÇÃO SECUNDÁRIA, COM 4 ESTRIBOS E 4 ISOLADORES - FORNECIMENTO E INSTALAÇÃO. AF_07/2020</t>
  </si>
  <si>
    <t xml:space="preserve">ARMAÇÃO SECUNDÁRIA, COM 1 ESTRIBO, SEM ISOLADOR - FORNECIMENTO E INSTALAÇÃO. AF_07/2020</t>
  </si>
  <si>
    <t xml:space="preserve">ARMAÇÃO SECUNDÁRIA, COM 2 ESTRIBOS, SEM ISOLADOR - FORNECIMENTO E INSTALAÇÃO. AF_07/2020</t>
  </si>
  <si>
    <t xml:space="preserve">ARMAÇÃO SECUNDÁRIA, COM 3 ESTRIBOS, SEM ISOLADOR - FORNECIMENTO E INSTALAÇÃO. AF_07/2020</t>
  </si>
  <si>
    <t xml:space="preserve">ARMAÇÃO SECUNDÁRIA, COM 4 ESTRIBOS, SEM ISOLADOR - FORNECIMENTO E INSTALAÇÃO. AF_07/2020</t>
  </si>
  <si>
    <t xml:space="preserve">ISOLADOR, TIPO PINO, PARA TENSÃO 15 KV - FORNECIMENTO E INSTALAÇÃO. AF_07/2020</t>
  </si>
  <si>
    <t xml:space="preserve">ISOLADOR, TIPO DISCO, PARA TENSÃO 15 KV - FORNECIMENTO E INSTALAÇÃO. AF_07/2020</t>
  </si>
  <si>
    <t xml:space="preserve">ISOLADOR, TIPO ROLDANA, PARA BAIXA TENSÃO - FORNECIMENTO E INSTALAÇÃO. AF_07/2020</t>
  </si>
  <si>
    <t xml:space="preserve">GRAMPO PARALELO METÁLICO, PARA REDES AÉREAS DE DISTRIBUIÇÃO DE ENERGIA ELÉTRICA DE BAIXA TENSÃO - FORNECIMENTO E INSTALAÇÃO. AF_07/2020</t>
  </si>
  <si>
    <t xml:space="preserve">ALÇA PREFORMADA DE DISTRIBUIÇÃO, EM  AÇO GALVANIZADO, AWG 1 - FORNECIMENTO E INSTALAÇÃO. AF_07/2020</t>
  </si>
  <si>
    <t xml:space="preserve">ALÇA PREFORMADA DE DISTRIBUIÇÃO, EM  AÇO GALVANIZADO, AWG 2 - FORNECIMENTO E INSTALAÇÃO. AF_07/2020</t>
  </si>
  <si>
    <t xml:space="preserve">ALÇA PREFORMADA DE DISTRIBUIÇÃO, EM  AÇO GALVANIZADO, AWG 4 - FORNECIMENTO E INSTALAÇÃO. AF_07/2020</t>
  </si>
  <si>
    <t xml:space="preserve">ALÇA PREFORMADA DE DISTRIBUIÇÃO, EM  AÇO GALVANIZADO, AWG 6 - FORNECIMENTO E INSTALAÇÃO. AF_07/2020</t>
  </si>
  <si>
    <t xml:space="preserve">CABO DE COBRE FLEXÍVEL ISOLADO, 10 MM², 0,6/1,0 KV, PARA REDE AÉREA DE DISTRIBUIÇÃO DE ENERGIA ELÉTRICA DE BAIXA TENSÃO - FORNECIMENTO E INSTALAÇÃO. AF_07/2020</t>
  </si>
  <si>
    <t xml:space="preserve">CABO DE COBRE FLEXÍVEL ISOLADO, 16 MM², 0,6/1,0 KV, PARA REDE AÉREA DE DISTRIBUIÇÃO DE ENERGIA ELÉTRICA DE BAIXA TENSÃO - FORNECIMENTO E INSTALAÇÃO. AF_07/2020</t>
  </si>
  <si>
    <t xml:space="preserve">CABO DE COBRE FLEXÍVEL ISOLADO, 25 MM², 0,6/1,0 KV, PARA REDE AÉREA DE DISTRIBUIÇÃO DE ENERGIA ELÉTRICA DE BAIXA TENSÃO - FORNECIMENTO E INSTALAÇÃO. AF_07/2020</t>
  </si>
  <si>
    <t xml:space="preserve">CABO DE COBRE FLEXÍVEL ISOLADO, 35 MM², 0,6/1,0 KV, PARA REDE AÉREA DE DISTRIBUIÇÃO DE ENERGIA ELÉTRICA DE BAIXA TENSÃO - FORNECIMENTO E INSTALAÇÃO. AF_07/2020</t>
  </si>
  <si>
    <t xml:space="preserve">CABO DE COBRE FLEXÍVEL ISOLADO, 50 MM², 0,6/1,0 KV, PARA REDE AÉREA DE DISTRIBUIÇÃO DE ENERGIA ELÉTRICA DE BAIXA TENSÃO - FORNECIMENTO E INSTALAÇÃO. AF_07/2020</t>
  </si>
  <si>
    <t xml:space="preserve">CABO DE COBRE FLEXÍVEL ISOLADO, 70 MM², 0,6/1,0 KV, PARA REDE AÉREA DE DISTRIBUIÇÃO DE ENERGIA ELÉTRICA DE BAIXA TENSÃO - FORNECIMENTO E INSTALAÇÃO. AF_07/2020</t>
  </si>
  <si>
    <t xml:space="preserve">CABO DE COBRE FLEXÍVEL ISOLADO, 95 MM², 0,6/1,0 KV, PARA REDE AÉREA DE DISTRIBUIÇÃO DE ENERGIA ELÉTRICA DE BAIXA TENSÃO - FORNECIMENTO E INSTALAÇÃO. AF_07/2020</t>
  </si>
  <si>
    <t xml:space="preserve">CABO DE COBRE FLEXÍVEL ISOLADO, 120 MM², 0,6/1,0 KV, PARA REDE AÉREA DE DISTRIBUIÇÃO DE ENERGIA ELÉTRICA DE BAIXA TENSÃO - FORNECIMENTO E INSTALAÇÃO. AF_07/2020</t>
  </si>
  <si>
    <t xml:space="preserve">SUBSTITUIÇÃO DE REATOR PARA ILUMINAÇÃO PÚBLICA (NÃO INCLUI FORNECIMENTO). AF_08/2020</t>
  </si>
  <si>
    <t xml:space="preserve">RELÉ FOTOELÉTRICO PARA COMANDO DE ILUMINAÇÃO EXTERNA 1000 W - FORNECIMENTO E INSTALAÇÃO. AF_08/2020</t>
  </si>
  <si>
    <t xml:space="preserve">SUBSTITUIÇÃO DE RELÉ FOTOELÉTRICO PARA COMANDO DE ILUMINAÇÃO EXTERNA 1000 W - FORNECIMENTO E INSTALAÇÃO. AF_08/2020</t>
  </si>
  <si>
    <t xml:space="preserve">BRAÇO PARA ILUMINAÇÃO PÚBLICA, EM TUBO DE AÇO GALVANIZADO, COMPRIMENTO DE 1,50 M, PARA FIXAÇÃO EM POSTE DE CONCRETO - FORNECIMENTO E INSTALAÇÃO. AF_08/2020</t>
  </si>
  <si>
    <t xml:space="preserve">BRAÇO PARA ILUMINAÇÃO PÚBLICA, EM TUBO DE AÇO GALVANIZADO, COMPRIMENTO DE 1,50 M, PARA FIXAÇÃO EM POSTE METÁLICO - FORNECIMENTO E INSTALAÇÃO. AF_08/2020</t>
  </si>
  <si>
    <t xml:space="preserve">SUBSTITUIÇÃO DE LÂMPADA PARA ILUMINAÇÃO PÚBLICA (NÃO INCLUI FORNECIMENTO). AF_08/2020</t>
  </si>
  <si>
    <t xml:space="preserve">LUMINÁRIA ABERTA PARA ILUMINAÇÃO PÚBLICA, PARA LÂMPADA VAPOR DE MERCÚRIO ATÉ 400 W E MISTA ATÉ 500 W, COM BRAÇO EM TUBO DE AÇO GALV 1", COMPRIMENTO DE 1,50 M, PARA POSTE DE CONCRETO - FORNECIMENTO E INSTALAÇÃO (EXCLUSIVE LÂMPADA E REATOR). AF_08/2020</t>
  </si>
  <si>
    <t xml:space="preserve">LUMINÁRIA DE LED PARA ILUMINAÇÃO PÚBLICA, DE 33 W ATÉ 50 W - FORNECIMENTO E INSTALAÇÃO. AF_08/2020</t>
  </si>
  <si>
    <t xml:space="preserve">LUMINÁRIA DE LED PARA ILUMINAÇÃO PÚBLICA, DE 51 W ATÉ 67 W - FORNECIMENTO E INSTALAÇÃO. AF_08/2020</t>
  </si>
  <si>
    <t xml:space="preserve">LUMINÁRIA DE LED PARA ILUMINAÇÃO PÚBLICA, DE 68 W ATÉ 97 W - FORNECIMENTO E INSTALAÇÃO. AF_08/2020</t>
  </si>
  <si>
    <t xml:space="preserve">LUMINÁRIA DE LED PARA ILUMINAÇÃO PÚBLICA, DE 98 W ATÉ 137 W - FORNECIMENTO E INSTALAÇÃO. AF_08/2020</t>
  </si>
  <si>
    <t xml:space="preserve">LUMINÁRIA DE LED PARA ILUMINAÇÃO PÚBLICA, DE 138 W ATÉ 180 W - FORNECIMENTO E INSTALAÇÃO. AF_08/2020</t>
  </si>
  <si>
    <t xml:space="preserve">LUMINÁRIA DE LED PARA ILUMINAÇÃO PÚBLICA, DE 181 W ATÉ 239 W - FORNECIMENTO E INSTALAÇÃO. AF_08/2020</t>
  </si>
  <si>
    <t xml:space="preserve">LUMINÁRIA DE LED PARA ILUMINAÇÃO PÚBLICA, DE 240 W ATÉ 350 W - FORNECIMENTO E INSTALAÇÃO. AF_08/2020</t>
  </si>
  <si>
    <t xml:space="preserve">SUBSTITUIÇÃO DE LUMINÁRIA DE VAPOR DE MERCÚRIO/VAPOR DE SÓDIO POR LUMINÁRIA DE LED PARA ILUMINAÇÃO PÚBLICA (NÃO INCLUI FORNECIMENTO). AF_08/2020</t>
  </si>
  <si>
    <t xml:space="preserve">ABRAÇADEIRA DE FIXAÇÃO DE BRAÇOS DE LUMINÁRIAS DE 2" - FORNECIMENTO E INSTALAÇÃO. AF_08/2020</t>
  </si>
  <si>
    <t xml:space="preserve">ABRAÇADEIRA DE FIXAÇÃO DE BRAÇOS DE LUMINÁRIAS DE 3" - FORNECIMENTO E INSTALAÇÃO. AF_08/2020</t>
  </si>
  <si>
    <t xml:space="preserve">ABRAÇADEIRA DE FIXAÇÃO DE BRAÇOS DE LUMINÁRIAS DE 4" - FORNECIMENTO E INSTALAÇÃO. AF_08/2020</t>
  </si>
  <si>
    <t xml:space="preserve">ASSENTAMENTO DE POSTE DE CONCRETO COM COMPRIMENTO NOMINAL DE 9 M, CARGA NOMINAL MENOR OU IGUAL A 1000 DAN, ENGASTAMENTO SIMPLES COM 1,5 M DE SOLO (NÃO INCLUI FORNECIMENTO). AF_11/2019</t>
  </si>
  <si>
    <t xml:space="preserve">ASSENTAMENTO DE POSTE DE CONCRETO COM COMPRIMENTO NOMINAL DE 10 M, CARGA NOMINAL MENOR OU IGUAL A 1000 DAN, ENGASTAMENTO SIMPLES COM 1,6 M DE SOLO (NÃO INCLUI FORNECIMENTO). AF_11/2019</t>
  </si>
  <si>
    <t xml:space="preserve">ASSENTAMENTO DE POSTE DE CONCRETO COM COMPRIMENTO NOMINAL DE 10 M, CARGA NOMINAL MAIOR QUE 1000 DAN, ENGASTAMENTO SIMPLES COM 1,6 M DE SOLO (NÃO INCLUI FORNECIMENTO). AF_11/2019</t>
  </si>
  <si>
    <t xml:space="preserve">ASSENTAMENTO DE POSTE DE CONCRETO COM COMPRIMENTO NOMINAL DE 10,5 M, CARGA NOMINAL MENOR OU IGUAL A 1000 DAN, ENGASTAMENTO SIMPLES COM 1,65 M DE SOLO (NÃO INCLUI FORNECIMENTO). AF_11/2019</t>
  </si>
  <si>
    <t xml:space="preserve">ASSENTAMENTO DE POSTE DE CONCRETO COM COMPRIMENTO NOMINAL DE 10,5 M, CARGA NOMINAL MAIOR QUE 1000 DAN, ENGASTAMENTO SIMPLES COM 1,65 M DE SOLO (NÃO INCLUI FORNECIMENTO). AF_11/2019</t>
  </si>
  <si>
    <t xml:space="preserve">ASSENTAMENTO DE POSTE DE CONCRETO COM COMPRIMENTO NOMINAL DE 11 M, CARGA NOMINAL MENOR OU IGUAL A 1000 DAN, ENGASTAMENTO SIMPLES COM 1,7 M DE SOLO (NÃO INCLUI FORNECIMENTO). AF_11/2019</t>
  </si>
  <si>
    <t xml:space="preserve">ASSENTAMENTO DE POSTE DE CONCRETO COM COMPRIMENTO NOMINAL DE 11 M, CARGA NOMINAL MAIOR QUE 1000 DAN, ENGASTAMENTO SIMPLES COM 1,7 M DE SOLO (NÃO INCLUI FORNECIMENTO). AF_11/2019</t>
  </si>
  <si>
    <t xml:space="preserve">ASSENTAMENTO DE POSTE DE CONCRETO COM COMPRIMENTO NOMINAL DE 12 M, CARGA NOMINAL MENOR OU IGUAL A 1000 DAN, ENGASTAMENTO SIMPLES COM 1,8 M DE SOLO (NÃO INCLUI FORNECIMENTO). AF_11/2019</t>
  </si>
  <si>
    <t xml:space="preserve">ASSENTAMENTO DE POSTE DE CONCRETO COM COMPRIMENTO NOMINAL DE 12 M, CARGA NOMINAL MAIOR QUE 1000 DAN, ENGASTAMENTO SIMPLES COM 1,8 M DE SOLO (NÃO INCLUI FORNECIMENTO). AF_11/2019</t>
  </si>
  <si>
    <t xml:space="preserve">ASSENTAMENTO DE POSTE DE CONCRETO COM COMPRIMENTO NOMINAL DE 13 M, CARGA NOMINAL MENOR OU IGUAL A 1000 DAN, ENGASTAMENTO SIMPLES COM 1,9 M DE SOLO (NÃO INCLUI FORNECIMENTO). AF_11/2019</t>
  </si>
  <si>
    <t xml:space="preserve">ASSENTAMENTO DE POSTE DE CONCRETO COM COMPRIMENTO NOMINAL DE 13 M, CARGA NOMINAL MAIOR QUE 1000 DAN, ENGASTAMENTO SIMPLES COM 1,9 M DE SOLO (NÃO INCLUI FORNECIMENTO). AF_11/2019</t>
  </si>
  <si>
    <t xml:space="preserve">ASSENTAMENTO DE POSTE DE CONCRETO COM COMPRIMENTO NOMINAL DE 13,5 M, CARGA NOMINAL MENOR OU IGUAL A 1000 DAN, ENGASTAMENTO SIMPLES COM 1,95 M DE SOLO (NÃO INCLUI FORNECIMENTO). AF_11/2019</t>
  </si>
  <si>
    <t xml:space="preserve">ASSENTAMENTO DE POSTE DE CONCRETO COM COMPRIMENTO NOMINAL DE 13,5 M, CARGA NOMINAL MAIOR QUE 1000 DAN, ENGASTAMENTO SIMPLES COM 1,95 M DE SOLO (NÃO INCLUI FORNECIMENTO). AF_11/2019</t>
  </si>
  <si>
    <t xml:space="preserve">ASSENTAMENTO DE POSTE DE CONCRETO COM COMPRIMENTO NOMINAL DE 14 M, CARGA NOMINAL MENOR OU IGUAL A 1000 DAN, ENGASTAMENTO SIMPLES COM 2 M DE SOLO (NÃO INCLUI FORNECIMENTO). AF_11/2019</t>
  </si>
  <si>
    <t xml:space="preserve">ASSENTAMENTO DE POSTE DE CONCRETO COM COMPRIMENTO NOMINAL DE 14 M, CARGA NOMINAL MAIOR QUE 1000 DAN, ENGASTAMENTO SIMPLES COM 2 M DE SOLO (NÃO INCLUI FORNECIMENTO). AF_11/2019</t>
  </si>
  <si>
    <t xml:space="preserve">ASSENTAMENTO DE POSTE DE CONCRETO COM COMPRIMENTO NOMINAL DE 15 M, CARGA NOMINAL MENOR OU IGUAL A 1000 DAN, ENGASTAMENTO SIMPLES COM 2,1 M DE SOLO (NÃO INCLUI FORNECIMENTO). AF_11/2019</t>
  </si>
  <si>
    <t xml:space="preserve">ASSENTAMENTO DE POSTE DE CONCRETO COM COMPRIMENTO NOMINAL DE 15 M, CARGA NOMINAL MAIOR QUE 1000 DAN, ENGASTAMENTO SIMPLES COM 2,1 M DE SOLO (NÃO INCLUI FORNECIMENTO). AF_11/2019</t>
  </si>
  <si>
    <t xml:space="preserve">ASSENTAMENTO DE POSTE DE CONCRETO COM COMPRIMENTO NOMINAL DE 18 M, CARGA NOMINAL MENOR OU IGUAL A 1000 DAN, ENGASTAMENTO SIMPLES COM 2,4 M DE SOLO (NÃO INCLUI FORNECIMENTO). AF_11/2019</t>
  </si>
  <si>
    <t xml:space="preserve">ASSENTAMENTO DE POSTE DE CONCRETO COM COMPRIMENTO NOMINAL DE 18 M, CARGA NOMINAL MAIOR QUE 1000 DAN, ENGASTAMENTO SIMPLES COM 2,4 M DE SOLO (NÃO INCLUI FORNECIMENTO). AF_11/2019</t>
  </si>
  <si>
    <t xml:space="preserve">ASSENTAMENTO DE POSTE DE CONCRETO COM COMPRIMENTO NOMINAL DE 20 M, CARGA NOMINAL MENOR OU IGUAL A 1000 DAN, ENGASTAMENTO SIMPLES COM 2,6 M DE SOLO (NÃO INCLUI FORNECIMENTO). AF_11/2019</t>
  </si>
  <si>
    <t xml:space="preserve">ASSENTAMENTO DE POSTE DE CONCRETO COM COMPRIMENTO NOMINAL DE 20 M, CARGA NOMINAL MAIOR QUE 1000, ENGASTAMENTO SIMPLES COM 2,6 M DE SOLO (NÃO INCLUI FORNECIMENTO). AF_11/2019</t>
  </si>
  <si>
    <t xml:space="preserve">ASSENTAMENTO DE POSTE DE CONCRETO COM COMPRIMENTO NOMINAL DE 9 M, CARGA NOMINAL DE 150 DAN, ENGASTAMENTO BASE CONCRETADA COM 1 M DE CONCRETO E 0,5 M DE SOLO (NÃO INCLUI FORNECIMENTO). AF_11/2019</t>
  </si>
  <si>
    <t xml:space="preserve">ASSENTAMENTO DE POSTE DE CONCRETO COM COMPRIMENTO NOMINAL DE 9 M, CARGA NOMINAL DE 300 DAN, ENGASTAMENTO BASE CONCRETADA COM 1 M DE CONCRETO E 0,5 M DE SOLO (NÃO INCLUI FORNECIMENTO). AF_11/2019</t>
  </si>
  <si>
    <t xml:space="preserve">ASSENTAMENTO DE POSTE DE CONCRETO COM COMPRIMENTO NOMINAL DE 9 M, CARGA NOMINAL DE 400 DAN, ENGASTAMENTO BASE CONCRETADA COM 1 M DE CONCRETO E 0,5 M DE SOLO (NÃO INCLUI FORNECIMENTO). AF_11/2019</t>
  </si>
  <si>
    <t xml:space="preserve">ASSENTAMENTO DE POSTE DE CONCRETO COM COMPRIMENTO NOMINAL DE 9 M, CARGA NOMINAL DE 600 DAN, ENGASTAMENTO BASE CONCRETADA COM 1 M DE CONCRETO E 0,5 M DE SOLO (NÃO INCLUI FORNECIMENTO). AF_11/2019</t>
  </si>
  <si>
    <t xml:space="preserve">ASSENTAMENTO DE POSTE DE CONCRETO COM COMPRIMENTO NOMINAL DE 9 M, CARGA NOMINAL DE 1000 DAN, ENGASTAMENTO BASE CONCRETADA COM 1 M DE CONCRETO E 0,5 M DE SOLO (NÃO INCLUI FORNECIMENTO). AF_11/2019</t>
  </si>
  <si>
    <t xml:space="preserve">ASSENTAMENTO DE POSTE DE CONCRETO COM COMPRIMENTO NOMINAL DE 10 M, CARGA NOMINAL DE 300 DAN, ENGASTAMENTO BASE CONCRETADA COM 1 M DE CONCRETO E 0,6 M DE SOLO (NÃO INCLUI FORNECIMENTO). AF_11/2019</t>
  </si>
  <si>
    <t xml:space="preserve">ASSENTAMENTO DE POSTE DE CONCRETO COM COMPRIMENTO NOMINAL DE 10 M, CARGA NOMINAL DE 600 DAN, ENGASTAMENTO BASE CONCRETADA COM 1 M DE CONCRETO E 0,6 M DE SOLO (NÃO INCLUI FORNECIMENTO). AF_11/2019</t>
  </si>
  <si>
    <t xml:space="preserve">ASSENTAMENTO DE POSTE DE CONCRETO COM COMPRIMENTO NOMINAL DE 10 M, CARGA NOMINAL DE 1000 DAN, ENGASTAMENTO BASE CONCRETADA COM 1 M DE CONCRETO E 0,6 M DE SOLO (NÃO INCLUI FORNECIMENTO). AF_11/2019</t>
  </si>
  <si>
    <t xml:space="preserve">ASSENTAMENTO DE POSTE DE CONCRETO COM COMPRIMENTO NOMINAL DE 10,5 M, CARGA NOMINAL DE 300 DAN, ENGASTAMENTO BASE CONCRETADA COM 1 M DE CONCRETO E 0,65 M DE SOLO (NÃO INCLUI FORNECIMENTO). AF_11/2019</t>
  </si>
  <si>
    <t xml:space="preserve">ASSENTAMENTO DE POSTE DE CONCRETO COM COMPRIMENTO NOMINAL DE 10,5 M, CARGA NOMINAL DE 600 DAN, ENGASTAMENTO BASE CONCRETADA COM 1 M DE CONCRETO E 0,65 M DE SOLO (NÃO INCLUI FORNECIMENTO). AF_11/2019</t>
  </si>
  <si>
    <t xml:space="preserve">ASSENTAMENTO DE POSTE DE CONCRETO COM COMPRIMENTO NOMINAL DE 10,5 M, CARGA NOMINAL DE 1000 DAN, ENGASTAMENTO BASE CONCRETADA COM 1 M DE CONCRETO E 0,65 M DE SOLO (NÃO INCLUI FORNECIMENTO). AF_11/2019</t>
  </si>
  <si>
    <t xml:space="preserve">ASSENTAMENTO DE POSTE DE CONCRETO COM COMPRIMENTO NOMINAL DE 11 M, CARGA NOMINAL DE 300 DAN, ENGASTAMENTO BASE CONCRETADA COM 1 M DE CONCRETO E 0,7 M DE SOLO (NÃO INCLUI FORNECIMENTO). AF_11/2019</t>
  </si>
  <si>
    <t xml:space="preserve">ASSENTAMENTO DE POSTE DE CONCRETO COM COMPRIMENTO NOMINAL DE 11 M, CARGA NOMINAL DE 400 DAN, ENGASTAMENTO BASE CONCRETADA COM 1 M DE CONCRETO E 0,7 M DE SOLO (NÃO INCLUI FORNECIMENTO). AF_11/2019</t>
  </si>
  <si>
    <t xml:space="preserve">ASSENTAMENTO DE POSTE DE CONCRETO COM COMPRIMENTO NOMINAL DE 11 M, CARGA NOMINAL DE 600 DAN, ENGASTAMENTO BASE CONCRETADA COM 1 M DE CONCRETO E 0,7 M DE SOLO (NÃO INCLUI FORNECIMENTO). AF_11/2019</t>
  </si>
  <si>
    <t xml:space="preserve">ASSENTAMENTO DE POSTE DE CONCRETO COM COMPRIMENTO NOMINAL DE 11 M, CARGA NOMINAL DE 1000 DAN, ENGASTAMENTO BASE CONCRETADA COM 1 M DE CONCRETO E 0,7 M DE SOLO (NÃO INCLUI FORNECIMENTO). AF_11/2019</t>
  </si>
  <si>
    <t xml:space="preserve">ASSENTAMENTO DE POSTE DE CONCRETO COM COMPRIMENTO NOMINAL DE 12 M, CARGA NOMINAL DE 400 DAN, ENGASTAMENTO BASE CONCRETADA COM 1 M DE CONCRETO E 0,8 M DE SOLO (NÃO INCLUI FORNECIMENTO). AF_11/2019</t>
  </si>
  <si>
    <t xml:space="preserve">ASSENTAMENTO DE POSTE DE CONCRETO COM COMPRIMENTO NOMINAL DE 12 M, CARGA NOMINAL DE 600 DAN, ENGASTAMENTO BASE CONCRETADA COM 1 M DE CONCRETO E 0,8 M DE SOLO (NÃO INCLUI FORNECIMENTO). AF_11/2019</t>
  </si>
  <si>
    <t xml:space="preserve">ASSENTAMENTO DE POSTE DE CONCRETO COM COMPRIMENTO NOMINAL DE 12 M, CARGA NOMINAL DE 1000 DAN, ENGASTAMENTO BASE CONCRETADA COM 1 M DE CONCRETO E 0,8 M DE SOLO (NÃO INCLUI FORNECIMENTO). AF_11/2019</t>
  </si>
  <si>
    <t xml:space="preserve">ASSENTAMENTO DE POSTE DE CONCRETO COM COMPRIMENTO NOMINAL DE 13 M, CARGA NOMINAL DE 600 DAN, ENGASTAMENTO BASE CONCRETADA COM 1 M DE CONCRETO E 0,9 M DE SOLO (NÃO INCLUI FORNECIMENTO). AF_11/2019</t>
  </si>
  <si>
    <t xml:space="preserve">ASSENTAMENTO DE POSTE DE CONCRETO COM COMPRIMENTO NOMINAL DE 13 M, CARGA NOMINAL DE 1000 DAN, ENGASTAMENTO BASE CONCRETADA COM 1 M DE CONCRETO E 0,9 M DE SOLO - SOMENTE INSTALAÇÃO, SEM FORNECIMENTO. AF_11/2019</t>
  </si>
  <si>
    <t xml:space="preserve">POSTE DECORATIVO PARA JARDIM EM AÇO TUBULAR, H = *2,5* M, SEM LUMINÁRIA - FORNECIMENTO E INSTALAÇÃO. AF_11/2019</t>
  </si>
  <si>
    <t xml:space="preserve">POSTE DE AÇO CONICO CONTÍNUO CURVO SIMPLES, FLANGEADO, H=9M, INCLUSIVE LUMINÁRIA, SEM LÂMPADA - FORNECIMENTO E INSTALACAO. AF_11/2019</t>
  </si>
  <si>
    <t xml:space="preserve">POSTE DE AÇO CONICO CONTÍNUO CURVO DUPLO, FLANGEADO, H=9M, INCLUSIVE LUMINÁRIAS, SEM LÂMPADAS - FORNECIMENTO E INSTALACAO. AF_11/2019</t>
  </si>
  <si>
    <t xml:space="preserve">POSTE DE AÇO CONICO CONTÍNUO CURVO SIMPLES, ENGASTADO, H=9M, INCLUSIVE LUMINÁRIA, SEM LÂMPADA - FORNECIMENTO E INSTALACAO. AF_11/2019</t>
  </si>
  <si>
    <t xml:space="preserve">POSTE DE AÇO CONICO CONTÍNUO CURVO DUPLO, ENGASTADO, H=9M, INCLUSIVE LUMINÁRIAS, SEM LÂMPADAS - FORNECIMENTO E INSTALACAO. AF_11/2019</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</si>
  <si>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</si>
  <si>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</si>
  <si>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TRANSFORMADOR DE DISTRIBUIÇÃO, 30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</si>
  <si>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</si>
  <si>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75 KVA, TRIFÁSICO, 60 HZ, CLASSE 15 KV, IMERSO EM ÓLEO MINERAL, INSTALAÇÃO EM POSTE (NÃO INCLUSO SUPORTE) - FORNECIMENTO E INSTALAÇÃO. AF_12/2020</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</si>
  <si>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</si>
  <si>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</si>
  <si>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</si>
  <si>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</si>
  <si>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</si>
  <si>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</si>
  <si>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</si>
  <si>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750 KVA, TRIFÁSICO, 60 HZ, CLASSE 15 KV, IMERSO EM ÓLEO MINERAL, INSTALAÇÃO EM SOLO (NÃO INCLUSO ABRIGO) - FORNECIMENTO E INSTALAÇÃO. AF_02/2022</t>
  </si>
  <si>
    <t xml:space="preserve">TRANSFORMADOR DE DISTRIBUIÇÃO, 1000 KVA, TRIFÁSICO, 60 HZ, CLASSE 15 KV, IMERSO EM ÓLEO MINERAL, INSTALAÇÃO EM SOLO (NÃO INCLUSO ABRIGO) - FORNECIMENTO E INSTALAÇÃO. AF_02/2022</t>
  </si>
  <si>
    <t xml:space="preserve">CORDOALHA DE COBRE NU 35 MM², NÃO ENTERRADA, COM ISOLADOR - FORNECIMENTO E INSTALAÇÃO. AF_08/2023</t>
  </si>
  <si>
    <t xml:space="preserve">CORDOALHA DE COBRE NU 50 MM², NÃO ENTERRADA, COM ISOLADOR - FORNECIMENTO E INSTALAÇÃO. AF_08/2023</t>
  </si>
  <si>
    <t xml:space="preserve">CORDOALHA DE COBRE NU 70 MM², NÃO ENTERRADA, COM ISOLADOR - FORNECIMENTO E INSTALAÇÃO. AF_08/2023</t>
  </si>
  <si>
    <t xml:space="preserve">CORDOALHA DE COBRE NU 95 MM², NÃO ENTERRADA, COM ISOLADOR - FORNECIMENTO E INSTALAÇÃO. AF_08/2023</t>
  </si>
  <si>
    <t xml:space="preserve">CORDOALHA DE COBRE NU 50 MM², ENTERRADA - FORNECIMENTO E INSTALAÇÃO. AF_08/2023</t>
  </si>
  <si>
    <t xml:space="preserve">CORDOALHA DE COBRE NU 70 MM², ENTERRADA - FORNECIMENTO E INSTALAÇÃO. AF_08/2023</t>
  </si>
  <si>
    <t xml:space="preserve">CORDOALHA DE COBRE NU 95 MM², ENTERRADA - FORNECIMENTO E INSTALAÇÃO. AF_08/2023</t>
  </si>
  <si>
    <t xml:space="preserve">ELETRODUTO PVC RÍGIDO, DIÂMETRO 40MM, COM 3 METROS, PARA SPDA - FORNECIMENTO E INSTALAÇÃO. AF_08/2023</t>
  </si>
  <si>
    <t xml:space="preserve">HASTE DE ATERRAMENTO, DIÂMETRO 5/8", COM 3 METROS - FORNECIMENTO E INSTALAÇÃO. AF_08/2023</t>
  </si>
  <si>
    <t xml:space="preserve">HASTE DE ATERRAMENTO, DIÂMETRO 3/4", COM 3 METROS - FORNECIMENTO E INSTALAÇÃO. AF_08/2023</t>
  </si>
  <si>
    <t xml:space="preserve">BASE METÁLICA PARA MASTRO 1 ½"  PARA SPDA - FORNECIMENTO E INSTALAÇÃO. AF_08/2023</t>
  </si>
  <si>
    <t xml:space="preserve">MASTRO 1 ½", COM 3 METROS, PARA SPDA - FORNECIMENTO E INSTALAÇÃO. AF_08/2023</t>
  </si>
  <si>
    <t xml:space="preserve">CAPTOR TIPO FRANKLIN PARA SPDA - FORNECIMENTO E INSTALAÇÃO. AF_08/2023</t>
  </si>
  <si>
    <t xml:space="preserve">SUPORTE ISOLADOR PARA FIXAÇÃO DA CORDOALHA DE COBRE EM ALVENARIA OU CONCRETO - FORNECIMENTO E INSTALAÇÃO. AF_08/2023</t>
  </si>
  <si>
    <t xml:space="preserve">MINI CAPTOR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</si>
  <si>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</si>
  <si>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</si>
  <si>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</si>
  <si>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</si>
  <si>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</si>
  <si>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</si>
  <si>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</si>
  <si>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PLACA DE CONCRETO PRÉ-MOLDADO COMO PROTEÇÃO MECÂNICA ADICIONAL NO REATERRO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</si>
  <si>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</si>
  <si>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FURO MANUAL EM ALVENARIA, PARA INSTALAÇÕES ELÉTRICAS, DIÂMETROS MENORES OU IGUAIS A 40 MM. AF_09/2023</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</si>
  <si>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</si>
  <si>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</si>
  <si>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MECANIZADO EM CONCRETO, COM MARTELO DEMOLIDOR, PARA INSTALAÇÕES ELÉTRICAS,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</si>
  <si>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</si>
  <si>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</si>
  <si>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SUPORTE PARA 2 ELETRODUTOS, ESPAÇADO A CADA 80 CM, EM PERFILADO COM COMPRIMENTO DE 25 CM FIXADO EM LAJE, POR METRO DE ELETRODUTO FIXADO. AF_09/2023</t>
  </si>
  <si>
    <t xml:space="preserve">SUPORTE PARA 4 ELETRODUTOS, ESPAÇADO A CADA 80 CM, EM PERFILADO COM COMPRIMENTO DE 42 CM FIXADO EM LAJE, POR METRO DE ELETRODUTO FIXADO. AF_09/2023</t>
  </si>
  <si>
    <t xml:space="preserve">CHUMBAMENTO LINEAR EM ALVENARIA PARA ELETRODUTOS COM DIÂMETROS MENORES OU IGUAIS A 40 MM. AF_09/2023</t>
  </si>
  <si>
    <t xml:space="preserve">FURO MECANIZADO EM ALVENARIA, PARA INSTALAÇÕES ELÉTRICAS,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</si>
  <si>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</si>
  <si>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</si>
  <si>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CONCRETO, COM PERFURATRIZ, PARA INSTALAÇÕES ELÉTRICAS,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</si>
  <si>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</si>
  <si>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</si>
  <si>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RASGO LINEAR MECANIZADO EM ALVENARIA, PARA ELETRODUTOS, DIÂMETROS MENORES OU IGUAIS A 40 MM. AF_09/2023</t>
  </si>
  <si>
    <t xml:space="preserve">FIXAÇÃO DE ELETRODUTOS, DIÂMETROS MENORES OU IGUAIS A 40 MM, COM ABRAÇADEIRA METÁLICA RÍGIDA TIPO D COM PARAFUSO DE FIXAÇÃO 1 1/4", FIXADA DIRETAMENTE NA LAJE OU PAREDE. AF_09/2023</t>
  </si>
  <si>
    <t xml:space="preserve">ABRIGO PARA HIDRANTE, 90X60X17CM, COM REGISTRO GLOBO ANGULAR 45 GRAUS 2 1/2", ADAPTADOR STORZ 2 1/2", MANGUEIRA DE INCÊNDIO 20M, REDUÇÃO 2 1/2" X 1 1/2" E ESGUICHO EM LATÃO 1 1/2" - FORNECIMENTO E INSTALAÇÃO. AF_10/2020</t>
  </si>
  <si>
    <t xml:space="preserve">EXTINTOR DE INCÊNDIO PORTÁTIL COM CARGA DE ÁGUA PRESSURIZADA DE 10 L, CLASSE A - FORNECIMENTO E INSTALAÇÃO. AF_10/2020_PE</t>
  </si>
  <si>
    <t xml:space="preserve">EXTINTOR DE INCÊNDIO PORTÁTIL COM CARGA DE CO2 DE 4 KG, CLASSE BC - FORNECIMENTO E INSTALAÇÃO. AF_10/2020_PE</t>
  </si>
  <si>
    <t xml:space="preserve">EXTINTOR DE INCÊNDIO PORTÁTIL COM CARGA DE CO2 DE 6 KG, CLASSE BC - FORNECIMENTO E INSTALAÇÃO. AF_10/2020_PE</t>
  </si>
  <si>
    <t xml:space="preserve">EXTINTOR DE INCÊNDIO PORTÁTIL COM CARGA DE PQS DE 4 KG, CLASSE BC - FORNECIMENTO E INSTALAÇÃO. AF_10/2020_PE</t>
  </si>
  <si>
    <t xml:space="preserve">EXTINTOR DE INCÊNDIO PORTÁTIL COM CARGA DE PQS DE 6 KG, CLASSE BC - FORNECIMENTO E INSTALAÇÃO. AF_10/2020_PE</t>
  </si>
  <si>
    <t xml:space="preserve">EXTINTOR DE INCÊNDIO PORTÁTIL COM CARGA DE PQS DE 8 KG, CLASSE BC - FORNECIMENTO E INSTALAÇÃO. AF_10/2020_PE</t>
  </si>
  <si>
    <t xml:space="preserve">EXTINTOR DE INCÊNDIO PORTÁTIL COM CARGA DE PQS DE 12 KG, CLASSE BC - FORNECIMENTO E INSTALAÇÃO. AF_10/2020_PE</t>
  </si>
  <si>
    <t xml:space="preserve">ABRIGO PARA HIDRANTE, 75X45X17CM, COM REGISTRO GLOBO ANGULAR 45 GRAUS 2 1/2", ADAPTADOR STORZ 2 1/2", MANGUEIRA DE INCÊNDIO 15M 2 1/2" E ESGUICHO EM LATÃO 2 1/2" - FORNECIMENTO E INSTALAÇÃO. AF_10/2020</t>
  </si>
  <si>
    <t xml:space="preserve">CAIXA DE INCÊNDIO 45X75X17CM - FORNECIMENTO E INSTALAÇÃO. AF_10/2020</t>
  </si>
  <si>
    <t xml:space="preserve">CAIXA DE INCÊNDIO 60X90X17CM - FORNECIMENTO E INSTALAÇÃO. AF_10/2020</t>
  </si>
  <si>
    <t xml:space="preserve">CONJUNTO DE MANGUEIRA PARA COMBATE A INCÊNDIO EM FIBRA DE POLIESTER PURA, COM 1.1/2", REVESTIDA INTERNAMENTE, COMPRIMENTO DE 15M - FORNECIMENTO E INSTALAÇÃO. AF_10/2020</t>
  </si>
  <si>
    <t xml:space="preserve">HIDRANTE SUBTERRÂNEO PREDIAL (COM CURVA LONGA E CAIXA), DN 75 MM - FORNECIMENTO E INSTALAÇÃO. AF_10/2020</t>
  </si>
  <si>
    <t xml:space="preserve">MANÔMETRO 0 A 200 PSI (0 A 14 KGF/CM2), D = 50MM - FORNECIMENTO E INSTALAÇÃO. AF_10/2020</t>
  </si>
  <si>
    <t xml:space="preserve">CABO TELEFÔNICO CCI-50 1 PAR, INSTALADO EM ENTRADA DE EDIFICAÇÃO - FORNECIMENTO E INSTALAÇÃO. AF_11/2019</t>
  </si>
  <si>
    <t xml:space="preserve">CABO TELEFÔNICO CCI-50 2 PARES, SEM BLINDAGEM, INSTALADO EM ENTRADA DE EDIFICAÇÃO - FORNECIMENTO E INSTALAÇÃO. AF_11/2019</t>
  </si>
  <si>
    <t xml:space="preserve">CABO TELEFÔNICO CCI-50 3 PARES, SEM BLINDAGEM, INSTALADO EM ENTRADA DE EDIFICAÇÃO - FORNECIMENTO E INSTALAÇÃO. AF_11/2019</t>
  </si>
  <si>
    <t xml:space="preserve">CABO TELEFÔNICO CCI-50 4 PARES, SEM BLINDAGEM, INSTALADO EM ENTRADA DE EDIFICAÇÃO - FORNECIMENTO E INSTALAÇÃO. AF_11/2019</t>
  </si>
  <si>
    <t xml:space="preserve">CABO TELEFÔNICO CCI-50 5 PARES, SEM BLINDAGEM, INSTALADO EM ENTRADA DE EDIFICAÇÃO - FORNECIMENTO E INSTALAÇÃO. AF_11/2019</t>
  </si>
  <si>
    <t xml:space="preserve">CABO TELEFÔNICO CCI-50 6 PARES, SEM BLINDAGEM, INSTALADO EM ENTRADA DE EDIFICAÇÃO - FORNECIMENTO E INSTALAÇÃO. AF_11/2019</t>
  </si>
  <si>
    <t xml:space="preserve">CABO TELEFÔNICO CI-50 10 PARES INSTALADO EM ENTRADA DE EDIFICAÇÃO - FORNECIMENTO E INSTALAÇÃO. AF_11/2019</t>
  </si>
  <si>
    <t xml:space="preserve">CABO TELEFÔNICO CI-50 20 PARES INSTALADO EM ENTRADA DE EDIFICAÇÃO - FORNECIMENTO E INSTALAÇÃO. AF_11/2019</t>
  </si>
  <si>
    <t xml:space="preserve">CABO TELEFÔNICO CI-50 30 PARES INSTALADO EM ENTRADA DE EDIFICAÇÃO - FORNECIMENTO E INSTALAÇÃO. AF_11/2019</t>
  </si>
  <si>
    <t xml:space="preserve">CABO TELEFÔNICO CI-50 50 PARES INSTALADO EM ENTRADA DE EDIFICAÇÃO - FORNECIMENTO E INSTALAÇÃO. AF_11/2019</t>
  </si>
  <si>
    <t xml:space="preserve">CABO TELEFÔNICO CI-50 75 PARES INSTALADO EM ENTRADA DE EDIFICAÇÃO - FORNECIMENTO E INSTALAÇÃO. AF_11/2019</t>
  </si>
  <si>
    <t xml:space="preserve">CABO TELEFÔNICO CI-50 200 PARES INSTALADO EM ENTRADA DE EDIFICAÇÃO - FORNECIMENTO E INSTALAÇÃO. AF_11/2019</t>
  </si>
  <si>
    <t xml:space="preserve">CABO TELEFÔNICO CCI-50 4 PARES, SEM BLINDAGEM, INSTALADO EM PRUMADA - FORNECIMENTO E INSTALAÇÃO. AF_11/2019</t>
  </si>
  <si>
    <t xml:space="preserve">CABO TELEFÔNICO CCI-50 5 PARES, SEM BLINDAGEM, INSTALADO EM PRUMADA - FORNECIMENTO E INSTALAÇÃO. AF_11/2019</t>
  </si>
  <si>
    <t xml:space="preserve">CABO TELEFÔNICO CCI-50 6 PARES, SEM BLINDAGEM, INSTALADO EM PRUMADA - FORNECIMENTO E INSTALAÇÃO. AF_11/2019</t>
  </si>
  <si>
    <t xml:space="preserve">CABO TELEFÔNICO CI-50 10 PARES INSTALADO EM PRUMADA - FORNECIMENTO E INSTALAÇÃO. AF_11/2019</t>
  </si>
  <si>
    <t xml:space="preserve">CABO TELEFÔNICO CI-50 20 PARES INSTALADO EM PRUMADA - FORNECIMENTO E INSTALAÇÃO. AF_11/2019</t>
  </si>
  <si>
    <t xml:space="preserve">CABO TELEFÔNICO CI-50 30 PARES INSTALADO EM PRUMADA - FORNECIMENTO E INSTALAÇÃO. AF_11/2019</t>
  </si>
  <si>
    <t xml:space="preserve">CABO TELEFÔNICO CI-50 50 PARES INSTALADO EM PRUMADA - FORNECIMENTO E INSTALAÇÃO. AF_11/2019</t>
  </si>
  <si>
    <t xml:space="preserve">CABO TELEFÔNICO CCI-50 1 PAR, SEM BLINDAGEM, INSTALADO EM DISTRIBUIÇÃO DE EDIFICAÇÃO RESIDENCIAL - FORNECIMENTO E INSTALAÇÃO. AF_11/2019</t>
  </si>
  <si>
    <t xml:space="preserve">CABO TELEFÔNICO CCI-50 2 PARES, SEM BLINDAGEM, INSTALADO EM DISTRIBUIÇÃO DE EDIFICAÇÃO RESIDENCIAL - FORNECIMENTO E INSTALAÇÃO. AF_11/2019</t>
  </si>
  <si>
    <t xml:space="preserve">CABO TELEFÔNICO CCI-50 3 PARES, SEM BLINDAGEM, INSTALADO EM DISTRIBUIÇÃO DE EDIFICAÇÃO RESIDENCIAL - FORNECIMENTO E INSTALAÇÃO. AF_11/2019</t>
  </si>
  <si>
    <t xml:space="preserve">CABO TELEFÔNICO CCI-50 4 PARES, SEM BLINDAGEM, INSTALADO EM DISTRIBUIÇÃO DE EDIFICAÇÃO RESIDENCIAL - FORNECIMENTO E INSTALAÇÃO. AF_11/2019</t>
  </si>
  <si>
    <t xml:space="preserve">CABO TELEFÔNICO CCI-50 5 PARES, SEM BLINDAGEM, INSTALADO EM DISTRIBUIÇÃO DE EDIFICAÇÃO RESIDENCIAL - FORNECIMENTO E INSTALAÇÃO. AF_11/2019</t>
  </si>
  <si>
    <t xml:space="preserve">CABO TELEFÔNICO CCI-50 6 PARES, SEM BLINDAGEM, INSTALADO EM DISTRIBUIÇÃO DE EDIFICAÇÃO RESIDENCIAL - FORNECIMENTO E INSTALAÇÃO. AF_11/2019</t>
  </si>
  <si>
    <t xml:space="preserve">CABO TELEFÔNICO CI-50 10 PARES INSTALADO EM DISTRIBUIÇÃO DE EDIFICAÇÃO RESIDENCIAL - FORNECIMENTO E INSTALAÇÃO. AF_11/2019</t>
  </si>
  <si>
    <t xml:space="preserve">CABO TELEFÔNICO CCI-50 1 PAR, SEM BLINDAGEM, INSTALADO EM DISTRIBUIÇÃO DE EDIFICAÇÃO INSTITUCIONAL - FORNECIMENTO E INSTALAÇÃO. AF_11/2019</t>
  </si>
  <si>
    <t xml:space="preserve">CABO TELEFÔNICO CCI-50 2 PARES, SEM BLINDAGEM, INSTALADO EM DISTRIBUIÇÃO DE EDIFICAÇÃO INSTITUCIONAL - FORNECIMENTO E INSTALAÇÃO. AF_11/2019</t>
  </si>
  <si>
    <t xml:space="preserve">CABO TELEFÔNICO CCI-50 3 PARES, SEM BLINDAGEM, INSTALADO EM DISTRIBUIÇÃO DE EDIFICAÇÃO INSTITUCIONAL - FORNECIMENTO E INSTALAÇÃO. AF_11/2019</t>
  </si>
  <si>
    <t xml:space="preserve">CABO TELEFÔNICO CCI-50 4 PARES, SEM BLINDAGEM, INSTALADO EM DISTRIBUIÇÃO DE EDIFICAÇÃO INSTITUCIONAL - FORNECIMENTO E INSTALAÇÃO. AF_11/2019</t>
  </si>
  <si>
    <t xml:space="preserve">CABO TELEFÔNICO CCI-50 5 PARES, SEM BLINDAGEM, INSTALADO EM DISTRIBUIÇÃO DE EDIFICAÇÃO INSTITUCIONAL - FORNECIMENTO E INSTALAÇÃO. AF_11/2019</t>
  </si>
  <si>
    <t xml:space="preserve">CABO TELEFÔNICO CCI-50 6 PARES, SEM BLINDAGEM, INSTALADO EM DISTRIBUIÇÃO DE EDIFICAÇÃO INSTITUCIONAL - FORNECIMENTO E INSTALAÇÃO. AF_11/2019</t>
  </si>
  <si>
    <t xml:space="preserve">CABO TELEFÔNICO CI-50 10 PARES INSTALADO EM DISTRIBUIÇÃO DE EDIFICAÇÃO INSTITUCIONAL - FORNECIMENTO E INSTALAÇÃO. AF_11/2019</t>
  </si>
  <si>
    <t xml:space="preserve">CABO TELEFÔNICO CTP-APL-50 10 PARES INSTALADO EM ENTRADA DE EDIFICAÇÃO - FORNECIMENTO E INSTALAÇÃO. AF_11/2019</t>
  </si>
  <si>
    <t xml:space="preserve">CABO TELEFÔNICO CTP-APL-50 20 PARES INSTALADO EM ENTRADA DE EDIFICAÇÃO - FORNECIMENTO E INSTALAÇÃO. AF_11/2019</t>
  </si>
  <si>
    <t xml:space="preserve">CABO TELEFÔNICO CTP-APL-50 30 PARES INSTALADO EM ENTRADA DE EDIFICAÇÃO - FORNECIMENTO E INSTALAÇÃO. AF_11/2019</t>
  </si>
  <si>
    <t xml:space="preserve">CAIXA DE PASSAGEM PARA TELEFONE 15X15X10CM (SOBREPOR), FORNECIMENTO E INSTALACAO. AF_11/2019</t>
  </si>
  <si>
    <t xml:space="preserve">CAIXA DE PASSAGEM PARA TELEFONE 80X80X15CM (SOBREPOR) FORNECIMENTO E INSTALACAO. AF_11/2019</t>
  </si>
  <si>
    <t xml:space="preserve">QUADRO DE DISTRIBUIÇÃO PARA TELEFONE N.2, 20X20X12CM EM CHAPA METALICA, DE EMBUTIR, SEM ACESSORIOS, PADRÃO TELEBRAS, FORNECIMENTO E INSTALAÇÃO. AF_11/2019</t>
  </si>
  <si>
    <t xml:space="preserve">QUADRO DE DISTRIBUICAO PARA TELEFONE N.3, 40X40X12CM EM CHAPA METALICA, DE EMBUTIR, SEM ACESSORIOS, PADRAO TELEBRAS, FORNECIMENTO E INSTALAÇÃO. AF_11/2019</t>
  </si>
  <si>
    <t xml:space="preserve">QUADRO DE DISTRIBUICAO PARA TELEFONE N.4, 60X60X12CM EM CHAPA METALICA, DE EMBUTIR, SEM ACESSORIOS, PADRAO TELEBRAS, FORNECIMENTO E INSTALAÇÃO. AF_11/2019</t>
  </si>
  <si>
    <t xml:space="preserve">QUADRO DE DISTRIBUIÇÃO PARA TELEFONE N.5, 80X80X12CM EM CHAPA METALICA, SEM ACESSORIOS, PADRAO TELEBRAS, FORNECIMENTO E INSTALAÇÃO. AF_11/2019</t>
  </si>
  <si>
    <t xml:space="preserve">CAIXA ENTERRADA PARA INSTALAÇÕES TELEFÔNICAS TIPO R1, EM ALVENARIA COM BLOCOS DE CONCRETO, DIMENSÕES INTERNAS: 0,35X0,60X0,60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</si>
  <si>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</si>
  <si>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</si>
  <si>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PINTURA ANTICORROSIVA DE DUTO METÁLICO. AF_03/2024</t>
  </si>
  <si>
    <t xml:space="preserve">AR CONDICIONADO SPLIT INVERTER, HI-WALL (PAREDE), 9000 BTU/H, CICLO 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</si>
  <si>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</si>
  <si>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</si>
  <si>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INVERTER, HI-WALL (PAREDE), 12000 BTU/H, CICLO FRIO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</si>
  <si>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</si>
  <si>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</si>
  <si>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INVERTER, HI-WALL (PAREDE), 18000 BTU/H, CICLO 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</si>
  <si>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</si>
  <si>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</si>
  <si>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INVERTER, HI-WALL (PAREDE), 24000 BTU/H, CICLO 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</si>
  <si>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</si>
  <si>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</si>
  <si>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INVERTER, PISO TETO, 18000 BTU/H, CICLO FRIO - FORNECIMENTO E INSTALAÇÃO. AF_11/2021_PSE</t>
  </si>
  <si>
    <t xml:space="preserve">AR CONDICIONADO SPLIT ON/OFF, PISO TETO, 18.000 BTU/H, CICLO FRIO - FORNECIMENTO E INSTALAÇÃO. AF_11/2021_PSE</t>
  </si>
  <si>
    <t xml:space="preserve">AR CONDICIONADO SPLIT INVERTER, PISO TETO, 24000 BTU/H, CICLO FRIO - FORNECIMENTO E INSTALAÇÃO. AF_11/2021_PSE</t>
  </si>
  <si>
    <t xml:space="preserve">AR CONDICIONADO SPLIT ON/OFF,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</si>
  <si>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</si>
  <si>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</si>
  <si>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ON/OFF, PISO TETO, 36.000 BTU/H, CICLO FRIO - FORNECIMENTO E INSTALAÇÃO. AF_11/2021_PSE</t>
  </si>
  <si>
    <t xml:space="preserve">AR CONDICIONADO SPLIT INVERTER, PISO TETO, 48000 BTU/H, CICLO FRIO - FORNECIMENTO E INSTALAÇÃO. AF_11/2021_PE</t>
  </si>
  <si>
    <t xml:space="preserve">AR CONDICIONADO SPLIT ON/OFF,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</si>
  <si>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</si>
  <si>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PISO TETO, 60.000 BTU/H, CICLO FRIO - FORNECIMENTO E INSTALAÇÃO. AF_11/2021_PE</t>
  </si>
  <si>
    <t xml:space="preserve">AR CONDICIONADO SPLIT ON/OFF, CASSETE (TETO), FRIO 4 VIAS 18000 BTU/H - FORNECIMENTO E INSTALAÇÃO. AF_11/2021_PE</t>
  </si>
  <si>
    <t xml:space="preserve">AR CONDICIONADO SPLIT ON/OFF, CASSETE (TETO), 18000 BTU/H, CICLO QUENTE/FRIO - FORNECIMENTO E INSTALAÇÃO. AF_11/2021_PE</t>
  </si>
  <si>
    <t xml:space="preserve">AR CONDICIONADO SPLIT ON/OFF, CASSETE (TETO), FRIO 4 VIAS 24000 BTU/H - FORNECIMENTO E INSTALAÇÃO. AF_11/2021_PE</t>
  </si>
  <si>
    <t xml:space="preserve">AR CONDICIONADO SPLIT ON/OFF, CASSETE (TETO), 24000 BTU/H, CICLO QUENTE/FRIO - FORNECIMENTO E INSTALAÇÃO. AF_11/2021_PE</t>
  </si>
  <si>
    <t xml:space="preserve">AR CONDICIONADO SPLIT ON/OFF, CASSETE (TETO), FRIO 4 VIAS 36000 BTU/H - FORNECIMENTO E INSTALAÇÃO. AF_11/2021_PE</t>
  </si>
  <si>
    <t xml:space="preserve">AR CONDICIONADO SPLIT ON/OFF, CASSETE (TETO), 36000 BTU/H, CICLO QUENTE/FRIO - FORNECIMENTO E INSTALAÇÃO. AF_11/2021_PE</t>
  </si>
  <si>
    <t xml:space="preserve">AR CONDICIONADO SPLIT ON/OFF, CASSETE (TETO), FRIO 4 VIAS 48000 BTU/H - FORNECIMENTO E INSTALAÇÃO. AF_11/2021_PE</t>
  </si>
  <si>
    <t xml:space="preserve">AR CONDICIONADO SPLIT ON/OFF, CASSETE (TETO), 48000 BTU/H, CICLO QUENTE/FRIO - FORNECIMENTO E INSTALAÇÃO. AF_11/2021_PE</t>
  </si>
  <si>
    <t xml:space="preserve">AR CONDICIONADO SPLIT ON/OFF, CASSETE (TETO), FRIO 4 VIAS 60000 BTU/H - FORNECIMENTO E INSTALAÇÃO. AF_11/2021_PE</t>
  </si>
  <si>
    <t xml:space="preserve">AR CONDICIONADO SPLIT ON/OFF, CASSETE (TETO), 60000 BTU/H, CICLO QUENTE/FRIO - FORNECIMENTO E INSTALAÇÃO. AF_11/2021_PE</t>
  </si>
  <si>
    <t xml:space="preserve">AR CONDICIONADO SPLITÃO 10 TR - FORNECIMENTO E INSTALAÇÃO. AF_11/2021_PE</t>
  </si>
  <si>
    <t xml:space="preserve">AR CONDICIONADO SPLITÃO 15 TR - FORNECIMENTO E INSTALAÇÃO. AF_11/2021_PE</t>
  </si>
  <si>
    <t xml:space="preserve">RASGO E CHUMBAMENTO EM ALVENARIA PARA TUBOS DE SPLIT PAREDE DE 9000 A 24000 BTUS/H. AF_11/2021</t>
  </si>
  <si>
    <t xml:space="preserve">TUBO EM COBRE FLEXÍVEL, DN 1/4", COM ISOLAMENTO, INSTALADO EM FORRO, PARA RAMAL DE ALIMENTAÇÃO DE AR CONDICIONADO, INCLUSO FIXADOR. AF_11/2021_PA</t>
  </si>
  <si>
    <t xml:space="preserve">TUBO EM COBRE FLEXÍVEL, DN 3/8", COM ISOLAMENTO, INSTALADO EM FORRO, PARA RAMAL DE ALIMENTAÇÃO DE AR CONDICIONADO, INCLUSO FIXADOR. AF_11/2021_PA</t>
  </si>
  <si>
    <t xml:space="preserve">TUBO EM COBRE FLEXÍVEL, DN 1/2", COM ISOLAMENTO, INSTALADO EM FORRO, PARA RAMAL DE ALIMENTAÇÃO DE AR CONDICIONADO, INCLUSO FIXADOR. AF_11/2021_PA</t>
  </si>
  <si>
    <t xml:space="preserve">TUBO EM COBRE FLEXÍVEL, DN 5/8", COM ISOLAMENTO, INSTALADO EM FORRO, PARA RAMAL DE ALIMENTAÇÃO DE AR CONDICIONADO, INCLUSO FIXADOR. AF_11/2021_PA</t>
  </si>
  <si>
    <t xml:space="preserve">INSTALAÇÃO DE TUBOS E CONEXÕES, EM AÇO/FERRO GALVANIZADO, PARA O CENTRO DE MEDIÇÃO DE GÁS DE EDIFÍCIO RESIDENCIAL, COM 4 PAVIMENTOS, 16 UNIDADES HABITACIONAIS, DN 32 (1 1/4") - FORNECIMENTO E INSTALAÇÃO. AF_10/2020</t>
  </si>
  <si>
    <t xml:space="preserve">INSTALAÇÃO DE TUBOS E CONEXÕES, EM AÇO/FERRO GALVANIZADO, PARA O CENTRO DE MEDIÇÃO DE GÁS DE EDIFÍCIO RESIDENCIAL, COM 4 PAVIMENTOS, 16 UNIDADES HABITACIONAIS, DN 50 (2") - FORNECIMENTO E INSTALAÇÃO. AF_10/2020</t>
  </si>
  <si>
    <t xml:space="preserve">CABO ELETRÔNICO CATEGORIA 5E, INSTALADO EM EDIFICAÇÃO RESIDENCIAL - FORNECIMENTO E INSTALAÇÃO. AF_11/2019</t>
  </si>
  <si>
    <t xml:space="preserve">CABO ELETRÔNICO CATEGORIA 5E, INSTALADO EM EDIFICAÇÃO INSTITUCIONAL - FORNECIMENTO E INSTALAÇÃO. AF_11/2019</t>
  </si>
  <si>
    <t xml:space="preserve">CABO ELETRÔNICO CATEGORIA 6, INSTALADO EM EDIFICAÇÃO RESIDENCIAL - FORNECIMENTO E INSTALAÇÃO. AF_11/2019</t>
  </si>
  <si>
    <t xml:space="preserve">CABO ELETRÔNICO CATEGORIA 6, INSTALADO EM EDIFICAÇÃO INSTITUCIONAL - FORNECIMENTO E INSTALAÇÃO. AF_11/2019</t>
  </si>
  <si>
    <t xml:space="preserve">CABO ELETRÔNICO CATEGORIA 6A, INSTALADO EM EDIFICAÇÃO RESIDENCIAL - FORNECIMENTO E INSTALAÇÃO. AF_11/2019</t>
  </si>
  <si>
    <t xml:space="preserve">CABO ELETRÔNICO CATEGORIA 6A, INSTALADO EM EDIFICAÇÃO INSTITUCIONAL - FORNECIMENTO E INSTALAÇÃO. AF_11/2019</t>
  </si>
  <si>
    <t xml:space="preserve">CABO COAXIAL RG6 95% - FORNECIMENTO E INSTALAÇÃO. AF_11/2019</t>
  </si>
  <si>
    <t xml:space="preserve">PATCH PANEL 24 PORTAS, CATEGORIA 5E - FORNECIMENTO E INSTALAÇÃO. AF_11/2019</t>
  </si>
  <si>
    <t xml:space="preserve">PATCH PANEL 24 PORTAS, CATEGORIA 6 - FORNECIMENTO E INSTALAÇÃO. AF_11/2019</t>
  </si>
  <si>
    <t xml:space="preserve">PATCH PANEL 48 PORTAS, CATEGORIA 6 - FORNECIMENTO E INSTALAÇÃO. AF_11/2019</t>
  </si>
  <si>
    <t xml:space="preserve">RACK FECHADO PARA SERVIDOR - FORNECIMENTO E INSTALAÇÃO. AF_11/2019</t>
  </si>
  <si>
    <t xml:space="preserve">BLOCO DE ENGATE RÁPIDO PARA BASTIDOR TIPO M10 - FORNECIMENTO E INSTALAÇÃO. AF_11/2019</t>
  </si>
  <si>
    <t xml:space="preserve">TOMADA DE REDE RJ45 - FORNECIMENTO E INSTALAÇÃO. AF_11/2019</t>
  </si>
  <si>
    <t xml:space="preserve">TOMADA PARA TELEFONE RJ11 - FORNECIMENTO E INSTALAÇÃO. AF_11/2019</t>
  </si>
  <si>
    <t xml:space="preserve">PATCH PANEL 48 PORTAS, CATEGORIA 5E - FORNECIMENTO E INSTALAÇÃO. AF_11/2019</t>
  </si>
  <si>
    <t xml:space="preserve">CABO COAXIAL RG11 95% - FORNECIMENTO E INSTALAÇÃO. AF_11/2019</t>
  </si>
  <si>
    <t xml:space="preserve">CABO COAXIAL RG59 95% - FORNECIMENTO E INSTALAÇÃO. AF_11/2019</t>
  </si>
  <si>
    <t xml:space="preserve">RACK ABERTO EM COLUNA 44U PARA SERVIDOR - FORNECIMENTO E INSTALAÇÃO. AF_11/2019</t>
  </si>
  <si>
    <t xml:space="preserve">TUBO, PVC, SOLDÁVEL, DE 20MM, INSTALADO EM RAMAL OU SUB-RAMAL DE ÁGUA - FORNECIMENTO E INSTALAÇÃO. AF_06/2022</t>
  </si>
  <si>
    <t xml:space="preserve">TUBO, PVC, SOLDÁVEL, DE 25MM, INSTALADO EM RAMAL OU SUB-RAMAL DE ÁGUA - FORNECIMENTO E INSTALAÇÃO. AF_06/2022</t>
  </si>
  <si>
    <t xml:space="preserve">TUBO, PVC, SOLDÁVEL, DE 32MM, INSTALADO EM RAMAL OU SUB-RAMAL DE ÁGUA - FORNECIMENTO E INSTALAÇÃO. AF_06/2022</t>
  </si>
  <si>
    <t xml:space="preserve">TUBO, PVC, SOLDÁVEL, DE 20MM, INSTALADO EM RAMAL DE DISTRIBUIÇÃO DE ÁGUA - FORNECIMENTO E INSTALAÇÃO. AF_06/2022</t>
  </si>
  <si>
    <t xml:space="preserve">TUBO, PVC, SOLDÁVEL, DE 25MM, INSTALADO EM RAMAL DE DISTRIBUIÇÃO DE ÁGUA - FORNECIMENTO E INSTALAÇÃO. AF_06/2022</t>
  </si>
  <si>
    <t xml:space="preserve">TUBO, PVC, SOLDÁVEL, DE 32MM, INSTALADO EM RAMAL DE DISTRIBUIÇÃO DE ÁGUA - FORNECIMENTO E INSTALAÇÃO. AF_06/2022</t>
  </si>
  <si>
    <t xml:space="preserve">TUBO, PVC, SOLDÁVEL, DE 25MM, INSTALADO EM PRUMADA DE ÁGUA - FORNECIMENTO E INSTALAÇÃO. AF_06/2022</t>
  </si>
  <si>
    <t xml:space="preserve">TUBO, PVC, SOLDÁVEL, DE 32MM, INSTALADO EM PRUMADA DE ÁGUA - FORNECIMENTO E INSTALAÇÃO. AF_06/2022</t>
  </si>
  <si>
    <t xml:space="preserve">TUBO, PVC, SOLDÁVEL, DE 40MM, INSTALADO EM PRUMADA DE ÁGUA - FORNECIMENTO E INSTALAÇÃO. AF_06/2022</t>
  </si>
  <si>
    <t xml:space="preserve">TUBO, PVC, SOLDÁVEL, DE 50MM, INSTALADO EM PRUMADA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</si>
  <si>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</si>
  <si>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</si>
  <si>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</si>
  <si>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</si>
  <si>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</si>
  <si>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RAMAL DE ENCAMINHAMENTO. AF_06/2022</t>
  </si>
  <si>
    <t xml:space="preserve">TUBO PVC, SÉRIE R, ÁGUA PLUVIAL, DN 100 MM, FORNECIDO E INSTALADO EM RAMAL DE ENCAMINHAMENTO. AF_06/2022</t>
  </si>
  <si>
    <t xml:space="preserve">TUBO PVC, SÉRIE R, ÁGUA PLUVIAL, DN 75 MM, FORNECIDO E INSTALADO EM CONDUTORES VERTICAIS DE ÁGUAS PLUVIAIS. AF_06/2022</t>
  </si>
  <si>
    <t xml:space="preserve">TUBO PVC, SÉRIE R, ÁGUA PLUVIAL, DN 100 MM, FORNECIDO E INSTALADO EM CONDUTORES VERTICAIS DE ÁGUAS PLUVIAIS. AF_06/2022</t>
  </si>
  <si>
    <t xml:space="preserve">TUBO PVC, SÉRIE R, ÁGUA PLUVIAL, DN 150 MM, FORNECIDO E INSTALADO EM CONDUTORES VERTICAIS DE ÁGUAS PLUVIAIS. AF_06/2022</t>
  </si>
  <si>
    <t xml:space="preserve">TUBO, CPVC, SOLDÁVEL, DN 15MM, INSTALADO EM RAMAL OU SUB-RAMAL DE ÁGUA - FORNECIMENTO E INSTALAÇÃO. AF_06/2022</t>
  </si>
  <si>
    <t xml:space="preserve">TUBO, CPVC, SOLDÁVEL, DN 22MM, INSTALADO EM RAMAL OU SUB-RAMAL DE ÁGUA - FORNECIMENTO E INSTALAÇÃO. AF_06/2022</t>
  </si>
  <si>
    <t xml:space="preserve">TUBO, CPVC, SOLDÁVEL, DN 28MM, INSTALADO EM RAMAL OU SUB-RAMAL DE ÁGUA - FORNECIMENTO E INSTALAÇÃO. AF_06/2022</t>
  </si>
  <si>
    <t xml:space="preserve">TUBO, CPVC, SOLDÁVEL, DN 35MM, INSTALADO EM RAMAL OU SUB-RAMAL DE ÁGUA   FORNECIMENTO E INSTALAÇÃO. AF_06/2022</t>
  </si>
  <si>
    <t xml:space="preserve">TUBO PVC, SERIE NORMAL, ESGOTO PREDIAL, DN 40 MM, FORNECIDO E INSTALADO EM RAMAL DE DESCARGA OU RAMAL DE ESGOTO SANITÁRIO. AF_08/2022</t>
  </si>
  <si>
    <t xml:space="preserve">TUBO PVC, SERIE NORMAL, ESGOTO PREDIAL, DN 50 MM, FORNECIDO E INSTALADO EM RAMAL DE DESCARGA OU RAMAL DE ESGOTO SANITÁRIO. AF_08/2022</t>
  </si>
  <si>
    <t xml:space="preserve">TUBO PVC, SERIE NORMAL, ESGOTO PREDIAL, DN 75 MM, FORNECIDO E INSTALADO EM RAMAL DE DESCARGA OU RAMAL DE ESGOTO SANITÁRIO. AF_08/2022</t>
  </si>
  <si>
    <t xml:space="preserve">TUBO PVC, SERIE NORMAL, ESGOTO PREDIAL, DN 100 MM, FORNECIDO E INSTALADO EM RAMAL DE DESCARGA OU RAMAL DE ESGOTO SANITÁRIO. AF_08/2022</t>
  </si>
  <si>
    <t xml:space="preserve">TUBO, CPVC, SOLDÁVEL, DN 22MM, INSTALADO EM RAMAL DE DISTRIBUIÇÃO DE ÁGUA - FORNECIMENTO E INSTALAÇÃO. AF_06/2022</t>
  </si>
  <si>
    <t xml:space="preserve">TUBO, CPVC, SOLDÁVEL, DN 28MM, INSTALADO EM RAMAL DE DISTRIBUIÇÃO DE ÁGUA - FORNECIMENTO E INSTALAÇÃO. AF_06/2022</t>
  </si>
  <si>
    <t xml:space="preserve">TUBO, CPVC, SOLDÁVEL, DN 35MM, INSTALADO EM PRUMADA DE ÁGUA   FORNECIMENTO E INSTALAÇÃO. AF_06/2022</t>
  </si>
  <si>
    <t xml:space="preserve">TUBO, CPVC, SOLDÁVEL, DN 42MM,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</si>
  <si>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</si>
  <si>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</si>
  <si>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TUBO PVC, SERIE NORMAL, ESGOTO PREDIAL, DN 50 MM, FORNECIDO E INSTALADO EM PRUMADA DE ESGOTO SANITÁRIO OU VENTILAÇÃO. AF_08/2022</t>
  </si>
  <si>
    <t xml:space="preserve">TUBO PVC, SERIE NORMAL, ESGOTO PREDIAL, DN 75 MM,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</si>
  <si>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</si>
  <si>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</si>
  <si>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</si>
  <si>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SOLDÁVEL, DE 25MM, INSTALADO EM DRENO DE AR-CONDICIONADO - FORNECIMENTO E INSTALAÇÃO. AF_08/2022</t>
  </si>
  <si>
    <t xml:space="preserve">TUBO EM COBRE RÍGIDO, DN 22 MM, CLASSE E, SEM ISOLAMENTO, INSTALADO EM PRUMADA DE HIDRÁULICA PREDIAL - FORNECIMENTO E INSTALAÇÃO. AF_04/2022</t>
  </si>
  <si>
    <t xml:space="preserve">TUBO EM COBRE RÍGIDO, DN 28 MM, CLASSE E, SEM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</si>
  <si>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</si>
  <si>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</si>
  <si>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</si>
  <si>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</si>
  <si>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TUBO EM COBRE RÍGIDO, DN 22 MM, CLASSE E, COM ISOLAMENTO, INSTALADO EM PRUMADA DE HIDRÁULICA PREDIAL - FORNECIMENTO E INSTALAÇÃO. AF_04/2022</t>
  </si>
  <si>
    <t xml:space="preserve">TUBO EM COBRE RÍGIDO, DN 28 MM, CLASSE E, COM ISOLAMENTO, INSTALADO EM PRUMADA DE HIDRÁULICA PREDIAL - FORNECIMENTO E INSTALAÇÃO. AF_04/2022</t>
  </si>
  <si>
    <t xml:space="preserve">TUBO EM COBRE RÍGIDO, DN 35 MM, CLASSE E, COM ISOLAMENTO, INSTALADO EM PRUMADA DE HIDRÁULICA PREDIAL - FORNECIMENTO E INSTALAÇÃO. AF_04/2022</t>
  </si>
  <si>
    <t xml:space="preserve">TUBO EM COBRE RÍGIDO, DN 42 MM, CLASSE E, COM ISOLAMENTO, INSTALADO EM PRUMADA DE HIDRÁULICA PREDIAL - FORNECIMENTO E INSTALAÇÃO. AF_04/2022</t>
  </si>
  <si>
    <t xml:space="preserve">TUBO EM COBRE RÍGIDO, DN 54 MM, CLASSE E, COM ISOLAMENTO, INSTALADO EM PRUMADA DE HIDRÁULICA PREDIAL - FORNECIMENTO E INSTALAÇÃO. AF_04/2022</t>
  </si>
  <si>
    <t xml:space="preserve">TUBO EM COBRE RÍGIDO, DN 66 MM, CLASSE E, COM ISOLAMENTO, INSTALADO EM PRUMADA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</si>
  <si>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</si>
  <si>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</si>
  <si>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</si>
  <si>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15 MM, CLASSE E, COM ISOLAMENTO, INSTALADO EM RAMAL DE DISTRIBUIÇÃO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</si>
  <si>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</si>
  <si>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</si>
  <si>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15 MM, CLASSE E, SEM ISOLAMENTO, INSTALADO EM RAMAL E SUB-RAMAL DE HIDRÁULICA PREDIAL - FORNECIMENTO E INSTALAÇÃO. AF_04/2022</t>
  </si>
  <si>
    <t xml:space="preserve">TUBO EM COBRE RÍGIDO, DN 22 MM, CLASSE E, SEM ISOLAMENTO, INSTALADO EM RAMAL E SUB-RAMAL DE HIDRÁULICA PREDIAL - FORNECIMENTO E INSTALAÇÃO. AF_04/2022</t>
  </si>
  <si>
    <t xml:space="preserve">TUBO EM COBRE RÍGIDO, DN 28 MM, CLASSE E, SEM ISOLAMENTO, INSTALADO EM RAMAL E SUB-RAMAL DE HIDRÁULICA PREDIAL - FORNECIMENTO E INSTALAÇÃO. AF_04/2022</t>
  </si>
  <si>
    <t xml:space="preserve">TUBO EM COBRE RÍGIDO, DN 15 MM, CLASSE E, COM ISOLAMENTO, INSTALADO EM RAMAL E SUB-RAMAL DE HIDRÁULICA PREDIAL - FORNECIMENTO E INSTALAÇÃO. AF_04/2022</t>
  </si>
  <si>
    <t xml:space="preserve">TUBO EM COBRE RÍGIDO, DN 22 MM, CLASSE E, COM ISOLAMENTO, INSTALADO EM RAMAL E SUB-RAMAL DE HIDRÁULICA PREDIAL - FORNECIMENTO E INSTALAÇÃO. AF_04/2022</t>
  </si>
  <si>
    <t xml:space="preserve">TUBO EM COBRE RÍGIDO, DN 28 MM, CLASSE E, COM ISOLAMENTO, INSTALADO EM RAMAL E SUB-RAMAL DE HIDRÁULICA PREDIAL - FORNECIMENTO E INSTALAÇÃO. AF_04/2022</t>
  </si>
  <si>
    <t xml:space="preserve">TUBO DE AÇO GALVANIZADO COM COSTURA, CLASSE MÉDIA, CONEXÃO RANHURADA, DN 50 (2"), INSTALADO EM PRUMADAS - FORNECIMENTO E INSTALAÇÃO. AF_10/2020</t>
  </si>
  <si>
    <t xml:space="preserve">TUBO DE AÇO GALVANIZADO COM COSTURA, CLASSE MÉDIA, CONEXÃO RANHURADA, DN 65 (2 1/2"), INSTALADO EM PRUMADAS - FORNECIMENTO E INSTALAÇÃO. AF_10/2020</t>
  </si>
  <si>
    <t xml:space="preserve">TUBO DE AÇO GALVANIZADO COM COSTURA, CLASSE MÉDIA, CONEXÃO RANHURADA, DN 80 (3"), INSTALADO EM PRUMADAS - FORNECIMENTO E INSTALAÇÃO. AF_10/2020</t>
  </si>
  <si>
    <t xml:space="preserve">TUBO DE AÇO PRETO SEM COSTURA, CONEXÃO SOLDADA, DN 50 (2"), INSTALADO EM PRUMADAS - FORNECIMENTO E INSTALAÇÃO. AF_10/2020</t>
  </si>
  <si>
    <t xml:space="preserve">TUBO DE AÇO PRETO SEM COSTURA, CONEXÃO SOLDADA, DN 65 (2 1/2"), INSTALADO EM PRUMADAS - FORNECIMENTO E INSTALAÇÃO. AF_10/2020</t>
  </si>
  <si>
    <t xml:space="preserve">TUBO DE AÇO GALVANIZADO COM COSTURA, CLASSE MÉDIA, DN 50 (2"), CONEXÃO ROSQUEADA, INSTALADO EM PRUMADAS - FORNECIMENTO E INSTALAÇÃO. AF_10/2020</t>
  </si>
  <si>
    <t xml:space="preserve">TUBO DE AÇO GALVANIZADO COM COSTURA, CLASSE MÉDIA, DN 65 (2 1/2"), CONEXÃO ROSQUEADA, INSTALADO EM PRUMADAS - FORNECIMENTO E INSTALAÇÃO. AF_10/2020</t>
  </si>
  <si>
    <t xml:space="preserve">TUBO DE AÇO GALVANIZADO COM COSTURA, CLASSE MÉDIA, DN 80 (3"), CONEXÃO ROSQUEADA, INSTALADO EM PRUMADAS - FORNECIMENTO E INSTALAÇÃO. AF_10/2020</t>
  </si>
  <si>
    <t xml:space="preserve">TUBO DE AÇO PRETO SEM COSTURA, CONEXÃO SOLDADA, DN 25 (1"), INSTALADO EM REDE DE ALIMENTAÇÃO PARA HIDRANTE - FORNECIMENTO E INSTALAÇÃO. AF_10/2020</t>
  </si>
  <si>
    <t xml:space="preserve">TUBO DE AÇO PRETO SEM COSTURA, CONEXÃO SOLDADA, DN 32 (1 1/4"), INSTALADO EM REDE DE ALIMENTAÇÃO PARA HIDRANTE - FORNECIMENTO E INSTALAÇÃO. AF_10/2020</t>
  </si>
  <si>
    <t xml:space="preserve">TUBO DE AÇO PRETO SEM COSTURA, CONEXÃO SOLDADA, DN 50 (2"), INSTALADO EM REDE DE ALIMENTAÇÃO PARA HIDRANTE - FORNECIMENTO E INSTALAÇÃO. AF_10/2020</t>
  </si>
  <si>
    <t xml:space="preserve">TUBO DE AÇO PRETO SEM COSTURA, CONEXÃO SOLDADA, DN 65 (2 1/2"), INSTALADO EM REDE DE ALIMENTAÇÃO PARA HIDRANTE - FORNECIMENTO E INSTALAÇÃO. AF_10/2020</t>
  </si>
  <si>
    <t xml:space="preserve">TUBO DE AÇO GALVANIZADO COM COSTURA, CLASSE MÉDIA, DN 32 (1 1/4"), CONEXÃO ROSQUEADA, INSTALADO EM REDE DE ALIMENTAÇÃO PARA HIDRANTE - FORNECIMENTO E INSTALAÇÃO. AF_10/2020</t>
  </si>
  <si>
    <t xml:space="preserve">TUBO DE AÇO GALVANIZADO COM COSTURA, CLASSE MÉDIA, DN 40 (1 1/2"), CONEXÃO ROSQUEADA, INSTALADO EM REDE DE ALIMENTAÇÃO PARA HIDRANTE - FORNECIMENTO E INSTALAÇÃO. AF_10/2020</t>
  </si>
  <si>
    <t xml:space="preserve">TUBO DE AÇO GALVANIZADO COM COSTURA, CLASSE MÉDIA, DN 50 (2"), CONEXÃO ROSQUEADA, INSTALADO EM REDE DE ALIMENTAÇÃO PARA HIDRANTE - FORNECIMENTO E INSTALAÇÃO. AF_10/2020</t>
  </si>
  <si>
    <t xml:space="preserve">TUBO DE AÇO GALVANIZADO COM COSTURA, CLASSE MÉDIA, DN 65 (2 1/2"), CONEXÃO ROSQUEADA, INSTALADO EM REDE DE ALIMENTAÇÃO PARA HIDRANTE - FORNECIMENTO E INSTALAÇÃO. AF_10/2020</t>
  </si>
  <si>
    <t xml:space="preserve">TUBO DE AÇO GALVANIZADO COM COSTURA, CLASSE MÉDIA, DN 80 (3"), CONEXÃO ROSQUEADA, INSTALADO EM REDE DE ALIMENTAÇÃO PARA HIDRANTE - FORNECIMENTO E INSTALAÇÃO. AF_10/2020</t>
  </si>
  <si>
    <t xml:space="preserve">TUBO DE AÇO PRETO SEM COSTURA, CONEXÃO SOLDADA, DN 25 (1"), INSTALADO EM REDE DE ALIMENTAÇÃO PARA SPRINKLER - FORNECIMENTO E INSTALAÇÃO. AF_10/2020</t>
  </si>
  <si>
    <t xml:space="preserve">TUBO DE AÇO PRETO SEM COSTURA, CONEXÃO SOLDADA, DN 32 (1 1/4"), INSTALADO EM REDE DE ALIMENTAÇÃO PARA SPRINKLER - FORNECIMENTO E INSTALAÇÃO. AF_10/2020</t>
  </si>
  <si>
    <t xml:space="preserve">TUBO DE AÇO PRETO SEM COSTURA, CONEXÃO SOLDADA, DN 40 (1 1/2"), INSTALADO EM REDE DE ALIMENTAÇÃO PARA SPRINKLER - FORNECIMENTO E INSTALAÇÃO. AF_10/2020</t>
  </si>
  <si>
    <t xml:space="preserve">TUBO DE AÇO PRETO SEM COSTURA, CONEXÃO SOLDADA, DN 50 (2"), INSTALADO EM REDE DE ALIMENTAÇÃO PARA SPRINKLER - FORNECIMENTO E INSTALAÇÃO. AF_10/2020</t>
  </si>
  <si>
    <t xml:space="preserve">TUBO DE AÇO PRETO SEM COSTURA, CONEXÃO SOLDADA, DN 65 (2 1/2"), INSTALADO EM REDE DE ALIMENTAÇÃO PARA SPRINKLER - FORNECIMENTO E INSTALAÇÃO. AF_10/2020</t>
  </si>
  <si>
    <t xml:space="preserve">TUBO DE AÇO GALVANIZADO COM COSTURA, CLASSE MÉDIA, CONEXÃO ROSQUEADA, DN 32 (1 1/4"), INSTALADO EM REDE DE ALIMENTAÇÃO PARA SPRINKLER - FORNECIMENTO E INSTALAÇÃO. AF_10/2020</t>
  </si>
  <si>
    <t xml:space="preserve">TUBO DE AÇO GALVANIZADO COM COSTURA, CLASSE MÉDIA, CONEXÃO ROSQUEADA, DN 40 (1 1/2"), INSTALADO EM REDE DE ALIMENTAÇÃO PARA SPRINKLER - FORNECIMENTO E INSTALAÇÃO. AF_10/2020</t>
  </si>
  <si>
    <t xml:space="preserve">TUBO DE AÇO GALVANIZADO COM COSTURA, CLASSE MÉDIA, CONEXÃO ROSQUEADA, DN 50 (2"), INSTALADO EM REDE DE ALIMENTAÇÃO PARA SPRINKLER - FORNECIMENTO E INSTALAÇÃO. AF_10/2020</t>
  </si>
  <si>
    <t xml:space="preserve">TUBO DE AÇO GALVANIZADO COM COSTURA, CLASSE MÉDIA, CONEXÃO ROSQUEADA, DN 65 (2 1/2"), INSTALADO EM REDE DE ALIMENTAÇÃO PARA SPRINKLER - FORNECIMENTO E INSTALAÇÃO. AF_10/2020</t>
  </si>
  <si>
    <t xml:space="preserve">TUBO DE AÇO GALVANIZADO COM COSTURA, CLASSE MÉDIA, CONEXÃO ROSQUEADA, DN 80 (3"), INSTALADO EM REDE DE ALIMENTAÇÃO PARA SPRINKLER - FORNECIMENTO E INSTALAÇÃO. AF_10/2020</t>
  </si>
  <si>
    <t xml:space="preserve">TUBO DE AÇO GALVANIZADO COM COSTURA, CLASSE MÉDIA, CONEXÃO ROSQUEADA, DN 15 (1/2"), INSTALADO EM RAMAIS E SUB-RAMAIS DE GÁS - FORNECIMENTO E INSTALAÇÃO. AF_10/2020</t>
  </si>
  <si>
    <t xml:space="preserve">TUBO DE AÇO GALVANIZADO COM COSTURA, CLASSE MÉDIA, CONEXÃO ROSQUEADA, DN 20 (3/4"), INSTALADO EM RAMAIS E SUB-RAMAIS DE GÁS - FORNECIMENTO E INSTALAÇÃO. AF_10/2020</t>
  </si>
  <si>
    <t xml:space="preserve">TUBO DE AÇO PRETO SEM COSTURA, CLASSE MÉDIA, CONEXÃO SOLDADA, DN 15 (1/2"), INSTALADO EM RAMAIS E SUB-RAMAIS DE GÁS - FORNECIMENTO E INSTALAÇÃO. AF_10/2020</t>
  </si>
  <si>
    <t xml:space="preserve">TUBO DE AÇO PRETO SEM COSTURA, CLASSE MÉDIA, CONEXÃO SOLDADA, DN 20 (3/4"), INSTALADO EM RAMAIS E SUB-RAMAIS DE GÁS - FORNECIMENTO E INSTALAÇÃO. AF_10/2020</t>
  </si>
  <si>
    <t xml:space="preserve">TUBO DE AÇO PRETO SEM COSTURA, CLASSE MÉDIA, CONEXÃO SOLDADA, DN 25 (1"), INSTALADO EM RAMAIS  E SUB-RAMAIS DE GÁS - FORNECIMENTO E INSTALAÇÃO. AF_10/2020</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</si>
  <si>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</si>
  <si>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</si>
  <si>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</si>
  <si>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</si>
  <si>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</si>
  <si>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</si>
  <si>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EM COBRE RÍGIDO, DN 104 MM, CLASSE E, SEM ISOLAMENTO, INSTALADO EM RESERVAÇÃO PREDIAL DE ÁGUA - FORNECIMENTO E INSTALAÇÃO. AF_04/2024</t>
  </si>
  <si>
    <t xml:space="preserve">TUBO, PVC, SOLDÁVEL, DE  25MM,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</si>
  <si>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</si>
  <si>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</si>
  <si>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</si>
  <si>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</si>
  <si>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</si>
  <si>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</si>
  <si>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TUBO, PVC, SOLDÁVEL, DE 110MM,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</si>
  <si>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</si>
  <si>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</si>
  <si>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</si>
  <si>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</si>
  <si>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</si>
  <si>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</si>
  <si>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</si>
  <si>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CPVC, SOLDÁVEL, DN 114 MM, INSTALADO EM RESERVAÇÃO PREDIAL DE ÁGUA - FORNECIMENTO E INSTALAÇÃO. AF_04/2024</t>
  </si>
  <si>
    <t xml:space="preserve">TUBO DE AÇO PRETO SEM COSTURA, CONEXÃO SOLDADA, DN 40 (1 1/2"), INSTALADO EM REDE DE ALIMENTAÇÃO PARA HIDRANTE - FORNECIMENTO E INSTALAÇÃO. AF_10/2020</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</si>
  <si>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</si>
  <si>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</si>
  <si>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20,  INSTALADO EM RAMAL DE DISTRIBUIÇÃO DE ÁGUA   FORNECIMENTO E INSTALAÇÃO. AF_08/2022</t>
  </si>
  <si>
    <t xml:space="preserve">TUBO, PPR, DN 32, CLASSE PN 12,  INSTALADO EM RAMAL DE DISTRIBUIÇÃO DE ÁGUA   FORNECIMENTO E INSTALAÇÃO. AF_08/2022</t>
  </si>
  <si>
    <t xml:space="preserve">TUBO, PPR, DN 40, CLASSE PN 12,  INSTALADO EM RAMAL DE DISTRIBUIÇÃO DE ÁGUA   FORNECIMENTO E INSTALAÇÃO. AF_08/2022</t>
  </si>
  <si>
    <t xml:space="preserve">TUBO, PPR, DN 25, CLASSE PN 25,  INSTALADO EM RAMAL DE DISTRIBUIÇÃO DE ÁGUA   FORNECIMENTO E INSTALAÇÃO. AF_08/2022</t>
  </si>
  <si>
    <t xml:space="preserve">TUBO, PPR, DN 32, CLASSE PN 25,  INSTALADO EM RAMAL DE DISTRIBUIÇÃO DE ÁGUA   FORNECIMENTO E INSTALAÇÃO. AF_08/2022</t>
  </si>
  <si>
    <t xml:space="preserve">TUBO, PPR, DN 40, CLASSE PN 25,  INSTALADO EM RAMAL DE DISTRIBUIÇÃO DE ÁGUA   FORNECIMENTO E INSTALAÇÃO. AF_08/2022</t>
  </si>
  <si>
    <t xml:space="preserve">TUBO, PPR, DN 25, CLASSE PN 20,  INSTALADO EM PRUMADA DE ÁGUA   FORNECIMENTO E INSTALAÇÃO. AF_08/2022</t>
  </si>
  <si>
    <t xml:space="preserve">TUBO, PPR, DN 32, CLASSE PN 12,  INSTALADO EM PRUMADA DE ÁGUA   FORNECIMENTO E INSTALAÇÃO. AF_08/2022</t>
  </si>
  <si>
    <t xml:space="preserve">TUBO, PPR, DN 40, CLASSE PN 12,  INSTALADO EM PRUMADA DE ÁGUA   FORNECIMENTO E INSTALAÇÃO. AF_08/2022</t>
  </si>
  <si>
    <t xml:space="preserve">TUBO, PPR, DN 50, CLASSE PN 12,  INSTALADO EM PRUMADA DE ÁGUA   FORNECIMENTO E INSTALAÇÃO. AF_08/2022</t>
  </si>
  <si>
    <t xml:space="preserve">TUBO, PPR, DN 63, CLASSE PN 12,  INSTALADO EM PRUMADA DE ÁGUA   FORNECIMENTO E INSTALAÇÃO. AF_08/2022</t>
  </si>
  <si>
    <t xml:space="preserve">TUBO, PPR, DN 75, CLASSE PN 12,  INSTALADO EM PRUMADA DE ÁGUA   FORNECIMENTO E INSTALAÇÃO. AF_08/2022</t>
  </si>
  <si>
    <t xml:space="preserve">TUBO, PPR, DN 90, CLASSE PN 12,  INSTALADO EM PRUMADA DE ÁGUA   FORNECIMENTO E INSTALAÇÃO. AF_08/2022</t>
  </si>
  <si>
    <t xml:space="preserve">TUBO, PPR, DN 110, CLASSE PN 12,  INSTALADO EM PRUMADA DE ÁGUA   FORNECIMENTO E INSTALAÇÃO. AF_08/2022</t>
  </si>
  <si>
    <t xml:space="preserve">TUBO, PPR, DN 25, CLASSE PN 25,  INSTALADO EM PRUMADA DE ÁGUA   FORNECIMENTO E INSTALAÇÃO. AF_08/2022</t>
  </si>
  <si>
    <t xml:space="preserve">TUBO, PPR, DN 32, CLASSE PN 25,  INSTALADO EM PRUMADA DE ÁGUA   FORNECIMENTO E INSTALAÇÃO. AF_08/2022</t>
  </si>
  <si>
    <t xml:space="preserve">TUBO, PPR, DN 40, CLASSE PN 25,  INSTALADO EM PRUMADA DE ÁGUA   FORNECIMENTO E INSTALAÇÃO. AF_08/2022</t>
  </si>
  <si>
    <t xml:space="preserve">TUBO, PPR, DN 50, CLASSE PN 25,  INSTALADO EM PRUMADA DE ÁGUA   FORNECIMENTO E INSTALAÇÃO. AF_08/2022</t>
  </si>
  <si>
    <t xml:space="preserve">TUBO, PPR, DN 63, CLASSE PN 25,  INSTALADO EM PRUMADA DE ÁGUA   FORNECIMENTO E INSTALAÇÃO. AF_08/2022</t>
  </si>
  <si>
    <t xml:space="preserve">TUBO, PPR, DN 75, CLASSE PN 25,  INSTALADO EM PRUMADA DE ÁGUA   FORNECIMENTO E INSTALAÇÃO. AF_08/2022</t>
  </si>
  <si>
    <t xml:space="preserve">TUBO, PPR, DN 90, CLASSE PN 25,  INSTALADO EM PRUMADA DE ÁGUA   FORNECIMENTO E INSTALAÇÃO. AF_08/2022</t>
  </si>
  <si>
    <t xml:space="preserve">TUBO, PPR, DN 110, CLASSE PN 25,  INSTALADO EM PRUMADA DE ÁGUA   FORNECIMENTO E INSTALAÇÃO. AF_08/2022</t>
  </si>
  <si>
    <t xml:space="preserve">TUBO, PPR, DN 20 MM, CLASSE PN 20,  INSTALADO EM RESERVAÇÃO PREDIAL DE ÁGUA - FORNECIMENTO E INSTALAÇÃO. AF_04/2024</t>
  </si>
  <si>
    <t xml:space="preserve">TUBO, PPR, DN 25 MM, CLASSE PN 20,  INSTALADO EM RESERVAÇÃO PREDIAL DE ÁGUA - FORNECIMENTO E INSTALAÇÃO. AF_04/2024</t>
  </si>
  <si>
    <t xml:space="preserve">TUBO, PPR, DN 32 MM, CLASSE PN 12,  INSTALADO EM RESERVAÇÃO PREDIAL DE ÁGUA - FORNECIMENTO E INSTALAÇÃO. AF_04/2024</t>
  </si>
  <si>
    <t xml:space="preserve">TUBO, PPR, DN 40 MM, CLASSE PN 12,  INSTALADO EM RESERVAÇÃO PREDIAL DE ÁGUA - FORNECIMENTO E INSTALAÇÃO. AF_04/2024</t>
  </si>
  <si>
    <t xml:space="preserve">TUBO, PPR, DN 50 MM, CLASSE PN 12,  INSTALADO EM RESERVAÇÃO PREDIAL DE ÁGUA - FORNECIMENTO E INSTALAÇÃO. AF_04/2024</t>
  </si>
  <si>
    <t xml:space="preserve">TUBO, PPR, DN 63 MM, CLASSE PN 12,  INSTALADO EM RESERVAÇÃO PREDIAL DE ÁGUA - FORNECIMENTO E INSTALAÇÃO. AF_04/2024</t>
  </si>
  <si>
    <t xml:space="preserve">TUBO, PPR, DN 75 MM, CLASSE PN 12,  INSTALADO EM RESERVAÇÃO PREDIAL DE ÁGUA - FORNECIMENTO E INSTALAÇÃO. AF_04/2024</t>
  </si>
  <si>
    <t xml:space="preserve">TUBO, PPR, DN 90 MM, CLASSE PN 12,  INSTALADO EM RESERVAÇÃO PREDIAL DE ÁGUA - FORNECIMENTO E INSTALAÇÃO. AF_04/2024</t>
  </si>
  <si>
    <t xml:space="preserve">TUBO, PPR, DN 110 MM, CLASSE PN 12,  INSTALADO EM RESERVAÇÃO PREDIAL DE ÁGUA - FORNECIMENTO E INSTALAÇÃO. AF_04/2024</t>
  </si>
  <si>
    <t xml:space="preserve">TUBO, PPR, DN 20 MM, CLASSE PN 25,  INSTALADO EM RESERVAÇÃO PREDIAL DE ÁGUA - FORNECIMENTO E INSTALAÇÃO. AF_04/2024</t>
  </si>
  <si>
    <t xml:space="preserve">TUBO, PPR, DN 25 MM, CLASSE PN 25,  INSTALADO EM RESERVAÇÃO PREDIAL DE ÁGUA - FORNECIMENTO E INSTALAÇÃO. AF_04/2024</t>
  </si>
  <si>
    <t xml:space="preserve">TUBO, PPR, DN 32 MM, CLASSE PN 25,  INSTALADO EM RESERVAÇÃO PREDIAL DE ÁGUA - FORNECIMENTO E INSTALAÇÃO. AF_04/2024</t>
  </si>
  <si>
    <t xml:space="preserve">TUBO, PPR, DN 40 MM, CLASSE PN 25,  INSTALADO EM RESERVAÇÃO PREDIAL DE ÁGUA - FORNECIMENTO E INSTALAÇÃO. AF_04/2024</t>
  </si>
  <si>
    <t xml:space="preserve">TUBO, PPR, DN 50 MM, CLASSE PN 25,  INSTALADO EM RESERVAÇÃO PREDIAL DE ÁGUA - FORNECIMENTO E INSTALAÇÃO. AF_04/2024</t>
  </si>
  <si>
    <t xml:space="preserve">TUBO, PPR, DN 63 MM, CLASSE PN 25,  INSTALADO EM RESERVAÇÃO PREDIAL DE ÁGUA - FORNECIMENTO E INSTALAÇÃO. AF_04/2024</t>
  </si>
  <si>
    <t xml:space="preserve">TUBO, PPR, DN 75 MM, CLASSE PN 25,  INSTALADO EM RESERVAÇÃO PREDIAL DE ÁGUA - FORNECIMENTO E INSTALAÇÃO. AF_04/2024</t>
  </si>
  <si>
    <t xml:space="preserve">TUBO, PPR, DN 90 MM, CLASSE PN 25,  INSTALADO EM RESERVAÇÃO PREDIAL DE ÁGUA - FORNECIMENTO E INSTALAÇÃO. AF_04/2024</t>
  </si>
  <si>
    <t xml:space="preserve">TUBO, PPR, DN 110 MM, CLASSE PN 25,  INSTALADO EM RESERVAÇÃO PREDIAL DE ÁGUA - FORNECIMENTO E INSTALAÇÃO. AF_04/2024</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</si>
  <si>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</si>
  <si>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</si>
  <si>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</si>
  <si>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</si>
  <si>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TUBO EM COBRE FLEXÍVEL, DN 1/4", COM ISOLAMENTO, INSTALADO EM RAMAL DE ALIMENTAÇÃO DE AR CONDICIONADO COM CONDENSADORA INDIVIDUAL   FORNECIMENTO E INSTALAÇÃO. AF_12/2015</t>
  </si>
  <si>
    <t xml:space="preserve">TUBO EM COBRE FLEXÍVEL, DN 3/8", COM ISOLAMENTO, INSTALADO EM RAMAL DE ALIMENTAÇÃO DE AR CONDICIONADO COM CONDENSADORA INDIVIDUAL - FORNECIMENTO E INSTALAÇÃO. AF_12/2015</t>
  </si>
  <si>
    <t xml:space="preserve">TUBO EM COBRE FLEXÍVEL, DN 1/2", COM ISOLAMENTO, INSTALADO EM RAMAL DE ALIMENTAÇÃO DE AR CONDICIONADO COM CONDENSADORA INDIVIDUAL - FORNECIMENTO E INSTALAÇÃO. AF_12/2015</t>
  </si>
  <si>
    <t xml:space="preserve">TUBO EM COBRE FLEXÍVEL, DN 5/8", COM ISOLAMENTO, INSTALADO EM RAMAL DE ALIMENTAÇÃO DE AR CONDICIONADO COM CONDENSADORA INDIVIDUAL - FORNECIMENTO E INSTALAÇÃO. AF_12/2015</t>
  </si>
  <si>
    <t xml:space="preserve">TUBO EM COBRE FLEXÍVEL, DN 1/4", COM ISOLAMENTO, INSTALADO EM RAMAL DE ALIMENTAÇÃO DE AR CONDICIONADO COM CONDENSADORA CENTRAL - FORNECIMENTO E INSTALAÇÃO. AF_12/2015</t>
  </si>
  <si>
    <t xml:space="preserve">TUBO EM COBRE FLEXÍVEL, DN 3/8", COM ISOLAMENTO, INSTALADO EM RAMAL DE ALIMENTAÇÃO DE AR CONDICIONADO COM CONDENSADORA CENTRAL - FORNECIMENTO E INSTALAÇÃO. AF_12/2015</t>
  </si>
  <si>
    <t xml:space="preserve">TUBO EM COBRE FLEXÍVEL, DN 1/2", COM ISOLAMENTO, INSTALADO EM RAMAL DE ALIMENTAÇÃO DE AR CONDICIONADO COM CONDENSADORA CENTRAL - FORNECIMENTO E INSTALAÇÃO. AF_12/2015</t>
  </si>
  <si>
    <t xml:space="preserve">TUBO EM COBRE FLEXÍVEL, DN 5/8", COM ISOLAMENTO, INSTALADO EM RAMAL DE ALIMENTAÇÃO DE AR CONDICIONADO COM CONDENSADORA CENTRAL   FORNECIMENTO E INSTALAÇÃO. AF_12/2015</t>
  </si>
  <si>
    <t xml:space="preserve">TUBO EM COBRE RÍGIDO, DN 22 MM, CLASSE A, SEM ISOLAMENTO, INSTALADO EM PRUMADA DE GÁS COMBUSTÍVEL - FORNECIMENTO E INSTALAÇÃO. AF_04/2022</t>
  </si>
  <si>
    <t xml:space="preserve">TUBO EM COBRE RÍGIDO, DN 28 MM, CLASSE A, SEM ISOLAMENTO, INSTALADO EM PRUMADA DE GÁS COMBUSTÍVEL - FORNECIMENTO E INSTALAÇÃO. AF_04/2022</t>
  </si>
  <si>
    <t xml:space="preserve">TUBO EM COBRE RÍGIDO, DN 35 MM, CLASSE A, SEM ISOLAMENTO, INSTALADO EM PRUMADA DE GÁS COMBUSTÍVEL - FORNECIMENTO E INSTALAÇÃO. AF_04/2022</t>
  </si>
  <si>
    <t xml:space="preserve">TUBO EM COBRE RÍGIDO, DN 42 MM, CLASSE A, SEM ISOLAMENTO, INSTALADO EM PRUMADA DE GÁS COMBUSTÍVEL - FORNECIMENTO E INSTALAÇÃO. AF_04/2022</t>
  </si>
  <si>
    <t xml:space="preserve">TUBO EM COBRE RÍGIDO, DN 54 MM, CLASSE A, SEM ISOLAMENTO, INSTALADO EM PRUMADA DE GÁS COMBUSTÍVEL - FORNECIMENTO E INSTALAÇÃO. AF_04/2022</t>
  </si>
  <si>
    <t xml:space="preserve">TUBO EM COBRE RÍGIDO, DN 66 MM, CLASSE A, SEM ISOLAMENTO, INSTALADO EM PRUMADA DE GÁS COMBUSTÍVEL - FORNECIMENTO E INSTALAÇÃO. AF_04/2022</t>
  </si>
  <si>
    <t xml:space="preserve">TUBO DE AÇO GALVANIZADO COM COSTURA, CLASSE MÉDIA, DN 25 (1"), CONEXÃO ROSQUEADA, INSTALADO EM REDE DE ALIMENTAÇÃO PARA HIDRANTE - FORNECIMENTO E INSTALAÇÃO. AF_10/2020</t>
  </si>
  <si>
    <t xml:space="preserve">TUBO DE AÇO GALVANIZADO COM COSTURA, CLASSE MÉDIA, CONEXÃO ROSQUEADA, DN 25 (1"), INSTALADO EM REDE DE ALIMENTAÇÃO PARA SPRINKLER - FORNECIMENTO E INSTALAÇÃO. AF_10/2020</t>
  </si>
  <si>
    <t xml:space="preserve">TUBO DE AÇO GALVANIZADO COM COSTURA, CLASSE MÉDIA, CONEXÃO ROSQUEADA, DN 25 (1"), INSTALADO EM RAMAIS  E SUB-RAMAIS DE GÁS - FORNECIMENTO E INSTALAÇÃO. AF_10/2020</t>
  </si>
  <si>
    <t xml:space="preserve">KIT CAVALETE PARA GÁS - SEM MEDIDOR OU REGULADOR - ENTRADA INDIVIDUAL PRINCIPAL, EM AÇO GALVANIZADO DN 15 E 25 MM (1/2" E 1") - FORNECIMENTO E INSTALAÇÃO. AF_01/2020</t>
  </si>
  <si>
    <t xml:space="preserve">TUBO, PEX, MULTICAMADA, DN 16, INSTALADO EM IMPLANTAÇÃO DE INSTALAÇÕES DE GÁS - FORNECIMENTO E INSTALAÇÃO. AF_01/2020</t>
  </si>
  <si>
    <t xml:space="preserve">TUBO, PEX, MULTICAMADA, DN 20, INSTALADO EM IMPLANTAÇÃO DE INSTALAÇÕES DE GÁS - FORNECIMENTO E INSTALAÇÃO. AF_01/2020</t>
  </si>
  <si>
    <t xml:space="preserve">TUBO, PEX, MULTICAMADA, DN 26, INSTALADO EM IMPLANTAÇÃO DE INSTALAÇÕES DE GÁS - FORNECIMENTO E INSTALAÇÃO. AF_01/2020</t>
  </si>
  <si>
    <t xml:space="preserve">TUBO, PEX, MULTICAMADA, DN 32, INSTALADO EM IMPLANTAÇÃO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</si>
  <si>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</si>
  <si>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</si>
  <si>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</si>
  <si>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32,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</si>
  <si>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</si>
  <si>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RAMAL INTERNO DE INSTALAÇÕES DE GÁS - FORNECIMENTO E INSTALAÇÃO. AF_01/2020</t>
  </si>
  <si>
    <t xml:space="preserve">TUBO, PEX, MULTICAMADA, DN 26, INSTALADO EM RAMAL INTERNO DE INSTALAÇÕES DE GÁS - FORNECIMENTO E INSTALAÇÃO. AF_01/2020</t>
  </si>
  <si>
    <t xml:space="preserve">TUBO, PEX, MULTICAMADA, DN 32, INSTALADO EM RAMAL INTERNO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</si>
  <si>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</si>
  <si>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</si>
  <si>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</si>
  <si>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RAMAL INTERNO DE INSTALAÇÕES DE GÁS - FORNECIMENTO E INSTALAÇÃO. AF_01/2020</t>
  </si>
  <si>
    <t xml:space="preserve">TUBO DE AÇO GALVANIZADO COM COSTURA, CLASSE MÉDIA, DN 100 (4"), CONEXÃO ROSQUEADA, INSTALADO EM PRUMADAS - FORNECIMENTO E INSTALAÇÃO. AF_10/2020</t>
  </si>
  <si>
    <t xml:space="preserve">UNIÃO, EM FERRO GALVANIZADO, 4", CONEXÃO ROSQUEADA, INSTALADO EM PRUMADAS - FORNECIMENTO E INSTALAÇÃO. AF_10/2020</t>
  </si>
  <si>
    <t xml:space="preserve">LUVA, EM FERRO GALVANIZADO, 4", CONEXÃO ROSQUEADA, INSTALADO EM PRUMADAS - FORNECIMENTO E INSTALAÇÃO. AF_10/2020</t>
  </si>
  <si>
    <t xml:space="preserve">LUVA DE REDUÇÃO, EM FERRO GALVANIZADO, 4" X 2 1/2", CONEXÃO ROSQUEADA, INSTALADO EM PRUMADAS - FORNECIMENTO E INSTALAÇÃO. AF_10/2020</t>
  </si>
  <si>
    <t xml:space="preserve">LUVA DE REDUÇÃO, EM FERRO GALVANIZADO, 4" X 2", CONEXÃO ROSQUEADA, INSTALADO EM PRUMADAS - FORNECIMENTO E INSTALAÇÃO. AF_10/2020</t>
  </si>
  <si>
    <t xml:space="preserve">LUVA DE REDUÇÃO, EM FERRO GALVANIZADO, 4" X 3", CONEXÃO ROSQUEADA, INSTALADO EM PRUMADAS - FORNECIMENTO E INSTALAÇÃO. AF_10/2020</t>
  </si>
  <si>
    <t xml:space="preserve">NIPLE, EM FERRO GALVANIZADO, 4", CONEXÃO ROSQUEADA, INSTALADO EM PRUMADAS - FORNECIMENTO E INSTALAÇÃO. AF_10/2020</t>
  </si>
  <si>
    <t xml:space="preserve">JOELHO 90°, EM FERRO GALVANIZADO, 4", CONEXÃO ROSQUEADA, INSTALADO EM PRUMADAS - FORNECIMENTO E INSTALAÇÃO. AF_10/2020</t>
  </si>
  <si>
    <t xml:space="preserve">TÊ, EM FERRO GALVANIZADO, 4", CONEXÃO ROSQUEADA, INSTALADO EM PRUMADAS - FORNECIMENTO E INSTALAÇÃO. AF_10/2020</t>
  </si>
  <si>
    <t xml:space="preserve">TUBO DE AÇO GALVANIZADO COM COSTURA, CLASSE MÉDIA, DN 100 (4"), CONEXÃO ROSQUEADA, INSTALADO EM REDE DE ALIMENTAÇÃO PARA HIDRANTE - FORNECIMENTO E INSTALAÇÃO. AF_10/2020</t>
  </si>
  <si>
    <t xml:space="preserve">UNIÃO, EM FERRO GALVANIZADO, 4", CONEXÃO ROSQUEADA, INSTALADO EM REDE DE ALIMENTAÇÃO PARA HIDRANTE - FORNECIMENTO E INSTALAÇÃO. AF_10/2020</t>
  </si>
  <si>
    <t xml:space="preserve">LUVA, EM FERRO GALVANIZADO, 4", CONEXÃO ROSQUEADA, INSTALADO EM REDE DE ALIMENTAÇÃO PARA HIDRANTE - FORNECIMENTO E INSTALAÇÃO. AF_10/2020</t>
  </si>
  <si>
    <t xml:space="preserve">LUVA DE REDUÇÃO, EM FERRO GALVANIZADO, 4" X 2 1/2", CONEXÃO ROSQUEADA, INSTALADO EM REDE DE ALIMENTAÇÃO PARA HIDRANTE - FORNECIMENTO E INSTALAÇÃO. AF_10/2020</t>
  </si>
  <si>
    <t xml:space="preserve">LUVA DE REDUÇÃO, EM FERRO GALVANIZADO, 4" X 2", CONEXÃO ROSQUEADA, INSTALADO EM REDE DE ALIMENTAÇÃO PARA HIDRANTE - FORNECIMENTO E INSTALAÇÃO. AF_10/2020</t>
  </si>
  <si>
    <t xml:space="preserve">LUVA DE REDUÇÃO, EM FERRO GALVANIZADO, 4" X 3", CONEXÃO ROSQUEADA, INSTALADO EM REDE DE ALIMENTAÇÃO PARA HIDRANTE - FORNECIMENTO E INSTALAÇÃO. AF_10/2020</t>
  </si>
  <si>
    <t xml:space="preserve">NIPLE, EM FERRO GALVANIZADO, 4", CONEXÃO ROSQUEADA, INSTALADO EM REDE DE ALIMENTAÇÃO PARA HIDRANTE - FORNECIMENTO E INSTALAÇÃO. AF_10/2020</t>
  </si>
  <si>
    <t xml:space="preserve">JOELHO 90°, EM FERRO GALVANIZADO, 4", CONEXÃO ROSQUEADA, INSTALADO EM REDE DE ALIMENTAÇÃO PARA HIDRANTE - FORNECIMENTO E INSTALAÇÃO. AF_10/2020</t>
  </si>
  <si>
    <t xml:space="preserve">TÊ, EM FERRO GALVANIZADO, 4", CONEXÃO ROSQUEADA, INSTALADO EM REDE DE ALIMENTAÇÃO PARA HIDRANTE - FORNECIMENTO E INSTALAÇÃO. AF_10/2020</t>
  </si>
  <si>
    <t xml:space="preserve">TUBO EM COBRE RÍGIDO, DN 15 MM, CLASSE E, SEM ISOLAMENTO, INSTALADO EM RAMAL E SUB-RAMAL DE GÁS COMBUSTÍVEL - FORNECIMENTO E INSTALAÇÃO. AF_04/2022</t>
  </si>
  <si>
    <t xml:space="preserve">TUBO EM COBRE RÍGIDO, DN 22 MM, CLASSE E, SEM ISOLAMENTO, INSTALADO EM RAMAL E SUB-RAMAL DE GÁS COMBUSTÍVEL - FORNECIMENTO E INSTALAÇÃO. AF_04/2022</t>
  </si>
  <si>
    <t xml:space="preserve">TUBO EM COBRE RÍGIDO, DN 28 MM, CLASSE E, SEM ISOLAMENTO, INSTALADO EM RAMAL E SUB-RAMAL DE GÁS COMBUSTÍVEL - FORNECIMENTO E INSTALAÇÃO. AF_04/2022</t>
  </si>
  <si>
    <t xml:space="preserve">TUBO EM COBRE RÍGIDO, DN 15 MM, CLASSE A, SEM ISOLAMENTO, INSTALADO EM RAMAL E SUB-RAMAL DE GÁS MEDICINAL - FORNECIMENTO E INSTALAÇÃO. AF_04/2022</t>
  </si>
  <si>
    <t xml:space="preserve">TUBO EM COBRE RÍGIDO, DN 22 MM, CLASSE A, SEM ISOLAMENTO, INSTALADO EM RAMAL E SUB-RAMAL DE GÁS MEDICINAL - FORNECIMENTO E INSTALAÇÃO. AF_04/2022</t>
  </si>
  <si>
    <t xml:space="preserve">TUBO EM COBRE RÍGIDO, DN 28 MM, CLASSE A, SEM ISOLAMENTO, INSTALADO EM RAMAL E SUB-RAMAL DE GÁS MEDICINAL - FORNECIMENTO E INSTALAÇÃO. AF_04/2022</t>
  </si>
  <si>
    <t xml:space="preserve">TUBO EM COBRE RÍGIDO, DN 15 MM, CLASSE E, SEM ISOLAMENTO, INSTALADO EM RAMAL E SUB-RAMAL DE AQUECIMENTO SOLAR - FORNECIMENTO E INSTALAÇÃO. AF_04/2022</t>
  </si>
  <si>
    <t xml:space="preserve">TUBO EM COBRE RÍGIDO, DN 22 MM, CLASSE E, SEM ISOLAMENTO, INSTALADO EM RAMAL E SUB-RAMAL DE AQUECIMENTO SOLAR - FORNECIMENTO E INSTALAÇÃO. AF_04/2022</t>
  </si>
  <si>
    <t xml:space="preserve">TUBO EM COBRE RÍGIDO, DN 28 MM, CLASSE E, SEM ISOLAMENTO, INSTALADO EM RAMAL E SUB-RAMAL DE AQUECIMENTO SOLAR - FORNECIMENTO E INSTALAÇÃO. AF_04/2022</t>
  </si>
  <si>
    <t xml:space="preserve">TUBO EM COBRE RÍGIDO, DN 15 MM, CLASSE E, COM ISOLAMENTO, INSTALADO EM RAMAL E SUB-RAMAL DE AQUECIMENTO SOLAR - FORNECIMENTO E INSTALAÇÃO. AF_04/2022</t>
  </si>
  <si>
    <t xml:space="preserve">TUBO EM COBRE RÍGIDO, DN 22 MM, CLASSE E, COM ISOLAMENTO, INSTALADO EM RAMAL E SUB-RAMAL DE AQUECIMENTO SOLAR - FORNECIMENTO E INSTALAÇÃO. AF_04/2022</t>
  </si>
  <si>
    <t xml:space="preserve">TUBO EM COBRE RÍGIDO, DN 28 MM, CLASSE E, COM ISOLAMENTO, INSTALADO EM RAMAL E SUB-RAMAL DE AQUECIMENTO SOLAR - FORNECIMENTO E INSTALAÇÃO. AF_04/2022</t>
  </si>
  <si>
    <t xml:space="preserve">TUBO, PVC, SOLDÁVEL, DE 40MM, INSTALADO EM RAMAL DE DISTRIBUIÇÃO DE ÁGUA - FORNECIMENTO E INSTALAÇÃO. AF_06/2022</t>
  </si>
  <si>
    <t xml:space="preserve">TUBO, PVC, SOLDÁVEL, DE 50MM, INSTALADO EM RAMAL DE DISTRIBUIÇÃO DE ÁGUA - FORNECIMENTO E INSTALAÇÃO. AF_06/2022</t>
  </si>
  <si>
    <t xml:space="preserve">TUBO, CPVC, SOLDÁVEL, DN 42MM, INSTALADO EM RAMAL DE DISTRIBUIÇÃO DE ÁGUA - FORNECIMENTO E INSTALAÇÃO. AF_06/2022</t>
  </si>
  <si>
    <t xml:space="preserve">TUBO PVC, SÉRIE R, ÁGUA PLUVIAL, DN 150 MM, FORNECIDO E INSTALADO EM RAMAL DE ENCAMINHAMENTO. AF_06/2022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</si>
  <si>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</si>
  <si>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</si>
  <si>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PVC, SOLDÁVEL, DE 20MM, INSTALADO EM DRENO DE AR CONDICIONADO - FORNECIMENTO E INSTALAÇÃO. AF_08/2022</t>
  </si>
  <si>
    <t xml:space="preserve">TUBO, PVC, SOLDÁVEL, DE 32MM, INSTALADO EM DRENO DE AR CONDICIONADO - FORNECIMENTO E INSTALAÇÃO. AF_08/2022</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</si>
  <si>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</si>
  <si>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</si>
  <si>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</si>
  <si>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</si>
  <si>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</si>
  <si>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</si>
  <si>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</si>
  <si>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SOLDÁVEL, PVC, DN 50 X 25 MM, INSTALADO EM RESERVAÇÃO PREDIAL DE ÁGUA - FORNECIMENTO E INSTALAÇÃO. AF_04/2024</t>
  </si>
  <si>
    <t xml:space="preserve">JOELHO PPR 45 GRAUS, SOLDÁVEL, DN 63 MM, INSTALADO EM RESERVAÇÃO PREDIAL DE ÁGUA - FORNECIMENTO E INSTALAÇÃO. AF_04/2024</t>
  </si>
  <si>
    <t xml:space="preserve">JOELHO 90 GRAUS, PVC, SOLDÁVEL, DN 20MM, INSTALADO EM RAMAL OU SUB-RAMAL DE ÁGUA - FORNECIMENTO E INSTALAÇÃO. AF_06/2022</t>
  </si>
  <si>
    <t xml:space="preserve">JOELHO 45 GRAUS, PVC, SOLDÁVEL, DN 20MM, INSTALADO EM RAMAL OU SUB-RAMAL DE ÁGUA - FORNECIMENTO E INSTALAÇÃO. AF_06/2022</t>
  </si>
  <si>
    <t xml:space="preserve">CURVA 90 GRAUS, PVC, SOLDÁVEL, DN 20MM, INSTALADO EM RAMAL OU SUB-RAMAL DE ÁGUA - FORNECIMENTO E INSTALAÇÃO. AF_06/2022</t>
  </si>
  <si>
    <t xml:space="preserve">CURVA 45 GRAUS, PVC, SOLDÁVEL, DN 20MM, INSTALADO EM RAMAL OU SUB-RAMAL DE ÁGUA - FORNECIMENTO E INSTALAÇÃO. AF_06/2022</t>
  </si>
  <si>
    <t xml:space="preserve">JOELHO 90 GRAUS, PVC, SOLDÁVEL, DN 25MM, INSTALADO EM RAMAL OU SUB-RAMAL DE ÁGUA - FORNECIMENTO E INSTALAÇÃO. AF_06/2022</t>
  </si>
  <si>
    <t xml:space="preserve">JOELHO 45 GRAUS, PVC, SOLDÁVEL, DN 25MM, INSTALADO EM RAMAL OU SUB-RAMAL DE ÁGUA - FORNECIMENTO E INSTALAÇÃO. AF_06/2022</t>
  </si>
  <si>
    <t xml:space="preserve">CURVA 90 GRAUS, PVC, SOLDÁVEL, DN 25MM, INSTALADO EM RAMAL OU SUB-RAMAL DE ÁGUA - FORNECIMENTO E INSTALAÇÃO. AF_06/2022</t>
  </si>
  <si>
    <t xml:space="preserve">CURVA 45 GRAUS, PVC, SOLDÁVEL, DN 25MM,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</si>
  <si>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</si>
  <si>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32MM, INSTALADO EM RAMAL OU SUB-RAMAL DE ÁGUA - FORNECIMENTO E INSTALAÇÃO. AF_06/2022</t>
  </si>
  <si>
    <t xml:space="preserve">JOELHO 45 GRAUS, PVC, SOLDÁVEL, DN 32MM, INSTALADO EM RAMAL OU SUB-RAMAL DE ÁGUA - FORNECIMENTO E INSTALAÇÃO. AF_06/2022</t>
  </si>
  <si>
    <t xml:space="preserve">CURVA 90 GRAUS, PVC, SOLDÁVEL, DN 32MM, INSTALADO EM RAMAL OU SUB-RAMAL DE ÁGUA - FORNECIMENTO E INSTALAÇÃO. AF_06/2022</t>
  </si>
  <si>
    <t xml:space="preserve">CURVA 45 GRAUS, PVC, SOLDÁVEL, DN 32MM, INSTALADO EM RAMAL OU SUB-RAMAL DE ÁGUA - FORNECIMENTO E INSTALAÇÃO. AF_06/2022</t>
  </si>
  <si>
    <t xml:space="preserve">LUVA, PVC, SOLDÁVEL, DN 20MM, INSTALADO EM RAMAL OU SUB-RAMAL DE ÁGUA - FORNECIMENTO E INSTALAÇÃO. AF_06/2022</t>
  </si>
  <si>
    <t xml:space="preserve">LUVA DE CORRER, PVC, SOLDÁVEL, DN 20MM, INSTALADO EM RAMAL OU SUB-RAMAL DE ÁGUA - FORNECIMENTO E INSTALAÇÃO. AF_06/2022</t>
  </si>
  <si>
    <t xml:space="preserve">LUVA DE REDUÇÃO, PVC, SOLDÁVEL, DN 25MM X 20MM, INSTALADO EM RAMAL OU SUB-RAMAL DE ÁGUA - FORNECIMENTO E INSTALAÇÃO. AF_06/2022</t>
  </si>
  <si>
    <t xml:space="preserve">LUVA COM BUCHA DE LATÃO, PVC, SOLDÁVEL, DN 20MM X 1/2", INSTALADO EM RAMAL OU SUB-RAMAL DE ÁGUA - FORNECIMENTO E INSTALAÇÃO. AF_06/2022</t>
  </si>
  <si>
    <t xml:space="preserve">UNIÃO, PVC, SOLDÁVEL, DN 20MM, INSTALADO EM RAMAL OU SUB-RAMAL DE ÁGUA - FORNECIMENTO E INSTALAÇÃO. AF_06/2022</t>
  </si>
  <si>
    <t xml:space="preserve">ADAPTADOR CURTO COM BOLSA E ROSCA PARA REGISTRO, PVC, SOLDÁVEL, DN 20MM X 1/2 , INSTALADO EM RAMAL OU SUB-RAMAL DE ÁGUA - FORNECIMENTO E INSTALAÇÃO. AF_06/2022</t>
  </si>
  <si>
    <t xml:space="preserve">CURVA DE TRANSPOSIÇÃO, PVC, SOLDÁVEL, DN 20MM, INSTALADO EM RAMAL OU SUB-RAMAL DE ÁGUA - FORNECIMENTO E INSTALAÇÃO. AF_06/2022</t>
  </si>
  <si>
    <t xml:space="preserve">LUVA, PVC, SOLDÁVEL, DN 25MM, INSTALADO EM RAMAL OU SUB-RAMAL DE ÁGUA - FORNECIMENTO E INSTALAÇÃO. AF_06/2022</t>
  </si>
  <si>
    <t xml:space="preserve">LUVA DE CORRER, PVC, SOLDÁVEL, DN 25MM, INSTALADO EM RAMAL OU SUB-RAMAL DE ÁGUA - FORNECIMENTO E INSTALAÇÃO. AF_12/2014</t>
  </si>
  <si>
    <t xml:space="preserve">LUVA DE REDUÇÃO, PVC, SOLDÁVEL, DN 32MM X 25MM, INSTALADO EM RAMAL OU SUB-RAMAL DE ÁGUA - FORNECIMENTO E INSTALAÇÃO. AF_06/2022</t>
  </si>
  <si>
    <t xml:space="preserve">LUVA COM BUCHA DE LATÃO, PVC, SOLDÁVEL, DN 25MM X 3/4 , INSTALADO EM RAMAL OU SUB-RAMAL DE ÁGUA - FORNECIMENTO E INSTALAÇÃO. AF_06/2022</t>
  </si>
  <si>
    <t xml:space="preserve">UNIÃO, PVC, SOLDÁVEL, DN 25MM, INSTALADO EM RAMAL OU SUB-RAMAL DE ÁGUA - FORNECIMENTO E INSTALAÇÃO. AF_06/2022</t>
  </si>
  <si>
    <t xml:space="preserve">ADAPTADOR CURTO COM BOLSA E ROSCA PARA REGISTRO, PVC, SOLDÁVEL, DN 25MM X 3/4 , INSTALADO EM RAMAL OU SUB-RAMAL DE ÁGUA - FORNECIMENTO E INSTALAÇÃO. AF_06/2022</t>
  </si>
  <si>
    <t xml:space="preserve">CURVA DE TRANSPOSIÇÃO, PVC, SOLDÁVEL, DN 25MM, INSTALADO EM RAMAL OU SUB-RAMAL DE ÁGUA   FORNECIMENTO E INSTALAÇÃO. AF_06/2022</t>
  </si>
  <si>
    <t xml:space="preserve">LUVA SOLDÁVEL E COM ROSCA, PVC, SOLDÁVEL, DN 25MM X 3/4 , INSTALADO EM RAMAL OU SUB-RAMAL DE ÁGUA - FORNECIMENTO E INSTALAÇÃO. AF_06/2022</t>
  </si>
  <si>
    <t xml:space="preserve">LUVA, PVC, SOLDÁVEL, DN 32MM, INSTALADO EM RAMAL OU SUB-RAMAL DE ÁGUA - FORNECIMENTO E INSTALAÇÃO. AF_06/2022</t>
  </si>
  <si>
    <t xml:space="preserve">LUVA DE CORRER, PVC, SOLDÁVEL, DN 32MM, INSTALADO EM RAMAL OU SUB-RAMAL DE ÁGUA   FORNECIMENTO E INSTALAÇÃO. AF_06/2022</t>
  </si>
  <si>
    <t xml:space="preserve">LUVA SOLDÁVEL E COM ROSCA, PVC, SOLDÁVEL, DN 32MM X 1 , INSTALADO EM RAMAL OU SUB-RAMAL DE ÁGUA - FORNECIMENTO E INSTALAÇÃO. AF_06/2022</t>
  </si>
  <si>
    <t xml:space="preserve">UNIÃO, PVC, SOLDÁVEL, DN 32MM, INSTALADO EM RAMAL OU SUB-RAMAL DE ÁGUA - FORNECIMENTO E INSTALAÇÃO. AF_06/2022</t>
  </si>
  <si>
    <t xml:space="preserve">ADAPTADOR CURTO COM BOLSA E ROSCA PARA REGISTRO, PVC, SOLDÁVEL, DN 32MM X 1 , INSTALADO EM RAMAL OU SUB-RAMAL DE ÁGUA - FORNECIMENTO E INSTALAÇÃO. AF_06/2022</t>
  </si>
  <si>
    <t xml:space="preserve">CURVA DE TRANSPOSIÇÃO, PVC, SOLDÁVEL, DN 32MM, INSTALADO EM RAMAL OU SUB-RAMAL DE ÁGUA   FORNECIMENTO E INSTALAÇÃO. AF_06/2022</t>
  </si>
  <si>
    <t xml:space="preserve">TE, PVC, SOLDÁVEL, DN 20MM, INSTALADO EM RAMAL OU SUB-RAMAL DE ÁGUA - FORNECIMENTO E INSTALAÇÃO. AF_06/2022</t>
  </si>
  <si>
    <t xml:space="preserve">TÊ COM BUCHA DE LATÃO NA BOLSA CENTRAL, PVC, SOLDÁVEL, DN 20MM X 1/2 , INSTALADO EM RAMAL OU SUB-RAMAL DE ÁGUA - FORNECIMENTO E INSTALAÇÃO. AF_06/2022</t>
  </si>
  <si>
    <t xml:space="preserve">TE, PVC, SOLDÁVEL, DN 25MM, INSTALADO EM RAMAL OU SUB-RAMAL DE ÁGUA - FORNECIMENTO E INSTALAÇÃO. AF_06/2022</t>
  </si>
  <si>
    <t xml:space="preserve">TÊ COM BUCHA DE LATÃO NA BOLSA CENTRAL, PVC, SOLDÁVEL, DN 25MM X 1/2 , INSTALADO EM RAMAL OU SUB-RAMAL DE ÁGUA - FORNECIMENTO E INSTALAÇÃO. AF_06/2022</t>
  </si>
  <si>
    <t xml:space="preserve">TÊ DE REDUÇÃO, PVC, SOLDÁVEL, DN 25MM X 20MM, INSTALADO EM RAMAL OU SUB-RAMAL DE ÁGUA - FORNECIMENTO E INSTALAÇÃO. AF_06/2022</t>
  </si>
  <si>
    <t xml:space="preserve">TE, PVC, SOLDÁVEL, DN 32MM, INSTALADO EM RAMAL OU SUB-RAMAL DE ÁGUA - FORNECIMENTO E INSTALAÇÃO. AF_06/2022</t>
  </si>
  <si>
    <t xml:space="preserve">TÊ COM BUCHA DE LATÃO NA BOLSA CENTRAL, PVC, SOLDÁVEL, DN 32MM X 3/4 , INSTALADO EM RAMAL OU SUB-RAMAL DE ÁGUA - FORNECIMENTO E INSTALAÇÃO. AF_06/2022</t>
  </si>
  <si>
    <t xml:space="preserve">TÊ DE REDUÇÃO, PVC, SOLDÁVEL, DN 32MM X 25MM, INSTALADO EM RAMAL OU SUB-RAMAL DE ÁGUA - FORNECIMENTO E INSTALAÇÃO. AF_06/2022</t>
  </si>
  <si>
    <t xml:space="preserve">JOELHO 90 GRAUS, PVC, SOLDÁVEL, DN 20MM, INSTALADO EM RAMAL DE DISTRIBUIÇÃO DE ÁGUA - FORNECIMENTO E INSTALAÇÃO. AF_06/2022</t>
  </si>
  <si>
    <t xml:space="preserve">JOELHO 45 GRAUS, PVC, SOLDÁVEL, DN 20MM, INSTALADO EM RAMAL DE DISTRIBUIÇÃO DE ÁGUA - FORNECIMENTO E INSTALAÇÃO. AF_06/2022</t>
  </si>
  <si>
    <t xml:space="preserve">CURVA 90 GRAUS, PVC, SOLDÁVEL, DN 20MM, INSTALADO EM RAMAL DE DISTRIBUIÇÃO DE ÁGUA - FORNECIMENTO E INSTALAÇÃO. AF_06/2022</t>
  </si>
  <si>
    <t xml:space="preserve">CURVA 45 GRAUS, PVC, SOLDÁVEL, DN 20MM, INSTALADO EM RAMAL DE DISTRIBUIÇÃO DE ÁGUA - FORNECIMENTO E INSTALAÇÃO. AF_06/2022</t>
  </si>
  <si>
    <t xml:space="preserve">JOELHO 90 GRAUS, PVC, SOLDÁVEL, DN 25MM, INSTALADO EM RAMAL DE DISTRIBUIÇÃO DE ÁGUA - FORNECIMENTO E INSTALAÇÃO. AF_06/2022</t>
  </si>
  <si>
    <t xml:space="preserve">JOELHO 45 GRAUS, PVC, SOLDÁVEL, DN 25MM, INSTALADO EM RAMAL DE DISTRIBUIÇÃO DE ÁGUA - FORNECIMENTO E INSTALAÇÃO. AF_06/2022</t>
  </si>
  <si>
    <t xml:space="preserve">CURVA 90 GRAUS, PVC, SOLDÁVEL, DN 25MM, INSTALADO EM RAMAL DE DISTRIBUIÇÃO DE ÁGUA - FORNECIMENTO E INSTALAÇÃO. AF_06/2022</t>
  </si>
  <si>
    <t xml:space="preserve">CURVA 45 GRAUS, PVC, SOLDÁVEL, DN 25MM, INSTALADO EM RAMAL DE DISTRIBUIÇÃO DE ÁGUA - FORNECIMENTO E INSTALAÇÃO. AF_06/2022</t>
  </si>
  <si>
    <t xml:space="preserve">JOELHO 90 GRAUS, PVC, SOLDÁVEL, DN 25MM, X 3/4  INSTALADO EM RAMAL DE DISTRIBUIÇÃO DE ÁGUA - FORNECIMENTO E INSTALAÇÃO. AF_06/2022</t>
  </si>
  <si>
    <t xml:space="preserve">JOELHO 90 GRAUS, PVC, SOLDÁVEL, DN 32MM, INSTALADO EM RAMAL DE DISTRIBUIÇÃO DE ÁGUA - FORNECIMENTO E INSTALAÇÃO. AF_06/2022</t>
  </si>
  <si>
    <t xml:space="preserve">JOELHO 45 GRAUS, PVC, SOLDÁVEL, DN 32MM, INSTALADO EM RAMAL DE DISTRIBUIÇÃO DE ÁGUA - FORNECIMENTO E INSTALAÇÃO. AF_06/2022</t>
  </si>
  <si>
    <t xml:space="preserve">CURVA 90 GRAUS, PVC, SOLDÁVEL, DN 32MM, INSTALADO EM RAMAL DE DISTRIBUIÇÃO DE ÁGUA - FORNECIMENTO E INSTALAÇÃO. AF_06/2022</t>
  </si>
  <si>
    <t xml:space="preserve">CURVA 45 GRAUS, PVC, SOLDÁVEL, DN 32MM, INSTALADO EM RAMAL DE DISTRIBUIÇÃO DE ÁGUA - FORNECIMENTO E INSTALAÇÃO. AF_06/2022</t>
  </si>
  <si>
    <t xml:space="preserve">LUVA, PVC, SOLDÁVEL, DN 20MM, INSTALADO EM RAMAL DE DISTRIBUIÇÃO DE ÁGUA - FORNECIMENTO E INSTALAÇÃO. AF_06/2022</t>
  </si>
  <si>
    <t xml:space="preserve">LUVA DE CORRER, PVC, SOLDÁVEL, DN 20MM, INSTALADO EM RAMAL DE DISTRIBUIÇÃO DE ÁGUA - FORNECIMENTO E INSTALAÇÃO. AF_06/2022</t>
  </si>
  <si>
    <t xml:space="preserve">LUVA DE REDUÇÃO, PVC, SOLDÁVEL, DN 25MM X 20MM, INSTALADO EM RAMAL DE DISTRIBUIÇÃO DE ÁGUA - FORNECIMENTO E INSTALAÇÃO. AF_06/2022</t>
  </si>
  <si>
    <t xml:space="preserve">UNIÃO, PVC, SOLDÁVEL, DN 20MM, INSTALADO EM RAMAL DE DISTRIBUIÇÃO DE ÁGUA - FORNECIMENTO E INSTALAÇÃO. AF_06/2022</t>
  </si>
  <si>
    <t xml:space="preserve">CURVA DE TRANSPOSIÇÃO, PVC, SOLDÁVEL, DN 20MM, INSTALADO EM RAMAL DE DISTRIBUIÇÃO DE ÁGUA   FORNECIMENTO E INSTALAÇÃO. AF_06/2022</t>
  </si>
  <si>
    <t xml:space="preserve">LUVA, PVC, SOLDÁVEL, DN 25MM, INSTALADO EM RAMAL DE DISTRIBUIÇÃO DE ÁGUA - FORNECIMENTO E INSTALAÇÃO. AF_06/2022</t>
  </si>
  <si>
    <t xml:space="preserve">LUVA DE CORRER, PVC, SOLDÁVEL, DN 25MM, INSTALADO EM RAMAL DE DISTRIBUIÇÃO DE ÁGUA - FORNECIMENTO E INSTALAÇÃO. AF_06/2022</t>
  </si>
  <si>
    <t xml:space="preserve">LUVA DE REDUÇÃO, PVC, SOLDÁVEL, DN 32MM X 25MM, INSTALADO EM RAMAL DE DISTRIBUIÇÃO DE ÁGUA - FORNECIMENTO E INSTALAÇÃO. AF_06/2022</t>
  </si>
  <si>
    <t xml:space="preserve">LUVA COM BUCHA DE LATÃO, PVC, SOLDÁVEL, DN 25MM X 3/4 , INSTALADO EM RAMAL DE DISTRIBUIÇÃO DE ÁGUA - FORNECIMENTO E INSTALAÇÃO. AF_06/2022</t>
  </si>
  <si>
    <t xml:space="preserve">UNIÃO, PVC, SOLDÁVEL, DN 25MM, INSTALADO EM RAMAL DE DISTRIBUIÇÃO DE ÁGUA - FORNECIMENTO E INSTALAÇÃO. AF_06/2022</t>
  </si>
  <si>
    <t xml:space="preserve">ADAPTADOR CURTO COM BOLSA E ROSCA PARA REGISTRO, PVC, SOLDÁVEL, DN 25MM X 3/4 , INSTALADO EM RAMAL DE DISTRIBUIÇÃO DE ÁGUA - FORNECIMENTO E INSTALAÇÃO. AF_06/2022</t>
  </si>
  <si>
    <t xml:space="preserve">CURVA DE TRANSPOSIÇÃO, PVC, SOLDÁVEL, DN 25MM, INSTALADO EM RAMAL DE DISTRIBUIÇÃO DE ÁGUA   FORNECIMENTO E INSTALAÇÃO. AF_06/2022</t>
  </si>
  <si>
    <t xml:space="preserve">LUVA, PVC, SOLDÁVEL, DN 32MM, INSTALADO EM RAMAL DE DISTRIBUIÇÃO DE ÁGUA - FORNECIMENTO E INSTALAÇÃO. AF_06/2022</t>
  </si>
  <si>
    <t xml:space="preserve">LUVA DE CORRER, PVC, SOLDÁVEL, DN 32MM, INSTALADO EM RAMAL DE DISTRIBUIÇÃO DE ÁGUA   FORNECIMENTO E INSTALAÇÃO. AF_06/2022</t>
  </si>
  <si>
    <t xml:space="preserve">LUVA DE REDUÇÃO, PVC, SOLDÁVEL, DN 40MM X 32MM, INSTALADO EM RAMAL DE DISTRIBUIÇÃO DE ÁGUA - FORNECIMENTO E INSTALAÇÃO. AF_06/2022</t>
  </si>
  <si>
    <t xml:space="preserve">LUVA SOLDÁVEL E COM ROSCA, PVC, SOLDÁVEL, DN 32MM X 1 , INSTALADO EM RAMAL DE DISTRIBUIÇÃO DE ÁGUA - FORNECIMENTO E INSTALAÇÃO. AF_06/2022</t>
  </si>
  <si>
    <t xml:space="preserve">UNIÃO, PVC, SOLDÁVEL, DN 32MM, INSTALADO EM RAMAL DE DISTRIBUIÇÃO DE ÁGUA - FORNECIMENTO E INSTALAÇÃO. AF_06/2022</t>
  </si>
  <si>
    <t xml:space="preserve">ADAPTADOR CURTO COM BOLSA E ROSCA PARA REGISTRO, PVC, SOLDÁVEL, DN 32MM X 1 , INSTALADO EM RAMAL DE DISTRIBUIÇÃO DE ÁGUA - FORNECIMENTO E INSTALAÇÃO. AF_06/2022</t>
  </si>
  <si>
    <t xml:space="preserve">CURVA DE TRANSPOSIÇÃO, PVC, SOLDÁVEL, DN 32MM, INSTALADO EM RAMAL DE DISTRIBUIÇÃO DE ÁGUA   FORNECIMENTO E INSTALAÇÃO. AF_06/2022</t>
  </si>
  <si>
    <t xml:space="preserve">TE, PVC, SOLDÁVEL, DN 20MM, INSTALADO EM RAMAL DE DISTRIBUIÇÃO DE ÁGUA - FORNECIMENTO E INSTALAÇÃO. AF_06/2022</t>
  </si>
  <si>
    <t xml:space="preserve">TÊ SOLDÁVEL E COM ROSCA NA BOLSA CENTRAL, PVC, SOLDÁVEL, DN 20MM X 1/2 , INSTALADO EM RAMAL DE DISTRIBUIÇÃO DE ÁGUA - FORNECIMENTO E INSTALAÇÃO. AF_06/2022</t>
  </si>
  <si>
    <t xml:space="preserve">TE, PVC, SOLDÁVEL, DN 25MM, INSTALADO EM RAMAL DE DISTRIBUIÇÃO DE ÁGUA - FORNECIMENTO E INSTALAÇÃO. AF_06/2022</t>
  </si>
  <si>
    <t xml:space="preserve">TÊ DE REDUÇÃO, PVC, SOLDÁVEL, DN 25MM X 20MM, INSTALADO EM RAMAL DE DISTRIBUIÇÃO DE ÁGUA - FORNECIMENTO E INSTALAÇÃO. AF_06/2022</t>
  </si>
  <si>
    <t xml:space="preserve">TE, PVC, SOLDÁVEL, DN 32MM, INSTALADO EM RAMAL DE DISTRIBUIÇÃO DE ÁGUA - FORNECIMENTO E INSTALAÇÃO. AF_06/2022</t>
  </si>
  <si>
    <t xml:space="preserve">TÊ COM BUCHA DE LATÃO NA BOLSA CENTRAL, PVC, SOLDÁVEL, DN 32MM X 3/4 , INSTALADO EM RAMAL DE DISTRIBUIÇÃO DE ÁGUA - FORNECIMENTO E INSTALAÇÃO. AF_06/2022</t>
  </si>
  <si>
    <t xml:space="preserve">TÊ DE REDUÇÃO, PVC, SOLDÁVEL, DN 32MM X 25MM, INSTALADO EM RAMAL DE DISTRIBUIÇÃO DE ÁGUA - FORNECIMENTO E INSTALAÇÃO. AF_06/2022</t>
  </si>
  <si>
    <t xml:space="preserve">JOELHO 90 GRAUS, PVC, SOLDÁVEL, DN 25MM, INSTALADO EM PRUMADA DE ÁGUA - FORNECIMENTO E INSTALAÇÃO. AF_06/2022</t>
  </si>
  <si>
    <t xml:space="preserve">JOELHO 45 GRAUS, PVC, SOLDÁVEL, DN 25MM, INSTALADO EM PRUMADA DE ÁGUA - FORNECIMENTO E INSTALAÇÃO. AF_06/2022</t>
  </si>
  <si>
    <t xml:space="preserve">CURVA 90 GRAUS, PVC, SOLDÁVEL, DN 25MM, INSTALADO EM PRUMADA DE ÁGUA - FORNECIMENTO E INSTALAÇÃO. AF_06/2022</t>
  </si>
  <si>
    <t xml:space="preserve">CURVA 45 GRAUS, PVC, SOLDÁVEL, DN 25MM, INSTALADO EM PRUMADA DE ÁGUA - FORNECIMENTO E INSTALAÇÃO. AF_06/2022</t>
  </si>
  <si>
    <t xml:space="preserve">JOELHO 90 GRAUS, PVC, SOLDÁVEL, DN 32MM, INSTALADO EM PRUMADA DE ÁGUA - FORNECIMENTO E INSTALAÇÃO. AF_06/2022</t>
  </si>
  <si>
    <t xml:space="preserve">JOELHO 45 GRAUS, PVC, SOLDÁVEL, DN 32MM, INSTALADO EM PRUMADA DE ÁGUA - FORNECIMENTO E INSTALAÇÃO. AF_06/2022</t>
  </si>
  <si>
    <t xml:space="preserve">CURVA 90 GRAUS, PVC, SOLDÁVEL, DN 32MM, INSTALADO EM PRUMADA DE ÁGUA - FORNECIMENTO E INSTALAÇÃO. AF_06/2022</t>
  </si>
  <si>
    <t xml:space="preserve">CURVA 45 GRAUS, PVC, SOLDÁVEL, DN 32MM, INSTALADO EM PRUMADA DE ÁGUA - FORNECIMENTO E INSTALAÇÃO. AF_06/2022</t>
  </si>
  <si>
    <t xml:space="preserve">JOELHO 90 GRAUS, PVC, SOLDÁVEL, DN 40MM, INSTALADO EM PRUMADA DE ÁGUA - FORNECIMENTO E INSTALAÇÃO. AF_06/2022</t>
  </si>
  <si>
    <t xml:space="preserve">JOELHO 45 GRAUS, PVC, SOLDÁVEL, DN 40MM, INSTALADO EM PRUMADA DE ÁGUA - FORNECIMENTO E INSTALAÇÃO. AF_06/2022</t>
  </si>
  <si>
    <t xml:space="preserve">CURVA 90 GRAUS, PVC, SOLDÁVEL, DN 40MM, INSTALADO EM PRUMADA DE ÁGUA - FORNECIMENTO E INSTALAÇÃO. AF_06/2022</t>
  </si>
  <si>
    <t xml:space="preserve">CURVA 45 GRAUS, PVC, SOLDÁVEL, DN 40MM, INSTALADO EM PRUMADA DE ÁGUA - FORNECIMENTO E INSTALAÇÃO. AF_06/2022</t>
  </si>
  <si>
    <t xml:space="preserve">JOELHO 90 GRAUS, PVC, SOLDÁVEL, DN 50MM, INSTALADO EM PRUMADA DE ÁGUA - FORNECIMENTO E INSTALAÇÃO. AF_06/2022</t>
  </si>
  <si>
    <t xml:space="preserve">JOELHO 45 GRAUS, PVC, SOLDÁVEL, DN 50MM, INSTALADO EM PRUMADA DE ÁGUA - FORNECIMENTO E INSTALAÇÃO. AF_06/2022</t>
  </si>
  <si>
    <t xml:space="preserve">CURVA 90 GRAUS, PVC, SOLDÁVEL, DN 50MM, INSTALADO EM PRUMADA DE ÁGUA - FORNECIMENTO E INSTALAÇÃO. AF_06/2022</t>
  </si>
  <si>
    <t xml:space="preserve">CURVA 45 GRAUS, PVC, SOLDÁVEL, DN 50MM, INSTALADO EM PRUMADA DE ÁGUA - FORNECIMENTO E INSTALAÇÃO. AF_06/2022</t>
  </si>
  <si>
    <t xml:space="preserve">JOELHO 90 GRAUS, PVC, SOLDÁVEL, DN 60MM, INSTALADO EM PRUMADA DE ÁGUA - FORNECIMENTO E INSTALAÇÃO. AF_06/2022</t>
  </si>
  <si>
    <t xml:space="preserve">JOELHO 45 GRAUS, PVC, SOLDÁVEL, DN 60MM, INSTALADO EM PRUMADA DE ÁGUA - FORNECIMENTO E INSTALAÇÃO. AF_06/2022</t>
  </si>
  <si>
    <t xml:space="preserve">CURVA 90 GRAUS, PVC, SOLDÁVEL, DN 60MM, INSTALADO EM PRUMADA DE ÁGUA - FORNECIMENTO E INSTALAÇÃO. AF_06/2022</t>
  </si>
  <si>
    <t xml:space="preserve">CURVA 45 GRAUS, PVC, SOLDÁVEL, DN 60MM, INSTALADO EM PRUMADA DE ÁGUA - FORNECIMENTO E INSTALAÇÃO. AF_06/2022</t>
  </si>
  <si>
    <t xml:space="preserve">JOELHO 90 GRAUS, PVC, SOLDÁVEL, DN 75MM, INSTALADO EM PRUMADA DE ÁGUA - FORNECIMENTO E INSTALAÇÃO. AF_06/2022</t>
  </si>
  <si>
    <t xml:space="preserve">JOELHO 90 GRAUS, PVC, SERIE R, ÁGUA PLUVIAL, DN 40 MM, JUNTA SOLDÁVEL, FORNECIDO E INSTALADO EM RAMAL DE ENCAMINHAMENTO. AF_06/2022</t>
  </si>
  <si>
    <t xml:space="preserve">JOELHO 45 GRAUS, PVC, SOLDÁVEL, DN 75MM, INSTALADO EM PRUMADA DE ÁGUA - FORNECIMENTO E INSTALAÇÃO. AF_06/2022</t>
  </si>
  <si>
    <t xml:space="preserve">JOELHO 45 GRAUS, PVC, SERIE R, ÁGUA PLUVIAL, DN 40 MM, JUNTA SOLDÁVEL, FORNECIDO E INSTALADO EM RAMAL DE ENCAMINHAMENTO. AF_06/2022</t>
  </si>
  <si>
    <t xml:space="preserve">CURVA 90 GRAUS, PVC, SOLDÁVEL, DN 75MM, INSTALADO EM PRUMADA DE ÁGUA - FORNECIMENTO E INSTALAÇÃO. AF_06/2022</t>
  </si>
  <si>
    <t xml:space="preserve">JOELHO 90 GRAUS, PVC, SERIE R, ÁGUA PLUVIAL, DN 50 MM, JUNTA ELÁSTICA, FORNECIDO E INSTALADO EM RAMAL DE ENCAMINHAMENTO. AF_06/2022</t>
  </si>
  <si>
    <t xml:space="preserve">CURVA 45 GRAUS, PVC, SOLDÁVEL, DN 75MM, INSTALADO EM PRUMADA DE ÁGUA - FORNECIMENTO E INSTALAÇÃO. AF_06/2022</t>
  </si>
  <si>
    <t xml:space="preserve">JOELHO 45 GRAUS, PVC, SERIE R, ÁGUA PLUVIAL, DN 50 MM, JUNTA ELÁSTICA, FORNECIDO E INSTALADO EM RAMAL DE ENCAMINHAMENTO. AF_06/2022</t>
  </si>
  <si>
    <t xml:space="preserve">JOELHO 90 GRAUS, PVC, SOLDÁVEL, DN 85MM, INSTALADO EM PRUMADA DE ÁGUA - FORNECIMENTO E INSTALAÇÃO. AF_06/2022</t>
  </si>
  <si>
    <t xml:space="preserve">JOELHO 90 GRAUS, PVC, SERIE R, ÁGUA PLUVIAL, DN 75 MM, JUNTA ELÁSTICA, FORNECIDO E INSTALADO EM RAMAL DE ENCAMINHAMENTO. AF_06/2022</t>
  </si>
  <si>
    <t xml:space="preserve">JOELHO 45 GRAUS, PVC, SOLDÁVEL, DN 85MM, INSTALADO EM PRUMADA DE ÁGUA - FORNECIMENTO E INSTALAÇÃO. AF_06/2022</t>
  </si>
  <si>
    <t xml:space="preserve">JOELHO 45 GRAUS, PVC, SERIE R, ÁGUA PLUVIAL, DN 75 MM, JUNTA ELÁSTICA, FORNECIDO E INSTALADO EM RAMAL DE ENCAMINHAMENTO. AF_06/2022</t>
  </si>
  <si>
    <t xml:space="preserve">CURVA 90 GRAUS, PVC, SOLDÁVEL, DN 85MM, INSTALADO EM PRUMADA DE ÁGUA - FORNECIMENTO E INSTALAÇÃO. AF_06/2022</t>
  </si>
  <si>
    <t xml:space="preserve">CURVA 87 GRAUS E 30 MINUTOS, PVC, SERIE R, ÁGUA PLUVIAL, DN 75 MM, JUNTA ELÁSTICA, FORNECIDO E INSTALADO EM RAMAL DE ENCAMINHAMENTO. AF_06/2022</t>
  </si>
  <si>
    <t xml:space="preserve">CURVA 45 GRAUS, PVC, SOLDÁVEL, DN 85MM, INSTALADO EM PRUMADA DE ÁGUA - FORNECIMENTO E INSTALAÇÃO. AF_06/2022</t>
  </si>
  <si>
    <t xml:space="preserve">LUVA, PVC, SOLDÁVEL, DN 25MM, INSTALADO EM PRUMADA DE ÁGUA - FORNECIMENTO E INSTALAÇÃO. AF_06/2022</t>
  </si>
  <si>
    <t xml:space="preserve">JOELHO 90 GRAUS, PVC, SERIE R, ÁGUA PLUVIAL, DN 100 MM, JUNTA ELÁSTICA, FORNECIDO E INSTALADO EM RAMAL DE ENCAMINHAMENTO. AF_06/2022</t>
  </si>
  <si>
    <t xml:space="preserve">LUVA DE CORRER, PVC, SOLDÁVEL, DN 25MM, INSTALADO EM PRUMADA DE ÁGUA - FORNECIMENTO E INSTALAÇÃO. AF_06/2022</t>
  </si>
  <si>
    <t xml:space="preserve">JOELHO 45 GRAUS, PVC, SERIE R, ÁGUA PLUVIAL, DN 100 MM, JUNTA ELÁSTICA, FORNECIDO E INSTALADO EM RAMAL DE ENCAMINHAMENTO. AF_06/2022</t>
  </si>
  <si>
    <t xml:space="preserve">LUVA DE REDUÇÃO, PVC, SOLDÁVEL, DN 32MM X 25MM, INSTALADO EM PRUMADA DE ÁGUA - FORNECIMENTO E INSTALAÇÃO. AF_06/2022</t>
  </si>
  <si>
    <t xml:space="preserve">CURVA 87 GRAUS E 30 MINUTOS, PVC, SERIE R, ÁGUA PLUVIAL, DN 100 MM, JUNTA ELÁSTICA, FORNECIDO E INSTALADO EM RAMAL DE ENCAMINHAMENTO. AF_06/2022</t>
  </si>
  <si>
    <t xml:space="preserve">UNIÃO, PVC, SOLDÁVEL, DN 25MM, INSTALADO EM PRUMADA DE ÁGUA - FORNECIMENTO E INSTALAÇÃO. AF_06/2022</t>
  </si>
  <si>
    <t xml:space="preserve">CURVA DE TRANSPOSIÇÃO, PVC, SOLDÁVEL, DN 25MM, INSTALADO EM PRUMADA DE ÁGUA  - FORNECIMENTO E INSTALAÇÃO. AF_06/2022</t>
  </si>
  <si>
    <t xml:space="preserve">LUVA, PVC, SOLDÁVEL, DN 32MM, INSTALADO EM PRUMADA DE ÁGUA - FORNECIMENTO E INSTALAÇÃO. AF_06/2022</t>
  </si>
  <si>
    <t xml:space="preserve">LUVA DE CORRER, PVC, SOLDÁVEL, DN 32MM, INSTALADO EM PRUMADA DE ÁGUA - FORNECIMENTO E INSTALAÇÃO.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</si>
  <si>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</si>
  <si>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</si>
  <si>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BUCHA DE REDUÇÃO LONGA, PVC, SERIE R, ÁGUA PLUVIAL, DN 50 X 40 MM, JUNTA ELÁSTICA, FORNECIDO E INSTALADO EM RAMAL DE ENCAMINHAMENTO. AF_06/2022</t>
  </si>
  <si>
    <t xml:space="preserve">LUVA SIMPLES, PVC, SERIE R, ÁGUA PLUVIAL, DN 75 MM, JUNTA ELÁSTICA, FORNECIDO E INSTALADO EM RAMAL DE ENCAMINHAMENTO. AF_06/2022</t>
  </si>
  <si>
    <t xml:space="preserve">LUVA DE CORRER, PVC, SERIE R, ÁGUA PLUVIAL, DN 75 MM, JUNTA ELÁSTICA, FORNECIDO E INSTALADO EM RAMAL DE ENCAMINHAMENTO. AF_06/2022</t>
  </si>
  <si>
    <t xml:space="preserve">REDUÇÃO EXCÊNTRICA, PVC, SERIE R, ÁGUA PLUVIAL, DN 75 X 50 MM, JUNTA ELÁSTICA, FORNECIDO E INSTALADO EM RAMAL DE ENCAMINHAMENTO. AF_06/2022</t>
  </si>
  <si>
    <t xml:space="preserve">TÊ DE INSPEÇÃO, PVC, SERIE R, ÁGUA PLUVIAL, DN 75 MM, JUNTA ELÁSTICA, FORNECIDO E INSTALADO EM RAMAL DE ENCAMINHAMENTO. AF_06/2022</t>
  </si>
  <si>
    <t xml:space="preserve">LUVA SOLDÁVEL E COM ROSCA, PVC, SOLDÁVEL, DN 32MM X 1 , INSTALADO EM PRUMADA DE ÁGUA - FORNECIMENTO E INSTALAÇÃO. AF_06/2022</t>
  </si>
  <si>
    <t xml:space="preserve">UNIÃO, PVC, SOLDÁVEL, DN 32MM, INSTALADO EM PRUMADA DE ÁGUA - FORNECIMENTO E INSTALAÇÃO. AF_06/2022</t>
  </si>
  <si>
    <t xml:space="preserve">ADAPTADOR CURTO COM BOLSA E ROSCA PARA REGISTRO, PVC, SOLDÁVEL, DN 32MM X 1 , INSTALADO EM PRUMADA DE ÁGUA - FORNECIMENTO E INSTALAÇÃO. AF_06/2022</t>
  </si>
  <si>
    <t xml:space="preserve">LUVA SIMPLES, PVC, SERIE R, ÁGUA PLUVIAL, DN 100 MM, JUNTA ELÁSTICA, FORNECIDO E INSTALADO EM RAMAL DE ENCAMINHAMENTO. AF_06/2022</t>
  </si>
  <si>
    <t xml:space="preserve">CURVA DE TRANSPOSIÇÃO, PVC, SOLDÁVEL, DN 32MM, INSTALADO EM PRUMADA DE ÁGUA   FORNECIMENTO E INSTALAÇÃO. AF_06/2022</t>
  </si>
  <si>
    <t xml:space="preserve">LUVA DE CORRER, PVC, SERIE R, ÁGUA PLUVIAL, DN 100 MM, JUNTA ELÁSTICA, FORNECIDO E INSTALADO EM RAMAL DE ENCAMINHAMENTO. AF_06/2022</t>
  </si>
  <si>
    <t xml:space="preserve">REDUÇÃO EXCÊNTRICA, PVC, SERIE R, ÁGUA PLUVIAL, DN 100 X 75 MM, JUNTA ELÁSTICA, FORNECIDO E INSTALADO EM RAMAL DE ENCAMINHAMENTO. AF_06/2022</t>
  </si>
  <si>
    <t xml:space="preserve">LUVA, PVC, SOLDÁVEL, DN 40MM, INSTALADO EM PRUMADA DE ÁGUA - FORNECIMENTO E INSTALAÇÃO. AF_06/2022</t>
  </si>
  <si>
    <t xml:space="preserve">TÊ DE INSPEÇÃO, PVC, SERIE R, ÁGUA PLUVIAL, DN 100 MM, JUNTA ELÁSTICA, FORNECIDO E INSTALADO EM RAMAL DE ENCAMINHAMENTO. AF_06/2022</t>
  </si>
  <si>
    <t xml:space="preserve">LUVA DE CORRER, PVC, SOLDÁVEL, DN 40MM, INSTALADO EM PRUMADA DE ÁGUA   FORNECIMENTO E INSTALAÇÃO. AF_06/2022</t>
  </si>
  <si>
    <t xml:space="preserve">JUNÇÃO SIMPLES, PVC, SERIE R, ÁGUA PLUVIAL, DN 40 MM, JUNTA SOLDÁVEL, FORNECIDO E INSTALADO EM RAMAL DE ENCAMINHAMENTO. AF_06/2022</t>
  </si>
  <si>
    <t xml:space="preserve">LUVA DE REDUÇÃO, PVC, SOLDÁVEL, DN 40MM X 32MM, INSTALADO EM PRUMADA DE ÁGUA - FORNECIMENTO E INSTALAÇÃO. AF_06/2022</t>
  </si>
  <si>
    <t xml:space="preserve">JUNÇÃO SIMPLES, PVC, SERIE R, ÁGUA PLUVIAL, DN 50 MM, JUNTA ELÁSTICA, FORNECIDO E INSTALADO EM RAMAL DE ENCAMINHAMENTO. AF_06/2022</t>
  </si>
  <si>
    <t xml:space="preserve">LUVA COM ROSCA, PVC, SOLDÁVEL, DN 40MM X 1.1/4 , INSTALADO EM PRUMADA DE ÁGUA - FORNECIMENTO E INSTALAÇÃO. AF_06/2022</t>
  </si>
  <si>
    <t xml:space="preserve">JUNÇÃO SIMPLES, PVC, SERIE R, ÁGUA PLUVIAL, DN 75 X 75 MM, JUNTA ELÁSTICA, FORNECIDO E INSTALADO EM RAMAL DE ENCAMINHAMENTO. AF_06/2022</t>
  </si>
  <si>
    <t xml:space="preserve">TÊ, PVC, SERIE R, ÁGUA PLUVIAL, DN 75 MM, JUNTA ELÁSTICA, FORNECIDO E INSTALADO EM RAMAL DE ENCAMINHAMENTO. AF_06/2022</t>
  </si>
  <si>
    <t xml:space="preserve">JUNÇÃO SIMPLES, PVC, SERIE R, ÁGUA PLUVIAL, DN 100 X 100 MM, JUNTA ELÁSTICA, FORNECIDO E INSTALADO EM RAMAL DE ENCAMINHAMENTO. AF_06/2022</t>
  </si>
  <si>
    <t xml:space="preserve">UNIÃO, PVC, SOLDÁVEL, DN 40MM, INSTALADO EM PRUMADA DE ÁGUA - FORNECIMENTO E INSTALAÇÃO. AF_06/2022</t>
  </si>
  <si>
    <t xml:space="preserve">JUNÇÃO SIMPLES, PVC, SERIE R, ÁGUA PLUVIAL, DN 100 X 75 MM, JUNTA ELÁSTICA, FORNECIDO E INSTALADO EM RAMAL DE ENCAMINHAMENTO. AF_06/2022</t>
  </si>
  <si>
    <t xml:space="preserve">ADAPTADOR CURTO COM BOLSA E ROSCA PARA REGISTRO, PVC, SOLDÁVEL, DN 40MM X 1.1/2 , INSTALADO EM PRUMADA DE ÁGUA - FORNECIMENTO E INSTALAÇÃO. AF_06/2022</t>
  </si>
  <si>
    <t xml:space="preserve">TÊ, PVC, SERIE R, ÁGUA PLUVIAL, DN 100 X 100 MM, JUNTA ELÁSTICA, FORNECIDO E INSTALADO EM RAMAL DE ENCAMINHAMENTO. AF_06/2022</t>
  </si>
  <si>
    <t xml:space="preserve">ADAPTADOR CURTO COM BOLSA E ROSCA PARA REGISTRO, PVC, SOLDÁVEL, DN 40MM X 1.1/4 , INSTALADO EM PRUMADA DE ÁGUA - FORNECIMENTO E INSTALAÇÃO. AF_06/2022</t>
  </si>
  <si>
    <t xml:space="preserve">TÊ, PVC, SERIE R, ÁGUA PLUVIAL, DN 100 X 75 MM, JUNTA ELÁSTICA, FORNECIDO E INSTALADO EM RAMAL DE ENCAMINHAMENTO. AF_06/2022</t>
  </si>
  <si>
    <t xml:space="preserve">JUNÇÃO DUPLA, PVC, SERIE R, ÁGUA PLUVIAL, DN 100 X 100 X 100 MM, JUNTA ELÁSTICA, FORNECIDO E INSTALADO EM RAMAL DE ENCAMINHAMENTO. AF_06/2022</t>
  </si>
  <si>
    <t xml:space="preserve">LUVA, PVC, SOLDÁVEL, DN 50MM, INSTALADO EM PRUMADA DE ÁGUA - FORNECIMENTO E INSTALAÇÃO. AF_06/2022</t>
  </si>
  <si>
    <t xml:space="preserve">LUVA DE CORRER, PVC, SOLDÁVEL, DN 50MM, INSTALADO EM PRUMADA DE ÁGUA - FORNECIMENTO E INSTALAÇÃO. AF_06/2022</t>
  </si>
  <si>
    <t xml:space="preserve">LUVA DE REDUÇÃO, PVC, SOLDÁVEL, DN 50MM X 25MM, INSTALADO EM PRUMADA DE ÁGUA   FORNECIMENTO E INSTALAÇÃO. AF_06/2022</t>
  </si>
  <si>
    <t xml:space="preserve">JOELHO 90 GRAUS, PVC, SERIE R, ÁGUA PLUVIAL, DN 75 MM, JUNTA ELÁSTICA, FORNECIDO E INSTALADO EM CONDUTORES VERTICAIS DE ÁGUAS PLUVIAIS. AF_06/2022</t>
  </si>
  <si>
    <t xml:space="preserve">JOELHO 45 GRAUS, PVC, SERIE R, ÁGUA PLUVIAL, DN 75 MM, JUNTA ELÁSTICA, FORNECIDO E INSTALADO EM CONDUTORES VERTICAIS DE ÁGUAS PLUVIAIS. AF_06/2022</t>
  </si>
  <si>
    <t xml:space="preserve">CURVA 87 GRAUS E 30 MINUTOS, PVC, SERIE R, ÁGUA PLUVIAL, DN 75 MM, JUNTA ELÁSTICA, FORNECIDO E INSTALADO EM CONDUTORES VERTICAIS DE ÁGUAS PLUVIAIS. AF_06/2022</t>
  </si>
  <si>
    <t xml:space="preserve">JOELHO 90 GRAUS, PVC, SERIE R, ÁGUA PLUVIAL, DN 100 MM, JUNTA ELÁSTICA, FORNECIDO E INSTALADO EM CONDUTORES VERTICAIS DE ÁGUAS PLUVIAIS. AF_06/2022</t>
  </si>
  <si>
    <t xml:space="preserve">JOELHO 45 GRAUS, PVC, SERIE R, ÁGUA PLUVIAL, DN 100 MM, JUNTA ELÁSTICA, FORNECIDO E INSTALADO EM CONDUTORES VERTICAIS DE ÁGUAS PLUVIAIS. AF_06/2022</t>
  </si>
  <si>
    <t xml:space="preserve">CURVA 87 GRAUS E 30 MINUTOS, PVC, SERIE R, ÁGUA PLUVIAL, DN 100 MM, JUNTA ELÁSTICA, FORNECIDO E INSTALADO EM CONDUTORES VERTICAIS DE ÁGUAS PLUVIAIS. AF_06/2022</t>
  </si>
  <si>
    <t xml:space="preserve">JOELHO 90 GRAUS, PVC, SERIE R, ÁGUA PLUVIAL, DN 150 MM, JUNTA ELÁSTICA, FORNECIDO E INSTALADO EM CONDUTORES VERTICAIS DE ÁGUAS PLUVIAIS. AF_06/2022</t>
  </si>
  <si>
    <t xml:space="preserve">JOELHO 45 GRAUS, PVC, SERIE R, ÁGUA PLUVIAL, DN 150 MM, JUNTA ELÁSTICA, FORNECIDO E INSTALADO EM CONDUTORES VERTICAIS DE ÁGUAS PLUVIAIS. AF_06/2022</t>
  </si>
  <si>
    <t xml:space="preserve">CURVA 87 GRAUS E 30 MINUTOS, PVC, SERIE R, ÁGUA PLUVIAL, DN 150 MM, JUNTA ELÁSTICA, FORNECIDO E INSTALADO EM CONDUTORES VERTICAIS DE ÁGUAS PLUVIAIS. AF_06/2022</t>
  </si>
  <si>
    <t xml:space="preserve">LUVA COM ROSCA, PVC, SOLDÁVEL, DN 50MM X 1.1/2 , INSTALADO EM PRUMADA DE ÁGUA - FORNECIMENTO E INSTALAÇÃO. AF_06/2022</t>
  </si>
  <si>
    <t xml:space="preserve">UNIÃO, PVC, SOLDÁVEL, DN 50MM, INSTALADO EM PRUMADA DE ÁGUA - FORNECIMENTO E INSTALAÇÃO. AF_06/2022</t>
  </si>
  <si>
    <t xml:space="preserve">ADAPTADOR CURTO COM BOLSA E ROSCA PARA REGISTRO, PVC, SOLDÁVEL, DN 50MM X 1.1/4 , INSTALADO EM PRUMADA DE ÁGUA - FORNECIMENTO E INSTALAÇÃO. AF_06/2022</t>
  </si>
  <si>
    <t xml:space="preserve">ADAPTADOR CURTO COM BOLSA E ROSCA PARA REGISTRO, PVC, SOLDÁVEL, DN 50MM X 1.1/2 , INSTALADO EM PRUMADA DE ÁGUA - FORNECIMENTO E INSTALAÇÃO. AF_06/2022</t>
  </si>
  <si>
    <t xml:space="preserve">LUVA, PVC, SOLDÁVEL, DN 60MM, INSTALADO EM PRUMADA DE ÁGUA - FORNECIMENTO E INSTALAÇÃO. AF_06/2022</t>
  </si>
  <si>
    <t xml:space="preserve">LUVA DE CORRER, PVC, SOLDÁVEL, DN 60MM, INSTALADO EM PRUMADA DE ÁGUA   FORNECIMENTO E INSTALAÇÃO. AF_06/2022</t>
  </si>
  <si>
    <t xml:space="preserve">LUVA SIMPLES, PVC, SERIE R, ÁGUA PLUVIAL, DN 75 MM, JUNTA ELÁSTICA, FORNECIDO E INSTALADO EM CONDUTORES VERTICAIS DE ÁGUAS PLUVIAIS. AF_06/2022</t>
  </si>
  <si>
    <t xml:space="preserve">LUVA DE CORRER, PVC, SERIE R, ÁGUA PLUVIAL, DN 75 MM, JUNTA ELÁSTICA, FORNECIDO E INSTALADO EM CONDUTORES VERTICAIS DE ÁGUAS PLUVIAIS. AF_06/2022</t>
  </si>
  <si>
    <t xml:space="preserve">LUVA DE REDUÇÃO, PVC, SOLDÁVEL, DN 60MM X 50MM, INSTALADO EM PRUMADA DE ÁGUA - FORNECIMENTO E INSTALAÇÃO. AF_06/2022</t>
  </si>
  <si>
    <t xml:space="preserve">UNIÃO, PVC, SOLDÁVEL, DN 60MM, INSTALADO EM PRUMADA DE ÁGUA - FORNECIMENTO E INSTALAÇÃO. AF_06/2022</t>
  </si>
  <si>
    <t xml:space="preserve">ADAPTADOR CURTO COM BOLSA E ROSCA PARA REGISTRO, PVC, SOLDÁVEL, DN 60MM X 2 , INSTALADO EM PRUMADA DE ÁGUA - FORNECIMENTO E INSTALAÇÃO. AF_06/2022</t>
  </si>
  <si>
    <t xml:space="preserve">LUVA, PVC, SOLDÁVEL, DN 75MM, INSTALADO EM PRUMADA DE ÁGUA - FORNECIMENTO E INSTALAÇÃO. AF_06/2022</t>
  </si>
  <si>
    <t xml:space="preserve">UNIÃO, PVC, SOLDÁVEL, DN 75MM, INSTALADO EM PRUMADA DE ÁGUA - FORNECIMENTO E INSTALAÇÃO. AF_06/2022</t>
  </si>
  <si>
    <t xml:space="preserve">ADAPTADOR CURTO COM BOLSA E ROSCA PARA REGISTRO, PVC, SOLDÁVEL, DN 75MM X 2.1/2", INSTALADO EM PRUMADA DE ÁGUA - FORNECIMENTO E INSTALAÇÃO. AF_12/2014</t>
  </si>
  <si>
    <t xml:space="preserve">LUVA, PVC, SOLDÁVEL, DN 85MM, INSTALADO EM PRUMADA DE ÁGUA - FORNECIMENTO E INSTALAÇÃO. AF_06/2022</t>
  </si>
  <si>
    <t xml:space="preserve">UNIÃO, PVC, SOLDÁVEL, DN 85MM, INSTALADO EM PRUMADA DE ÁGUA - FORNECIMENTO E INSTALAÇÃO. AF_06/2022</t>
  </si>
  <si>
    <t xml:space="preserve">ADAPTADOR CURTO COM BOLSA E ROSCA PARA REGISTRO, PVC, SOLDÁVEL, DN 85MM X 3 , INSTALADO EM PRUMADA DE ÁGUA - FORNECIMENTO E INSTALAÇÃO. AF_06/2022</t>
  </si>
  <si>
    <t xml:space="preserve">TE, PVC, SOLDÁVEL, DN 25MM, INSTALADO EM PRUMADA DE ÁGUA - FORNECIMENTO E INSTALAÇÃO. AF_06/2022</t>
  </si>
  <si>
    <t xml:space="preserve">TE, PVC, SOLDÁVEL, DN 32MM, INSTALADO EM PRUMADA DE ÁGUA - FORNECIMENTO E INSTALAÇÃO. AF_06/2022</t>
  </si>
  <si>
    <t xml:space="preserve">TÊ DE REDUÇÃO, PVC, SOLDÁVEL, DN 32MM X 25MM, INSTALADO EM PRUMADA DE ÁGUA - FORNECIMENTO E INSTALAÇÃO. AF_06/2022</t>
  </si>
  <si>
    <t xml:space="preserve">TE, PVC, SOLDÁVEL, DN 40MM, INSTALADO EM PRUMADA DE ÁGUA - FORNECIMENTO E INSTALAÇÃO. AF_06/2022</t>
  </si>
  <si>
    <t xml:space="preserve">TÊ DE REDUÇÃO, PVC, SOLDÁVEL, DN 40MM X 32MM, INSTALADO EM PRUMADA DE ÁGUA - FORNECIMENTO E INSTALAÇÃO. AF_06/2022</t>
  </si>
  <si>
    <t xml:space="preserve">TE, PVC, SOLDÁVEL, DN 50MM, INSTALADO EM PRUMADA DE ÁGUA - FORNECIMENTO E INSTALAÇÃO. AF_06/2022</t>
  </si>
  <si>
    <t xml:space="preserve">TÊ DE REDUÇÃO, PVC, SOLDÁVEL, DN 50MM X 40MM, INSTALADO EM PRUMADA DE ÁGUA - FORNECIMENTO E INSTALAÇÃO. AF_06/2022</t>
  </si>
  <si>
    <t xml:space="preserve">TÊ DE REDUÇÃO, PVC, SOLDÁVEL, DN 50MM X 25MM, INSTALADO EM PRUMADA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</si>
  <si>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</si>
  <si>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</si>
  <si>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DE REDUÇÃO, PVC, SOLDÁVEL, DN 75MM X 50MM, INSTALADO EM PRUMADA DE ÁGUA - FORNECIMENTO E INSTALAÇÃO. AF_06/2022</t>
  </si>
  <si>
    <t xml:space="preserve">TE, PVC, SOLDÁVEL, DN 85MM, INSTALADO EM PRUMADA DE ÁGUA - FORNECIMENTO E INSTALAÇÃO. AF_06/2022</t>
  </si>
  <si>
    <t xml:space="preserve">TE DE REDUÇÃO, PVC, SOLDÁVEL, DN 85MM X 60MM, INSTALADO EM PRUMADA DE ÁGUA - FORNECIMENTO E INSTALAÇÃO. AF_06/2022</t>
  </si>
  <si>
    <t xml:space="preserve">JOELHO 90 GRAUS, CPVC, SOLDÁVEL, DN 15MM, INSTALADO EM RAMAL OU SUB-RAMAL DE ÁGUA - FORNECIMENTO E INSTALAÇÃO. AF_06/2022</t>
  </si>
  <si>
    <t xml:space="preserve">JOELHO 45 GRAUS, CPVC, SOLDÁVEL, DN 15MM, INSTALADO EM RAMAL OU SUB-RAMAL DE ÁGUA - FORNECIMENTO E INSTALAÇÃO. AF_06/2022</t>
  </si>
  <si>
    <t xml:space="preserve">CURVA 90 GRAUS, CPVC, SOLDÁVEL, DN 15MM, INSTALADO EM RAMAL OU SUB-RAMAL DE ÁGUA - FORNECIMENTO E INSTALAÇÃO. AF_06/2022</t>
  </si>
  <si>
    <t xml:space="preserve">JOELHO DE TRANSIÇÃO, 90 GRAUS, CPVC, SOLDÁVEL, DN 15MM X 1/2", INSTALADO EM RAMAL OU SUB-RAMAL DE ÁGUA - FORNECIMENTO E INSTALAÇÃO. AF_06/2022</t>
  </si>
  <si>
    <t xml:space="preserve">JOELHO 90 GRAUS, CPVC, SOLDÁVEL, DN 22MM, INSTALADO EM RAMAL OU SUB-RAMAL DE ÁGUA - FORNECIMENTO E INSTALAÇÃO. AF_06/2022</t>
  </si>
  <si>
    <t xml:space="preserve">JOELHO 45 GRAUS, CPVC, SOLDÁVEL, DN 22MM, INSTALADO EM RAMAL OU SUB-RAMAL DE ÁGUA - FORNECIMENTO E INSTALAÇÃO. AF_06/2022</t>
  </si>
  <si>
    <t xml:space="preserve">CURVA 90 GRAUS, CPVC, SOLDÁVEL, DN 22MM,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</si>
  <si>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</si>
  <si>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</si>
  <si>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JOELHO 90 GRAUS, CPVC, SOLDÁVEL, DN 28MM, INSTALADO EM RAMAL OU SUB-RAMAL DE ÁGUA - FORNECIMENTO E INSTALAÇÃO. AF_06/2022</t>
  </si>
  <si>
    <t xml:space="preserve">JOELHO 45 GRAUS, CPVC, SOLDÁVEL, DN 28MM, INSTALADO EM RAMAL OU SUB-RAMAL DE ÁGUA   FORNECIMENTO E INSTALAÇÃO. AF_06/2022</t>
  </si>
  <si>
    <t xml:space="preserve">CURVA 90 GRAUS, CPVC, SOLDÁVEL, DN 28MM, INSTALADO EM RAMAL OU SUB-RAMAL DE ÁGUA   FORNECIMENTO E INSTALAÇÃO. AF_06/2022</t>
  </si>
  <si>
    <t xml:space="preserve">JOELHO 90 GRAUS, CPVC, SOLDÁVEL, DN 35MM, INSTALADO EM RAMAL OU SUB-RAMAL DE ÁGUA   FORNECIMENTO E INSTALAÇÃO. AF_06/2022</t>
  </si>
  <si>
    <t xml:space="preserve">JOELHO 45 GRAUS, CPVC, SOLDÁVEL, DN 35MM, INSTALADO EM RAMAL OU SUB-RAMAL DE ÁGUA   FORNECIMENTO E INSTALAÇÃO. AF_06/2022</t>
  </si>
  <si>
    <t xml:space="preserve">LUVA, CPVC, SOLDÁVEL, DN 15MM, INSTALADO EM RAMAL OU SUB-RAMAL DE ÁGUA - FORNECIMENTO E INSTALAÇÃO. AF_06/2022</t>
  </si>
  <si>
    <t xml:space="preserve">LUVA DE CORRER, CPVC, SOLDÁVEL, DN 15MM, INSTALADO EM RAMAL OU SUB-RAMAL DE ÁGUA   FORNECIMENTO E INSTALAÇÃO. AF_06/2022</t>
  </si>
  <si>
    <t xml:space="preserve">LUVA DE TRANSIÇÃO, CPVC, SOLDÁVEL, DN15MM X 1/2", INSTALADO EM RAMAL OU SUB-RAMAL DE ÁGUA - FORNECIMENTO E INSTALAÇÃO. AF_06/2022</t>
  </si>
  <si>
    <t xml:space="preserve">UNIÃO, CPVC, SOLDÁVEL, DN15MM, INSTALADO EM RAMAL OU SUB-RAMAL DE ÁGUA   FORNECIMENTO E INSTALAÇÃO. AF_06/2022</t>
  </si>
  <si>
    <t xml:space="preserve">CONECTOR, CPVC, SOLDÁVEL, DN 15MM X 1/2 , INSTALADO EM RAMAL OU SUB-RAMAL DE ÁGUA   FORNECIMENTO E INSTALAÇÃO. AF_06/2022</t>
  </si>
  <si>
    <t xml:space="preserve">ADAPTADOR, CPVC, SOLDÁVEL, DN15MM, INSTALADO EM RAMAL OU SUB-RAMAL DE ÁGUA   FORNECIMENTO E INSTALAÇÃO. AF_06/2022</t>
  </si>
  <si>
    <t xml:space="preserve">CURVA DE TRANSPOSIÇÃO, CPVC, SOLDÁVEL, DN15MM, INSTALADO EM RAMAL OU SUB-RAMAL DE ÁGUA   FORNECIMENTO E INSTALAÇÃO. AF_06/2022</t>
  </si>
  <si>
    <t xml:space="preserve">LUVA, CPVC, SOLDÁVEL, DN 22MM, INSTALADO EM RAMAL OU SUB-RAMAL DE ÁGUA   FORNECIMENTO E INSTALAÇÃO. AF_06/2022</t>
  </si>
  <si>
    <t xml:space="preserve">LUVA DE CORRER, CPVC, SOLDÁVEL, DN 22MM, INSTALADO EM RAMAL OU SUB-RAMAL DE ÁGUA   FORNECIMENTO E INSTALAÇÃO. AF_06/2022</t>
  </si>
  <si>
    <t xml:space="preserve">LUVA DE TRANSIÇÃO, CPVC, SOLDÁVEL, DN22MM X 25MM, INSTALADO EM RAMAL OU SUB-RAMAL DE ÁGUA - FORNECIMENTO E INSTALAÇÃO. AF_06/2022</t>
  </si>
  <si>
    <t xml:space="preserve">UNIÃO, CPVC, SOLDÁVEL, DN22MM, INSTALADO EM RAMAL OU SUB-RAMAL DE ÁGUA   FORNECIMENTO E INSTALAÇÃO. AF_06/2022</t>
  </si>
  <si>
    <t xml:space="preserve">CONECTOR, CPVC, SOLDÁVEL, DN 22MM X 1/2 , INSTALADO EM RAMAL OU SUB-RAMAL DE ÁGUA   FORNECIMENTO E INSTALAÇÃO. AF_06/2022</t>
  </si>
  <si>
    <t xml:space="preserve">ADAPTADOR, CPVC, SOLDÁVEL, DN22MM, INSTALADO EM RAMAL OU SUB-RAMAL DE ÁGUA   FORNECIMENTO E INSTALAÇÃO. AF_06/2022</t>
  </si>
  <si>
    <t xml:space="preserve">CURVA DE TRANSPOSIÇÃO, CPVC, SOLDÁVEL, DN22MM, INSTALADO EM RAMAL OU SUB-RAMAL DE ÁGUA   FORNECIMENTO E INSTALAÇÃO. AF_06/2022</t>
  </si>
  <si>
    <t xml:space="preserve">BUCHA DE REDUÇÃO, CPVC, SOLDÁVEL, DN22MM X 15MM, INSTALADO EM RAMAL OU SUB-RAMAL DE ÁGUA   FORNECIMENTO E INSTALAÇÃO. AF_06/2022</t>
  </si>
  <si>
    <t xml:space="preserve">TÊ DE INSPEÇÃO, PVC, SERIE R, ÁGUA PLUVIAL, DN 75 MM, JUNTA ELÁSTICA, FORNECIDO E INSTALADO EM CONDUTORES VERTICAIS DE ÁGUAS PLUVIAIS. AF_06/2022</t>
  </si>
  <si>
    <t xml:space="preserve">CONECTOR, CPVC, SOLDÁVEL, DN22MM X 3/4", INSTALADO EM RAMAL OU SUB-RAMAL DE ÁGUA - FORNECIMENTO E INSTALAÇÃO. AF_06/2022</t>
  </si>
  <si>
    <t xml:space="preserve">LUVA SIMPLES, PVC, SERIE R, ÁGUA PLUVIAL, DN 100 MM, JUNTA ELÁSTICA, FORNECIDO E INSTALADO EM CONDUTORES VERTICAIS DE ÁGUAS PLUVIAIS. AF_06/2022</t>
  </si>
  <si>
    <t xml:space="preserve">LUVA, CPVC, SOLDÁVEL, DN 28MM, INSTALADO EM RAMAL OU SUB-RAMAL DE ÁGUA   FORNECIMENTO E INSTALAÇÃO. AF_06/2022</t>
  </si>
  <si>
    <t xml:space="preserve">LUVA DE CORRER, PVC, SERIE R, ÁGUA PLUVIAL, DN 100 MM, JUNTA ELÁSTICA, FORNECIDO E INSTALADO EM CONDUTORES VERTICAIS DE ÁGUAS PLUVIAIS. AF_06/2022</t>
  </si>
  <si>
    <t xml:space="preserve">LUVA DE CORRER, CPVC, SOLDÁVEL, DN 28MM, INSTALADO EM RAMAL OU SUB-RAMAL DE ÁGUA   FORNECIMENTO E INSTALAÇÃO. AF_06/2022</t>
  </si>
  <si>
    <t xml:space="preserve">REDUÇÃO EXCÊNTRICA, PVC, SERIE R, ÁGUA PLUVIAL, DN 100 X 75 MM, JUNTA ELÁSTICA, FORNECIDO E INSTALADO EM CONDUTORES VERTICAIS DE ÁGUAS PLUVIAIS. AF_06/2022</t>
  </si>
  <si>
    <t xml:space="preserve">UNIÃO, CPVC, SOLDÁVEL, DN28MM, INSTALADO EM RAMAL OU SUB-RAMAL DE ÁGUA   FORNECIMENTO E INSTALAÇÃO. AF_06/2022</t>
  </si>
  <si>
    <t xml:space="preserve">TÊ DE INSPEÇÃO, PVC, SERIE R, ÁGUA PLUVIAL, DN 100 MM, JUNTA ELÁSTICA, FORNECIDO E INSTALADO EM CONDUTORES VERTICAIS DE ÁGUAS PLUVIAIS. AF_06/2022</t>
  </si>
  <si>
    <t xml:space="preserve">CONECTOR, CPVC, SOLDÁVEL, DN 28MM X 1 , INSTALADO EM RAMAL OU SUB-RAMAL DE ÁGUA   FORNECIMENTO E INSTALAÇÃO. AF_06/2022</t>
  </si>
  <si>
    <t xml:space="preserve">LUVA SIMPLES, PVC, SERIE R, ÁGUA PLUVIAL, DN 150 MM, JUNTA ELÁSTICA, FORNECIDO E INSTALADO EM CONDUTORES VERTICAIS DE ÁGUAS PLUVIAIS. AF_06/2022</t>
  </si>
  <si>
    <t xml:space="preserve">BUCHA DE REDUÇÃO, CPVC, SOLDÁVEL, DN28MM X 22MM, INSTALADO EM RAMAL OU SUB-RAMAL DE ÁGUA   FORNECIMENTO E INSTALAÇÃO. AF_06/2022</t>
  </si>
  <si>
    <t xml:space="preserve">LUVA DE CORRER, PVC, SERIE R, ÁGUA PLUVIAL, DN 150 MM, JUNTA ELÁSTICA, FORNECIDO E INSTALADO EM CONDUTORES VERTICAIS DE ÁGUAS PLUVIAIS. AF_06/2022</t>
  </si>
  <si>
    <t xml:space="preserve">LUVA, CPVC, SOLDÁVEL, DN 35MM, INSTALADO EM RAMAL OU SUB-RAMAL DE ÁGUA   FORNECIMENTO E INSTALAÇÃO. AF_06/2022</t>
  </si>
  <si>
    <t xml:space="preserve">REDUÇÃO EXCÊNTRICA, PVC, SERIE R, ÁGUA PLUVIAL, DN 150 X 100 MM, JUNTA ELÁSTICA, FORNECIDO E INSTALADO EM CONDUTORES VERTICAIS DE ÁGUAS PLUVIAIS. AF_06/2022</t>
  </si>
  <si>
    <t xml:space="preserve">LUVA DE CORRER, CPVC, SOLDÁVEL, DN 35MM, INSTALADO EM RAMAL OU SUB-RAMAL DE ÁGUA   FORNECIMENTO E INSTALAÇÃO. AF_06/2022</t>
  </si>
  <si>
    <t xml:space="preserve">TÊ DE INSPEÇÃO, PVC, SERIE R, ÁGUA PLUVIAL, DN 150 X 100 MM, JUNTA ELÁSTICA, FORNECIDO E INSTALADO EM CONDUTORES VERTICAIS DE ÁGUAS PLUVIAIS. AF_06/2022</t>
  </si>
  <si>
    <t xml:space="preserve">UNIÃO, CPVC, SOLDÁVEL, DN35MM, INSTALADO EM RAMAL OU SUB-RAMAL DE ÁGUA   FORNECIMENTO E INSTALAÇÃO. AF_06/2022</t>
  </si>
  <si>
    <t xml:space="preserve">JUNÇÃO SIMPLES, PVC, SERIE R, ÁGUA PLUVIAL, DN 75 X 75 MM, JUNTA ELÁSTICA, FORNECIDO E INSTALADO EM CONDUTORES VERTICAIS DE ÁGUAS PLUVIAIS. AF_06/2022</t>
  </si>
  <si>
    <t xml:space="preserve">CONECTOR, CPVC, SOLDÁVEL, DN 35MM X 1 1/4 , INSTALADO EM RAMAL OU SUB-RAMAL DE ÁGUA   FORNECIMENTO E INSTALAÇÃO. AF_06/2022</t>
  </si>
  <si>
    <t xml:space="preserve">TÊ, PVC, SERIE R, ÁGUA PLUVIAL, DN 75 X 75 MM, JUNTA ELÁSTICA, FORNECIDO E INSTALADO EM CONDUTORES VERTICAIS DE ÁGUAS PLUVIAIS. AF_06/2022</t>
  </si>
  <si>
    <t xml:space="preserve">BUCHA DE REDUÇÃO, CPVC, SOLDÁVEL, DN35MM X 28MM, INSTALADO EM RAMAL OU SUB-RAMAL DE ÁGUA   FORNECIMENTO E INSTALAÇÃO. AF_06/2022</t>
  </si>
  <si>
    <t xml:space="preserve">JUNÇÃO SIMPLES, PVC, SERIE R, ÁGUA PLUVIAL, DN 100 X 100 MM, JUNTA ELÁSTICA, FORNECIDO E INSTALADO EM CONDUTORES VERTICAIS DE ÁGUAS PLUVIAIS. AF_06/2022</t>
  </si>
  <si>
    <t xml:space="preserve">TE, CPVC, SOLDÁVEL, DN 15MM, INSTALADO EM RAMAL OU SUB-RAMAL DE ÁGUA - FORNECIMENTO E INSTALAÇÃO. AF_06/2022</t>
  </si>
  <si>
    <t xml:space="preserve">JUNÇÃO SIMPLES, PVC, SERIE R, ÁGUA PLUVIAL, DN 100 X 75 MM, JUNTA ELÁSTICA, FORNECIDO E INSTALADO EM CONDUTORES VERTICAIS DE ÁGUAS PLUVIAIS. AF_06/2022</t>
  </si>
  <si>
    <t xml:space="preserve">TÊ, PVC, SERIE R, ÁGUA PLUVIAL, DN 100 X 100 MM, JUNTA ELÁSTICA, FORNECIDO E INSTALADO EM CONDUTORES VERTICAIS DE ÁGUAS PLUVIAIS. AF_06/2022</t>
  </si>
  <si>
    <t xml:space="preserve">TE DE TRANSIÇÃO, CPVC, SOLDÁVEL, DN 15MM X 1/2 , INSTALADO EM RAMAL OU SUB-RAMAL DE ÁGUA   FORNECIMENTO E INSTALAÇÃO. AF_06/2022</t>
  </si>
  <si>
    <t xml:space="preserve">TÊ MISTURADOR, CPVC, SOLDÁVEL, DN15MM, INSTALADO EM RAMAL OU SUB-RAMAL DE ÁGUA   FORNECIMENTO E INSTALAÇÃO. AF_06/2022</t>
  </si>
  <si>
    <t xml:space="preserve">TÊ, PVC, SERIE R, ÁGUA PLUVIAL, DN 100 X 75 MM, JUNTA ELÁSTICA, FORNECIDO E INSTALADO EM CONDUTORES VERTICAIS DE ÁGUAS PLUVIAIS. AF_06/2022</t>
  </si>
  <si>
    <t xml:space="preserve">TE, CPVC, SOLDÁVEL, DN 22MM, INSTALADO EM RAMAL OU SUB-RAMAL DE ÁGUA - FORNECIMENTO E INSTALAÇÃO. AF_06/2022</t>
  </si>
  <si>
    <t xml:space="preserve">JUNÇÃO SIMPLES, PVC, SERIE R, ÁGUA PLUVIAL, DN 150 X 150 MM, JUNTA ELÁSTICA, FORNECIDO E INSTALADO EM CONDUTORES VERTICAIS DE ÁGUAS PLUVIAIS. AF_06/2022</t>
  </si>
  <si>
    <t xml:space="preserve">JUNÇÃO SIMPLES, PVC, SERIE R, ÁGUA PLUVIAL, DN 150 X 100 MM, JUNTA ELÁSTICA, FORNECIDO E INSTALADO EM CONDUTORES VERTICAIS DE ÁGUAS PLUVIAIS. AF_06/2022</t>
  </si>
  <si>
    <t xml:space="preserve">TE DE TRANSIÇÃO, CPVC, SOLDÁVEL, DN 22MM X 1/2 , INSTALADO EM RAMAL OU SUB-RAMAL DE ÁGUA   FORNECIMENTO E INSTALAÇÃO. AF_06/2022</t>
  </si>
  <si>
    <t xml:space="preserve">TÊ, PVC, SERIE R, ÁGUA PLUVIAL, DN 150 X 150 MM, JUNTA ELÁSTICA, FORNECIDO E INSTALADO EM CONDUTORES VERTICAIS DE ÁGUAS PLUVIAIS. AF_06/2022</t>
  </si>
  <si>
    <t xml:space="preserve">TÊ MISTURADOR, CPVC, SOLDÁVEL, DN22MM, INSTALADO EM RAMAL OU SUB-RAMAL DE ÁGUA   FORNECIMENTO E INSTALAÇÃO. AF_06/2022</t>
  </si>
  <si>
    <t xml:space="preserve">TE MISTURADOR DE TRANSIÇÃO, CPVC, SOLDÁVEL, DN 22MM X 3/4", INSTALADO EM RAMAL OU SUB-RAMAL DE ÁGUA - FORNECIMENTO E INSTALAÇÃO. AF_06/2022</t>
  </si>
  <si>
    <t xml:space="preserve">TÊ, PVC, SERIE R, ÁGUA PLUVIAL, DN 150 X 100 MM, JUNTA ELÁSTICA, FORNECIDO E INSTALADO EM CONDUTORES VERTICAIS DE ÁGUAS PLUVIAIS. AF_06/2022</t>
  </si>
  <si>
    <t xml:space="preserve">TÊ, CPVC, SOLDÁVEL, DN28MM, INSTALADO EM RAMAL OU SUB-RAMAL DE ÁGUA   FORNECIMENTO E INSTALAÇÃO. AF_06/2022</t>
  </si>
  <si>
    <t xml:space="preserve">TÊ, CPVC, SOLDÁVEL, DN35MM, INSTALADO EM RAMAL OU SUB-RAMAL DE ÁGUA   FORNECIMENTO E INSTALAÇÃO. AF_06/2022</t>
  </si>
  <si>
    <t xml:space="preserve">TUBO, CPVC, SOLDÁVEL, DN 35MM, INSTALADO EM RAMAL DE DISTRIBUIÇÃO DE ÁGUA   FORNECIMENTO E INSTALAÇÃO. AF_06/2022</t>
  </si>
  <si>
    <t xml:space="preserve">JOELHO 90 GRAUS, CPVC, SOLDÁVEL, DN 22MM, INSTALADO EM RAMAL DE DISTRIBUIÇÃO DE ÁGUA   FORNECIMENTO E INSTALAÇÃO. AF_06/2022</t>
  </si>
  <si>
    <t xml:space="preserve">JOELHO 45 GRAUS, CPVC, SOLDÁVEL, DN 22MM, INSTALADO EM RAMAL DE DISTRIBUIÇÃO DE ÁGUA   FORNECIMENTO E INSTALAÇÃO. AF_06/2022</t>
  </si>
  <si>
    <t xml:space="preserve">CURVA 90 GRAUS, CPVC, SOLDÁVEL, DN 22MM, INSTALADO EM RAMAL DE DISTRIBUIÇÃO DE ÁGUA - FORNECIMENTO E INSTALAÇÃO. AF_06/2022</t>
  </si>
  <si>
    <t xml:space="preserve">JOELHO 90 GRAUS, CPVC, SOLDÁVEL, DN 28MM, INSTALADO EM RAMAL DE DISTRIBUIÇÃO DE ÁGUA   FORNECIMENTO E INSTALAÇÃO. AF_06/2022</t>
  </si>
  <si>
    <t xml:space="preserve">JOELHO 90 GRAUS, PVC, SERIE NORMAL, ESGOTO PREDIAL, DN 40 MM, JUNTA SOLDÁVEL, FORNECIDO E INSTALADO EM RAMAL DE DESCARGA OU RAMAL DE ESGOTO SANITÁRIO. AF_08/2022</t>
  </si>
  <si>
    <t xml:space="preserve">JOELHO 45 GRAUS, CPVC, SOLDÁVEL, DN 28MM, INSTALADO EM RAMAL DE DISTRIBUIÇÃO DE ÁGUA   FORNECIMENTO E INSTALAÇÃO. AF_06/2022</t>
  </si>
  <si>
    <t xml:space="preserve">JOELHO 45 GRAUS, PVC, SERIE NORMAL, ESGOTO PREDIAL, DN 40 MM, JUNTA SOLDÁVEL, FORNECIDO E INSTALADO EM RAMAL DE DESCARGA OU RAMAL DE ESGOTO SANITÁRIO. AF_08/2022</t>
  </si>
  <si>
    <t xml:space="preserve">CURVA 90 GRAUS, CPVC, SOLDÁVEL, DN 28MM, INSTALADO EM RAMAL DE DISTRIBUIÇÃO DE ÁGUA   FORNECIMENTO E INSTALAÇÃO. AF_06/2022</t>
  </si>
  <si>
    <t xml:space="preserve">CURVA CURTA 90 GRAUS, PVC, SERIE NORMAL, ESGOTO PREDIAL, DN 40 MM, JUNTA SOLDÁVEL, FORNECIDO E INSTALADO EM RAMAL DE DESCARGA OU RAMAL DE ESGOTO SANITÁRIO. AF_08/2022</t>
  </si>
  <si>
    <t xml:space="preserve">JOELHO 90 GRAUS, CPVC, SOLDÁVEL, DN 35MM, INSTALADO EM RAMAL DE DISTRIBUIÇÃO DE ÁGUA   FORNECIMENTO E INSTALAÇÃO. AF_06/2022</t>
  </si>
  <si>
    <t xml:space="preserve">CURVA LONGA 90 GRAUS, PVC, SERIE NORMAL, ESGOTO PREDIAL, DN 40 MM, JUNTA SOLDÁVEL, FORNECIDO E INSTALADO EM RAMAL DE DESCARGA OU RAMAL DE ESGOTO SANITÁRIO. AF_08/2022</t>
  </si>
  <si>
    <t xml:space="preserve">JOELHO 90 GRAUS, PVC, SERIE NORMAL, ESGOTO PREDIAL, DN 50 MM, JUNTA ELÁSTICA, FORNECIDO E INSTALADO EM RAMAL DE DESCARGA OU RAMAL DE ESGOTO SANITÁRIO. AF_08/2022</t>
  </si>
  <si>
    <t xml:space="preserve">JOELHO 45 GRAUS, PVC, SERIE NORMAL, ESGOTO PREDIAL, DN 50 MM, JUNTA ELÁSTICA, FORNECIDO E INSTALADO EM RAMAL DE DESCARGA OU RAMAL DE ESGOTO SANITÁRIO. AF_08/2022</t>
  </si>
  <si>
    <t xml:space="preserve">CURVA CURTA 90 GRAUS, PVC, SERIE NORMAL, ESGOTO PREDIAL, DN 50 MM, JUNTA ELÁSTICA, FORNECIDO E INSTALADO EM RAMAL DE DESCARGA OU RAMAL DE ESGOTO SANITÁRIO. AF_08/2022</t>
  </si>
  <si>
    <t xml:space="preserve">JOELHO 45 GRAUS, CPVC, SOLDÁVEL, DN 35MM, INSTALADO EM RAMAL DE DISTRIBUIÇÃO DE ÁGUA   FORNECIMENTO E INSTALAÇÃO. AF_06/2022</t>
  </si>
  <si>
    <t xml:space="preserve">CURVA LONGA 90 GRAUS, PVC, SERIE NORMAL, ESGOTO PREDIAL, DN 50 MM, JUNTA ELÁSTICA, FORNECIDO E INSTALADO EM RAMAL DE DESCARGA OU RAMAL DE ESGOTO SANITÁRIO. AF_08/2022</t>
  </si>
  <si>
    <t xml:space="preserve">LUVA, CPVC, SOLDÁVEL, DN 22MM, INSTALADO EM RAMAL DE DISTRIBUIÇÃO DE ÁGUA   FORNECIMENTO E INSTALAÇÃO. AF_06/2022</t>
  </si>
  <si>
    <t xml:space="preserve">JOELHO 90 GRAUS, PVC, SERIE NORMAL, ESGOTO PREDIAL, DN 75 MM, JUNTA ELÁSTICA, FORNECIDO E INSTALADO EM RAMAL DE DESCARGA OU RAMAL DE ESGOTO SANITÁRIO. AF_08/2022</t>
  </si>
  <si>
    <t xml:space="preserve">LUVA DE CORRER, CPVC, SOLDÁVEL, DN 22MM, INSTALADO EM RAMAL DE DISTRIBUIÇÃO DE ÁGUA   FORNECIMENTO E INSTALAÇÃO. AF_12/2014</t>
  </si>
  <si>
    <t xml:space="preserve">JOELHO 45 GRAUS, PVC, SERIE NORMAL, ESGOTO PREDIAL, DN 75 MM, JUNTA ELÁSTICA, FORNECIDO E INSTALADO EM RAMAL DE DESCARGA OU RAMAL DE ESGOTO SANITÁRIO. AF_08/2022</t>
  </si>
  <si>
    <t xml:space="preserve">LUVA DE TRANSIÇÃO, CPVC, SOLDÁVEL, DN 22MM X 25MM, INSTALADO EM RAMAL DE DISTRIBUIÇÃO DE ÁGUA   FORNECIMENTO E INSTALAÇÃO. AF_06/2022</t>
  </si>
  <si>
    <t xml:space="preserve">UNIÃO, CPVC, SOLDÁVEL, DN 22MM, INSTALADO EM RAMAL DE DISTRIBUIÇÃO DE ÁGUA   FORNECIMENTO E INSTALAÇÃO. AF_06/2022</t>
  </si>
  <si>
    <t xml:space="preserve">CURVA CURTA 90 GRAUS, PVC, SERIE NORMAL, ESGOTO PREDIAL, DN 75 MM, JUNTA ELÁSTICA, FORNECIDO E INSTALADO EM RAMAL DE DESCARGA OU RAMAL DE ESGOTO SANITÁRIO. AF_08/2022</t>
  </si>
  <si>
    <t xml:space="preserve">CURVA LONGA 90 GRAUS, PVC, SERIE NORMAL, ESGOTO PREDIAL, DN 75 MM, JUNTA ELÁSTICA, FORNECIDO E INSTALADO EM RAMAL DE DESCARGA OU RAMAL DE ESGOTO SANITÁRIO. AF_08/2022</t>
  </si>
  <si>
    <t xml:space="preserve">JOELHO 90 GRAUS, PVC, SERIE NORMAL, ESGOTO PREDIAL, DN 100 MM, JUNTA ELÁSTICA, FORNECIDO E INSTALADO EM RAMAL DE DESCARGA OU RAMAL DE ESGOTO SANITÁRIO. AF_08/2022</t>
  </si>
  <si>
    <t xml:space="preserve">JOELHO 45 GRAUS, PVC, SERIE NORMAL, ESGOTO PREDIAL, DN 100 MM, JUNTA ELÁSTICA, FORNECIDO E INSTALADO EM RAMAL DE DESCARGA OU RAMAL DE ESGOTO SANITÁRIO. AF_08/2022</t>
  </si>
  <si>
    <t xml:space="preserve">ADAPTADOR, CPVC, SOLDÁVEL, DN 22MM, INSTALADO EM RAMAL DE DISTRIBUIÇÃO DE ÁGUA   FORNECIMENTO E INSTALAÇÃO. AF_06/2022</t>
  </si>
  <si>
    <t xml:space="preserve">CURVA CURTA 90 GRAUS, PVC, SERIE NORMAL, ESGOTO PREDIAL, DN 100 MM, JUNTA ELÁSTICA, FORNECIDO E INSTALADO EM RAMAL DE DESCARGA OU RAMAL DE ESGOTO SANITÁRIO. AF_08/2022</t>
  </si>
  <si>
    <t xml:space="preserve">CURVA DE TRANSPOSIÇÃO, CPVC, SOLDÁVEL, DN 22MM, INSTALADO EM RAMAL DE DISTRIBUIÇÃO DE ÁGUA   FORNECIMENTO E INSTALAÇÃO. AF_06/2022</t>
  </si>
  <si>
    <t xml:space="preserve">CURVA LONGA 90 GRAUS, PVC, SERIE NORMAL, ESGOTO PREDIAL, DN 100 MM, JUNTA ELÁSTICA, FORNECIDO E INSTALADO EM RAMAL DE DESCARGA OU RAMAL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</si>
  <si>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</si>
  <si>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RAMAL DE DESCARGA OU RAMAL DE ESGOTO SANITÁRIO. AF_08/2022</t>
  </si>
  <si>
    <t xml:space="preserve">LUVA DE CORRER, PVC, SERIE NORMAL, ESGOTO PREDIAL, DN 50 MM, JUNTA ELÁSTICA, FORNECIDO E INSTALADO EM RAMAL DE DESCARGA OU RAMAL DE ESGOTO SANITÁRIO. AF_08/2022</t>
  </si>
  <si>
    <t xml:space="preserve">LUVA, CPVC, SOLDÁVEL, DN 28MM, INSTALADO EM RAMAL DE DISTRIBUIÇÃO DE ÁGUA   FORNECIMENTO E INSTALAÇÃO. AF_06/2022</t>
  </si>
  <si>
    <t xml:space="preserve">LUVA DE CORRER, CPVC, SOLDÁVEL, DN 28MM, INSTALADO EM RAMAL DE DISTRIBUIÇÃO DE ÁGUA   FORNECIMENTO E INSTALAÇÃO. AF_06/2022</t>
  </si>
  <si>
    <t xml:space="preserve">UNIÃO, CPVC, SOLDÁVEL, DN 28MM, INSTALADO EM RAMAL DE DISTRIBUIÇÃO DE ÁGUA   FORNECIMENTO E INSTALAÇÃO. AF_06/2022</t>
  </si>
  <si>
    <t xml:space="preserve">CONECTOR, CPVC, SOLDÁVEL, DN 28MM X 1 , INSTALADO EM RAMAL DE DISTRIBUIÇÃO DE ÁGUA   FORNECIMENTO E INSTALAÇÃO. AF_06/2022</t>
  </si>
  <si>
    <t xml:space="preserve">BUCHA DE REDUÇÃO, CPVC, SOLDÁVEL, DN 28MM X 22MM, INSTALADO EM RAMAL DE DISTRIBUIÇÃO DE ÁGUA - FORNECIMENTO E INSTALAÇÃO. AF_06/2022</t>
  </si>
  <si>
    <t xml:space="preserve">LUVA, CPVC, SOLDÁVEL, DN 35MM, INSTALADO EM RAMAL DE DISTRIBUIÇÃO DE ÁGUA - FORNECIMENTO E INSTALAÇÃO. AF_06/2022</t>
  </si>
  <si>
    <t xml:space="preserve">LUVA DE CORRER, CPVC, SOLDÁVEL, DN 35MM, INSTALADO EM RAMAL DE DISTRIBUIÇÃO DE ÁGUA - FORNECIMENTO E INSTALAÇÃO. AF_06/2022</t>
  </si>
  <si>
    <t xml:space="preserve">UNIÃO, CPVC, SOLDÁVEL, DN35MM, INSTALADO EM RAMAL DE DISTRIBUIÇÃO DE ÁGUA - FORNECIMENTO E INSTALAÇÃO. AF_06/2022</t>
  </si>
  <si>
    <t xml:space="preserve">CONECTOR, CPVC, SOLDÁVEL, DN 35MM X 1 1/4 , INSTALADO EM RAMAL DE DISTRIBUIÇÃO DE ÁGUA - FORNECIMENTO E INSTALAÇÃO. AF_06/2022</t>
  </si>
  <si>
    <t xml:space="preserve">BUCHA DE REDUÇÃO, CPVC, SOLDÁVEL, DN35MM X 28MM, INSTALADO EM RAMAL DE DISTRIBUIÇÃO DE ÁGUA - FORNECIMENTO E INSTALAÇÃO. AF_06/2022</t>
  </si>
  <si>
    <t xml:space="preserve">TE, CPVC, SOLDÁVEL, DN 22MM, INSTALADO EM RAMAL DE DISTRIBUIÇÃO DE ÁGUA - FORNECIMENTO E INSTALAÇÃO. AF_06/2022</t>
  </si>
  <si>
    <t xml:space="preserve">TÊ MISTURADOR, CPVC, SOLDÁVEL, DN 22MM, INSTALADO EM RAMAL DE DISTRIBUIÇÃO DE ÁGUA - FORNECIMENTO E INSTALAÇÃO. AF_06/2022</t>
  </si>
  <si>
    <t xml:space="preserve">TÊ, CPVC, SOLDÁVEL, DN 28MM, INSTALADO EM RAMAL DE DISTRIBUIÇÃO DE ÁGUA - FORNECIMENTO E INSTALAÇÃO. AF_06/2022</t>
  </si>
  <si>
    <t xml:space="preserve">TÊ, CPVC, SOLDÁVEL, DN35MM, INSTALADO EM RAMAL DE DISTRIBUIÇÃO DE ÁGUA - FORNECIMENTO E INSTALAÇÃO. AF_06/2022</t>
  </si>
  <si>
    <t xml:space="preserve">TUBO, CPVC, SOLDÁVEL, DN 54MM, INSTALADO EM PRUMADA DE ÁGUA   FORNECIMENTO E INSTALAÇÃO. AF_06/2022</t>
  </si>
  <si>
    <t xml:space="preserve">LUVA SIMPLES, PVC, SERIE NORMAL, ESGOTO PREDIAL, DN 75 MM, JUNTA ELÁSTICA, FORNECIDO E INSTALADO EM RAMAL DE DESCARGA OU RAMAL DE ESGOTO SANITÁRIO. AF_08/2022</t>
  </si>
  <si>
    <t xml:space="preserve">LUVA DE CORRER, PVC, SERIE NORMAL, ESGOTO PREDIAL, DN 75 MM, JUNTA ELÁSTICA, FORNECIDO E INSTALADO EM RAMAL DE DESCARGA OU RAMAL DE ESGOTO SANITÁRIO. AF_08/2022</t>
  </si>
  <si>
    <t xml:space="preserve">JOELHO 90 GRAUS, CPVC, SOLDÁVEL, DN 35MM, INSTALADO EM PRUMADA DE ÁGUA   FORNECIMENTO E INSTALAÇÃO. AF_06/2022</t>
  </si>
  <si>
    <t xml:space="preserve">LUVA SIMPLES, PVC, SERIE NORMAL, ESGOTO PREDIAL, DN 100 MM, JUNTA ELÁSTICA, FORNECIDO E INSTALADO EM RAMAL DE DESCARGA OU RAMAL DE ESGOTO SANITÁRIO. AF_08/2022</t>
  </si>
  <si>
    <t xml:space="preserve">LUVA DE CORRER, PVC, SERIE NORMAL, ESGOTO PREDIAL, DN 100 MM, JUNTA ELÁSTICA, FORNECIDO E INSTALADO EM RAMAL DE DESCARGA OU RAMAL DE ESGOTO SANITÁRIO. AF_08/2022</t>
  </si>
  <si>
    <t xml:space="preserve">JOELHO 45 GRAUS, CPVC, SOLDÁVEL, DN 35MM, INSTALADO EM PRUMADA DE ÁGUA - FORNECIMENTO E INSTALAÇÃO. AF_06/2022</t>
  </si>
  <si>
    <t xml:space="preserve">JOELHO 90 GRAUS, CPVC, SOLDÁVEL, DN 42MM, INSTALADO EM PRUMADA DE ÁGUA   FORNECIMENTO E INSTALAÇÃO. AF_06/2022</t>
  </si>
  <si>
    <t xml:space="preserve">TE, PVC, SERIE NORMAL, ESGOTO PREDIAL, DN 40 X 40 MM, JUNTA SOLDÁVEL, FORNECIDO E INSTALADO EM RAMAL DE DESCARGA OU RAMAL DE ESGOTO SANITÁRIO. AF_08/2022</t>
  </si>
  <si>
    <t xml:space="preserve">JUNÇÃO SIMPLES, PVC, SERIE NORMAL, ESGOTO PREDIAL, DN 40 MM, JUNTA SOLDÁVEL, FORNECIDO E INSTALADO EM RAMAL DE DESCARGA OU RAMAL DE ESGOTO SANITÁRIO. AF_08/2022</t>
  </si>
  <si>
    <t xml:space="preserve">TE, PVC, SERIE NORMAL, ESGOTO PREDIAL, DN 50 X 50 MM, JUNTA ELÁSTICA, FORNECIDO E INSTALADO EM RAMAL DE DESCARGA OU RAMAL DE ESGOTO SANITÁRIO. AF_08/2022</t>
  </si>
  <si>
    <t xml:space="preserve">JUNÇÃO SIMPLES, PVC, SERIE NORMAL, ESGOTO PREDIAL, DN 50 X 50 MM, JUNTA ELÁSTICA, FORNECIDO E INSTALADO EM RAMAL DE DESCARGA OU RAMAL DE ESGOTO SANITÁRIO. AF_08/2022</t>
  </si>
  <si>
    <t xml:space="preserve">TE, PVC, SERIE NORMAL, ESGOTO PREDIAL, DN 75 X 75 MM, JUNTA ELÁSTICA, FORNECIDO E INSTALADO EM RAMAL DE DESCARGA OU RAMAL DE ESGOTO SANITÁRIO. AF_08/2022</t>
  </si>
  <si>
    <t xml:space="preserve">JOELHO 45 GRAUS, CPVC, SOLDÁVEL, DN 42MM, INSTALADO EM PRUMADA DE ÁGUA   FORNECIMENTO E INSTALAÇÃO. AF_06/2022</t>
  </si>
  <si>
    <t xml:space="preserve">JOELHO 90 GRAUS, CPVC, SOLDÁVEL, DN 54MM, INSTALADO EM PRUMADA DE ÁGUA   FORNECIMENTO E INSTALAÇÃO. AF_06/2022</t>
  </si>
  <si>
    <t xml:space="preserve">JOELHO 45 GRAUS, CPVC, SOLDÁVEL, DN 54MM, INSTALADO EM PRUMADA DE ÁGUA   FORNECIMENTO E INSTALAÇÃO. AF_06/2022</t>
  </si>
  <si>
    <t xml:space="preserve">JOELHO 90 GRAUS, CPVC, SOLDÁVEL, DN 73MM, INSTALADO EM PRUMADA DE ÁGUA   FORNECIMENTO E INSTALAÇÃO. AF_06/2022</t>
  </si>
  <si>
    <t xml:space="preserve">JOELHO 45 GRAUS, CPVC, SOLDÁVEL, DN 73MM, INSTALADO EM PRUMADA DE ÁGUA   FORNECIMENTO E INSTALAÇÃO. AF_06/2022</t>
  </si>
  <si>
    <t xml:space="preserve">JOELHO 90 GRAUS, CPVC, SOLDÁVEL, DN 89MM, INSTALADO EM PRUMADA DE ÁGUA   FORNECIMENTO E INSTALAÇÃO. AF_06/2022</t>
  </si>
  <si>
    <t xml:space="preserve">JOELHO 45 GRAUS, CPVC, SOLDÁVEL, DN 89MM, INSTALADO EM PRUMADA DE ÁGUA   FORNECIMENTO E INSTALAÇÃO. AF_06/2022</t>
  </si>
  <si>
    <t xml:space="preserve">LUVA, CPVC, SOLDÁVEL, DN 35MM, INSTALADO EM PRUMADA DE ÁGUA   FORNECIMENTO E INSTALAÇÃO. AF_06/2022</t>
  </si>
  <si>
    <t xml:space="preserve">JUNÇÃO SIMPLES, PVC, SERIE NORMAL, ESGOTO PREDIAL, DN 75 X 75 MM, JUNTA ELÁSTICA, FORNECIDO E INSTALADO EM RAMAL DE DESCARGA OU RAMAL DE ESGOTO SANITÁRIO. AF_08/2022</t>
  </si>
  <si>
    <t xml:space="preserve">TE, PVC, SERIE NORMAL, ESGOTO PREDIAL, DN 100 X 100 MM, JUNTA ELÁSTICA, FORNECIDO E INSTALADO EM RAMAL DE DESCARGA OU RAMAL DE ESGOTO SANITÁRIO. AF_08/2022</t>
  </si>
  <si>
    <t xml:space="preserve">JUNÇÃO SIMPLES, PVC, SERIE NORMAL, ESGOTO PREDIAL, DN 100 X 100 MM, JUNTA ELÁSTICA,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</si>
  <si>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</si>
  <si>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45 GRAUS, PVC, SERIE NORMAL, ESGOTO PREDIAL, DN 50 MM, JUNTA ELÁSTICA, FORNECIDO E INSTALADO EM PRUMADA DE ESGOTO SANITÁRIO OU VENTILAÇÃO. AF_08/2022</t>
  </si>
  <si>
    <t xml:space="preserve">CURVA CURTA 90 GRAUS, PVC, SERIE NORMAL, ESGOTO PREDIAL, DN 50 MM, JUNTA ELÁSTICA, FORNECIDO E INSTALADO EM PRUMADA DE ESGOTO SANITÁRIO OU VENTILAÇÃO. AF_08/2022</t>
  </si>
  <si>
    <t xml:space="preserve">CURVA LONGA 90 GRAUS, PVC, SERIE NORMAL, ESGOTO PREDIAL, DN 50 MM, JUNTA ELÁSTICA, FORNECIDO E INSTALADO EM PRUMADA DE ESGOTO SANITÁRIO OU VENTILAÇÃO. AF_08/2022</t>
  </si>
  <si>
    <t xml:space="preserve">JOELHO 90 GRAUS, PVC, SERIE NORMAL, ESGOTO PREDIAL, DN 75 MM, JUNTA ELÁSTICA, FORNECIDO E INSTALADO EM PRUMADA DE ESGOTO SANITÁRIO OU VENTILAÇÃO. AF_08/2022</t>
  </si>
  <si>
    <t xml:space="preserve">JOELHO 45 GRAUS, PVC, SERIE NORMAL, ESGOTO PREDIAL, DN 75 MM, JUNTA ELÁSTICA, FORNECIDO E INSTALADO EM PRUMADA DE ESGOTO SANITÁRIO OU VENTILAÇÃO. AF_08/2022</t>
  </si>
  <si>
    <t xml:space="preserve">CURVA CURTA 90 GRAUS, PVC, SERIE NORMAL, ESGOTO PREDIAL, DN 75 MM, JUNTA ELÁSTICA, FORNECIDO E INSTALADO EM PRUMADA DE ESGOTO SANITÁRIO OU VENTILAÇÃO. AF_08/2022</t>
  </si>
  <si>
    <t xml:space="preserve">CURVA LONGA 90 GRAUS, PVC, SERIE NORMAL, ESGOTO PREDIAL, DN 75 MM, JUNTA ELÁSTICA, FORNECIDO E INSTALADO EM PRUMADA DE ESGOTO SANITÁRIO OU VENTILAÇÃO. AF_08/2022</t>
  </si>
  <si>
    <t xml:space="preserve">JOELHO 90 GRAUS, PVC, SERIE NORMAL, ESGOTO PREDIAL, DN 100 MM, JUNTA ELÁSTICA, FORNECIDO E INSTALADO EM PRUMADA DE ESGOTO SANITÁRIO OU VENTILAÇÃO. AF_08/2022</t>
  </si>
  <si>
    <t xml:space="preserve">JOELHO 45 GRAUS, PVC, SERIE NORMAL, ESGOTO PREDIAL, DN 100 MM, JUNTA ELÁSTICA, FORNECIDO E INSTALADO EM PRUMADA DE ESGOTO SANITÁRIO OU VENTILAÇÃO. AF_08/2022</t>
  </si>
  <si>
    <t xml:space="preserve">CURVA CURTA 90 GRAUS, PVC, SERIE NORMAL, ESGOTO PREDIAL, DN 100 MM, JUNTA ELÁSTICA, FORNECIDO E INSTALADO EM PRUMADA DE ESGOTO SANITÁRIO OU VENTILAÇÃO. AF_08/2022</t>
  </si>
  <si>
    <t xml:space="preserve">CURVA LONGA 90 GRAUS, PVC, SERIE NORMAL, ESGOTO PREDIAL, DN 100 MM, JUNTA ELÁSTICA, FORNECIDO E INSTALADO EM PRUMADA DE ESGOTO SANITÁRIO OU VENTILAÇÃO. AF_08/2022</t>
  </si>
  <si>
    <t xml:space="preserve">LUVA SIMPLES, PVC, SERIE NORMAL, ESGOTO PREDIAL, DN 50 MM, JUNTA ELÁSTICA, FORNECIDO E INSTALADO EM PRUMADA DE ESGOTO SANITÁRIO OU VENTILAÇÃO. AF_08/2022</t>
  </si>
  <si>
    <t xml:space="preserve">LUVA DE CORRER, PVC, SERIE NORMAL, ESGOTO PREDIAL, DN 50 MM, JUNTA ELÁSTICA, FORNECIDO E INSTALADO EM PRUMADA DE ESGOTO SANITÁRIO OU VENTILAÇÃO. AF_08/2022</t>
  </si>
  <si>
    <t xml:space="preserve">LUVA DE CORRER, CPVC, SOLDÁVEL, DN 35MM, INSTALADO EM PRUMADA DE ÁGUA   FORNECIMENTO E INSTALAÇÃO. AF_06/2022</t>
  </si>
  <si>
    <t xml:space="preserve">UNIÃO, CPVC, SOLDÁVEL, DN35MM, INSTALADO EM PRUMADA DE ÁGUA   FORNECIMENTO E INSTALAÇÃO. AF_06/2022</t>
  </si>
  <si>
    <t xml:space="preserve">LUVA SIMPLES, PVC, SERIE NORMAL, ESGOTO PREDIAL, DN 75 MM, JUNTA ELÁSTICA, FORNECIDO E INSTALADO EM PRUMADA DE ESGOTO SANITÁRIO OU VENTILAÇÃO. AF_08/2022</t>
  </si>
  <si>
    <t xml:space="preserve">CONECTOR, CPVC, SOLDÁVEL, DN 35MM X 1 1/4 , INSTALADO EM PRUMADA DE ÁGUA   FORNECIMENTO E INSTALAÇÃO. AF_06/2022</t>
  </si>
  <si>
    <t xml:space="preserve">LUVA DE CORRER, PVC, SERIE NORMAL, ESGOTO PREDIAL, DN 75 MM, JUNTA ELÁSTICA, FORNECIDO E INSTALADO EM PRUMADA DE ESGOTO SANITÁRIO OU VENTILAÇÃO. AF_08/2022</t>
  </si>
  <si>
    <t xml:space="preserve">LUVA SIMPLES, PVC, SERIE NORMAL, ESGOTO PREDIAL, DN 100 MM, JUNTA ELÁSTICA, FORNECIDO E INSTALADO EM PRUMADA DE ESGOTO SANITÁRIO OU VENTILAÇÃO. AF_08/2022</t>
  </si>
  <si>
    <t xml:space="preserve">LUVA, CPVC, SOLDÁVEL, DN 42MM, INSTALADO EM PRUMADA DE ÁGUA   FORNECIMENTO E INSTALAÇÃO. AF_06/2022</t>
  </si>
  <si>
    <t xml:space="preserve">LUVA DE CORRER, PVC, SERIE NORMAL, ESGOTO PREDIAL, DN 100 MM, JUNTA ELÁSTICA, FORNECIDO E INSTALADO EM PRUMADA DE ESGOTO SANITÁRIO OU VENTILAÇÃO. AF_08/2022</t>
  </si>
  <si>
    <t xml:space="preserve">LUVA DE CORRER, CPVC, SOLDÁVEL, DN 42MM, INSTALADO EM PRUMADA DE ÁGUA   FORNECIMENTO E INSTALAÇÃO. AF_06/2022</t>
  </si>
  <si>
    <t xml:space="preserve">TE, PVC, SERIE NORMAL, ESGOTO PREDIAL, DN 50 X 50 MM, JUNTA ELÁSTICA, FORNECIDO E INSTALADO EM PRUMADA DE ESGOTO SANITÁRIO OU VENTILAÇÃO. AF_08/2022</t>
  </si>
  <si>
    <t xml:space="preserve">LUVA DE TRANSIÇÃO, CPVC, SOLDÁVEL, DN42MM X 1.1/2 , INSTALADO EM PRUMADA DE ÁGUA   FORNECIMENTO E INSTALAÇÃO. AF_06/2022</t>
  </si>
  <si>
    <t xml:space="preserve">JUNÇÃO SIMPLES, PVC, SERIE NORMAL, ESGOTO PREDIAL, DN 50 X 50 MM, JUNTA ELÁSTICA, FORNECIDO E INSTALADO EM PRUMADA DE ESGOTO SANITÁRIO OU VENTILAÇÃO. AF_08/2022</t>
  </si>
  <si>
    <t xml:space="preserve">UNIÃO, CPVC, SOLDÁVEL, DN42MM, INSTALADO EM PRUMADA DE ÁGUA   FORNECIMENTO E INSTALAÇÃO. AF_06/2022</t>
  </si>
  <si>
    <t xml:space="preserve">TE, PVC, SERIE NORMAL, ESGOTO PREDIAL, DN 75 X 75 MM, JUNTA ELÁSTICA, FORNECIDO E INSTALADO EM PRUMADA DE ESGOTO SANITÁRIO OU VENTILAÇÃO. AF_08/2022</t>
  </si>
  <si>
    <t xml:space="preserve">JUNÇÃO SIMPLES, PVC, SERIE NORMAL, ESGOTO PREDIAL, DN 75 X 75 MM, JUNTA ELÁSTICA, FORNECIDO E INSTALADO EM PRUMADA DE ESGOTO SANITÁRIO OU VENTILAÇÃO. AF_08/2022</t>
  </si>
  <si>
    <t xml:space="preserve">CONECTOR, CPVC, SOLDÁVEL, DN 42MM X 1.1/2 , INSTALADO EM PRUMADA DE ÁGUA   FORNECIMENTO E INSTALAÇÃO. AF_06/2022</t>
  </si>
  <si>
    <t xml:space="preserve">BUCHA DE REDUÇÃO, CPVC, SOLDÁVEL, DN 42MM X 22MM, INSTALADO EM RAMAL DE DISTRIBUIÇÃO DE ÁGUA - FORNECIMENTO E INSTALAÇÃO. AF_06/2022</t>
  </si>
  <si>
    <t xml:space="preserve">TE, PVC, SERIE NORMAL, ESGOTO PREDIAL, DN 100 X 100 MM, JUNTA ELÁSTICA, FORNECIDO E INSTALADO EM PRUMADA DE ESGOTO SANITÁRIO OU VENTILAÇÃO. AF_08/2022</t>
  </si>
  <si>
    <t xml:space="preserve">JUNÇÃO SIMPLES, PVC, SERIE NORMAL, ESGOTO PREDIAL, DN 100 X 100 MM, JUNTA ELÁSTICA, FORNECIDO E INSTALADO EM PRUMADA DE ESGOTO SANITÁRIO OU VENTILAÇÃO. AF_08/2022</t>
  </si>
  <si>
    <t xml:space="preserve">LUVA, CPVC, SOLDÁVEL, DN 54MM, INSTALADO EM PRUMADA DE ÁGUA   FORNECIMENTO E INSTALAÇÃO. AF_06/2022</t>
  </si>
  <si>
    <t xml:space="preserve">LUVA DE TRANSIÇÃO, CPVC, SOLDÁVEL, DN 54MM X 2 , INSTALADO EM PRUMADA DE ÁGUA   FORNECIMENTO E INSTALAÇÃO. AF_06/2022</t>
  </si>
  <si>
    <t xml:space="preserve">UNIÃO, CPVC, SOLDÁVEL, DN 54MM, INSTALADO EM PRUMADA DE ÁGUA   FORNECIMENTO E INSTALAÇÃO. AF_06/2022</t>
  </si>
  <si>
    <t xml:space="preserve">LUVA, CPVC, SOLDÁVEL, DN 73MM, INSTALADO EM PRUMADA DE ÁGUA   FORNECIMENTO E INSTALAÇÃO. AF_06/2022</t>
  </si>
  <si>
    <t xml:space="preserve">UNIÃO, CPVC, SOLDÁVEL, DN 73MM, INSTALADO EM PRUMADA DE ÁGUA   FORNECIMENTO E INSTALAÇÃO. AF_06/2022</t>
  </si>
  <si>
    <t xml:space="preserve">LUVA, CPVC, SOLDÁVEL, DN 89MM, INSTALADO EM PRUMADA DE ÁGUA   FORNECIMENTO E INSTALAÇÃO. AF_06/2022</t>
  </si>
  <si>
    <t xml:space="preserve">UNIÃO, CPVC, SOLDÁVEL, DN 89MM, INSTALADO EM PRUMADA DE ÁGUA   FORNECIMENTO E INSTALAÇÃO. AF_06/2022</t>
  </si>
  <si>
    <t xml:space="preserve">TÊ, CPVC, SOLDÁVEL, DN 35MM, INSTALADO EM PRUMADA DE ÁGUA   FORNECIMENTO E INSTALAÇÃO. AF_06/2022</t>
  </si>
  <si>
    <t xml:space="preserve">TE, CPVC, SOLDÁVEL, DN  42MM,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</si>
  <si>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</si>
  <si>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</si>
  <si>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</si>
  <si>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JOELHO 90 GRAUS, PVC, SERIE NORMAL, ESGOTO PREDIAL, DN 100 MM, JUNTA ELÁSTICA, FORNECIDO E INSTALADO EM SUBCOLETOR AÉREO DE ESGOTO SANITÁRIO. AF_08/2022</t>
  </si>
  <si>
    <t xml:space="preserve">JOELHO 45 GRAUS, PVC, SERIE NORMAL, ESGOTO PREDIAL, DN 100 MM, JUNTA ELÁSTICA, FORNECIDO E INSTALADO EM SUBCOLETOR AÉREO DE ESGOTO SANITÁRIO. AF_08/2022</t>
  </si>
  <si>
    <t xml:space="preserve">CURVA CURTA 90 GRAUS, PVC, SERIE NORMAL, ESGOTO PREDIAL, DN 100 MM, JUNTA ELÁSTICA, FORNECIDO E INSTALADO EM SUBCOLETOR AÉREO DE ESGOTO SANITÁRIO. AF_08/2022</t>
  </si>
  <si>
    <t xml:space="preserve">CURVA LONGA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</si>
  <si>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</si>
  <si>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</si>
  <si>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LUVA SIMPLES, PVC, SERIE NORMAL, ESGOTO PREDIAL, DN 100 MM, JUNTA ELÁSTICA, FORNECIDO E INSTALADO EM SUBCOLETOR AÉREO DE ESGOTO SANITÁRIO. AF_08/2022</t>
  </si>
  <si>
    <t xml:space="preserve">LUVA DE CORRER, PVC, SERIE NORMAL, ESGOTO PREDIAL, DN 100 MM, JUNTA ELÁSTICA, FORNECIDO E INSTALADO EM SUBCOLETOR AÉREO DE ESGOTO SANITÁRIO. AF_08/2022</t>
  </si>
  <si>
    <t xml:space="preserve">TE, PVC, SERIE NORMAL, ESGOTO PREDIAL, DN 100 X 100 MM, JUNTA ELÁSTICA, FORNECIDO E INSTALADO EM SUBCOLETOR AÉREO DE ESGOTO SANITÁRIO. AF_08/2022</t>
  </si>
  <si>
    <t xml:space="preserve">JUNÇÃO SIMPLES, PVC, SERIE NORMAL, ESGOTO PREDIAL, DN 100 X 100 MM, JUNTA ELÁSTICA, FORNECIDO E INSTALADO EM SUBCOLETOR AÉREO DE ESGOTO SANITÁRIO. AF_08/2022</t>
  </si>
  <si>
    <t xml:space="preserve">JOELHO 90 GRAUS, PVC, SOLDÁVEL, DN 25MM, INSTALADO EM DRENO DE AR-CONDICIONADO - FORNECIMENTO E INSTALAÇÃO. AF_08/2022</t>
  </si>
  <si>
    <t xml:space="preserve">JOELHO 45 GRAUS, PVC, SOLDÁVEL, DN 25MM, INSTALADO EM DRENO DE AR-CONDICIONADO - FORNECIMENTO E INSTALAÇÃO. AF_08/2022</t>
  </si>
  <si>
    <t xml:space="preserve">LUVA, PVC, SOLDÁVEL, DN 25MM, INSTALADO EM DRENO DE AR-CONDICIONADO - FORNECIMENTO E INSTALAÇÃO. AF_08/2022</t>
  </si>
  <si>
    <t xml:space="preserve">TE, PVC, SOLDÁVEL, DN 25MM, INSTALADO EM DRENO DE AR-CONDICIONADO - FORNECIMENTO E INSTALAÇÃO. AF_08/2022</t>
  </si>
  <si>
    <t xml:space="preserve">LUVA COM BUCHA DE LATÃO, PVC, SOLDÁVEL, DN 32MM X 1 , INSTALADO EM RAMAL OU SUB-RAMAL DE ÁGUA   FORNECIMENTO E INSTALAÇÃO. AF_06/2022</t>
  </si>
  <si>
    <t xml:space="preserve">LUVA SOLDÁVEL E COM BUCHA DE LATÃO, PVC, SOLDÁVEL, DN 32MM X 1 , INSTALADO EM PRUMADA DE ÁGUA   FORNECIMENTO E INSTALAÇÃO. AF_06/2022</t>
  </si>
  <si>
    <t xml:space="preserve">JOELHO 90 GRAUS COM BUCHA DE LATÃO, PVC, SOLDÁVEL, DN 25MM, X 1/2  INSTALADO EM RAMAL OU SUB-RAMAL DE ÁGUA - FORNECIMENTO E INSTALAÇÃO. AF_06/2022</t>
  </si>
  <si>
    <t xml:space="preserve">TÊ COM BUCHA DE LATÃO NA BOLSA CENTRAL, PVC, SOLDÁVEL, DN 25MM X 3/4 , INSTALADO EM RAMAL OU SUB-RAMAL DE ÁGUA - FORNECIMENTO E INSTALAÇÃO. AF_06/2022</t>
  </si>
  <si>
    <t xml:space="preserve">COTOVELO EM COBRE, DN 22 MM, 90 GRAUS, SEM ANEL DE SOLDA, INSTALADO EM PRUMADA DE HIDRÁULICA PREDIAL - FORNECIMENTO E INSTALAÇÃO. AF_04/2022</t>
  </si>
  <si>
    <t xml:space="preserve">COTOVELO EM COBRE, DN 28 MM, 90 GRAUS, SEM ANEL DE SOLDA, INSTALADO EM PRUMADA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</si>
  <si>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</si>
  <si>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</si>
  <si>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</si>
  <si>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</si>
  <si>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LUVA EM COBRE, DN 22 MM, SEM ANEL DE SOLDA, INSTALADO EM PRUMADA DE HIDRÁULICA PREDIAL - FORNECIMENTO E INSTALAÇÃO. AF_04/2022</t>
  </si>
  <si>
    <t xml:space="preserve">LUVA EM COBRE, DN 28 MM, SEM ANEL DE SOLDA, INSTALADO EM PRUMADA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</si>
  <si>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</si>
  <si>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</si>
  <si>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</si>
  <si>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</si>
  <si>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TE EM COBRE, DN 22 MM, SEM ANEL DE SOLDA, INSTALADO EM PRUMADA DE HIDRÁULICA PREDIAL - FORNECIMENTO E INSTALAÇÃO. AF_04/2022</t>
  </si>
  <si>
    <t xml:space="preserve">TE EM COBRE, DN 28 MM, SEM ANEL DE SOLDA, INSTALADO EM PRUMADA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</si>
  <si>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</si>
  <si>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</si>
  <si>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</si>
  <si>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</si>
  <si>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COTOVELO EM COBRE, DN 15 MM, 90 GRAUS, SEM ANEL DE SOLDA, INSTALADO EM RAMAL DE DISTRIBUIÇÃO   FORNECIMENTO E INSTALAÇÃO. AF_04/2022</t>
  </si>
  <si>
    <t xml:space="preserve">COTOVELO EM COBRE, DN 22 MM, 90 GRAUS, SEM ANEL DE SOLDA, INSTALADO EM RAMAL DE DISTRIBUIÇÃO DE HIDRÁULICA PREDIAL - FORNECIMENTO E INSTALAÇÃO. AF_04/2022</t>
  </si>
  <si>
    <t xml:space="preserve">COTOVELO EM COBRE, DN 28 MM, 90 GRAUS, SEM ANEL DE SOLDA, INSTALADO EM RAMAL DE DISTRIBUIÇÃO DE HIDRÁULICA PREDIAL - FORNECIMENTO E INSTALAÇÃO. AF_04/2022</t>
  </si>
  <si>
    <t xml:space="preserve">LUVA EM COBRE, DN 15 MM, SEM ANEL DE SOLDA, INSTALADO EM RAMAL DE DISTRIBUIÇÃO DE HIDRÁULICA PREDIAL - FORNECIMENTO E INSTALAÇÃO. AF_04/2022</t>
  </si>
  <si>
    <t xml:space="preserve">LUVA EM COBRE, DN 22 MM, SEM ANEL DE SOLDA, INSTALADO EM RAMAL DE DISTRIBUIÇÃO DE HIDRÁULICA PREDIAL - FORNECIMENTO E INSTALAÇÃO. AF_04/2022</t>
  </si>
  <si>
    <t xml:space="preserve">LUVA EM COBRE, DN 28 MM, SEM ANEL DE SOLDA, INSTALADO EM RAMAL DE DISTRIBUIÇÃO DE HIDRÁULICA PREDIAL - FORNECIMENTO E INSTALAÇÃO. AF_04/2022</t>
  </si>
  <si>
    <t xml:space="preserve">TE EM COBRE, DN 15 MM, SEM ANEL DE SOLDA, INSTALADO EM RAMAL DE DISTRIBUIÇÃO DE HIDRÁULICA PREDIAL - FORNECIMENTO E INSTALAÇÃO. AF_04/2022</t>
  </si>
  <si>
    <t xml:space="preserve">TE EM COBRE, DN 22 MM, SEM ANEL DE SOLDA, INSTALADO EM RAMAL DE DISTRIBUIÇÃO DE HIDRÁULICA PREDIAL - FORNECIMENTO E INSTALAÇÃO. AF_04/2022</t>
  </si>
  <si>
    <t xml:space="preserve">TE EM COBRE, DN 28 MM, SEM ANEL DE SOLDA, INSTALADO EM RAMAL DE DISTRIBUIÇÃO DE HIDRÁULICA PREDIAL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</si>
  <si>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</si>
  <si>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</si>
  <si>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RAMAL E SUB-RAMAL DE HIDRÁULICA PREDIAL - FORNECIMENTO E INSTALAÇÃO. AF_04/2022</t>
  </si>
  <si>
    <t xml:space="preserve">LUVA EM COBRE, DN 15 MM, SEM ANEL DE SOLDA, INSTALADO EM RAMAL E SUB-RAMAL DE HIDRÁULICA PREDIAL - FORNECIMENTO E INSTALAÇÃO. AF_04/2022</t>
  </si>
  <si>
    <t xml:space="preserve">LUVA EM COBRE, DN 22 MM, SEM ANEL DE SOLDA, INSTALADO EM RAMAL E SUB-RAMAL DE HIDRÁULICA PREDIAL - FORNECIMENTO E INSTALAÇÃO. AF_04/2022</t>
  </si>
  <si>
    <t xml:space="preserve">LUVA EM COBRE, DN 28 MM, SEM ANEL DE SOLDA, INSTALADO EM RAMAL E SUB-RAMAL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</si>
  <si>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</si>
  <si>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RAMAL E SUB-RAMAL DE HIDRÁULICA PREDIAL - FORNECIMENTO E INSTALAÇÃO. AF_04/2022</t>
  </si>
  <si>
    <t xml:space="preserve">TE EM COBRE, DN 28 MM, SEM ANEL DE SOLDA, INSTALADO EM RAMAL E SUB-RAMAL DE HIDRÁULICA PREDIAL - FORNECIMENTO E INSTALAÇÃO. AF_04/2022</t>
  </si>
  <si>
    <t xml:space="preserve">NIPLE, EM FERRO GALVANIZADO, DN 50 (2"), CONEXÃO ROSQUEADA, INSTALADO EM PRUMADAS - FORNECIMENTO E INSTALAÇÃO. AF_10/2020</t>
  </si>
  <si>
    <t xml:space="preserve">LUVA, EM FERRO GALVANIZADO, DN 50 (2"), CONEXÃO ROSQUEADA, INSTALADO EM PRUMADAS - FORNECIMENTO E INSTALAÇÃO. AF_10/2020</t>
  </si>
  <si>
    <t xml:space="preserve">NIPLE, EM FERRO GALVANIZADO, DN 65 (2 1/2"), CONEXÃO ROSQUEADA, INSTALADO EM PRUMADAS - FORNECIMENTO E INSTALAÇÃO. AF_10/2020</t>
  </si>
  <si>
    <t xml:space="preserve">LUVA, EM FERRO GALVANIZADO, DN 65 (2 1/2"), CONEXÃO ROSQUEADA, INSTALADO EM PRUMADAS - FORNECIMENTO E INSTALAÇÃO. AF_10/2020</t>
  </si>
  <si>
    <t xml:space="preserve">NIPLE, EM FERRO GALVANIZADO, DN 80 (3"), CONEXÃO ROSQUEADA, INSTALADO EM PRUMADAS - FORNECIMENTO E INSTALAÇÃO. AF_10/2020</t>
  </si>
  <si>
    <t xml:space="preserve">LUVA, EM FERRO GALVANIZADO, DN 80 (3"), CONEXÃO ROSQUEADA, INSTALADO EM PRUMADAS - FORNECIMENTO E INSTALAÇÃO. AF_10/2020</t>
  </si>
  <si>
    <t xml:space="preserve">JOELHO 45 GRAUS, EM FERRO GALVANIZADO, DN 50 (2"), CONEXÃO ROSQUEADA, INSTALADO EM PRUMADAS - FORNECIMENTO E INSTALAÇÃO. AF_10/2020</t>
  </si>
  <si>
    <t xml:space="preserve">JOELHO 90 GRAUS, EM FERRO GALVANIZADO, DN 50 (2"), CONEXÃO ROSQUEADA, INSTALADO EM PRUMADAS - FORNECIMENTO E INSTALAÇÃO. AF_10/2020</t>
  </si>
  <si>
    <t xml:space="preserve">JOELHO 45 GRAUS, EM FERRO GALVANIZADO, DN 65 (2 1/2"), CONEXÃO ROSQUEADA, INSTALADO EM PRUMADAS - FORNECIMENTO E INSTALAÇÃO. AF_10/2020</t>
  </si>
  <si>
    <t xml:space="preserve">JOELHO 90 GRAUS, EM FERRO GALVANIZADO, DN 65 (2 1/2"), CONEXÃO ROSQUEADA, INSTALADO EM PRUMADAS - FORNECIMENTO E INSTALAÇÃO. AF_10/2020</t>
  </si>
  <si>
    <t xml:space="preserve">JOELHO 45 GRAUS, EM FERRO GALVANIZADO, DN 80 (3"), CONEXÃO ROSQUEADA, INSTALADO EM PRUMADAS - FORNECIMENTO E INSTALAÇÃO. AF_10/2020</t>
  </si>
  <si>
    <t xml:space="preserve">JOELHO 90 GRAUS, EM FERRO GALVANIZADO, DN 80 (3"), CONEXÃO ROSQUEADA, INSTALADO EM PRUMADAS - FORNECIMENTO E INSTALAÇÃO. AF_10/2020</t>
  </si>
  <si>
    <t xml:space="preserve">TÊ, EM FERRO GALVANIZADO, DN 50 (2"), CONEXÃO ROSQUEADA, INSTALADO EM PRUMADAS - FORNECIMENTO E INSTALAÇÃO. AF_10/2020</t>
  </si>
  <si>
    <t xml:space="preserve">TÊ, EM FERRO GALVANIZADO, DN 65 (2 1/2"), CONEXÃO ROSQUEADA, INSTALADO EM PRUMADAS - FORNECIMENTO E INSTALAÇÃO. AF_10/2020</t>
  </si>
  <si>
    <t xml:space="preserve">TÊ, EM FERRO GALVANIZADO, DN 80 (3"), CONEXÃO ROSQUEADA, INSTALADO EM PRUMADAS - FORNECIMENTO E INSTALAÇÃO. AF_10/2020</t>
  </si>
  <si>
    <t xml:space="preserve">NIPLE, EM FERRO GALVANIZADO, DN 25 (1"), CONEXÃO ROSQUEADA, INSTALADO EM REDE DE ALIMENTAÇÃO PARA HIDRANTE - FORNECIMENTO E INSTALAÇÃO. AF_10/2020</t>
  </si>
  <si>
    <t xml:space="preserve">LUVA, EM FERRO GALVANIZADO, DN 25 (1"), CONEXÃO ROSQUEADA, INSTALADO EM REDE DE ALIMENTAÇÃO PARA HIDRANTE - FORNECIMENTO E INSTALAÇÃO. AF_10/2020</t>
  </si>
  <si>
    <t xml:space="preserve">NIPLE, EM FERRO GALVANIZADO, DN 32 (1 1/4"), CONEXÃO ROSQUEADA, INSTALADO EM REDE DE ALIMENTAÇÃO PARA HIDRANTE - FORNECIMENTO E INSTALAÇÃO. AF_10/2020</t>
  </si>
  <si>
    <t xml:space="preserve">LUVA, EM FERRO GALVANIZADO, DN 32 (1 1/4"), CONEXÃO ROSQUEADA, INSTALADO EM REDE DE ALIMENTAÇÃO PARA HIDRANTE - FORNECIMENTO E INSTALAÇÃO. AF_10/2020</t>
  </si>
  <si>
    <t xml:space="preserve">NIPLE, EM FERRO GALVANIZADO, DN 40 (1 1/2"), CONEXÃO ROSQUEADA, INSTALADO EM REDE DE ALIMENTAÇÃO PARA HIDRANTE - FORNECIMENTO E INSTALAÇÃO. AF_10/2020</t>
  </si>
  <si>
    <t xml:space="preserve">LUVA, EM FERRO GALVANIZADO, DN 40 (1 1/2"), CONEXÃO ROSQUEADA, INSTALADO EM REDE DE ALIMENTAÇÃO PARA HIDRANTE - FORNECIMENTO E INSTALAÇÃO. AF_10/2020</t>
  </si>
  <si>
    <t xml:space="preserve">NIPLE, EM FERRO GALVANIZADO, DN 50 (2"), CONEXÃO ROSQUEADA, INSTALADO EM REDE DE ALIMENTAÇÃO PARA HIDRANTE - FORNECIMENTO E INSTALAÇÃO. AF_10/2020</t>
  </si>
  <si>
    <t xml:space="preserve">LUVA, EM FERRO GALVANIZADO, DN 50 (2"), CONEXÃO ROSQUEADA, INSTALADO EM REDE DE ALIMENTAÇÃO PARA HIDRANTE - FORNECIMENTO E INSTALAÇÃO. AF_10/2020</t>
  </si>
  <si>
    <t xml:space="preserve">NIPLE, EM FERRO GALVANIZADO, DN 65 (2 1/2"), CONEXÃO ROSQUEADA, INSTALADO EM REDE DE ALIMENTAÇÃO PARA HIDRANTE - FORNECIMENTO E INSTALAÇÃO. AF_10/2020</t>
  </si>
  <si>
    <t xml:space="preserve">LUVA, EM FERRO GALVANIZADO, DN 65 (2 1/2"), CONEXÃO ROSQUEADA, INSTALADO EM REDE DE ALIMENTAÇÃO PARA HIDRANTE - FORNECIMENTO E INSTALAÇÃO. AF_10/2020</t>
  </si>
  <si>
    <t xml:space="preserve">NIPLE, EM FERRO GALVANIZADO, DN 80 (3"), CONEXÃO ROSQUEADA, INSTALADO EM REDE DE ALIMENTAÇÃO PARA HIDRANTE - FORNECIMENTO E INSTALAÇÃO. AF_10/2020</t>
  </si>
  <si>
    <t xml:space="preserve">LUVA, EM FERRO GALVANIZADO, DN 80 (3"), CONEXÃO ROSQUEADA, INSTALADO EM REDE DE ALIMENTAÇÃO PARA HIDRANTE - FORNECIMENTO E INSTALAÇÃO. AF_10/2020</t>
  </si>
  <si>
    <t xml:space="preserve">JOELHO 45 GRAUS, EM FERRO GALVANIZADO, DN 25 (1"), CONEXÃO ROSQUEADA, INSTALADO EM REDE DE ALIMENTAÇÃO PARA HIDRANTE - FORNECIMENTO E INSTALAÇÃO. AF_10/2020</t>
  </si>
  <si>
    <t xml:space="preserve">JOELHO 90 GRAUS, EM FERRO GALVANIZADO, DN 25 (1"), CONEXÃO ROSQUEADA, INSTALADO EM REDE DE ALIMENTAÇÃO PARA HIDRANTE - FORNECIMENTO E INSTALAÇÃO. AF_10/2020</t>
  </si>
  <si>
    <t xml:space="preserve">JOELHO 45 GRAUS, EM FERRO GALVANIZADO, DN 32 (1 1/4"), CONEXÃO ROSQUEADA, INSTALADO EM REDE DE ALIMENTAÇÃO PARA HIDRANTE - FORNECIMENTO E INSTALAÇÃO. AF_10/2020</t>
  </si>
  <si>
    <t xml:space="preserve">JOELHO 90 GRAUS, EM FERRO GALVANIZADO, DN 32 (1 1/4"), CONEXÃO ROSQUEADA, INSTALADO EM REDE DE ALIMENTAÇÃO PARA HIDRANTE - FORNECIMENTO E INSTALAÇÃO. AF_10/2020</t>
  </si>
  <si>
    <t xml:space="preserve">JOELHO 45 GRAUS, EM FERRO GALVANIZADO, DN 40 (1 1/2"), CONEXÃO ROSQUEADA, INSTALADO EM REDE DE ALIMENTAÇÃO PARA HIDRANTE - FORNECIMENTO E INSTALAÇÃO. AF_10/2020</t>
  </si>
  <si>
    <t xml:space="preserve">JOELHO 90 GRAUS, EM FERRO GALVANIZADO, DN 40 (1 1/2"), CONEXÃO ROSQUEADA, INSTALADO EM REDE DE ALIMENTAÇÃO PARA HIDRANTE - FORNECIMENTO E INSTALAÇÃO. AF_10/2020</t>
  </si>
  <si>
    <t xml:space="preserve">JOELHO 45 GRAUS, EM FERRO GALVANIZADO, DN 50 (2"), CONEXÃO ROSQUEADA, INSTALADO EM REDE DE ALIMENTAÇÃO PARA HIDRANTE - FORNECIMENTO E INSTALAÇÃO. AF_10/2020</t>
  </si>
  <si>
    <t xml:space="preserve">JOELHO 90 GRAUS, EM FERRO GALVANIZADO, DN 50 (2"), CONEXÃO ROSQUEADA, INSTALADO EM REDE DE ALIMENTAÇÃO PARA HIDRANTE - FORNECIMENTO E INSTALAÇÃO. AF_10/2020</t>
  </si>
  <si>
    <t xml:space="preserve">JOELHO 45 GRAUS, EM FERRO GALVANIZADO, DN 65 (2 1/2"), CONEXÃO ROSQUEADA, INSTALADO EM REDE DE ALIMENTAÇÃO PARA HIDRANTE - FORNECIMENTO E INSTALAÇÃO. AF_10/2020</t>
  </si>
  <si>
    <t xml:space="preserve">JOELHO 90 GRAUS, EM FERRO GALVANIZADO, DN 65 (2 1/2"), CONEXÃO ROSQUEADA, INSTALADO EM REDE DE ALIMENTAÇÃO PARA HIDRANTE - FORNECIMENTO E INSTALAÇÃO. AF_10/2020</t>
  </si>
  <si>
    <t xml:space="preserve">JOELHO 45 GRAUS, EM FERRO GALVANIZADO, CONEXÃO ROSQUEADA, DN 80 (3"), INSTALADO EM REDE DE ALIMENTAÇÃO PARA HIDRANTE - FORNECIMENTO E INSTALAÇÃO. AF_10/2020</t>
  </si>
  <si>
    <t xml:space="preserve">JOELHO 90 GRAUS, EM FERRO GALVANIZADO, CONEXÃO ROSQUEADA, DN 80 (3"), INSTALADO EM REDE DE ALIMENTAÇÃO PARA HIDRANTE - FORNECIMENTO E INSTALAÇÃO. AF_10/2020</t>
  </si>
  <si>
    <t xml:space="preserve">TÊ, EM FERRO GALVANIZADO, CONEXÃO ROSQUEADA, DN 25 (1"), INSTALADO EM REDE DE ALIMENTAÇÃO PARA HIDRANTE - FORNECIMENTO E INSTALAÇÃO. AF_10/2020</t>
  </si>
  <si>
    <t xml:space="preserve">TÊ, EM FERRO GALVANIZADO, CONEXÃO ROSQUEADA, DN 32 (1 1/4"), INSTALADO EM REDE DE ALIMENTAÇÃO PARA HIDRANTE - FORNECIMENTO E INSTALAÇÃO. AF_10/2020</t>
  </si>
  <si>
    <t xml:space="preserve">TÊ, EM FERRO GALVANIZADO, CONEXÃO ROSQUEADA, DN 40 (1 1/2"), INSTALADO EM REDE DE ALIMENTAÇÃO PARA HIDRANTE - FORNECIMENTO E INSTALAÇÃO. AF_10/2020</t>
  </si>
  <si>
    <t xml:space="preserve">TÊ, EM FERRO GALVANIZADO, CONEXÃO ROSQUEADA, DN 50 (2"), INSTALADO EM REDE DE ALIMENTAÇÃO PARA HIDRANTE - FORNECIMENTO E INSTALAÇÃO. AF_10/2020</t>
  </si>
  <si>
    <t xml:space="preserve">TÊ, EM FERRO GALVANIZADO, CONEXÃO ROSQUEADA, DN 65 (2 1/2"), INSTALADO EM REDE DE ALIMENTAÇÃO PARA HIDRANTE - FORNECIMENTO E INSTALAÇÃO. AF_10/2020</t>
  </si>
  <si>
    <t xml:space="preserve">TÊ, EM FERRO GALVANIZADO, CONEXÃO ROSQUEADA, DN 80 (3"), INSTALADO EM REDE DE ALIMENTAÇÃO PARA HIDRANTE - FORNECIMENTO E INSTALAÇÃO. AF_10/2020</t>
  </si>
  <si>
    <t xml:space="preserve">NIPLE, EM FERRO GALVANIZADO, CONEXÃO ROSQUEADA, DN 25 (1"), INSTALADO EM REDE DE ALIMENTAÇÃO PARA SPRINKLER - FORNECIMENTO E INSTALAÇÃO. AF_10/2020</t>
  </si>
  <si>
    <t xml:space="preserve">LUVA, EM FERRO GALVANIZADO, CONEXÃO ROSQUEADA, DN 25 (1"), INSTALADO EM REDE DE ALIMENTAÇÃO PARA SPRINKLER - FORNECIMENTO E INSTALAÇÃO. AF_10/2020</t>
  </si>
  <si>
    <t xml:space="preserve">NIPLE, EM FERRO GALVANIZADO, CONEXÃO ROSQUEADA, DN 32 (1 1/4"), INSTALADO EM REDE DE ALIMENTAÇÃO PARA SPRINKLER - FORNECIMENTO E INSTALAÇÃO. AF_10/2020</t>
  </si>
  <si>
    <t xml:space="preserve">LUVA, EM FERRO GALVANIZADO, CONEXÃO ROSQUEADA, DN 32 (1 1/4"), INSTALADO EM REDE DE ALIMENTAÇÃO PARA SPRINKLER - FORNECIMENTO E INSTALAÇÃO. AF_10/2020</t>
  </si>
  <si>
    <t xml:space="preserve">NIPLE, EM FERRO GALVANIZADO, CONEXÃO ROSQUEADA, DN 40 (1 1/2"), INSTALADO EM REDE DE ALIMENTAÇÃO PARA SPRINKLER - FORNECIMENTO E INSTALAÇÃO. AF_10/2020</t>
  </si>
  <si>
    <t xml:space="preserve">LUVA, EM FERRO GALVANIZADO, CONEXÃO ROSQUEADA, DN 40 (1 1/2"), INSTALADO EM REDE DE ALIMENTAÇÃO PARA SPRINKLER - FORNECIMENTO E INSTALAÇÃO. AF_10/2020</t>
  </si>
  <si>
    <t xml:space="preserve">NIPLE, EM FERRO GALVANIZADO, CONEXÃO ROSQUEADA, DN 50 (2"), INSTALADO EM REDE DE ALIMENTAÇÃO PARA SPRINKLER - FORNECIMENTO E INSTALAÇÃO. AF_10/2020</t>
  </si>
  <si>
    <t xml:space="preserve">LUVA, EM FERRO GALVANIZADO, CONEXÃO ROSQUEADA, DN 50 (2"), INSTALADO EM REDE DE ALIMENTAÇÃO PARA SPRINKLER - FORNECIMENTO E INSTALAÇÃO. AF_10/2020</t>
  </si>
  <si>
    <t xml:space="preserve">NIPLE, EM FERRO GALVANIZADO, CONEXÃO ROSQUEADA, DN 65 (2 1/2"), INSTALADO EM REDE DE ALIMENTAÇÃO PARA SPRINKLER - FORNECIMENTO E INSTALAÇÃO. AF_10/2020</t>
  </si>
  <si>
    <t xml:space="preserve">LUVA, EM FERRO GALVANIZADO, CONEXÃO ROSQUEADA, DN 65 (2 1/2"), INSTALADO EM REDE DE ALIMENTAÇÃO PARA SPRINKLER - FORNECIMENTO E INSTALAÇÃO. AF_10/2020</t>
  </si>
  <si>
    <t xml:space="preserve">NIPLE, EM FERRO GALVANIZADO, CONEXÃO ROSQUEADA, DN 80 (3"), INSTALADO EM REDE DE ALIMENTAÇÃO PARA SPRINKLER - FORNECIMENTO E INSTALAÇÃO. AF_10/2020</t>
  </si>
  <si>
    <t xml:space="preserve">LUVA, EM FERRO GALVANIZADO, CONEXÃO ROSQUEADA, DN 80 (3"), INSTALADO EM REDE DE ALIMENTAÇÃO PARA SPRINKLER - FORNECIMENTO E INSTALAÇÃO. AF_10/2020</t>
  </si>
  <si>
    <t xml:space="preserve">JOELHO 45 GRAUS, EM FERRO GALVANIZADO, CONEXÃO ROSQUEADA, DN 25 (1"), INSTALADO EM REDE DE ALIMENTAÇÃO PARA SPRINKLER - FORNECIMENTO E INSTALAÇÃO. AF_10/2020</t>
  </si>
  <si>
    <t xml:space="preserve">JOELHO 90 GRAUS, EM FERRO GALVANIZADO, CONEXÃO ROSQUEADA, DN 25 (1"), INSTALADO EM REDE DE ALIMENTAÇÃO PARA SPRINKLER - FORNECIMENTO E INSTALAÇÃO. AF_10/2020</t>
  </si>
  <si>
    <t xml:space="preserve">JOELHO 45 GRAUS, EM FERRO GALVANIZADO, CONEXÃO ROSQUEADA, DN 32 (1 1/4"), INSTALADO EM REDE DE ALIMENTAÇÃO PARA SPRINKLER - FORNECIMENTO E INSTALAÇÃO. AF_10/2020</t>
  </si>
  <si>
    <t xml:space="preserve">JOELHO 90 GRAUS, EM FERRO GALVANIZADO, CONEXÃO ROSQUEADA, DN 32 (1 1/4"), INSTALADO EM REDE DE ALIMENTAÇÃO PARA SPRINKLER - FORNECIMENTO E INSTALAÇÃO. AF_10/2020</t>
  </si>
  <si>
    <t xml:space="preserve">JOELHO 45 GRAUS, EM FERRO GALVANIZADO, CONEXÃO ROSQUEADA, DN 40 (1 1/2"), INSTALADO EM REDE DE ALIMENTAÇÃO PARA SPRINKLER - FORNECIMENTO E INSTALAÇÃO. AF_10/2020</t>
  </si>
  <si>
    <t xml:space="preserve">JOELHO 90 GRAUS, EM FERRO GALVANIZADO, CONEXÃO ROSQUEADA, DN 40 (1 1/2"), INSTALADO EM REDE DE ALIMENTAÇÃO PARA SPRINKLER - FORNECIMENTO E INSTALAÇÃO. AF_10/2020</t>
  </si>
  <si>
    <t xml:space="preserve">JOELHO 45 GRAUS, EM FERRO GALVANIZADO, CONEXÃO ROSQUEADA, DN 50 (2"), INSTALADO EM REDE DE ALIMENTAÇÃO PARA SPRINKLER - FORNECIMENTO E INSTALAÇÃO. AF_10/2020</t>
  </si>
  <si>
    <t xml:space="preserve">JOELHO 90 GRAUS, EM FERRO GALVANIZADO, CONEXÃO ROSQUEADA, DN 50 (2"), INSTALADO EM REDE DE ALIMENTAÇÃO PARA SPRINKLER - FORNECIMENTO E INSTALAÇÃO. AF_10/2020</t>
  </si>
  <si>
    <t xml:space="preserve">JOELHO 45 GRAUS, EM FERRO GALVANIZADO, CONEXÃO ROSQUEADA, DN 65 (2 1/2"), INSTALADO EM REDE DE ALIMENTAÇÃO PARA SPRINKLER - FORNECIMENTO E INSTALAÇÃO. AF_10/2020</t>
  </si>
  <si>
    <t xml:space="preserve">JOELHO 90 GRAUS, EM FERRO GALVANIZADO, CONEXÃO ROSQUEADA, DN 65 (2 1/2"), INSTALADO EM REDE DE ALIMENTAÇÃO PARA SPRINKLER - FORNECIMENTO E INSTALAÇÃO. AF_10/2020</t>
  </si>
  <si>
    <t xml:space="preserve">JOELHO 45 GRAUS, EM FERRO GALVANIZADO, CONEXÃO ROSQUEADA, DN 80 (3"), INSTALADO EM REDE DE ALIMENTAÇÃO PARA SPRINKLER - FORNECIMENTO E INSTALAÇÃO. AF_10/2020</t>
  </si>
  <si>
    <t xml:space="preserve">JOELHO 90 GRAUS, EM FERRO GALVANIZADO, CONEXÃO ROSQUEADA, DN 80 (3"), INSTALADO EM REDE DE ALIMENTAÇÃO PARA SPRINKLER - FORNECIMENTO E INSTALAÇÃO. AF_10/2020</t>
  </si>
  <si>
    <t xml:space="preserve">TÊ, EM FERRO GALVANIZADO, CONEXÃO ROSQUEADA, DN 25 (1"), INSTALADO EM REDE DE ALIMENTAÇÃO PARA SPRINKLER - FORNECIMENTO E INSTALAÇÃO. AF_10/2020</t>
  </si>
  <si>
    <t xml:space="preserve">TÊ, EM FERRO GALVANIZADO, CONEXÃO ROSQUEADA, DN 32 (1 1/4"), INSTALADO EM REDE DE ALIMENTAÇÃO PARA SPRINKLER - FORNECIMENTO E INSTALAÇÃO. AF_10/2020</t>
  </si>
  <si>
    <t xml:space="preserve">TÊ, EM FERRO GALVANIZADO, CONEXÃO ROSQUEADA, DN 40 (1 1/2"), INSTALADO EM REDE DE ALIMENTAÇÃO PARA SPRINKLER - FORNECIMENTO E INSTALAÇÃO. AF_10/2020</t>
  </si>
  <si>
    <t xml:space="preserve">TÊ, EM FERRO GALVANIZADO, CONEXÃO ROSQUEADA, DN 50 (2"), INSTALADO EM REDE DE ALIMENTAÇÃO PARA SPRINKLER - FORNECIMENTO E INSTALAÇÃO. AF_10/2020</t>
  </si>
  <si>
    <t xml:space="preserve">TÊ, EM FERRO GALVANIZADO, CONEXÃO ROSQUEADA, DN 65 (2 1/2"), INSTALADO EM REDE DE ALIMENTAÇÃO PARA SPRINKLER - FORNECIMENTO E INSTALAÇÃO. AF_10/2020</t>
  </si>
  <si>
    <t xml:space="preserve">TÊ, EM FERRO GALVANIZADO, CONEXÃO ROSQUEADA, DN 80 (3"), INSTALADO EM REDE DE ALIMENTAÇÃO PARA SPRINKLER - FORNECIMENTO E INSTALAÇÃO. AF_10/2020</t>
  </si>
  <si>
    <t xml:space="preserve">NIPLE, EM FERRO GALVANIZADO, CONEXÃO ROSQUEADA, DN 15 (1/2"), INSTALADO EM RAMAIS E SUB-RAMAIS DE GÁS - FORNECIMENTO E INSTALAÇÃO. AF_10/2020</t>
  </si>
  <si>
    <t xml:space="preserve">LUVA, EM FERRO GALVANIZADO, CONEXÃO ROSQUEADA, DN 15 (1/2"), INSTALADO EM RAMAIS E SUB-RAMAIS DE GÁS - FORNECIMENTO E INSTALAÇÃO. AF_10/2020</t>
  </si>
  <si>
    <t xml:space="preserve">NIPLE, EM FERRO GALVANIZADO, CONEXÃO ROSQUEADA, DN 20 (3/4"), INSTALADO EM RAMAIS E SUB-RAMAIS DE GÁS - FORNECIMENTO E INSTALAÇÃO. AF_10/2020</t>
  </si>
  <si>
    <t xml:space="preserve">LUVA, EM FERRO GALVANIZADO, CONEXÃO ROSQUEADA, DN 20 (3/4"), INSTALADO EM RAMAIS E SUB-RAMAIS DE GÁS - FORNECIMENTO E INSTALAÇÃO. AF_10/2020</t>
  </si>
  <si>
    <t xml:space="preserve">NIPLE, EM FERRO GALVANIZADO, CONEXÃO ROSQUEADA, DN 25 (1"), INSTALADO EM RAMAIS E SUB-RAMAIS DE GÁS - FORNECIMENTO E INSTALAÇÃO. AF_10/2020</t>
  </si>
  <si>
    <t xml:space="preserve">LUVA, EM FERRO GALVANIZADO, CONEXÃO ROSQUEADA, DN 25 (1"), INSTALADO EM RAMAIS E SUB-RAMAIS DE GÁS - FORNECIMENTO E INSTALAÇÃO. AF_10/2020</t>
  </si>
  <si>
    <t xml:space="preserve">JOELHO 45 GRAUS, EM FERRO GALVANIZADO, CONEXÃO ROSQUEADA, DN 15 (1/2"), INSTALADO EM RAMAIS E SUB-RAMAIS DE GÁS - FORNECIMENTO E INSTALAÇÃO. AF_10/2020</t>
  </si>
  <si>
    <t xml:space="preserve">JOELHO 90 GRAUS, EM FERRO GALVANIZADO, CONEXÃO ROSQUEADA, DN 15 (1/2"), INSTALADO EM RAMAIS E SUB-RAMAIS DE GÁS - FORNECIMENTO E INSTALAÇÃO. AF_10/2020</t>
  </si>
  <si>
    <t xml:space="preserve">JOELHO 45 GRAUS, EM FERRO GALVANIZADO, CONEXÃO ROSQUEADA, DN 20 (3/4"), INSTALADO EM RAMAIS E SUB-RAMAIS DE GÁS - FORNECIMENTO E INSTALAÇÃO. AF_10/2020</t>
  </si>
  <si>
    <t xml:space="preserve">JOELHO 90 GRAUS, EM FERRO GALVANIZADO, CONEXÃO ROSQUEADA, DN 20 (3/4"), INSTALADO EM RAMAIS E SUB-RAMAIS DE GÁS - FORNECIMENTO E INSTALAÇÃO. AF_10/2020</t>
  </si>
  <si>
    <t xml:space="preserve">JOELHO 45 GRAUS, EM FERRO GALVANIZADO, CONEXÃO ROSQUEADA, DN 25 (1"), INSTALADO EM RAMAIS E SUB-RAMAIS DE GÁS - FORNECIMENTO E INSTALAÇÃO. AF_10/2020</t>
  </si>
  <si>
    <t xml:space="preserve">JOELHO 90 GRAUS, EM FERRO GALVANIZADO, CONEXÃO ROSQUEADA, DN 25 (1"), INSTALADO EM RAMAIS E SUB-RAMAIS DE GÁS - FORNECIMENTO E INSTALAÇÃO. AF_10/2020</t>
  </si>
  <si>
    <t xml:space="preserve">TÊ, EM FERRO GALVANIZADO, CONEXÃO ROSQUEADA, DN 15 (1/2"), INSTALADO EM RAMAIS E SUB-RAMAIS DE GÁS - FORNECIMENTO E INSTALAÇÃO. AF_10/2020</t>
  </si>
  <si>
    <t xml:space="preserve">TÊ, EM FERRO GALVANIZADO, CONEXÃO ROSQUEADA, DN 20 (3/4"), INSTALADO EM RAMAIS E SUB-RAMAIS DE GÁS - FORNECIMENTO E INSTALAÇÃO. AF_10/2020</t>
  </si>
  <si>
    <t xml:space="preserve">TÊ, EM FERRO GALVANIZADO, CONEXÃO ROSQUEADA, DN 25 (1"), INSTALADO EM RAMAIS E SUB-RAMAIS DE GÁS - FORNECIMENTO E INSTALAÇÃO. AF_10/2020</t>
  </si>
  <si>
    <t xml:space="preserve">UNIÃO, EM FERRO GALVANIZADO, DN 50 (2"), CONEXÃO ROSQUEADA, INSTALADO EM PRUMADAS - FORNECIMENTO E INSTALAÇÃO. AF_10/2020</t>
  </si>
  <si>
    <t xml:space="preserve">UNIÃO, EM FERRO GALVANIZADO, DN 65 (2 1/2"), CONEXÃO ROSQUEADA, INSTALADO EM PRUMADAS - FORNECIMENTO E INSTALAÇÃO. AF_10/2020</t>
  </si>
  <si>
    <t xml:space="preserve">UNIÃO, EM FERRO GALVANIZADO, DN 80 (3"), CONEXÃO ROSQUEADA, INSTALADO EM PRUMADAS - FORNECIMENTO E INSTALAÇÃO. AF_10/2020</t>
  </si>
  <si>
    <t xml:space="preserve">UNIÃO, EM FERRO GALVANIZADO, DN 25 (1"), CONEXÃO ROSQUEADA, INSTALADO EM REDE DE ALIMENTAÇÃO PARA HIDRANTE - FORNECIMENTO E INSTALAÇÃO. AF_10/2020</t>
  </si>
  <si>
    <t xml:space="preserve">UNIÃO, EM FERRO GALVANIZADO, DN 32 (1 1/4"), CONEXÃO ROSQUEADA, INSTALADO EM REDE DE ALIMENTAÇÃO PARA HIDRANTE - FORNECIMENTO E INSTALAÇÃO. AF_10/2020</t>
  </si>
  <si>
    <t xml:space="preserve">UNIÃO, EM FERRO GALVANIZADO, DN 40 (1 1/2"), CONEXÃO ROSQUEADA, INSTALADO EM REDE DE ALIMENTAÇÃO PARA HIDRANTE - FORNECIMENTO E INSTALAÇÃO. AF_10/2020</t>
  </si>
  <si>
    <t xml:space="preserve">UNIÃO, EM FERRO GALVANIZADO, DN 50 (2"), CONEXÃO ROSQUEADA, INSTALADO EM REDE DE ALIMENTAÇÃO PARA HIDRANTE - FORNECIMENTO E INSTALAÇÃO. AF_10/2020</t>
  </si>
  <si>
    <t xml:space="preserve">UNIÃO, EM FERRO GALVANIZADO, DN 65 (2 1/2"), CONEXÃO ROSQUEADA, INSTALADO EM REDE DE ALIMENTAÇÃO PARA HIDRANTE - FORNECIMENTO E INSTALAÇÃO. AF_10/2020</t>
  </si>
  <si>
    <t xml:space="preserve">UNIÃO, EM FERRO GALVANIZADO, DN 80 (3"), CONEXÃO ROSQUEADA, INSTALADO EM REDE DE ALIMENTAÇÃO PARA HIDRANTE - FORNECIMENTO E INSTALAÇÃO. AF_10/2020</t>
  </si>
  <si>
    <t xml:space="preserve">UNIÃO, EM FERRO GALVANIZADO, CONEXÃO ROSQUEADA, DN 25 (1"), INSTALADO EM REDE DE ALIMENTAÇÃO PARA SPRINKLER - FORNECIMENTO E INSTALAÇÃO. AF_10/2020</t>
  </si>
  <si>
    <t xml:space="preserve">UNIÃO, EM FERRO GALVANIZADO, CONEXÃO ROSQUEADA, DN 32 (1 1/4"), INSTALADO EM REDE DE ALIMENTAÇÃO PARA SPRINKLER - FORNECIMENTO E INSTALAÇÃO. AF_10/2020</t>
  </si>
  <si>
    <t xml:space="preserve">UNIÃO, EM FERRO GALVANIZADO, CONEXÃO ROSQUEADA, DN 40 (1 1/2"), INSTALADO EM REDE DE ALIMENTAÇÃO PARA SPRINKLER - FORNECIMENTO E INSTALAÇÃO. AF_10/2020</t>
  </si>
  <si>
    <t xml:space="preserve">UNIÃO, EM FERRO GALVANIZADO, CONEXÃO ROSQUEADA, DN 50 (2"), INSTALADO EM REDE DE ALIMENTAÇÃO PARA SPRINKLER - FORNECIMENTO E INSTALAÇÃO. AF_10/2020</t>
  </si>
  <si>
    <t xml:space="preserve">UNIÃO, EM FERRO GALVANIZADO, CONEXÃO ROSQUEADA, DN 65 (2 1/2"), INSTALADO EM REDE DE ALIMENTAÇÃO PARA SPRINKLER - FORNECIMENTO E INSTALAÇÃO. AF_10/2020</t>
  </si>
  <si>
    <t xml:space="preserve">UNIÃO, EM FERRO GALVANIZADO, CONEXÃO ROSQUEADA, DN 80 (3"), INSTALADO EM REDE DE ALIMENTAÇÃO PARA SPRINKLER - FORNECIMENTO E INSTALAÇÃO. AF_10/2020</t>
  </si>
  <si>
    <t xml:space="preserve">UNIÃO, EM FERRO GALVANIZADO, CONEXÃO ROSQUEADA, DN 15 (1/2"), INSTALADO EM RAMAIS E SUB-RAMAIS DE GÁS - FORNECIMENTO E INSTALAÇÃO. AF_10/2020</t>
  </si>
  <si>
    <t xml:space="preserve">UNIÃO, EM FERRO GALVANIZADO, CONEXÃO ROSQUEADA, DN 20 (3/4"), INSTALADO EM RAMAIS E SUB-RAMAIS DE GÁS - FORNECIMENTO E INSTALAÇÃO. AF_10/2020</t>
  </si>
  <si>
    <t xml:space="preserve">UNIÃO, EM FERRO GALVANIZADO, CONEXÃO ROSQUEADA, DN 25 (1"), INSTALADO EM RAMAIS E SUB-RAMAIS DE GÁS - FORNECIMENTO E INSTALAÇÃO. AF_10/2020</t>
  </si>
  <si>
    <t xml:space="preserve">LUVA DE REDUÇÃO, EM FERRO GALVANIZADO, 2" X 1 1/2", CONEXÃO ROSQUEADA, INSTALADO EM PRUMADAS - FORNECIMENTO E INSTALAÇÃO. AF_10/2020</t>
  </si>
  <si>
    <t xml:space="preserve">LUVA DE REDUÇÃO, EM FERRO GALVANIZADO, 2" X 1 1/4", CONEXÃO ROSQUEADA, INSTALADO EM PRUMADAS - FORNECIMENTO E INSTALAÇÃO. AF_10/2020</t>
  </si>
  <si>
    <t xml:space="preserve">LUVA DE REDUÇÃO, EM FERRO GALVANIZADO, 2" X 1", CONEXÃO ROSQUEADA, INSTALADO EM PRUMADAS - FORNECIMENTO E INSTALAÇÃO. AF_10/2020</t>
  </si>
  <si>
    <t xml:space="preserve">LUVA DE REDUÇÃO, EM FERRO GALVANIZADO, 2 1/2" X 1 1/2", CONEXÃO ROSQUEADA, INSTALADO EM PRUMADAS - FORNECIMENTO E INSTALAÇÃO. AF_10/2020</t>
  </si>
  <si>
    <t xml:space="preserve">LUVA DE REDUÇÃO, EM FERRO GALVANIZADO, 2 1/2" X 2", CONEXÃO ROSQUEADA, INSTALADO EM PRUMADAS - FORNECIMENTO E INSTALAÇÃO. AF_10/2020</t>
  </si>
  <si>
    <t xml:space="preserve">LUVA DE REDUÇÃO, EM FERRO GALVANIZADO, 3" X 1 1/2", CONEXÃO ROSQUEADA, INSTALADO EM PRUMADAS - FORNECIMENTO E INSTALAÇÃO. AF_10/2020</t>
  </si>
  <si>
    <t xml:space="preserve">LUVA DE REDUÇÃO, EM FERRO GALVANIZADO, 3" X 2 1/2", CONEXÃO ROSQUEADA, INSTALADO EM PRUMADAS - FORNECIMENTO E INSTALAÇÃO. AF_10/2020</t>
  </si>
  <si>
    <t xml:space="preserve">LUVA DE REDUÇÃO, EM FERRO GALVANIZADO, 3" X 2", CONEXÃO ROSQUEADA, INSTALADO EM PRUMADAS - FORNECIMENTO E INSTALAÇÃO. AF_10/2020</t>
  </si>
  <si>
    <t xml:space="preserve">LUVA DE REDUÇÃO, EM FERRO GALVANIZADO, 1" X 1/2", CONEXÃO ROSQUEADA, INSTALADO EM REDE DE ALIMENTAÇÃO PARA HIDRANTE - FORNECIMENTO E INSTALAÇÃO. AF_10/2020</t>
  </si>
  <si>
    <t xml:space="preserve">LUVA DE REDUÇÃO, EM FERRO GALVANIZADO, 1" X 3/4", CONEXÃO ROSQUEADA, INSTALADO EM REDE DE ALIMENTAÇÃO PARA HIDRANTE - FORNECIMENTO E INSTALAÇÃO. AF_10/2020</t>
  </si>
  <si>
    <t xml:space="preserve">LUVA DE REDUÇÃO, EM FERRO GALVANIZADO, 1 1/4" X 1", CONEXÃO ROSQUEADA, INSTALADO EM REDE DE ALIMENTAÇÃO PARA HIDRANTE - FORNECIMENTO E INSTALAÇÃO. AF_10/2020</t>
  </si>
  <si>
    <t xml:space="preserve">LUVA DE REDUÇÃO, EM FERRO GALVANIZADO, 1 1/4" X 1/2", CONEXÃO ROSQUEADA, INSTALADO EM REDE DE ALIMENTAÇÃO PARA HIDRANTE - FORNECIMENTO E INSTALAÇÃO. AF_10/2020</t>
  </si>
  <si>
    <t xml:space="preserve">LUVA DE REDUÇÃO, EM FERRO GALVANIZADO, 1 1/4" X 3/4", CONEXÃO ROSQUEADA, INSTALADO EM REDE DE ALIMENTAÇÃO PARA HIDRANTE - FORNECIMENTO E INSTALAÇÃO. AF_10/2020</t>
  </si>
  <si>
    <t xml:space="preserve">LUVA DE REDUÇÃO, EM FERRO GALVANIZADO, 1 1/2" X 1 1/4", CONEXÃO ROSQUEADA, INSTALADO EM REDE DE ALIMENTAÇÃO PARA HIDRANTE - FORNECIMENTO E INSTALAÇÃO. AF_10/2020</t>
  </si>
  <si>
    <t xml:space="preserve">LUVA DE REDUÇÃO, EM FERRO GALVANIZADO, 1 1/2" X 1", CONEXÃO ROSQUEADA, INSTALADO EM REDE DE ALIMENTAÇÃO PARA HIDRANTE - FORNECIMENTO E INSTALAÇÃO. AF_10/2020</t>
  </si>
  <si>
    <t xml:space="preserve">LUVA DE REDUÇÃO, EM FERRO GALVANIZADO, 1 1/2" X 3/4", CONEXÃO ROSQUEADA, INSTALADO EM REDE DE ALIMENTAÇÃO PARA HIDRANTE - FORNECIMENTO E INSTALAÇÃO. AF_10/2020</t>
  </si>
  <si>
    <t xml:space="preserve">LUVA DE REDUÇÃO, EM FERRO GALVANIZADO, 2" X 1 1/2", CONEXÃO ROSQUEADA, INSTALADO EM REDE DE ALIMENTAÇÃO PARA HIDRANTE - FORNECIMENTO E INSTALAÇÃO. AF_10/2020</t>
  </si>
  <si>
    <t xml:space="preserve">LUVA DE REDUÇÃO, EM FERRO GALVANIZADO, 2" X 1 1/4", CONEXÃO ROSQUEADA, INSTALADO EM REDE DE ALIMENTAÇÃO PARA HIDRANTE - FORNECIMENTO E INSTALAÇÃO. AF_10/2020</t>
  </si>
  <si>
    <t xml:space="preserve">LUVA DE REDUÇÃO, EM FERRO GALVANIZADO, 2" X 1", CONEXÃO ROSQUEADA, INSTALADO EM REDE DE ALIMENTAÇÃO PARA HIDRANTE - FORNECIMENTO E INSTALAÇÃO. AF_10/2020</t>
  </si>
  <si>
    <t xml:space="preserve">LUVA DE REDUÇÃO, EM FERRO GALVANIZADO, 2 1/2" X 1 1/2", CONEXÃO ROSQUEADA, INSTALADO EM REDE DE ALIMENTAÇÃO PARA HIDRANTE - FORNECIMENTO E INSTALAÇÃO. AF_10/2020</t>
  </si>
  <si>
    <t xml:space="preserve">LUVA DE REDUÇÃO, EM FERRO GALVANIZADO, 2 1/2" X 2", CONEXÃO ROSQUEADA, INSTALADO EM REDE DE ALIMENTAÇÃO PARA HIDRANTE - FORNECIMENTO E INSTALAÇÃO. AF_10/2020</t>
  </si>
  <si>
    <t xml:space="preserve">LUVA DE REDUÇÃO, EM FERRO GALVANIZADO, 3" X 2 1/2", CONEXÃO ROSQUEADA, INSTALADO EM REDE DE ALIMENTAÇÃO PARA HIDRANTE - FORNECIMENTO E INSTALAÇÃO. AF_10/2020</t>
  </si>
  <si>
    <t xml:space="preserve">LUVA DE REDUÇÃO, EM FERRO GALVANIZADO, 3" X 2", CONEXÃO ROSQUEADA, INSTALADO EM REDE DE ALIMENTAÇÃO PARA HIDRANTE - FORNECIMENTO E INSTALAÇÃO. AF_10/2020</t>
  </si>
  <si>
    <t xml:space="preserve">LUVA DE REDUÇÃO, EM FERRO GALVANIZADO, 1" X 1/2", CONEXÃO ROSQUEADA, INSTALADO EM REDE DE ALIMENTAÇÃO PARA SPRINKLER - FORNECIMENTO E INSTALAÇÃO. AF_10/2020</t>
  </si>
  <si>
    <t xml:space="preserve">LUVA DE REDUÇÃO, EM FERRO GALVANIZADO, 1" X 3/4", CONEXÃO ROSQUEADA, INSTALADO EM REDE DE ALIMENTAÇÃO PARA SPRINKLER - FORNECIMENTO E INSTALAÇÃO. AF_10/2020</t>
  </si>
  <si>
    <t xml:space="preserve">LUVA DE REDUÇÃO, EM FERRO GALVANIZADO, 1 1/4" X 1", CONEXÃO ROSQUEADA, INSTALADO EM REDE DE ALIMENTAÇÃO PARA SPRINKLER - FORNECIMENTO E INSTALAÇÃO. AF_10/2020</t>
  </si>
  <si>
    <t xml:space="preserve">LUVA DE REDUÇÃO, EM FERRO GALVANIZADO, 1 1/4" X 1/2", CONEXÃO ROSQUEADA, INSTALADO EM REDE DE ALIMENTAÇÃO PARA SPRINKLER - FORNECIMENTO E INSTALAÇÃO. AF_10/2020</t>
  </si>
  <si>
    <t xml:space="preserve">LUVA DE REDUÇÃO, EM FERRO GALVANIZADO, 1 1/4" X 3/4", CONEXÃO ROSQUEADA, INSTALADO EM REDE DE ALIMENTAÇÃO PARA SPRINKLER - FORNECIMENTO E INSTALAÇÃO. AF_10/2020</t>
  </si>
  <si>
    <t xml:space="preserve">LUVA DE REDUÇÃO, EM FERRO GALVANIZADO, 1 1/2" X 1 1/4", CONEXÃO ROSQUEADA, INSTALADO EM REDE DE ALIMENTAÇÃO PARA SPRINKLER - FORNECIMENTO E INSTALAÇÃO. AF_10/2020</t>
  </si>
  <si>
    <t xml:space="preserve">LUVA DE REDUÇÃO, EM FERRO GALVANIZADO, 1 1/2" X 1", CONEXÃO ROSQUEADA, INSTALADO EM REDE DE ALIMENTAÇÃO PARA SPRINKLER - FORNECIMENTO E INSTALAÇÃO. AF_10/2020</t>
  </si>
  <si>
    <t xml:space="preserve">LUVA DE REDUÇÃO, EM FERRO GALVANIZADO, 1 1/2" X 3/4", CONEXÃO ROSQUEADA, INSTALADO EM REDE DE ALIMENTAÇÃO PARA SPRINKLER - FORNECIMENTO E INSTALAÇÃO. AF_10/2020</t>
  </si>
  <si>
    <t xml:space="preserve">LUVA DE REDUÇÃO, EM FERRO GALVANIZADO, 2" X 1 1/2", CONEXÃO ROSQUEADA, INSTALADO EM REDE DE ALIMENTAÇÃO PARA SPRINKLER - FORNECIMENTO E INSTALAÇÃO. AF_10/2020</t>
  </si>
  <si>
    <t xml:space="preserve">LUVA DE REDUÇÃO, EM FERRO GALVANIZADO, 2" X 1 1/4", CONEXÃO ROSQUEADA, INSTALADO EM REDE DE ALIMENTAÇÃO PARA SPRINKLER - FORNECIMENTO E INSTALAÇÃO. AF_10/2020</t>
  </si>
  <si>
    <t xml:space="preserve">LUVA DE REDUÇÃO, EM FERRO GALVANIZADO, 2" X 1", CONEXÃO ROSQUEADA, INSTALADO EM REDE DE ALIMENTAÇÃO PARA SPRINKLER - FORNECIMENTO E INSTALAÇÃO. AF_10/2020</t>
  </si>
  <si>
    <t xml:space="preserve">LUVA DE REDUÇÃO, EM FERRO GALVANIZADO, 2 1/2" X 1 1/2", CONEXÃO ROSQUEADA, INSTALADO EM REDE DE ALIMENTAÇÃO PARA SPRINKLER - FORNECIMENTO E INSTALAÇÃO. AF_10/2020</t>
  </si>
  <si>
    <t xml:space="preserve">LUVA DE REDUÇÃO, EM FERRO GALVANIZADO, 2 1/2" X 2", CONEXÃO ROSQUEADA, INSTALADO EM REDE DE ALIMENTAÇÃO PARA SPRINKLER - FORNECIMENTO E INSTALAÇÃO. AF_10/2020</t>
  </si>
  <si>
    <t xml:space="preserve">LUVA DE REDUÇÃO, EM FERRO GALVANIZADO, 3" X 2 1/2", CONEXÃO ROSQUEADA, INSTALADO EM REDE DE ALIMENTAÇÃO PARA SPRINKLER - FORNECIMENTO E INSTALAÇÃO. AF_10/2020</t>
  </si>
  <si>
    <t xml:space="preserve">LUVA DE REDUÇÃO, EM FERRO GALVANIZADO, 3" X 2", CONEXÃO ROSQUEADA, INSTALADO EM REDE DE ALIMENTAÇÃO PARA SPRINKLER - FORNECIMENTO E INSTALAÇÃO. AF_10/2020</t>
  </si>
  <si>
    <t xml:space="preserve">LUVA DE REDUÇÃO, EM FERRO GALVANIZADO, 3/4" X 1/2", CONEXÃO ROSQUEADA, INSTALADO EM RAMAIS E SUB-RAMAIS DE GÁS - FORNECIMENTO E INSTALAÇÃO. AF_10/2020</t>
  </si>
  <si>
    <t xml:space="preserve">LUVA PASSANTE EM COBRE, DN 22 MM, SEM ANEL DE SOLDA, INSTALADO EM PRUMADA DE HIDRÁULICA PREDIAL - FORNECIMENTO E INSTALAÇÃO. AF_04/2022</t>
  </si>
  <si>
    <t xml:space="preserve">JUNTA DE EXPANSÃO EM COBRE, DN 22 MM, PONTA X PONTA, INSTALADO EM PRUMADA DE HIDRÁULICA PREDIAL - FORNECIMENTO E INSTALAÇÃO. AF_04/2022</t>
  </si>
  <si>
    <t xml:space="preserve">CONECTOR EM BRONZE/LATÃO, DN 22 MM X 3/4", SEM ANEL DE SOLDA, BOLSA X ROSCA F, INSTALADO EM PRUMADA DE HIDRÁULICA PREDIAL - FORNECIMENTO E INSTALAÇÃO. AF_04/2022</t>
  </si>
  <si>
    <t xml:space="preserve">CURVA DE TRANSPOSIÇÃO EM BRONZE/LATÃO, DN 22 MM, SEM ANEL DE SOLDA, BOLSA X BOLSA, INSTALADO EM PRUMADA DE HIDRÁULICA PREDIAL - FORNECIMENTO E INSTALAÇÃO. AF_04/2022</t>
  </si>
  <si>
    <t xml:space="preserve">LUVA PASSANTE EM COBRE, DN 28 MM, SEM ANEL DE SOLDA, INSTALADO EM PRUMADA DE HIDRÁULICA PREDIAL - FORNECIMENTO E INSTALAÇÃO. AF_04/2022</t>
  </si>
  <si>
    <t xml:space="preserve">BUCHA DE REDUÇÃO EM COBRE, DN 28 MM X 22 MM, SEM ANEL DE SOLDA, PONTA X BOLSA, INSTALADO EM PRUMADA DE HIDRÁULICA PREDIAL - FORNECIMENTO E INSTALAÇÃO. AF_04/2022</t>
  </si>
  <si>
    <t xml:space="preserve">JUNTA DE EXPANSÃO EM COBRE, DN 28 MM, PONTA X PONTA, INSTALADO EM PRUMADA DE HIDRÁULICA PREDIAL - FORNECIMENTO E INSTALAÇÃO. AF_04/2022</t>
  </si>
  <si>
    <t xml:space="preserve">CONECTOR EM BRONZE/LATÃO, DN 28 MM X 1/2", SEM ANEL DE SOLDA, BOLSA X ROSCA F, INSTALADO EM PRUMADA DE HIDRÁULICA PREDIAL - FORNECIMENTO E INSTALAÇÃO. AF_04/2022</t>
  </si>
  <si>
    <t xml:space="preserve">CURVA DE TRANSPOSIÇÃO EM BRONZE/LATÃO, DN 28 MM, SEM ANEL DE SOLDA, BOLSA X BOLSA, INSTALADO EM PRUMADA DE HIDRÁULICA PREDIAL - FORNECIMENTO E INSTALAÇÃO. AF_04/2022</t>
  </si>
  <si>
    <t xml:space="preserve">LUVA PASSANTE EM COBRE, DN 35 MM, SEM ANEL DE SOLDA,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</si>
  <si>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</si>
  <si>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</si>
  <si>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LUVA PASSANTE EM COBRE, DN 42 MM, SEM ANEL DE SOLDA,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</si>
  <si>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</si>
  <si>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JUNTA DE EXPANSÃO EM BRONZE/LATÃO, DN 42 MM, PONTA X PONTA, INSTALADO EM PRUMADA DE HIDRÁULICA PREDIAL - FORNECIMENTO E INSTALAÇÃO. AF_04/2022</t>
  </si>
  <si>
    <t xml:space="preserve">LUVA PASSANTE EM COBRE, DN 54 MM, SEM ANEL DE SOLDA,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</si>
  <si>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</si>
  <si>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JUNTA DE EXPANSÃO EM BRONZE/LATÃO, DN 54 MM, PONTA X PONTA, INSTALADO EM PRUMADA DE HIDRÁULICA PREDIAL - FORNECIMENTO E INSTALAÇÃO. AF_04/2022</t>
  </si>
  <si>
    <t xml:space="preserve">LUVA PASSANTE EM COBRE, DN 66 MM, SEM ANEL DE SOLDA,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</si>
  <si>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</si>
  <si>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JUNTA DE EXPANSÃO EM BRONZE/LATÃO, DN 66 MM, PONTA X PONTA, INSTALADO EM PRUMADA DE HIDRÁULICA PREDIAL - FORNECIMENTO E INSTALAÇÃO. AF_04/2022</t>
  </si>
  <si>
    <t xml:space="preserve">CURVA EM COBRE, DN 15 MM, 45 GRAUS, SEM ANEL DE SOLDA, BOLSA X BOLSA, INSTALADO EM RAMAL DE DISTRIBUIÇÃO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</si>
  <si>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</si>
  <si>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CURVA EM COBRE, DN 22 MM, 45 GRAUS, SEM ANEL DE SOLDA, BOLSA X BOLSA, INSTALADO EM RAMAL DE DISTRIBUIÇÃO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</si>
  <si>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</si>
  <si>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</si>
  <si>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CURVA EM COBRE, DN 28 MM, 45 GRAUS, SEM ANEL DE SOLDA, BOLSA X BOLSA, INSTALADO EM RAMAL DE DISTRIBUIÇÃO DE HIDRÁULICA PREDIAL - FORNECIMENTO E INSTALAÇÃO. AF_04/2022</t>
  </si>
  <si>
    <t xml:space="preserve">LUVA PASSANTE EM COBRE, DN 15 MM, SEM ANEL DE SOLDA, INSTALADO EM RAMAL DE DISTRIBUIÇÃO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</si>
  <si>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</si>
  <si>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</si>
  <si>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JUNTA DE EXPANSÃO EM COBRE, DN 15 MM, PONTA X PONTA, INSTALADO EM RAMAL DE DISTRIBUIÇÃO DE HIDRÁULICA PREDIAL - FORNECIMENTO E INSTALAÇÃO. AF_04/2022</t>
  </si>
  <si>
    <t xml:space="preserve">LUVA PASSANTE EM COBRE, DN 22 MM, SEM ANEL DE SOLDA, INSTALADO EM RAMAL DE DISTRIBUIÇÃO DE HIDRÁULICA PREDIAL - FORNECIMENTO E INSTALAÇÃO. AF_04/2022</t>
  </si>
  <si>
    <t xml:space="preserve">BUCHA DE REDUÇÃO EM COBRE, DN 22 MM X 15 MM, SEM ANEL DE SOLDA, PONTA X BOLSA, INSTALADO EM RAMAL DE DISTRIBUIÇÃO DE HIDRÁULICA PREDIAL - FORNECIMENTO E INSTALAÇÃO. AF_04/2022</t>
  </si>
  <si>
    <t xml:space="preserve">JUNTA DE EXPANSÃO EM COBRE, DN 22 MM, PONTA X PONTA, INSTALADO EM RAMAL DE DISTRIBUIÇÃO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</si>
  <si>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</si>
  <si>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</si>
  <si>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</si>
  <si>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LUVA PASSANTE EM COBRE, DN 28 MM, SEM ANEL DE SOLDA, INSTALADO EM RAMAL DE DISTRIBUIÇÃO DE HIDRÁULICA PREDIAL - FORNECIMENTO E INSTALAÇÃO. AF_04/2022</t>
  </si>
  <si>
    <t xml:space="preserve">BUCHA DE REDUÇÃO EM COBRE, DN 28 MM X 22 MM, SEM ANEL DE SOLDA, INSTALADO EM RAMAL DE DISTRIBUIÇÃO DE HIDRÁULICA PREDIAL - FORNECIMENTO E INSTALAÇÃO. AF_04/2022</t>
  </si>
  <si>
    <t xml:space="preserve">JUNTA DE EXPANSÃO EM COBRE, DN 28 MM, PONTA X PONTA, INSTALADO EM RAMAL DE DISTRIBUIÇÃO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</si>
  <si>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</si>
  <si>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</si>
  <si>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EM COBRE, DN 15 MM, 45 GRAUS, SEM ANEL DE SOLDA, BOLSA X BOLSA, INSTALADO EM RAMAL E SUB-RAMAL DE HIDRÁULICA PREDIAL - FORNECIMENTO E INSTALAÇÃO. AF_04/2022</t>
  </si>
  <si>
    <t xml:space="preserve">COTOVELO EM BRONZE/LATÃO, DN 15 MM X 1/2", 90 GRAUS, SEM ANEL DE SOLDA, BOLSA X ROSCA F, INSTALADO EM RAMAL E SUB-RAMAL DE HIDRÁULICA PREDIAL - FORNECIMENTO E INSTALAÇÃO. AF_04/2022</t>
  </si>
  <si>
    <t xml:space="preserve">CURVA EM COBRE, DN 22 MM, 45 GRAUS, SEM ANEL DE SOLDA, BOLSA X BOLSA, INSTALADO EM RAMAL E SUB-RAMAL DE HIDRÁULICA PREDIAL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</si>
  <si>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</si>
  <si>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RAMAL E SUB-RAMAL DE HIDRÁULICA PREDIAL - FORNECIMENTO E INSTALAÇÃO. AF_04/2022</t>
  </si>
  <si>
    <t xml:space="preserve">CURVA EM COBRE, DN 28 MM, 45 GRAUS, SEM ANEL DE SOLDA, BOLSA X BOLSA, INSTALADO EM RAMAL E SUB-RAMAL DE HIDRÁULICA PREDIAL - FORNECIMENTO E INSTALAÇÃO. AF_04/2022</t>
  </si>
  <si>
    <t xml:space="preserve">LUVA PASSANTE EM COBRE, DN 15 MM, SEM ANEL DE SOLDA, INSTALADO EM RAMAL E SUB-RAMAL DE HIDRÁULICA PREDIAL - FORNECIMENTO E INSTALAÇÃO. AF_04/2022</t>
  </si>
  <si>
    <t xml:space="preserve">CONECTOR EM BRONZE/LATÃO, DN 15 MM X 1/2", SEM ANEL DE SOLDA, BOLSA X ROSCA F, INSTALADO EM RAMAL E SUB-RAMAL DE HIDRÁULICA PREDIAL - FORNECIMENTO E INSTALAÇÃO. AF_04/2022</t>
  </si>
  <si>
    <t xml:space="preserve">CURVA DE TRANSPOSIÇÃO EM BRONZE/LATÃO, DN 15 MM, SEM ANEL DE SOLDA, BOLSA X BOLSA, INSTALADO EM RAMAL E SUB-RAMAL DE HIDRÁULICA PREDIAL - FORNECIMENTO E INSTALAÇÃO. AF_04/2022</t>
  </si>
  <si>
    <t xml:space="preserve">JUNTA DE EXPANSÃO EM COBRE, DN 15 MM, PONTA X PONTA, INSTALADO EM RAMAL E SUB-RAMAL DE HIDRÁULICA PREDIAL - FORNECIMENTO E INSTALAÇÃO. AF_04/2022</t>
  </si>
  <si>
    <t xml:space="preserve">LUVA PASSANTE EM COBRE, DN 22 MM, SEM ANEL DE SOLDA, INSTALADO EM RAMAL E SUB-RAMAL DE HIDRÁULICA PREDIAL - FORNECIMENTO E INSTALAÇÃO. AF_04/2022</t>
  </si>
  <si>
    <t xml:space="preserve">BUCHA DE REDUÇÃO EM COBRE, DN 22 MM X 15 MM, SEM ANEL DE SOLDA, PONTA X BOLSA, INSTALADO EM RAMAL E SUB-RAMAL DE HIDRÁULICA PREDIAL - FORNECIMENTO E INSTALAÇÃO. AF_04/2022</t>
  </si>
  <si>
    <t xml:space="preserve">JUNTA DE EXPANSÃO EM COBRE, DN 22 MM, PONTA X PONTA, INSTALADO EM RAMAL E SUB-RAMAL DE HIDRÁULICA PREDIAL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</si>
  <si>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</si>
  <si>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RAMAL E SUB-RAMAL DE HIDRÁULICA PREDIAL - FORNECIMENTO E INSTALAÇÃO. AF_04/2022</t>
  </si>
  <si>
    <t xml:space="preserve">CURVA DE TRANSPOSIÇÃO EM BRONZE/LATÃO, DN 22 MM, SEM ANEL DE SOLDA, BOLSA X BOLSA, INSTALADO EM RAMAL E SUB-RAMAL DE HIDRÁULICA PREDIAL - FORNECIMENTO E INSTALAÇÃO. AF_04/2022</t>
  </si>
  <si>
    <t xml:space="preserve">LUVA PASSANTE EM COBRE, DN 28 MM, SEM ANEL DE SOLDA, INSTALADO EM RAMAL E SUB-RAMAL  DE HIDRÁULICA PREDIAL - FORNECIMENTO E INSTALAÇÃO. AF_04/2022</t>
  </si>
  <si>
    <t xml:space="preserve">CONECTOR EM BRONZE/LATÃO, DN 28 MM X 1/2", SEM ANEL DE SOLDA, BOLSA X ROSCA F, INSTALADO EM RAMAL E SUB-RAMAL DE HIDRÁULICA PREDIAL - FORNECIMENTO E INSTALAÇÃO. AF_04/2022</t>
  </si>
  <si>
    <t xml:space="preserve">CURVA DE TRANSPOSIÇÃO EM BRONZE/LATÃO, DN 28 MM, SEM ANEL DE SOLDA, BOLSA X BOLSA, INSTALADO EM RAMAL E SUB-RAMAL DE HIDRÁULICA PREDIAL - FORNECIMENTO E INSTALAÇÃO. AF_04/2022</t>
  </si>
  <si>
    <t xml:space="preserve">JUNTA DE EXPANSÃO EM COBRE, DN 28 MM, PONTA X PONTA, INSTALADO EM RAMAL E SUB-RAMAL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</si>
  <si>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</si>
  <si>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</si>
  <si>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</si>
  <si>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</si>
  <si>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3/4", 90 GRAUS, SEM ANEL DE SOLDA, BOLSA X ROSCA F, INSTALADO EM PRUMADA DE HIDRÁULICA PREDIAL - FORNECIMENTO E INSTALAÇÃO. AF_04/2022</t>
  </si>
  <si>
    <t xml:space="preserve">CURVA EM COBRE, DN 28 MM, 45 GRAUS, SEM ANEL DE SOLDA, BOLSA X BOLSA, INSTALADO EM PRUMADA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</si>
  <si>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</si>
  <si>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</si>
  <si>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</si>
  <si>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</si>
  <si>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BUCHA DE REDUÇÃO EM COBRE, DN 28 MM X 22 MM, SEM ANEL DE SOLDA, INSTALADO EM RAMAL E SUB-RAMAL DE HIDRÁULICA PREDIAL - FORNECIMENTO E INSTALAÇÃO. AF_04/2022</t>
  </si>
  <si>
    <t xml:space="preserve">LUVA, EM FERRO GALVANIZADO, CONEXÃO ROSQUEADA, DN 50 MM (2"), INSTALADO EM RESERVAÇÃO PREDIAL DE ÁGUA - FORNECIMENTO E INSTALAÇÃO. AF_04/2024</t>
  </si>
  <si>
    <t xml:space="preserve">NIPLE,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</si>
  <si>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</si>
  <si>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NIPLE,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</si>
  <si>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</si>
  <si>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NIPLE,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</si>
  <si>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</si>
  <si>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45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</si>
  <si>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</si>
  <si>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</si>
  <si>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</si>
  <si>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</si>
  <si>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</si>
  <si>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</si>
  <si>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</si>
  <si>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</si>
  <si>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</si>
  <si>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</si>
  <si>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DE COBRE, DN 104 MM,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</si>
  <si>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</si>
  <si>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</si>
  <si>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COTOVELO EM COBRE, DN 66 MM, 90 GRAUS, SEM ANEL DE SOLDA,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</si>
  <si>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</si>
  <si>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COTOVELO EM COBRE, DN 79 MM, 90 GRAUS, SEM ANEL DE SOLDA, INSTALADO EM RESERVAÇÃO PREDIAL DE ÁGUA - FORNECIMENTO E INSTALAÇÃO. AF_04/2024</t>
  </si>
  <si>
    <t xml:space="preserve">COTOVELO EM COBRE, DN 104 MM, 90 GRAUS,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</si>
  <si>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</si>
  <si>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</si>
  <si>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</si>
  <si>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EM COBRE, DN 104 MM, SEM ANEL DE SOLDA,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</si>
  <si>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</si>
  <si>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LUVA PVC, SOLDÁVEL, DN  25 MM,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</si>
  <si>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</si>
  <si>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LUVA PVC, SOLDÁVEL, DN 32 MM,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</si>
  <si>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</si>
  <si>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LUVA, PVC, SOLDÁVEL, DN 40 MM,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</si>
  <si>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</si>
  <si>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LUVA, PVC, SOLDÁVEL, DN 50 MM,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</si>
  <si>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</si>
  <si>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LUVA, PVC, SOLDÁVEL, DN 60 MM,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</si>
  <si>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</si>
  <si>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LUVA, PVC, SOLDÁVEL, DN 75 MM,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</si>
  <si>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</si>
  <si>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LUVA, PVC, SOLDÁVEL, DN 85 MM,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</si>
  <si>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</si>
  <si>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LUVA, PVC, SOLDÁVEL, DN 110 MM, INSTALADO EM RESERVAÇÃO PREDIAL DE ÁGUA - FORNECIMENTO E INSTALAÇÃO. AF_04/2024</t>
  </si>
  <si>
    <t xml:space="preserve">JOELHO 90 GRAUS COM BUCHA DE LATÃO, PVC, SOLDÁVEL, DN  25 MM X 3/4", INSTALADO EM RESERVAÇÃO PREDIAL DE ÁGUA - FORNECIMENTO E INSTALAÇÃO. AF_04/2024</t>
  </si>
  <si>
    <t xml:space="preserve">CURVA 90 GRAUS, PVC, SOLDÁVEL, DN  25 MM, INSTALADO EM RESERVAÇÃO PREDIAL DE ÁGUA - FORNECIMENTO E INSTALAÇÃO. AF_04/2024</t>
  </si>
  <si>
    <t xml:space="preserve">JOELHO 90 GRAUS, PVC, SOLDÁVEL, DN 32 MM INSTALADO EM RESERVAÇÃO PREDIAL DE ÁGUA - FORNECIMENTO E INSTALAÇÃO. AF_04/2024</t>
  </si>
  <si>
    <t xml:space="preserve">CURVA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</si>
  <si>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</si>
  <si>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CURVA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</si>
  <si>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</si>
  <si>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CURVA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</si>
  <si>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</si>
  <si>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CURVA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</si>
  <si>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</si>
  <si>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CURVA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</si>
  <si>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</si>
  <si>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CURVA 90 GRAUS, PVC, SOLDÁVEL, DN 85 MM, INSTALADO EM RESERVAÇÃO PREDIAL DE ÁGUA - FORNECIMENTO E INSTALAÇÃO. AF_04/2024</t>
  </si>
  <si>
    <t xml:space="preserve">JOELHO 90 GRAUS, PVC, SOLDÁVEL, DN 110 MM INSTALADO EM RESERVAÇÃO PREDIAL DE ÁGUA - FORNECIMENTO E INSTALAÇÃO. AF_04/2024</t>
  </si>
  <si>
    <t xml:space="preserve">CURVA 90 GRAUS, PVC, SOLDÁVEL, DN 110 MM, INSTALADO EM RESERVAÇÃO PREDIAL DE ÁGUA - FORNECIMENTO E INSTALAÇÃO. AF_04/2024</t>
  </si>
  <si>
    <t xml:space="preserve">TÊ, PVC, SOLDÁVEL, DN  25 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</si>
  <si>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</si>
  <si>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PVC, SOLDÁVEL, DN 32 MM INSTALADO EM RESERVAÇÃO PREDIAL DE ÁGUA - FORNECIMENTO E INSTALAÇÃO. AF_04/2024</t>
  </si>
  <si>
    <t xml:space="preserve">TÊ DE REDUÇÃO, PVC, SOLDÁVEL, DN 32 MM X  25 MM, INSTALADO EM RESERVAÇÃO PREDIAL DE ÁGUA - FORNECIMENTO E INSTALAÇÃO. AF_04/2024</t>
  </si>
  <si>
    <t xml:space="preserve">TÊ, PVC, SOLDÁVEL, DN 40 MM INSTALADO EM RESERVAÇÃO PREDIAL DE ÁGUA - FORNECIMENTO E INSTALAÇÃO. AF_04/2024</t>
  </si>
  <si>
    <t xml:space="preserve">TÊ DE REDUÇÃO, PVC, SOLDÁVEL, DN 40 MM X 32 MM, INSTALADO EM RESERVAÇÃO PREDIAL DE ÁGUA - FORNECIMENTO E INSTALAÇÃO. AF_04/2024</t>
  </si>
  <si>
    <t xml:space="preserve">TÊ, PVC, SOLDÁVEL, DN 50 MM INSTALADO EM RESERVAÇÃO PREDIAL DE ÁGUA - FORNECIMENTO E INSTALAÇÃO. AF_04/2024</t>
  </si>
  <si>
    <t xml:space="preserve">TÊ DE REDUÇÃO, PVC, SOLDÁVEL, DN 50 MM X 40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</si>
  <si>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</si>
  <si>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</si>
  <si>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DE REDUÇÃO, PVC, SOLDÁVEL, DN 75 MM X 50 MM, INSTALADO EM RESERVAÇÃO PREDIAL DE ÁGUA - FORNECIMENTO E INSTALAÇÃO. AF_04/2024</t>
  </si>
  <si>
    <t xml:space="preserve">TÊ, PVC, SOLDÁVEL, DN 85 MM INSTALADO EM RESERVAÇÃO PREDIAL DE ÁGUA - FORNECIMENTO E INSTALAÇÃO. AF_04/2024</t>
  </si>
  <si>
    <t xml:space="preserve">TÊ DE REDUÇÃO, PVC, SOLDÁVEL, DN 85 MM X 60 MM, INSTALADO EM RESERVAÇÃO PREDIAL DE ÁGUA - FORNECIMENTO E INSTALAÇÃO. AF_04/2024</t>
  </si>
  <si>
    <t xml:space="preserve">TÊ, PVC, SOLDÁVEL, DN 110 MM INSTALADO EM RESERVAÇÃO PREDIAL DE ÁGUA - FORNECIMENTO E INSTALAÇÃO. AF_04/2024</t>
  </si>
  <si>
    <t xml:space="preserve">TÊ DE REDUÇÃO, PVC, SOLDÁVEL, DN 110 MM X 60 MM,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</si>
  <si>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</si>
  <si>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</si>
  <si>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</si>
  <si>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</si>
  <si>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</si>
  <si>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</si>
  <si>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</si>
  <si>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COM FLANGES LIVRES, PVC, SOLDÁVEL, DN 110 MM X 4", INSTALADO EM RESERVAÇÃO PREDIAL DE ÁGUA - FORNECIMENTO E INSTALAÇÃO. AF_04/2024</t>
  </si>
  <si>
    <t xml:space="preserve">CONECTOR, CPVC, SOLDÁVEL, DN 22 MM X 3/4", INSTALADO EM RESERVAÇÃO PREDIAL DE ÁGUA - FORNECIMENTO E INSTALAÇÃO. AF_04/2024</t>
  </si>
  <si>
    <t xml:space="preserve">LUVA, CPVC, SOLDÁVEL, DN 22 MM, INSTALADO EM RESERVAÇÃO PREDIAL DE ÁGUA - FORNECIMENTO E INSTALAÇÃO. AF_04/2024</t>
  </si>
  <si>
    <t xml:space="preserve">CONECTOR, CPVC, SOLDÁVEL, DN 28 MM X 1", INSTALADO EM RESERVAÇÃO PREDIAL DE ÁGUA - FORNECIMENTO E INSTALAÇÃO. AF_04/2024</t>
  </si>
  <si>
    <t xml:space="preserve">LUVA, CPVC, SOLDÁVEL, DN 28 MM, INSTALADO EM RESERVAÇÃO PREDIAL DE ÁGUA - FORNECIMENTO E INSTALAÇÃO. AF_04/2024</t>
  </si>
  <si>
    <t xml:space="preserve">CONECTOR, CPVC, SOLDÁVEL, DN 35 MM X 1 1/4", INSTALADO EM RESERVAÇÃO PREDIAL DE ÁGUA - FORNECIMENTO E INSTALAÇÃO. AF_04/2024</t>
  </si>
  <si>
    <t xml:space="preserve">LUVA, CPVC, SOLDÁVEL, DN 35 MM, INSTALADO EM RESERVAÇÃO PREDIAL DE ÁGUA - FORNECIMENTO E INSTALAÇÃO. AF_04/2024</t>
  </si>
  <si>
    <t xml:space="preserve">CONECTOR, CPVC, SOLDÁVEL, DN 42 MM X 1 1/2", INSTALADO EM RESERVAÇÃO PREDIAL DE ÁGUA - FORNECIMENTO E INSTALAÇÃO. AF_04/2024</t>
  </si>
  <si>
    <t xml:space="preserve">LUVA, CPVC, SOLDÁVEL, DN 42 MM, INSTALADO EM RESERVAÇÃO PREDIAL DE ÁGUA - FORNECIMENTO E INSTALAÇÃO. AF_04/2024</t>
  </si>
  <si>
    <t xml:space="preserve">CONECTOR, CPVC, SOLDÁVEL, DN 54 MM X 2", INSTALADO EM RESERVAÇÃO PREDIAL DE ÁGUA - FORNECIMENTO E INSTALAÇÃO. AF_04/2024</t>
  </si>
  <si>
    <t xml:space="preserve">LUVA, CPVC, SOLDÁVEL, DN 54 MM,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</si>
  <si>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</si>
  <si>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</si>
  <si>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LUVA, CPVC, SOLDÁVEL, DN 89 MM, INSTALADO EM RESERVAÇÃO PREDIAL DE ÁGUA - FORNECIMENTO E INSTALAÇÃO. AF_04/2024</t>
  </si>
  <si>
    <t xml:space="preserve">CONECTOR, CPVC, SOLDÁVEL, DN 114 MM X 4", INSTALADO EM RESERVAÇÃO PREDIAL DE ÁGUA - FORNECIMENTO E INSTALAÇÃO. AF_04/2024</t>
  </si>
  <si>
    <t xml:space="preserve">LUVA,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</si>
  <si>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</si>
  <si>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CURVA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</si>
  <si>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</si>
  <si>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CURVA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</si>
  <si>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</si>
  <si>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</si>
  <si>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</si>
  <si>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</si>
  <si>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</si>
  <si>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</si>
  <si>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</si>
  <si>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</si>
  <si>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</si>
  <si>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</si>
  <si>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</si>
  <si>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</si>
  <si>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</si>
  <si>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TE, CPVC, SOLDÁVEL, DN 114 MM, INSTALADO EM RESERVAÇÃO PREDIAL DE ÁGUA - FORNECIMENTO E INSTALAÇÃO. AF_04/2024</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</si>
  <si>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</si>
  <si>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</si>
  <si>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</si>
  <si>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</si>
  <si>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</si>
  <si>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</si>
  <si>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</si>
  <si>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LUVA, CPVC, SOLDÁVEL, DN 73 MM, INSTALADO EM RESERVAÇÃO PREDIAL DE ÁGUA - FORNECIMENTO E INSTALAÇÃO. AF_04/2024</t>
  </si>
  <si>
    <t xml:space="preserve">LUVA COM BUCHA DE LATÃO, PVC, SOLDÁVEL, DN 32MM X 1 , INSTALADO EM RAMAL DE DISTRIBUIÇÃO DE ÁGUA   FORNECIMENTO E INSTALAÇÃO. AF_06/2022</t>
  </si>
  <si>
    <t xml:space="preserve">LUVA SIMPLES, PVC, SÉRIE NORMAL, ESGOTO PREDIAL, DN 150 MM, JUNTA ELÁSTICA, FORNECIDO E INSTALADO EM SUBCOLETOR AÉREO DE ESGOTO SANITÁRIO. AF_08/2022</t>
  </si>
  <si>
    <t xml:space="preserve">CURVA 90 GRAUS, PVC, SERIE R, ÁGUA PLUVIAL, DN 100 MM, JUNTA ELÁSTICA, FORNECIDO E INSTALADO EM RAMAL DE ENCAMINHAMENTO. AF_06/2022</t>
  </si>
  <si>
    <t xml:space="preserve">CURVA 90 GRAUS, PVC, SERIE R, ÁGUA PLUVIAL, DN 100 MM, JUNTA ELÁSTICA, FORNECIDO E INSTALADO EM CONDUTORES VERTICAIS DE ÁGUAS PLUVIAIS. AF_06/2022</t>
  </si>
  <si>
    <t xml:space="preserve">SPRINKLER TIPO PENDENTE, 68 °C, UNIÃO POR ROSCA DN 15 (1/2") - FORNECIMENTO E INSTALAÇÃO. AF_10/2020</t>
  </si>
  <si>
    <t xml:space="preserve">JOELHO 90 GRAUS, PPR, DN 25 MM, CLASSE PN 25, INSTALADO EM RAMAL OU SUB-RAMAL DE ÁGUA   FORNECIMENTO E INSTALAÇÃO. AF_08/2022</t>
  </si>
  <si>
    <t xml:space="preserve">JOELHO 45 GRAUS, PPR, DN 25 MM, CLASSE PN 25, INSTALADO EM RAMAL OU SUB-RAMAL DE ÁGUA   FORNECIMENTO E INSTALAÇÃO. AF_08/2022</t>
  </si>
  <si>
    <t xml:space="preserve">LUVA, PPR, DN 25 MM, CLASSE PN 25, INSTALADO EM RAMAL OU SUB-RAMAL DE ÁGUA   FORNECIMENTO E INSTALAÇÃO. AF_08/2022</t>
  </si>
  <si>
    <t xml:space="preserve">CONECTOR MACHO, PPR, 25 X 1/2  , CLASSE PN 25, INSTALADO EM RAMAL OU SUB-RAMAL DE ÁGUA   FORNECIMENTO E INSTALAÇÃO. AF_08/2022</t>
  </si>
  <si>
    <t xml:space="preserve">CONECTOR FÊMEA, PPR, 25 X 1/2  , CLASSE PN 25, INSTALADO EM RAMAL OU SUB-RAMAL DE ÁGUA   FORNECIMENTO E INSTALAÇÃO. AF_08/2022</t>
  </si>
  <si>
    <t xml:space="preserve">TÊ NORMAL, PPR, DN 25 MM, CLASSE PN 25, INSTALADO EM RAMAL OU SUB-RAMAL DE ÁGUA   FORNECIMENTO E INSTALAÇÃO. AF_08/2022</t>
  </si>
  <si>
    <t xml:space="preserve">TÊ MISTURADOR, PPR, 25 X 3/4   , CLASSE PN 25, INSTALADO EM RAMAL OU SUB-RAMAL DE ÁGUA   FORNECIMENTO E INSTALAÇÃO. AF_08/2022</t>
  </si>
  <si>
    <t xml:space="preserve">JOELHO 90 GRAUS, PPR, DN 25 MM, CLASSE PN 25, INSTALADO EM RAMAL DE DISTRIBUIÇÃO   FORNECIMENTO E INSTALAÇÃO. AF_08/2022</t>
  </si>
  <si>
    <t xml:space="preserve">JOELHO 45 GRAUS, PPR, DN 25 MM, CLASSE PN 25, INSTALADO EM RAMAL DE DISTRIBUIÇÃO DE ÁGUA   FORNECIMENTO E INSTALAÇÃO. AF_08/2022</t>
  </si>
  <si>
    <t xml:space="preserve">JOELHO 90 GRAUS, PPR, DN 32 MM, CLASSE PN 25, INSTALADO EM RAMAL DE DISTRIBUIÇÃO - FORNECIMENTO E INSTALAÇÃO. AF_08/2022</t>
  </si>
  <si>
    <t xml:space="preserve">JOELHO 45 GRAUS, PPR, DN 32 MM, CLASSE PN 25, INSTALADO EM RAMAL DE DISTRIBUIÇÃO DE ÁGUA - FORNECIMENTO E INSTALAÇÃO. AF_08/2022</t>
  </si>
  <si>
    <t xml:space="preserve">JOELHO 90 GRAUS, PPR, DN 40 MM, CLASSE PN 25, INSTALADO EM RAMAL DE DISTRIBUIÇÃO - FORNECIMENTO E INSTALAÇÃO. AF_08/2022</t>
  </si>
  <si>
    <t xml:space="preserve">JOELHO 45 GRAUS, PPR, DN 40 MM, CLASSE PN 25, INSTALADO EM RAMAL DE DISTRIBUIÇÃO DE ÁGUA - FORNECIMENTO E INSTALAÇÃO. AF_08/2022</t>
  </si>
  <si>
    <t xml:space="preserve">LUVA, PPR, DN 25 MM, CLASSE PN 25, INSTALADO EM RAMAL DE DISTRIBUIÇÃO DE ÁGUA   FORNECIMENTO E INSTALAÇÃO. AF_08/2022</t>
  </si>
  <si>
    <t xml:space="preserve">CONECTOR MACHO, PPR, 25 X 1/2, CLASSE PN 25, INSTALADO EM RAMAL DE DISTRIBUIÇÃO DE ÁGUA   FORNECIMENTO E INSTALAÇÃO. AF_08/2022</t>
  </si>
  <si>
    <t xml:space="preserve">CONECTOR FÊMEA, PPR, 25 X 1/2  , CLASSE PN 25, INSTALADO EM RAMAL DE DISTRIBUIÇÃO DE ÁGUA   FORNECIMENTO E INSTALAÇÃO. AF_08/2022</t>
  </si>
  <si>
    <t xml:space="preserve">LUVA, PPR, DN 32 MM, CLASSE PN 25, INSTALADO EM RAMAL DE DISTRIBUIÇÃO DE ÁGUA   FORNECIMENTO E INSTALAÇÃO. AF_08/2022</t>
  </si>
  <si>
    <t xml:space="preserve">CONECTOR MACHO, PPR, 32 X 3/4", CLASSE PN 25, INSTALADO EM RAMAL DE DISTRIBUIÇÃO DE ÁGUA   FORNECIMENTO E INSTALAÇÃO. AF_08/2022</t>
  </si>
  <si>
    <t xml:space="preserve">CONECTOR FÊMEA, PPR, 32 X 3/4", CLASSE PN 25, INSTALADO EM RAMAL DE DISTRIBUIÇÃO DE ÁGUA   FORNECIMENTO E INSTALAÇÃO. AF_08/2022</t>
  </si>
  <si>
    <t xml:space="preserve">BUCHA DE REDUÇÃO, PPR, 32 X 25, CLASSE PN 25, INSTALADO EM RAMAL DE DISTRIBUIÇÃO DE ÁGUA   FORNECIMENTO E INSTALAÇÃO. AF_08/2022</t>
  </si>
  <si>
    <t xml:space="preserve">LUVA, PPR, DN 40 MM, CLASSE PN 25, INSTALADO EM RAMAL DE DISTRIBUIÇÃO DE ÁGUA   FORNECIMENTO E INSTALAÇÃO. AF_08/2022</t>
  </si>
  <si>
    <t xml:space="preserve">BUCHA DE REDUÇÃO, PPR, 40 X 25, CLASSE PN 25, INSTALADO EM RAMAL DE DISTRIBUIÇÃO DE ÁGUA   FORNECIMENTO E INSTALAÇÃO. AF_08/2022</t>
  </si>
  <si>
    <t xml:space="preserve">TÊ NORMAL, PPR, DN 25 MM, CLASSE PN 25, INSTALADO EM RAMAL DE DISTRIBUIÇÃO DE ÁGUA   FORNECIMENTO E INSTALAÇÃO. AF_08/2022</t>
  </si>
  <si>
    <t xml:space="preserve">TÊ NORMAL, PPR, DN 32 MM, CLASSE PN 25, INSTALADO EM RAMAL DE DISTRIBUIÇÃO DE ÁGUA   FORNECIMENTO E INSTALAÇÃO. AF_08/2022</t>
  </si>
  <si>
    <t xml:space="preserve">TÊ NORMAL, PPR, DN 40 MM, CLASSE PN 25, INSTALADO EM RAMAL DE DISTRIBUIÇÃO DE ÁGUA   FORNECIMENTO E INSTALAÇÃO. AF_08/2022</t>
  </si>
  <si>
    <t xml:space="preserve">JOELHO 90 GRAUS, PPR, DN 25 MM, CLASSE PN 25, INSTALADO EM PRUMADA DE ÁGUA   FORNECIMENTO E INSTALAÇÃO . AF_08/2022</t>
  </si>
  <si>
    <t xml:space="preserve">JOELHO 45 GRAUS, PPR, DN 25 MM, CLASSE PN 25, INSTALADO EM PRUMADA DE ÁGUA   FORNECIMENTO E INSTALAÇÃO . AF_08/2022</t>
  </si>
  <si>
    <t xml:space="preserve">JOELHO 90 GRAUS, PPR, DN 32 MM, CLASSE PN 25, INSTALADO EM PRUMADA DE ÁGUA   FORNECIMENTO E INSTALAÇÃO . AF_08/2022</t>
  </si>
  <si>
    <t xml:space="preserve">JOELHO 45 GRAUS, PPR, DN 32 MM, CLASSE PN 25, INSTALADO EM PRUMADA DE ÁGUA   FORNECIMENTO E INSTALAÇÃO . AF_08/2022</t>
  </si>
  <si>
    <t xml:space="preserve">JOELHO 90 GRAUS, PPR, DN 40 MM, CLASSE PN 25, INSTALADO EM PRUMADA DE ÁGUA   FORNECIMENTO E INSTALAÇÃO . AF_08/2022</t>
  </si>
  <si>
    <t xml:space="preserve">JOELHO 45 GRAUS, PPR, DN 40 MM, CLASSE PN 25, INSTALADO EM PRUMADA DE ÁGUA   FORNECIMENTO E INSTALAÇÃO . AF_08/2022</t>
  </si>
  <si>
    <t xml:space="preserve">JOELHO 90 GRAUS, PPR, DN 50 MM, CLASSE PN 25, INSTALADO EM PRUMADA DE ÁGUA   FORNECIMENTO E INSTALAÇÃO . AF_08/2022</t>
  </si>
  <si>
    <t xml:space="preserve">JOELHO 45 GRAUS, PPR, DN 50 MM, CLASSE PN 25, INSTALADO EM PRUMADA DE ÁGUA   FORNECIMENTO E INSTALAÇÃO . AF_08/2022</t>
  </si>
  <si>
    <t xml:space="preserve">JOELHO 90 GRAUS, PPR, DN 63 MM, CLASSE PN 25, INSTALADO EM PRUMADA DE ÁGUA   FORNECIMENTO E INSTALAÇÃO . AF_08/2022</t>
  </si>
  <si>
    <t xml:space="preserve">JOELHO 45 GRAUS, PPR, DN 63 MM, CLASSE PN 25, INSTALADO EM PRUMADA DE ÁGUA   FORNECIMENTO E INSTALAÇÃO . AF_08/2022</t>
  </si>
  <si>
    <t xml:space="preserve">JOELHO 90 GRAUS, PPR, DN 75 MM, CLASSE PN 25, INSTALADO EM PRUMADA DE ÁGUA   FORNECIMENTO E INSTALAÇÃO . AF_08/2022</t>
  </si>
  <si>
    <t xml:space="preserve">JOELHO 45 GRAUS, PPR, DN 75 MM, CLASSE PN 25, INSTALADO EM PRUMADA DE ÁGUA   FORNECIMENTO E INSTALAÇÃO . AF_08/2022</t>
  </si>
  <si>
    <t xml:space="preserve">JOELHO 90 GRAUS, PPR, DN 90 MM, CLASSE PN 25, INSTALADO EM PRUMADA DE ÁGUA   FORNECIMENTO E INSTALAÇÃO . AF_08/2022</t>
  </si>
  <si>
    <t xml:space="preserve">JOELHO 90 GRAUS, PPR, DN 110 MM, CLASSE PN 25, INSTALADO EM PRUMADA DE ÁGUA   FORNECIMENTO E INSTALAÇÃO . AF_08/2022</t>
  </si>
  <si>
    <t xml:space="preserve">LUVA, PPR, DN 25 MM, CLASSE PN 25, INSTALADO EM PRUMADA DE ÁGUA   FORNECIMENTO E INSTALAÇÃO . AF_08/2022</t>
  </si>
  <si>
    <t xml:space="preserve">CONECTOR MACHO, PPR, 25 X 1/2", CLASSE PN 25, INSTALADO EM PRUMADA DE ÁGUA   FORNECIMENTO E INSTALAÇÃO . AF_08/2022</t>
  </si>
  <si>
    <t xml:space="preserve">CONECTOR FÊMEA, PPR, 25 X 1/2", CLASSE PN 25, INSTALADO EM PRUMADA DE ÁGUA   FORNECIMENTO E INSTALAÇÃO . AF_08/2022</t>
  </si>
  <si>
    <t xml:space="preserve">LUVA, PPR, DN 32 MM, CLASSE PN 25, INSTALADO EM PRUMADA DE ÁGUA   FORNECIMENTO E INSTALAÇÃO. AF_08/2022</t>
  </si>
  <si>
    <t xml:space="preserve">BUCHA DE REDUÇÃO, PPR, 32 X 25, CLASSE PN 25, INSTALADO EM PRUMADA DE ÁGUA   FORNECIMENTO E INSTALAÇÃO . AF_08/2022</t>
  </si>
  <si>
    <t xml:space="preserve">LUVA, PPR, DN 40 MM, CLASSE PN 25, INSTALADO EM PRUMADA DE ÁGUA   FORNECIMENTO E INSTALAÇÃO. AF_08/2022</t>
  </si>
  <si>
    <t xml:space="preserve">BUCHA DE REDUÇÃO, PPR, 40 X 25, CLASSE PN 25, INSTALADO EM PRUMADA DE ÁGUA   FORNECIMENTO E INSTALAÇÃO .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</si>
  <si>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</si>
  <si>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</si>
  <si>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</si>
  <si>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</si>
  <si>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LUVA, PPR, DN 110 MM, CLASSE PN 25, INSTALADO EM PRUMADA DE ÁGUA   FORNECIMENTO E INSTALAÇÃO. AF_08/2022</t>
  </si>
  <si>
    <t xml:space="preserve">TÊ NORMAL, PPR, DN 25 MM, CLASSE PN 25, INSTALADO EM PRUMADA DE ÁGUA   FORNECIMENTO E INSTALAÇÃO . AF_08/2022</t>
  </si>
  <si>
    <t xml:space="preserve">TÊ NORMAL, PPR, DN 32 MM, CLASSE PN 25, INSTALADO EM PRUMADA DE ÁGUA   FORNECIMENTO E INSTALAÇÃO . AF_08/2022</t>
  </si>
  <si>
    <t xml:space="preserve">TÊ NORMAL, PPR, DN 40 MM, CLASSE PN 25, INSTALADO EM PRUMADA DE ÁGUA   FORNECIMENTO E INSTALAÇÃO .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</si>
  <si>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</si>
  <si>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</si>
  <si>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</si>
  <si>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</si>
  <si>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TÊ NORMAL, PPR, DN 110 MM, CLASSE PN 25, INSTALADO EM PRUMADA DE ÁGUA   FORNECIMENTO E INSTALAÇÃO . AF_08/2022</t>
  </si>
  <si>
    <t xml:space="preserve">LUVA, PPR, DN 20 MM, INSTALADO EM RESERVAÇÃO PREDIAL DE ÁGUA - FORNECIMENTO E INSTALAÇÃO. AF_04/2024</t>
  </si>
  <si>
    <t xml:space="preserve">LUVA, PPR, DN 25 MM, INSTALADO EM RESERVAÇÃO PREDIAL DE ÁGUA - FORNECIMENTO E INSTALAÇÃO. AF_04/2024</t>
  </si>
  <si>
    <t xml:space="preserve">CONECTOR MACHO, PPR, 25 MM X 1/2'', INSTALADO EM RESERVAÇÃO PREDIAL DE ÁGUA - FORNECIMENTO E INSTALAÇÃO. AF_04/2024</t>
  </si>
  <si>
    <t xml:space="preserve">LUVA, PPR, DN 32 MM, CLASSE PN 25, INSTALADO EM RESERVAÇÃO PREDIAL DE ÁGUA - FORNECIMENTO E INSTALAÇÃO. AF_04/2024</t>
  </si>
  <si>
    <t xml:space="preserve">CONECTOR MACHO, PPR, 32 MM X 3/4'',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</si>
  <si>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</si>
  <si>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</si>
  <si>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</si>
  <si>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</si>
  <si>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</si>
  <si>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PPR, DN 110 MM, CLASSE PN 25,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</si>
  <si>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</si>
  <si>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</si>
  <si>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</si>
  <si>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</si>
  <si>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</si>
  <si>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</si>
  <si>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</si>
  <si>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</si>
  <si>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PPR, DN 110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</si>
  <si>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</si>
  <si>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</si>
  <si>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</si>
  <si>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</si>
  <si>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</si>
  <si>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</si>
  <si>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PPR, DN 110 MM, INSTALADO EM RESERVAÇÃO PREDIAL DE ÁGUA - FORNECIMENTO E INSTALAÇÃO. AF_04/2024</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</si>
  <si>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</si>
  <si>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</si>
  <si>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</si>
  <si>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</si>
  <si>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</si>
  <si>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</si>
  <si>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UNIÃO METÁLICA PARA INSTALAÇÕES EM PEX ÁGUA, DN 16 MM, COM ANEL DESLIZANTE - FORNECIMENTO E INSTALAÇÃO. AF_02/2023</t>
  </si>
  <si>
    <t xml:space="preserve">CONEXÃO FIXA, ROSCA FÊMEA, METÁLICA, PARA INSTALAÇÕES EM PEX ÁGUA, DN 16 MM X 1/2", COM ANEL DESLIZANTE. FORNECIMENTO E INSTALAÇÃO. AF_02/2023</t>
  </si>
  <si>
    <t xml:space="preserve">CONEXÃO MÓVEL, ROSCA FÊMEA, METÁLICA, PARA INSTALAÇÕES EM PEX ÁGUA, DN 16 MM X 3/4", COM ANEL DESLIZANTE. FORNECIMENTO E INSTALAÇÃO. AF_02/2023</t>
  </si>
  <si>
    <t xml:space="preserve">UNIÃO METÁLICA PARA INSTALAÇÕES EM PEX ÁGUA, DN 20 MM, COM ANEL DESLIZANTE -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</si>
  <si>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</si>
  <si>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</si>
  <si>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UNIÃO DE REDUÇÃO, METÁLICA, PARA INSTALAÇÕES EM PEX ÁGUA, DN 20 X 16 MM, CONEXÃO POR ANEL DESLIZANTE - FORNECIMENTO E INSTALAÇÃO. AF_02/2023</t>
  </si>
  <si>
    <t xml:space="preserve">UNIÃO METÁLICA PARA INSTALAÇÕES EM PEX ÁGUA, DN 25 MM,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</si>
  <si>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</si>
  <si>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25 MM X 1", COM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</si>
  <si>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</si>
  <si>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</si>
  <si>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METÁLICA PARA INSTALAÇÕES EM PEX ÁGUA, DN 32 MM, COM ANEL DESLIZANTE - FORNECIMENTO E INSTALAÇÃO. AF_02/2023</t>
  </si>
  <si>
    <t xml:space="preserve">CONEXÃO FIXA, ROSCA FÊMEA, METÁLICA, PARA INSTALAÇÕES EM PEX ÁGUA, DN 32 MM X 1", COM ANEL DESLIZANTE - FORNECIMENTO E INSTALAÇÃO. AF_02/2023</t>
  </si>
  <si>
    <t xml:space="preserve">UNIÃO DE REDUÇÃO, METÁLICA, PARA INSTALAÇÕES EM PEX ÁGUA, DN 32 X 25 MM, CONEXÃO POR ANEL DESLIZANTE - FORNECIMENTO E INSTALAÇÃO. AF_02/2023</t>
  </si>
  <si>
    <t xml:space="preserve">LUVA PARA INSTALAÇÕES EM PEX ÁGUA, DN 16 MM, CONEXÃO POR CRIMPAGEM - FORNECIMENTO E INSTALAÇÃO. AF_02/2023</t>
  </si>
  <si>
    <t xml:space="preserve">CONEXÃO FIXA, ROSCA FÊMEA, PARA INSTALAÇÕES EM PEX ÁGUA, DN 16MM X 1/2", CONEXÃO POR CRIMPAGEM - FORNECIMENTO E INSTALAÇÃO. AF_02/2023</t>
  </si>
  <si>
    <t xml:space="preserve">LUVA PARA INSTALAÇÕES EM PEX ÁGUA, DN 20 MM,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</si>
  <si>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</si>
  <si>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</si>
  <si>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LUVA DE REDUÇÃO PARA INSTALAÇÕES EM PEX ÁGUA, DN 20 X 16 MM, CONEXÃO POR CRIMPAGEM - FORNECIMENTO E INSTALAÇÃO. AF_02/2023</t>
  </si>
  <si>
    <t xml:space="preserve">LUVA PARA INSTALAÇÕES EM PEX ÁGUA, DN 25 MM, CONEXÃO POR CRIMPAGEM - FORNECIMENTO E INSTALAÇÃO. AF_02/2023</t>
  </si>
  <si>
    <t xml:space="preserve">CONEXÃO FIXA, ROSCA FÊMEA, PARA INSTALAÇÕES EM PEX ÁGUA, DN 25MM X 3/4", CONEXÃO POR CRIMPAGEM - FORNECIMENTO E INSTALAÇÃO. AF_02/2023</t>
  </si>
  <si>
    <t xml:space="preserve">LUVA DE REDUÇÃO PARA INSTALAÇÕES EM PEX ÁGUA, DN 25 X 16 MM, CONEXÃO POR CRIMPAGEM - FORNECIMENTO E INSTALAÇÃO. AF_02/2023</t>
  </si>
  <si>
    <t xml:space="preserve">LUVA PARA INSTALAÇÕES EM PEX ÁGUA, DN 32 MM, CONEXÃO POR CRIMPAGEM - FORNECIMENTO E INSTALAÇÃO. AF_02/2023</t>
  </si>
  <si>
    <t xml:space="preserve">LUVA DE REDUÇÃO PARA INSTALAÇÕES EM PEX ÁGUA, DN 32 X 25 MM, CONEXÃO POR CRIMPAGEM - FORNECIMENTO E INSTALAÇÃO. AF_02/2023</t>
  </si>
  <si>
    <t xml:space="preserve">JOELHO 90 GRAUS, METÁLICO, PARA INSTALAÇÕES EM PEX ÁGUA, DN 16 MM, CONEXÃO POR ANEL DESLIZANTE - FORNECIMENTO E INSTALAÇÃO. AF_02/2023</t>
  </si>
  <si>
    <t xml:space="preserve">JOELHO 90 GRAUS, ROSCA FÊMEA TERMINAL, METÁLICO, PARA INSTALAÇÕES EM PEX ÁGUA, DN 16MM X 1/2",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</si>
  <si>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</si>
  <si>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90 GRAUS, METÁLICO, PARA INSTALAÇÕES EM PEX ÁGUA, DN 20 MM,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</si>
  <si>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</si>
  <si>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</si>
  <si>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</si>
  <si>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MÓVEL, METÁLICO, PARA INSTALAÇÕES EM PEX ÁGUA, DN 20MM X 3/4", CONEXÃO POR ANEL DESLIZANTE - FORNECIMENTO E INSTALAÇÃO. AF_02/2023</t>
  </si>
  <si>
    <t xml:space="preserve">JOELHO 90 GRAUS, METÁLICO, PARA INSTALAÇÕES EM PEX ÁGUA, DN 25 MM,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</si>
  <si>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</si>
  <si>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</si>
  <si>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</si>
  <si>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</si>
  <si>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ROSCA FÊMEA TERMINAL, PARA INSTALAÇÕES EM PEX ÁGUA, DN 16MM X 1/2", CONEXÃO POR CRIMPAGEM - FORNECIMENTO E INSTALAÇÃO. AF_02/2023</t>
  </si>
  <si>
    <t xml:space="preserve">JOELHO 90 GRAUS, PARA INSTALAÇÕES EM PEX ÁGUA, DN 20 MM,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</si>
  <si>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</si>
  <si>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</si>
  <si>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PARA INSTALAÇÕES EM PEX ÁGUA, DN 25 MM, CONEXÃO POR CRIMPAGEM - FORNECIMENTO E INSTALAÇÃO. AF_02/2023</t>
  </si>
  <si>
    <t xml:space="preserve">JOELHO 90 GRAUS, ROSCA FÊMEA TERMINAL, PARA INSTALAÇÕES EM PEX ÁGUA, DN 25MM X 1/2", CONEXÃO POR CRIMPAGEM - FORNECIMENTO E INSTALAÇÃO. AF_02/2023</t>
  </si>
  <si>
    <t xml:space="preserve">TÊ, METÁLICO, PARA INSTALAÇÕES EM PEX ÁGUA, DN 16 MM, CONEXÃO POR ANEL DESLIZANTE - FORNECIMENTO E INSTALAÇÃO. AF_02/2023</t>
  </si>
  <si>
    <t xml:space="preserve">TÊ, ROSCA FÊMEA, METÁLICO, PARA INSTALAÇÕES EM PEX ÁGUA, DN 16 MM X ½", CONEXÃO POR ANEL DESLIZANTE - FORNECIMENTO E INSTALAÇÃO. AF_02/2023</t>
  </si>
  <si>
    <t xml:space="preserve">TÊ, METÁLICO, PARA INSTALAÇÕES EM PEX ÁGUA, DN 20 MM, CONEXÃO POR ANEL DESLIZANTE - FORNECIMENTO E INSTALAÇÃO. AF_02/2023</t>
  </si>
  <si>
    <t xml:space="preserve">TÊ, ROSCA FÊMEA, METÁLICO, PARA INSTALAÇÕES EM PEX ÁGUA, DN 20 MM X 1/2", CONEXÃO POR ANEL DESLIZANTE - FORNECIMENTO E INSTALAÇÃO. AF_02/2023</t>
  </si>
  <si>
    <t xml:space="preserve">TÊ, METÁLICO, PARA INSTALAÇÕES EM PEX ÁGUA, DN 25 MM, CONEXÃO POR ANEL DESLIZANTE - FORNECIMENTO E INSTALAÇÃO. AF_02/2023</t>
  </si>
  <si>
    <t xml:space="preserve">TÊ, ROSCA FÊMEA, METÁLICO, PARA INSTALAÇÕES EM PEX ÁGUA, DN 25 MM X 3/4",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</si>
  <si>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</si>
  <si>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</si>
  <si>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</si>
  <si>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</si>
  <si>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</si>
  <si>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DISTRIBUIDOR 2 SAÍDAS, METÁLICO, PARA INSTALAÇÕES EM PEX ÁGUA, ENTRADA DE 3/4" X 2 SAÍDAS DE 1/2", CONEXÃO POR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</si>
  <si>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</si>
  <si>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</si>
  <si>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METÁLICO, PARA INSTALAÇÕES EM PEX ÁGUA, ENTRADA DE 1" X 3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</si>
  <si>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</si>
  <si>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</si>
  <si>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</si>
  <si>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</si>
  <si>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ACOPLAMENTO RÍGIDO EM AÇO, CONEXÃO RANHURADA, DN 50 (2"), INSTALADO EM PRUMADAS - FORNECIMENTO E INSTALAÇÃO. AF_10/2020</t>
  </si>
  <si>
    <t xml:space="preserve">ACOPLAMENTO RÍGIDO EM AÇO, CONEXÃO RANHURADA, DN 65 (2 1/2"), INSTALADO EM PRUMADAS - FORNECIMENTO E INSTALAÇÃO. AF_10/2020</t>
  </si>
  <si>
    <t xml:space="preserve">ACOPLAMENTO RÍGIDO EM AÇO, CONEXÃO RANHURADA, DN 80 (3"), INSTALADO EM PRUMADAS - FORNECIMENTO E INSTALAÇÃO. AF_10/2020</t>
  </si>
  <si>
    <t xml:space="preserve">CURVA 45 GRAUS, EM AÇO, CONEXÃO RANHURADA, DN 50 (2"), INSTALADO EM PRUMADAS - FORNECIMENTO E INSTALAÇÃO. AF_10/2020</t>
  </si>
  <si>
    <t xml:space="preserve">CURVA 90 GRAUS, EM AÇO, CONEXÃO RANHURADA, DN 50 (2"), INSTALADO EM PRUMADAS - FORNECIMENTO E INSTALAÇÃO. AF_10/2020</t>
  </si>
  <si>
    <t xml:space="preserve">CURVA 45 GRAUS, EM AÇO, CONEXÃO RANHURADA, DN 65 (2 1/2"), INSTALADO EM PRUMADAS - FORNECIMENTO E INSTALAÇÃO. AF_10/2020</t>
  </si>
  <si>
    <t xml:space="preserve">CURVA 90 GRAUS, EM AÇO, CONEXÃO RANHURADA, DN 65 (2 1/2"), INSTALADO EM PRUMADAS - FORNECIMENTO E INSTALAÇÃO. AF_10/2020</t>
  </si>
  <si>
    <t xml:space="preserve">CURVA 45 GRAUS, EM AÇO, CONEXÃO RANHURADA, DN 80 (3"), INSTALADO EM PRUMADAS - FORNECIMENTO E INSTALAÇÃO. AF_10/2020</t>
  </si>
  <si>
    <t xml:space="preserve">CURVA 90 GRAUS, EM AÇO, CONEXÃO RANHURADA, DN 80 (3"), INSTALADO EM PRUMADAS - FORNECIMENTO E INSTALAÇÃO. AF_10/2020</t>
  </si>
  <si>
    <t xml:space="preserve">TÊ, EM AÇO, CONEXÃO RANHURADA, DN 50 (2"), INSTALADO EM PRUMADAS - FORNECIMENTO E INSTALAÇÃO. AF_10/2020</t>
  </si>
  <si>
    <t xml:space="preserve">TÊ, EM AÇO, CONEXÃO RANHURADA, DN 65 (2 1/2"), INSTALADO EM PRUMADAS - FORNECIMENTO E INSTALAÇÃO. AF_10/2020</t>
  </si>
  <si>
    <t xml:space="preserve">TÊ, EM AÇO, CONEXÃO RANHURADA, DN 80 (3"), INSTALADO EM PRUMADAS - FORNECIMENTO E INSTALAÇÃO. AF_10/2020</t>
  </si>
  <si>
    <t xml:space="preserve">LUVA, EM AÇO, CONEXÃO SOLDADA, DN 50 (2"), INSTALADO EM PRUMADAS - FORNECIMENTO E INSTALAÇÃO. AF_10/2020</t>
  </si>
  <si>
    <t xml:space="preserve">LUVA COM REDUÇÃO, EM AÇO, CONEXÃO SOLDADA, DN 50 X 40 MM (2  X 1 1/2"), INSTALADO EM PRUMADAS - FORNECIMENTO E INSTALAÇÃO. AF_10/2020</t>
  </si>
  <si>
    <t xml:space="preserve">LUVA, EM AÇO, CONEXÃO SOLDADA, DN 65 (2 1/2"), INSTALADO EM PRUMADAS - FORNECIMENTO E INSTALAÇÃO. AF_10/2020</t>
  </si>
  <si>
    <t xml:space="preserve">LUVA COM REDUÇÃO, EM AÇO, CONEXÃO SOLDADA, DN 65 X 50 MM (2 1/2" X 2"), INSTALADO EM PRUMADAS - FORNECIMENTO E INSTALAÇÃO. AF_10/2020</t>
  </si>
  <si>
    <t xml:space="preserve">LUVA, EM AÇO, CONEXÃO SOLDADA, DN 80 (3"), INSTALADO EM PRUMADAS - FORNECIMENTO E INSTALAÇÃO. AF_10/2020</t>
  </si>
  <si>
    <t xml:space="preserve">LUVA COM REDUÇÃO, EM AÇO, CONEXÃO SOLDADA, DN 80 X 65 MM (3" X 2 1/2"), INSTALADO EM PRUMADAS - FORNECIMENTO E INSTALAÇÃO. AF_10/2020</t>
  </si>
  <si>
    <t xml:space="preserve">CURVA 45 GRAUS, EM AÇO, CONEXÃO SOLDADA, DN 50 (2"), INSTALADO EM PRUMADAS - FORNECIMENTO E INSTALAÇÃO. AF_10/2020</t>
  </si>
  <si>
    <t xml:space="preserve">CURVA 90 GRAUS, EM AÇO, CONEXÃO SOLDADA, DN 50 (2"), INSTALADO EM PRUMADAS - FORNECIMENTO E INSTALAÇÃO. AF_10/2020</t>
  </si>
  <si>
    <t xml:space="preserve">CURVA 45 GRAUS, EM AÇO, CONEXÃO SOLDADA, DN 65 (2 1/2"), INSTALADO EM PRUMADAS - FORNECIMENTO E INSTALAÇÃO. AF_10/2020</t>
  </si>
  <si>
    <t xml:space="preserve">CURVA 90 GRAUS, EM AÇO, CONEXÃO SOLDADA, DN 65 (2 1/2"), INSTALADO EM PRUMADAS - FORNECIMENTO E INSTALAÇÃO. AF_10/2020</t>
  </si>
  <si>
    <t xml:space="preserve">CURVA 45 GRAUS, EM AÇO, CONEXÃO SOLDADA, DN 80 (3"), INSTALADO EM PRUMADAS - FORNECIMENTO E INSTALAÇÃO. AF_10/2020</t>
  </si>
  <si>
    <t xml:space="preserve">CURVA 90 GRAUS, EM AÇO, CONEXÃO SOLDADA, DN 80 (3"), INSTALADO EM PRUMADAS - FORNECIMENTO E INSTALAÇÃO. AF_10/2020</t>
  </si>
  <si>
    <t xml:space="preserve">TÊ, EM AÇO, CONEXÃO SOLDADA, DN 50 (2"), INSTALADO EM PRUMADAS - FORNECIMENTO E INSTALAÇÃO. AF_10/2020</t>
  </si>
  <si>
    <t xml:space="preserve">TÊ, EM AÇO, CONEXÃO SOLDADA, DN 65 (2 1/2"), INSTALADO EM PRUMADAS - FORNECIMENTO E INSTALAÇÃO. AF_10/2020</t>
  </si>
  <si>
    <t xml:space="preserve">TÊ, EM AÇO, CONEXÃO SOLDADA, DN 80 (3"), INSTALADO EM PRUMADAS - FORNECIMENTO E INSTALAÇÃO. AF_10/2020</t>
  </si>
  <si>
    <t xml:space="preserve">LUVA, EM AÇO, CONEXÃO SOLDADA, DN 25 (1"), INSTALADO EM REDE DE ALIMENTAÇÃO PARA HIDRANTE - FORNECIMENTO E INSTALAÇÃO. AF_10/2020</t>
  </si>
  <si>
    <t xml:space="preserve">LUVA COM REDUÇÃO, EM AÇO, CONEXÃO SOLDADA, DN 25 X 20 MM (1  X 3/4"), INSTALADO EM REDE DE ALIMENTAÇÃO PARA HIDRANTE - FORNECIMENTO E INSTALAÇÃO. AF_10/2020</t>
  </si>
  <si>
    <t xml:space="preserve">LUVA, EM AÇO, CONEXÃO SOLDADA, DN 32 (1 1/4"), INSTALADO EM REDE DE ALIMENTAÇÃO PARA HIDRANTE - FORNECIMENTO E INSTALAÇÃO. AF_10/2020</t>
  </si>
  <si>
    <t xml:space="preserve">LUVA COM REDUÇÃO, EM AÇO, CONEXÃO SOLDADA, DN 32 X 25 MM (1 1/4"  X 1"), INSTALADO EM REDE DE ALIMENTAÇÃO PARA HIDRANTE - FORNECIMENTO E INSTALAÇÃO. AF_10/2020</t>
  </si>
  <si>
    <t xml:space="preserve">LUVA, EM AÇO, CONEXÃO SOLDADA, DN 40 (1 1/2"), INSTALADO EM REDE DE ALIMENTAÇÃO PARA HIDRANTE - FORNECIMENTO E INSTALAÇÃO. AF_10/2020</t>
  </si>
  <si>
    <t xml:space="preserve">LUVA COM REDUÇÃO, EM AÇO, CONEXÃO SOLDADA, DN 40  X 32 MM (1 1/2" X 1 1/4"), INSTALADO EM REDE DE ALIMENTAÇÃO PARA HIDRANTE - FORNECIMENTO E INSTALAÇÃO. AF_10/2020</t>
  </si>
  <si>
    <t xml:space="preserve">LUVA, EM AÇO, CONEXÃO SOLDADA, DN 50 (2"), INSTALADO EM REDE DE ALIMENTAÇÃO PARA HIDRANTE - FORNECIMENTO E INSTALAÇÃO. AF_10/2020</t>
  </si>
  <si>
    <t xml:space="preserve">LUVA COM REDUÇÃO, EM AÇO, CONEXÃO SOLDADA, DN 50 X 40 MM (2" X 1 1/2"), INSTALADO EM REDE DE ALIMENTAÇÃO PARA HIDRANTE - FORNECIMENTO E INSTALAÇÃO. AF_10/2020</t>
  </si>
  <si>
    <t xml:space="preserve">LUVA, EM AÇO, CONEXÃO SOLDADA, DN 65 (2 1/2"), INSTALADO EM REDE DE ALIMENTAÇÃO PARA HIDRANTE - FORNECIMENTO E INSTALAÇÃO. AF_10/2020</t>
  </si>
  <si>
    <t xml:space="preserve">LUVA COM REDUÇÃO, EM AÇO, CONEXÃO SOLDADA, DN 65 X 50 MM (2 1/2" X 2"), INSTALADO EM REDE DE ALIMENTAÇÃO PARA HIDRANTE - FORNECIMENTO E INSTALAÇÃO. AF_10/2020</t>
  </si>
  <si>
    <t xml:space="preserve">LUVA, EM AÇO, CONEXÃO SOLDADA, DN 80 (3"), INSTALADO EM REDE DE ALIMENTAÇÃO PARA HIDRANTE - FORNECIMENTO E INSTALAÇÃO. AF_10/2020</t>
  </si>
  <si>
    <t xml:space="preserve">LUVA COM REDUÇÃO, EM AÇO, CONEXÃO SOLDADA, DN 80 X 65 MM (3" X 2 1/2"), INSTALADO EM REDE DE ALIMENTAÇÃO PARA HIDRANTE - FORNECIMENTO E INSTALAÇÃO. AF_10/2020</t>
  </si>
  <si>
    <t xml:space="preserve">CURVA 45 GRAUS, EM AÇO, CONEXÃO SOLDADA, DN 25 (1"), INSTALADO EM REDE DE ALIMENTAÇÃO PARA HIDRANTE - FORNECIMENTO E INSTALAÇÃO. AF_10/2020</t>
  </si>
  <si>
    <t xml:space="preserve">CURVA 90 GRAUS, EM AÇO, CONEXÃO SOLDADA, DN 25 (1"), INSTALADO EM REDE DE ALIMENTAÇÃO PARA HIDRANTE - FORNECIMENTO E INSTALAÇÃO. AF_10/2020</t>
  </si>
  <si>
    <t xml:space="preserve">CURVA 45 GRAUS, EM AÇO, CONEXÃO SOLDADA, DN 32 (1 1/4"), INSTALADO EM REDE DE ALIMENTAÇÃO PARA HIDRANTE - FORNECIMENTO E INSTALAÇÃO. AF_10/2020</t>
  </si>
  <si>
    <t xml:space="preserve">CURVA 90 GRAUS, EM AÇO, CONEXÃO SOLDADA, DN 32 (1 1/4"), INSTALADO EM REDE DE ALIMENTAÇÃO PARA HIDRANTE - FORNECIMENTO E INSTALAÇÃO. AF_10/2020</t>
  </si>
  <si>
    <t xml:space="preserve">CURVA 45 GRAUS, EM AÇO, CONEXÃO SOLDADA, DN 40 (1 1/2"), INSTALADO EM REDE DE ALIMENTAÇÃO PARA HIDRANTE - FORNECIMENTO E INSTALAÇÃO. AF_10/2020</t>
  </si>
  <si>
    <t xml:space="preserve">CURVA 90 GRAUS, EM AÇO, CONEXÃO SOLDADA, DN 40 (1 1/2"), INSTALADO EM REDE DE ALIMENTAÇÃO PARA HIDRANTE - FORNECIMENTO E INSTALAÇÃO. AF_10/2020</t>
  </si>
  <si>
    <t xml:space="preserve">CURVA 45 GRAUS, EM AÇO, CONEXÃO SOLDADA, DN 50 (2"), INSTALADO EM REDE DE ALIMENTAÇÃO PARA HIDRANTE - FORNECIMENTO E INSTALAÇÃO. AF_10/2020</t>
  </si>
  <si>
    <t xml:space="preserve">CURVA 90 GRAUS, EM AÇO, CONEXÃO SOLDADA, DN 50 (2"), INSTALADO EM REDE DE ALIMENTAÇÃO PARA HIDRANTE - FORNECIMENTO E INSTALAÇÃO. AF_10/2020</t>
  </si>
  <si>
    <t xml:space="preserve">CURVA 45 GRAUS, EM AÇO, CONEXÃO SOLDADA, DN 65 (2 1/2"), INSTALADO EM REDE DE ALIMENTAÇÃO PARA HIDRANTE - FORNECIMENTO E INSTALAÇÃO. AF_10/2020</t>
  </si>
  <si>
    <t xml:space="preserve">CURVA 90 GRAUS, EM AÇO, CONEXÃO SOLDADA, DN 65 (2 1/2"), INSTALADO EM REDE DE ALIMENTAÇÃO PARA HIDRANTE - FORNECIMENTO E INSTALAÇÃO. AF_10/2020</t>
  </si>
  <si>
    <t xml:space="preserve">CURVA 45 GRAUS, EM AÇO, CONEXÃO SOLDADA, DN 80 (3"), INSTALADO EM REDE DE ALIMENTAÇÃO PARA HIDRANTE - FORNECIMENTO E INSTALAÇÃO. AF_10/2020</t>
  </si>
  <si>
    <t xml:space="preserve">CURVA 90 GRAUS, EM AÇO, CONEXÃO SOLDADA, DN 80 (3"), INSTALADO EM REDE DE ALIMENTAÇÃO PARA HIDRANTE - FORNECIMENTO E INSTALAÇÃO. AF_10/2020</t>
  </si>
  <si>
    <t xml:space="preserve">TÊ, EM AÇO, CONEXÃO SOLDADA, DN 25 (1"), INSTALADO EM REDE DE ALIMENTAÇÃO PARA HIDRANTE - FORNECIMENTO E INSTALAÇÃO. AF_10/2020</t>
  </si>
  <si>
    <t xml:space="preserve">TÊ, EM AÇO, CONEXÃO SOLDADA, DN 32 (1 1/4"), INSTALADO EM REDE DE ALIMENTAÇÃO PARA HIDRANTE - FORNECIMENTO E INSTALAÇÃO. AF_10/2020</t>
  </si>
  <si>
    <t xml:space="preserve">TÊ, EM AÇO, CONEXÃO SOLDADA, DN 40 (1 1/2"), INSTALADO EM REDE DE ALIMENTAÇÃO PARA HIDRANTE - FORNECIMENTO E INSTALAÇÃO. AF_10/2020</t>
  </si>
  <si>
    <t xml:space="preserve">TÊ, EM AÇO, CONEXÃO SOLDADA, DN 50 (2"), INSTALADO EM REDE DE ALIMENTAÇÃO PARA HIDRANTE - FORNECIMENTO E INSTALAÇÃO. AF_10/2020</t>
  </si>
  <si>
    <t xml:space="preserve">TÊ, EM AÇO, CONEXÃO SOLDADA, DN 65 (2 1/2"), INSTALADO EM REDE DE ALIMENTAÇÃO PARA HIDRANTE - FORNECIMENTO E INSTALAÇÃO. AF_10/2020</t>
  </si>
  <si>
    <t xml:space="preserve">TÊ, EM AÇO, CONEXÃO SOLDADA, DN 80 (3"), INSTALADO EM REDE DE ALIMENTAÇÃO PARA HIDRANTE - FORNECIMENTO E INSTALAÇÃO. AF_10/2020</t>
  </si>
  <si>
    <t xml:space="preserve">LUVA, EM AÇO, CONEXÃO SOLDADA, DN 25 (1"), INSTALADO EM REDE DE ALIMENTAÇÃO PARA SPRINKLER - FORNECIMENTO E INSTALAÇÃO. AF_10/2020</t>
  </si>
  <si>
    <t xml:space="preserve">LUVA COM REDUÇÃO, EM AÇO, CONEXÃO SOLDADA, DN 25 X 20 MM (1" X 3/4"), INSTALADO EM REDE DE ALIMENTAÇÃO PARA SPRINKLER - FORNECIMENTO E INSTALAÇÃO. AF_10/2020</t>
  </si>
  <si>
    <t xml:space="preserve">LUVA, EM AÇO, CONEXÃO SOLDADA, DN 32 (1 1/4"), INSTALADO EM REDE DE ALIMENTAÇÃO PARA SPRINKLER - FORNECIMENTO E INSTALAÇÃO. AF_10/2020</t>
  </si>
  <si>
    <t xml:space="preserve">LUVA COM REDUÇÃO, EM AÇO, CONEXÃO SOLDADA, DN 32 X 25 MM (1 1/4"  X 1"), INSTALADO EM REDE DE ALIMENTAÇÃO PARA SPRINKLER - FORNECIMENTO E INSTALAÇÃO. AF_10/2020</t>
  </si>
  <si>
    <t xml:space="preserve">LUVA, EM AÇO, CONEXÃO SOLDADA, DN 40 (1 1/2"), INSTALADO EM REDE DE ALIMENTAÇÃO PARA SPRINKLER - FORNECIMENTO E INSTALAÇÃO. AF_10/2020</t>
  </si>
  <si>
    <t xml:space="preserve">LUVA COM REDUÇÃO, EM AÇO, CONEXÃO SOLDADA, DN 40  X 32 MM (1 1/2" X 1 1/4"), INSTALADO EM REDE DE ALIMENTAÇÃO PARA SPRINKLER - FORNECIMENTO E INSTALAÇÃO. AF_10/2020</t>
  </si>
  <si>
    <t xml:space="preserve">LUVA, EM AÇO, CONEXÃO SOLDADA, DN 50 (2"), INSTALADO EM REDE DE ALIMENTAÇÃO PARA SPRINKLER - FORNECIMENTO E INSTALAÇÃO. AF_10/2020</t>
  </si>
  <si>
    <t xml:space="preserve">LUVA COM REDUÇÃO, EM AÇO, CONEXÃO SOLDADA, DN 50 X 40 MM (2" X 1 1/2"), INSTALADO EM REDE DE ALIMENTAÇÃO PARA SPRINKLER - FORNECIMENTO E INSTALAÇÃO. AF_10/2020</t>
  </si>
  <si>
    <t xml:space="preserve">LUVA, EM AÇO, CONEXÃO SOLDADA, DN 65 (2 1/2"), INSTALADO EM REDE DE ALIMENTAÇÃO PARA SPRINKLER - FORNECIMENTO E INSTALAÇÃO. AF_10/2020</t>
  </si>
  <si>
    <t xml:space="preserve">LUVA COM REDUÇÃO, EM AÇO, CONEXÃO SOLDADA, DN 65 X 50 MM (2 1/2" X 2"), INSTALADO EM REDE DE ALIMENTAÇÃO PARA SPRINKLER - FORNECIMENTO E INSTALAÇÃO. AF_10/2020</t>
  </si>
  <si>
    <t xml:space="preserve">LUVA, EM AÇO, CONEXÃO SOLDADA, DN 80 (3"), INSTALADO EM REDE DE ALIMENTAÇÃO PARA SPRINKLER - FORNECIMENTO E INSTALAÇÃO. AF_10/2020</t>
  </si>
  <si>
    <t xml:space="preserve">LUVA COM REDUÇÃO, EM AÇO, CONEXÃO SOLDADA, DN 80 X 65 MM (3" X 2 1/2"), INSTALADO EM REDE DE ALIMENTAÇÃO PARA SPRINKLER - FORNECIMENTO E INSTALAÇÃO. AF_10/2020</t>
  </si>
  <si>
    <t xml:space="preserve">CURVA 45 GRAUS, EM AÇO, CONEXÃO SOLDADA, DN 25 (1"), INSTALADO EM REDE DE ALIMENTAÇÃO PARA SPRINKLER - FORNECIMENTO E INSTALAÇÃO. AF_10/2020</t>
  </si>
  <si>
    <t xml:space="preserve">CURVA 90 GRAUS, EM AÇO, CONEXÃO SOLDADA, DN 25 (1"), INSTALADO EM REDE DE ALIMENTAÇÃO PARA SPRINKLER - FORNECIMENTO E INSTALAÇÃO. AF_10/2020</t>
  </si>
  <si>
    <t xml:space="preserve">CURVA 45 GRAUS, EM AÇO, CONEXÃO SOLDADA, DN 32 (1 1/4"), INSTALADO EM REDE DE ALIMENTAÇÃO PARA SPRINKLER - FORNECIMENTO E INSTALAÇÃO. AF_10/2020</t>
  </si>
  <si>
    <t xml:space="preserve">CURVA 90 GRAUS, EM AÇO, CONEXÃO SOLDADA, DN 32 (1 1/4"), INSTALADO EM REDE DE ALIMENTAÇÃO PARA SPRINKLER - FORNECIMENTO E INSTALAÇÃO. AF_10/2020</t>
  </si>
  <si>
    <t xml:space="preserve">CURVA 45 GRAUS, EM AÇO, CONEXÃO SOLDADA, DN 40 (1 1/2"), INSTALADO EM REDE DE ALIMENTAÇÃO PARA SPRINKLER - FORNECIMENTO E INSTALAÇÃO. AF_10/2020</t>
  </si>
  <si>
    <t xml:space="preserve">CURVA 90 GRAUS, EM AÇO, CONEXÃO SOLDADA, DN 40 (1 1/2"), INSTALADO EM REDE DE ALIMENTAÇÃO PARA SPRINKLER - FORNECIMENTO E INSTALAÇÃO. AF_10/2020</t>
  </si>
  <si>
    <t xml:space="preserve">CURVA 45 GRAUS, EM AÇO, CONEXÃO SOLDADA, DN 50 (2"), INSTALADO EM REDE DE ALIMENTAÇÃO PARA SPRINKLER - FORNECIMENTO E INSTALAÇÃO. AF_10/2020</t>
  </si>
  <si>
    <t xml:space="preserve">CURVA 90 GRAUS, EM AÇO, CONEXÃO SOLDADA, DN 50 (2"), INSTALADO EM REDE DE ALIMENTAÇÃO PARA SPRINKLER - FORNECIMENTO E INSTALAÇÃO. AF_10/2020</t>
  </si>
  <si>
    <t xml:space="preserve">CURVA 45 GRAUS, EM AÇO, CONEXÃO SOLDADA, DN 65 (2 1/2"), INSTALADO EM REDE DE ALIMENTAÇÃO PARA SPRINKLER - FORNECIMENTO E INSTALAÇÃO. AF_10/2020</t>
  </si>
  <si>
    <t xml:space="preserve">CURVA 90 GRAUS, EM AÇO, CONEXÃO SOLDADA, DN 65 (2 1/2"), INSTALADO EM REDE DE ALIMENTAÇÃO PARA SPRINKLER - FORNECIMENTO E INSTALAÇÃO. AF_10/2020</t>
  </si>
  <si>
    <t xml:space="preserve">CURVA 45 GRAUS, EM AÇO, CONEXÃO SOLDADA, DN 80 (3"), INSTALADO EM REDE DE ALIMENTAÇÃO PARA SPRINKLER - FORNECIMENTO E INSTALAÇÃO. AF_10/2020</t>
  </si>
  <si>
    <t xml:space="preserve">CURVA 90 GRAUS, EM AÇO, CONEXÃO SOLDADA, DN 80 (3"), INSTALADO EM REDE DE ALIMENTAÇÃO PARA SPRINKLER - FORNECIMENTO E INSTALAÇÃO. AF_10/2020</t>
  </si>
  <si>
    <t xml:space="preserve">TÊ, EM AÇO, CONEXÃO SOLDADA, DN 25 (1"), INSTALADO EM REDE DE ALIMENTAÇÃO PARA SPRINKLER - FORNECIMENTO E INSTALAÇÃO. AF_10/2020</t>
  </si>
  <si>
    <t xml:space="preserve">TÊ, EM AÇO, CONEXÃO SOLDADA, DN 32 (1 1/4"), INSTALADO EM REDE DE ALIMENTAÇÃO PARA SPRINKLER - FORNECIMENTO E INSTALAÇÃO. AF_10/2020</t>
  </si>
  <si>
    <t xml:space="preserve">TÊ, EM AÇO, CONEXÃO SOLDADA, DN 40 (1 1/2"), INSTALADO EM REDE DE ALIMENTAÇÃO PARA SPRINKLER - FORNECIMENTO E INSTALAÇÃO. AF_10/2020</t>
  </si>
  <si>
    <t xml:space="preserve">TÊ, EM AÇO, CONEXÃO SOLDADA, DN 50 (2"), INSTALADO EM REDE DE ALIMENTAÇÃO PARA SPRINKLER - FORNECIMENTO E INSTALAÇÃO. AF_10/2020</t>
  </si>
  <si>
    <t xml:space="preserve">TÊ, EM AÇO, CONEXÃO SOLDADA, DN 65 (2 1/2"), INSTALADO EM REDE DE ALIMENTAÇÃO PARA SPRINKLER - FORNECIMENTO E INSTALAÇÃO. AF_10/2020</t>
  </si>
  <si>
    <t xml:space="preserve">TÊ, EM AÇO, CONEXÃO SOLDADA, DN 80 (3"), INSTALADO EM REDE DE ALIMENTAÇÃO PARA SPRINKLER - FORNECIMENTO E INSTALAÇÃO. AF_10/2020</t>
  </si>
  <si>
    <t xml:space="preserve">LUVA, EM AÇO, CONEXÃO SOLDADA, DN 15 (1/2"), INSTALADO EM RAMAIS E SUB-RAMAIS DE GÁS - FORNECIMENTO E INSTALAÇÃO. AF_10/2020</t>
  </si>
  <si>
    <t xml:space="preserve">LUVA, EM AÇO, CONEXÃO SOLDADA, DN 20 (3/4"), INSTALADO EM RAMAIS E SUB-RAMAIS DE GÁS - FORNECIMENTO E INSTALAÇÃO. AF_10/2020</t>
  </si>
  <si>
    <t xml:space="preserve">LUVA COM REDUÇÃO, EM AÇO, CONEXÃO SOLDADA, DN 20 X 15 MM (3/4" X 1/2"), INSTALADO EM RAMAIS E SUB-RAMAIS DE GÁS - FORNECIMENTO E INSTALAÇÃO. AF_10/2020</t>
  </si>
  <si>
    <t xml:space="preserve">LUVA, EM AÇO, CONEXÃO SOLDADA, DN 25 (1"), INSTALADO EM RAMAIS E SUB-RAMAIS DE GÁS - FORNECIMENTO E INSTALAÇÃO. AF_10/2020</t>
  </si>
  <si>
    <t xml:space="preserve">LUVA COM REDUÇÃO, EM AÇO, CONEXÃO SOLDADA, DN 25 X 20 MM (1" X 3/4"), INSTALADO EM RAMAIS E SUB-RAMAIS DE GÁS - FORNECIMENTO E INSTALAÇÃO. AF_10/2020</t>
  </si>
  <si>
    <t xml:space="preserve">CURVA 45 GRAUS, EM AÇO, CONEXÃO SOLDADA, DN 15 (1/2"), INSTALADO EM RAMAIS E SUB-RAMAIS DE GÁS - FORNECIMENTO E INSTALAÇÃO. AF_10/2020</t>
  </si>
  <si>
    <t xml:space="preserve">CURVA 90 GRAUS, EM AÇO, CONEXÃO SOLDADA, DN 15 (1/2"), INSTALADO EM RAMAIS E SUB-RAMAIS DE GÁS - FORNECIMENTO E INSTALAÇÃO. AF_10/2020</t>
  </si>
  <si>
    <t xml:space="preserve">CURVA 45 GRAUS, EM AÇO, CONEXÃO SOLDADA, DN 20 (3/4"), INSTALADO EM RAMAIS E SUB-RAMAIS DE GÁS - FORNECIMENTO E INSTALAÇÃO. AF_10/2020</t>
  </si>
  <si>
    <t xml:space="preserve">CURVA 90 GRAUS, EM AÇO, CONEXÃO SOLDADA, DN 20 (3/4"), INSTALADO EM RAMAIS E SUB-RAMAIS DE GÁS - FORNECIMENTO E INSTALAÇÃO. AF_10/2020</t>
  </si>
  <si>
    <t xml:space="preserve">CURVA 45 GRAUS, EM AÇO, CONEXÃO SOLDADA, DN 25 (1"), INSTALADO EM RAMAIS E SUB-RAMAIS DE GÁS - FORNECIMENTO E INSTALAÇÃO. AF_10/2020</t>
  </si>
  <si>
    <t xml:space="preserve">CURVA 90 GRAUS, EM AÇO, CONEXÃO SOLDADA, DN 25 (1"), INSTALADO EM RAMAIS E SUB-RAMAIS DE GÁS - FORNECIMENTO E INSTALAÇÃO. AF_10/2020</t>
  </si>
  <si>
    <t xml:space="preserve">TÊ, EM AÇO, CONEXÃO SOLDADA, DN 15 (1/2"), INSTALADO EM RAMAIS E SUB-RAMAIS DE GÁS - FORNECIMENTO E INSTALAÇÃO. AF_10/2020</t>
  </si>
  <si>
    <t xml:space="preserve">TÊ, EM AÇO, CONEXÃO SOLDADA, DN 20 (3/4"), INSTALADO EM RAMAIS E SUB-RAMAIS DE GÁS - FORNECIMENTO E INSTALAÇÃO. AF_10/2020</t>
  </si>
  <si>
    <t xml:space="preserve">TÊ, EM AÇO, CONEXÃO SOLDADA, DN 25 (1"), INSTALADO EM RAMAIS E SUB-RAMAIS DE GÁS - FORNECIMENTO E INSTALAÇÃO. AF_10/2020</t>
  </si>
  <si>
    <t xml:space="preserve">CONECTOR EM BRONZE/LATÃO, DN 22 MM X 1/2", SEM ANEL DE SOLDA, BOLSA X ROSCA F, INSTALADO EM PRUMADA DE HIDRÁULICA PREDIAL - FORNECIMENTO E INSTALAÇÃO. AF_04/2022</t>
  </si>
  <si>
    <t xml:space="preserve">COTOVELO EM COBRE, DN 15 MM, 90 GRAUS, SEM ANEL DE SOLDA, INSTALADO EM RAMAL E SUB-RAMAL DE GÁS COMBUSTÍVEL - FORNECIMENTO E INSTALAÇÃO. AF_04/2022</t>
  </si>
  <si>
    <t xml:space="preserve">CURVA EM COBRE, DN 15 MM, 45 GRAUS, SEM ANEL DE SOLDA, BOLSA X BOLSA, INSTALADO EM RAMAL E SUB-RAMAL DE GÁS COMBUSTÍVEL - FORNECIMENTO E INSTALAÇÃO. AF_04/2022</t>
  </si>
  <si>
    <t xml:space="preserve">COTOVELO EM BRONZE/LATÃO, DN 15 MM X 1/2", 90 GRAUS, SEM ANEL DE SOLDA, BOLSA X ROSCA F, INSTALADO EM RAMAL E SUB-RAMAL DE GÁS COMBUSTÍVEL - FORNECIMENTO E INSTALAÇÃO. AF_04/2022</t>
  </si>
  <si>
    <t xml:space="preserve">COTOVELO EM COBRE, DN 22 MM, 90 GRAUS, SEM ANEL DE SOLDA, INSTALADO EM RAMAL E SUB-RAMAL DE GÁS COMBUSTÍVEL - FORNECIMENTO E INSTALAÇÃO. AF_04/2022</t>
  </si>
  <si>
    <t xml:space="preserve">CURVA EM COBRE, DN 22 MM, 45 GRAUS, SEM ANEL DE SOLDA, BOLSA X BOLSA, INSTALADO EM RAMAL E SUB-RAMAL DE GÁS COMBUSTÍVEL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</si>
  <si>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</si>
  <si>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3/4", 90 GRAUS, SEM ANEL DE SOLDA, BOLSA X ROSCA F, INSTALADO EM RAMAL E SUB-RAMAL DE GÁS COMBUSTÍVEL - FORNECIMENTO E INSTALAÇÃO. AF_04/2022</t>
  </si>
  <si>
    <t xml:space="preserve">COTOVELO EM COBRE, DN 28 MM, 90 GRAUS, SEM ANEL DE SOLDA, INSTALADO EM RAMAL E SUB-RAMAL DE GÁS COMBUSTÍVEL - FORNECIMENTO E INSTALAÇÃO. AF_04/2022</t>
  </si>
  <si>
    <t xml:space="preserve">CURVA EM COBRE, DN 28 MM, 45 GRAUS, SEM ANEL DE SOLDA, BOLSA X BOLSA, INSTALADO EM RAMAL E SUB-RAMAL DE GÁS COMBUSTÍVEL - FORNECIMENTO E INSTALAÇÃO. AF_04/2022</t>
  </si>
  <si>
    <t xml:space="preserve">LUVA EM COBRE, DN 15 MM, SEM ANEL DE SOLDA, INSTALADO EM RAMAL E SUB-RAMAL DE GÁS COMBUSTÍVEL - FORNECIMENTO E INSTALAÇÃO. AF_04/2022</t>
  </si>
  <si>
    <t xml:space="preserve">LUVA PASSANTE EM COBRE, DN 15 MM, SEM ANEL DE SOLDA, INSTALADO EM RAMAL E SUB-RAMAL DE GÁS COMBUSTÍVEL - FORNECIMENTO E INSTALAÇÃO. AF_04/2022</t>
  </si>
  <si>
    <t xml:space="preserve">CURVA DE TRANSPOSIÇÃO EM BRONZE/LATÃO, DN 15 MM, SEM ANEL DE SOLDA, BOLSA X BOLSA, INSTALADO EM RAMAL E SUB-RAMAL DE GÁS COMBUSTÍVEL - FORNECIMENTO E INSTALAÇÃO. AF_04/2022</t>
  </si>
  <si>
    <t xml:space="preserve">JUNTA DE EXPANSÃO EM COBRE, DN 15 MM, PONTA X PONTA, INSTALADO EM RAMAL E SUB-RAMAL DE GÁS COMBUSTÍVEL - FORNECIMENTO E INSTALAÇÃO. AF_04/2022</t>
  </si>
  <si>
    <t xml:space="preserve">CONECTOR EM BRONZE/LATÃO, DN 15 MM X 1/2", SEM ANEL DE SOLDA, BOLSA X ROSCA F, INSTALADO EM RAMAL E SUB-RAMAL DE GÁS COMBUSTÍVEL - FORNECIMENTO E INSTALAÇÃO. AF_04/2022</t>
  </si>
  <si>
    <t xml:space="preserve">LUVA EM COBRE, DN 22 MM, SEM ANEL DE SOLDA, INSTALADO EM RAMAL E SUB-RAMAL DE GÁS COMBUSTÍVEL - FORNECIMENTO E INSTALAÇÃO. AF_04/2022</t>
  </si>
  <si>
    <t xml:space="preserve">LUVA PASSANTE EM COBRE, DN 22 MM, SEM ANEL DE SOLDA, INSTALADO EM RAMAL E SUB-RAMAL DE GÁS COMBUSTÍVEL - FORNECIMENTO E INSTALAÇÃO. AF_04/2022</t>
  </si>
  <si>
    <t xml:space="preserve">JUNTA DE EXPANSÃO EM COBRE, DN 22 MM, PONTA X PONTA, INSTALADO EM RAMAL E SUB-RAMAL DE GÁS COMBUSTÍVEL - FORNECIMENTO E INSTALAÇÃO. AF_04/2022</t>
  </si>
  <si>
    <t xml:space="preserve">CURVA DE TRANSPOSIÇÃO EM BRONZE/LATÃO, DN 22 MM, SEM ANEL DE SOLDA, BOLSA X BOLSA, INSTALADO EM RAMAL E SUB-RAMAL DE GÁS COMBUSTÍVEL - FORNECIMENTO E INSTALAÇÃO. AF_04/2022</t>
  </si>
  <si>
    <t xml:space="preserve">BUCHA DE REDUÇÃO EM COBRE, DN 22 MM X 15 MM, SEM ANEL DE SOLDA, PONTA X BOLSA, INSTALADO EM RAMAL E SUB-RAMAL DE GÁS COMBUSTÍVEL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</si>
  <si>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</si>
  <si>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3/4", SEM ANEL DE SOLDA, BOLSA X ROSCA F, INSTALADO EM RAMAL E SUB-RAMAL DE GÁS COMBUSTÍVEL - FORNECIMENTO E INSTALAÇÃO. AF_04/2022</t>
  </si>
  <si>
    <t xml:space="preserve">LUVA EM COBRE, DN 28 MM, SEM ANEL DE SOLDA, INSTALADO EM RAMAL E SUB-RAMAL DE GÁS COMBUSTÍVEL - FORNECIMENTO E INSTALAÇÃO. AF_04/2022</t>
  </si>
  <si>
    <t xml:space="preserve">LUVA PASSANTE EM COBRE, DN 28 MM, SEM ANEL DE SOLDA, INSTALADO EM RAMAL E SUB-RAMAL DE GÁS COMBUSTÍVEL - FORNECIMENTO E INSTALAÇÃO. AF_04/2022</t>
  </si>
  <si>
    <t xml:space="preserve">CURVA DE TRANSPOSIÇÃO EM BRONZE/LATÃO, DN 28 MM, SEM ANEL DE SOLDA, BOLSA X BOLSA, INSTALADO EM RAMAL E SUB-RAMAL DE GÁS COMBUSTÍVEL - FORNECIMENTO E INSTALAÇÃO. AF_04/2022</t>
  </si>
  <si>
    <t xml:space="preserve">JUNTA DE EXPANSÃO EM COBRE, DN 28 MM, PONTA X PONTA, INSTALADO EM RAMAL E SUB-RAMAL DE GÁS COMBUSTÍVEL - FORNECIMENTO E INSTALAÇÃO. AF_04/2022</t>
  </si>
  <si>
    <t xml:space="preserve">CONECTOR EM BRONZE/LATÃO, DN 28 MM X 1/2", SEM ANEL DE SOLDA, BOLSA X ROSCA F, INSTALADO EM RAMAL E SUB-RAMAL DE GÁS COMBUSTÍVEL - FORNECIMENTO E INSTALAÇÃO. AF_04/2022</t>
  </si>
  <si>
    <t xml:space="preserve">BUCHA DE REDUÇÃO EM COBRE, DN 28 MM X 22 MM, SEM ANEL DE SOLDA, INSTALADO EM RAMAL E SUB-RAMAL DE GÁS COMBUSTÍVEL - FORNECIMENTO E INSTALAÇÃO. AF_04/2022</t>
  </si>
  <si>
    <t xml:space="preserve">TÊ EM COBRE, DN 15 MM, SEM ANEL DE SOLDA, INSTALADO EM RAMAL E SUB-RAMAL DE GÁS COMBUSTÍVEL - FORNECIMENTO E INSTALAÇÃO. AF_04/2022</t>
  </si>
  <si>
    <t xml:space="preserve">TE EM COBRE, DN 22 MM, SEM ANEL DE SOLDA, INSTALADO EM RAMAL E SUB-RAMAL DE GÁS COMBUSTÍVEL - FORNECIMENTO E INSTALAÇÃO. AF_04/2022</t>
  </si>
  <si>
    <t xml:space="preserve">TÊ EM COBRE, DN 28 MM,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</si>
  <si>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</si>
  <si>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CURVA EM COBRE, DN 15 MM, 45 GRAUS, SEM ANEL DE SOLDA, BOLSA X BOLSA, INSTALADO EM RAMAL E SUB-RAMAL DE GÁS MEDICINAL - FORNECIMENTO E INSTALAÇÃO. AF_04/2022</t>
  </si>
  <si>
    <t xml:space="preserve">COTOVELO EM BRONZE/LATÃO, DN 15 MM X 1/2", 90 GRAUS, SEM ANEL DE SOLDA, BOLSA X ROSCA F, INSTALADO EM RAMAL E SUB-RAMAL DE GÁS MEDICINAL - FORNECIMENTO E INSTALAÇÃO. AF_04/2022</t>
  </si>
  <si>
    <t xml:space="preserve">COTOVELO EM COBRE, DN 22 MM, 90 GRAUS, SEM ANEL DE SOLDA, INSTALADO EM RAMAL E SUB-RAMAL DE GÁS MEDICINAL - FORNECIMENTO E INSTALAÇÃO. AF_04/2022</t>
  </si>
  <si>
    <t xml:space="preserve">CURVA EM COBRE, DN 22 MM, 45 GRAUS, SEM ANEL DE SOLDA, BOLSA X BOLSA, INSTALADO EM RAMAL E SUB-RAMAL DE GÁS MEDICINAL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</si>
  <si>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</si>
  <si>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3/4", 90 GRAUS, SEM ANEL DE SOLDA, BOLSA X ROSCA F, INSTALADO EM RAMAL E SUB-RAMAL DE GÁS MEDICINAL - FORNECIMENTO E INSTALAÇÃO. AF_04/2022</t>
  </si>
  <si>
    <t xml:space="preserve">COTOVELO EM COBRE, DN 28 MM, 90 GRAUS, SEM ANEL DE SOLDA, INSTALADO EM RAMAL E SUB-RAMAL DE GÁS MEDICINAL - FORNECIMENTO E INSTALAÇÃO. AF_04/2022</t>
  </si>
  <si>
    <t xml:space="preserve">CURVA EM COBRE, DN 28 MM, 45 GRAUS, SEM ANEL DE SOLDA, BOLSA X BOLSA, INSTALADO EM RAMAL E SUB-RAMAL DE GÁS MEDICINAL - FORNECIMENTO E INSTALAÇÃO. AF_04/2022</t>
  </si>
  <si>
    <t xml:space="preserve">LUVA EM COBRE, DN 15 MM, SEM ANEL DE SOLDA, INSTALADO EM RAMAL E SUB-RAMAL DE GÁS MEDICINAL - FORNECIMENTO E INSTALAÇÃO. AF_04/2022</t>
  </si>
  <si>
    <t xml:space="preserve">LUVA PASSANTE EM COBRE, DN 15 MM, SEM ANEL DE SOLDA, INSTALADO EM RAMAL E SUB-RAMAL DE GÁS MEDICINAL - FORNECIMENTO E INSTALAÇÃO. AF_04/2022</t>
  </si>
  <si>
    <t xml:space="preserve">CURVA DE TRANSPOSIÇÃO EM BRONZE/LATÃO, DN 15 MM, SEM ANEL DE SOLDA, BOLSA X BOLSA, INSTALADO EM RAMAL E SUB-RAMAL DE GÁS MEDICINAL - FORNECIMENTO E INSTALAÇÃO. AF_04/2022</t>
  </si>
  <si>
    <t xml:space="preserve">JUNTA DE EXPANSÃO EM COBRE, DN 15 MM, PONTA X PONTA, INSTALADO EM RAMAL E SUB-RAMAL DE GÁS MEDICINAL - FORNECIMENTO E INSTALAÇÃO. AF_04/2022</t>
  </si>
  <si>
    <t xml:space="preserve">CONECTOR EM BRONZE/LATÃO, DN 15 MM X 1/2", SEM ANEL DE SOLDA, BOLSA X ROSCA F, INSTALADO EM RAMAL E SUB-RAMAL DE GÁS MEDICINAL - FORNECIMENTO E INSTALAÇÃO. AF_04/2022</t>
  </si>
  <si>
    <t xml:space="preserve">LUVA EM COBRE, DN 22 MM, SEM ANEL DE SOLDA, INSTALADO EM RAMAL E SUB-RAMAL DE GÁS MEDICINAL - FORNECIMENTO E INSTALAÇÃO. AF_04/2022</t>
  </si>
  <si>
    <t xml:space="preserve">LUVA PASSANTE EM COBRE, DN 22 MM, SEM ANEL DE SOLDA, INSTALADO EM RAMAL E SUB-RAMAL DE GÁS MEDICINAL - FORNECIMENTO E INSTALAÇÃO. AF_04/2022</t>
  </si>
  <si>
    <t xml:space="preserve">JUNTA DE EXPANSÃO EM COBRE, DN 22 MM, PONTA X PONTA, INSTALADO EM RAMAL E SUB-RAMAL DE GÁS MEDICINAL - FORNECIMENTO E INSTALAÇÃO. AF_04/2022</t>
  </si>
  <si>
    <t xml:space="preserve">CURVA DE TRANSPOSIÇÃO EM BRONZE/LATÃO, DN 22 MM, SEM ANEL DE SOLDA, BOLSA X BOLSA, INSTALADO EM RAMAL E SUB-RAMAL DE GÁS MEDICINAL - FORNECIMENTO E INSTALAÇÃO. AF_04/2022</t>
  </si>
  <si>
    <t xml:space="preserve">BUCHA DE REDUÇÃO EM COBRE, DN 22 MM X 15 MM, SEM ANEL DE SOLDA, PONTA X BOLSA, INSTALADO EM RAMAL E SUB-RAMAL DE GÁS MEDICINAL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</si>
  <si>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</si>
  <si>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3/4", SEM ANEL DE SOLDA, BOLSA X ROSCA F, INSTALADO EM RAMAL E SUB-RAMAL DE GÁS MEDICINAL - FORNECIMENTO E INSTALAÇÃO. AF_04/2022</t>
  </si>
  <si>
    <t xml:space="preserve">LUVA EM COBRE, DN 28 MM, SEM ANEL DE SOLDA, INSTALADO EM RAMAL E SUB-RAMAL DE GÁS MEDICINAL - FORNECIMENTO E INSTALAÇÃO. AF_04/2022</t>
  </si>
  <si>
    <t xml:space="preserve">LUVA PASSANTE EM COBRE, DN 28 MM, SEM ANEL DE SOLDA, INSTALADO EM RAMAL E SUB-RAMAL DE GÁS MEDICINAL - FORNECIMENTO E INSTALAÇÃO. AF_04/2022</t>
  </si>
  <si>
    <t xml:space="preserve">CURVA DE TRANSPOSIÇÃO EM BRONZE/LATÃO, DN 28 MM, SEM ANEL DE SOLDA, BOLSA X BOLSA, INSTALADO EM RAMAL E SUB-RAMAL DE GÁS MEDICINAL - FORNECIMENTO E INSTALAÇÃO. AF_04/2022</t>
  </si>
  <si>
    <t xml:space="preserve">JUNTA DE EXPANSÃO EM COBRE, DN 28 MM, PONTA X PONTA, INSTALADO EM RAMAL E SUB-RAMAL DE GÁS MEDICINAL - FORNECIMENTO E INSTALAÇÃO. AF_04/2022</t>
  </si>
  <si>
    <t xml:space="preserve">CONECTOR EM BRONZE/LATÃO, DN 28 MM X 1/2", SEM ANEL DE SOLDA, BOLSA X ROSCA F, INSTALADO EM RAMAL E SUB-RAMAL DE GÁS MEDICINAL - FORNECIMENTO E INSTALAÇÃO. AF_04/2022</t>
  </si>
  <si>
    <t xml:space="preserve">BUCHA DE REDUÇÃO EM COBRE, DN 28 MM X 22 MM, SEM ANEL DE SOLDA, INSTALADO EM RAMAL E SUB-RAMAL DE GÁS MEDICINAL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</si>
  <si>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</si>
  <si>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</si>
  <si>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GÁS MEDICINAL - FORNECIMENTO E INSTALAÇÃO. AF_04/2022</t>
  </si>
  <si>
    <t xml:space="preserve">COTOVELO EM COBRE, DN 15 MM, 90 GRAUS, SEM ANEL DE SOLDA, INSTALADO EM RAMAL E SUB-RAMAL DE AQUECIMENTO SOLAR - FORNECIMENTO E INSTALAÇÃO. AF_04/2022</t>
  </si>
  <si>
    <t xml:space="preserve">CURVA EM COBRE, DN 15 MM, 45 GRAUS, SEM ANEL DE SOLDA, BOLSA X BOLSA, INSTALADO EM RAMAL E SUB-RAMAL DE AQUECIMENTO SOLAR - FORNECIMENTO E INSTALAÇÃO. AF_04/2022</t>
  </si>
  <si>
    <t xml:space="preserve">COTOVELO EM BRONZE/LATÃO, DN 15 MM X 1/2", 90 GRAUS, SEM ANEL DE SOLDA, BOLSA X ROSCA F, INSTALADO EM RAMAL E SUB-RAMAL DE AQUECIMENTO SOLAR - FORNECIMENTO E INSTALAÇÃO. AF_04/2022</t>
  </si>
  <si>
    <t xml:space="preserve">COTOVELO EM COBRE, DN 22 MM, 90 GRAUS, SEM ANEL DE SOLDA, INSTALADO EM RAMAL E SUB-RAMAL DE AQUECIMENTO SOLAR - FORNECIMENTO E INSTALAÇÃO. AF_04/2022</t>
  </si>
  <si>
    <t xml:space="preserve">CURVA EM COBRE, DN 22 MM, 45 GRAUS, SEM ANEL DE SOLDA, BOLSA X BOLSA, INSTALADO EM RAMAL E SUB-RAMAL DE AQUECIMENTO SOLAR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</si>
  <si>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</si>
  <si>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3/4", 90 GRAUS, SEM ANEL DE SOLDA, BOLSA X ROSCA F, INSTALADO EM RAMAL E SUB-RAMAL DE AQUECIMENTO SOLAR - FORNECIMENTO E INSTALAÇÃO. AF_04/2022</t>
  </si>
  <si>
    <t xml:space="preserve">COTOVELO EM COBRE, DN 28 MM, 90 GRAUS, SEM ANEL DE SOLDA, INSTALADO EM RAMAL E SUB-RAMAL DE AQUECIMENTO SOLAR - FORNECIMENTO E INSTALAÇÃO. AF_04/2022</t>
  </si>
  <si>
    <t xml:space="preserve">CURVA EM COBRE, DN 28 MM, 45 GRAUS, SEM ANEL DE SOLDA, BOLSA X BOLSA, INSTALADO EM RAMAL E SUB-RAMAL DE AQUECIMENTO SOLAR - FORNECIMENTO E INSTALAÇÃO. AF_04/2022</t>
  </si>
  <si>
    <t xml:space="preserve">LUVA EM COBRE, DN 15 MM, SEM ANEL DE SOLDA, INSTALADO EM RAMAL E SUB-RAMAL DE AQUECIMENTO SOLAR - FORNECIMENTO E INSTALAÇÃO. AF_04/2022</t>
  </si>
  <si>
    <t xml:space="preserve">LUVA PASSANTE EM COBRE, DN 15 MM, SEM ANEL DE SOLDA, INSTALADO EM RAMAL E SUB-RAMAL DE AQUECIMENTO SOLAR - FORNECIMENTO E INSTALAÇÃO. AF_04/2022</t>
  </si>
  <si>
    <t xml:space="preserve">CURVA DE TRANSPOSIÇÃO EM BRONZE/LATÃO, DN 15 MM, SEM ANEL DE SOLDA, BOLSA X BOLSA, INSTALADO EM RAMAL E SUB-RAMAL DE AQUECIMENTO SOLAR - FORNECIMENTO E INSTALAÇÃO. AF_04/2022</t>
  </si>
  <si>
    <t xml:space="preserve">JUNTA DE EXPANSÃO EM COBRE, DN 15 MM, PONTA X PONTA, INSTALADO EM RAMAL E SUB-RAMAL DE AQUECIMENTO SOLAR - FORNECIMENTO E INSTALAÇÃO. AF_04/2022</t>
  </si>
  <si>
    <t xml:space="preserve">CONECTOR EM BRONZE/LATÃO, DN 15 MM X 1/2", SEM ANEL DE SOLDA, BOLSA X ROSCA F, INSTALADO EM RAMAL E SUB-RAMAL DE AQUECIMENTO SOLAR - FORNECIMENTO E INSTALAÇÃO. AF_04/2022</t>
  </si>
  <si>
    <t xml:space="preserve">LUVA EM COBRE, DN 22 MM, SEM ANEL DE SOLDA, INSTALADO EM RAMAL E SUB-RAMAL DE AQUECIMENTO SOLAR - FORNECIMENTO E INSTALAÇÃO. AF_04/2022</t>
  </si>
  <si>
    <t xml:space="preserve">LUVA PASSANTE EM COBRE, DN 22 MM, SEM ANEL DE SOLDA, INSTALADO EM RAMAL E SUB-RAMAL DE AQUECIMENTO SOLAR - FORNECIMENTO E INSTALAÇÃO. AF_04/2022</t>
  </si>
  <si>
    <t xml:space="preserve">JUNTA DE EXPANSÃO EM COBRE, DN 22 MM, PONTA X PONTA, INSTALADO EM RAMAL E SUB-RAMAL DE AQUECIMENTO SOLAR - FORNECIMENTO E INSTALAÇÃO. AF_04/2022</t>
  </si>
  <si>
    <t xml:space="preserve">CURVA DE TRANSPOSIÇÃO EM BRONZE/LATÃO, DN 22 MM, SEM ANEL DE SOLDA, BOLSA X BOLSA, INSTALADO EM RAMAL E SUB-RAMAL DE AQUECIMENTO SOLAR - FORNECIMENTO E INSTALAÇÃO. AF_04/2022</t>
  </si>
  <si>
    <t xml:space="preserve">BUCHA DE REDUÇÃO EM COBRE, DN 22 MM X 15 MM, SEM ANEL DE SOLDA, PONTA X BOLSA, INSTALADO EM RAMAL E SUB-RAMAL DE AQUECIMENTO SOLAR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</si>
  <si>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</si>
  <si>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3/4", SEM ANEL DE SOLDA, BOLSA X ROSCA F, INSTALADO EM RAMAL E SUB-RAMAL DE AQUECIMENTO SOLAR - FORNECIMENTO E INSTALAÇÃO. AF_04/2022</t>
  </si>
  <si>
    <t xml:space="preserve">LUVA EM COBRE, DN 28 MM, SEM ANEL DE SOLDA, INSTALADO EM RAMAL E SUB-RAMAL DE AQUECIMENTO SOLAR - FORNECIMENTO E INSTALAÇÃO. AF_04/2022</t>
  </si>
  <si>
    <t xml:space="preserve">LUVA PASSANTE EM COBRE, DN 28 MM, SEM ANEL DE SOLDA, INSTALADO EM RAMAL E SUB-RAMAL DE AQUECIMENTO SOLAR - FORNECIMENTO E INSTALAÇÃO. AF_04/2022</t>
  </si>
  <si>
    <t xml:space="preserve">CURVA DE TRANSPOSIÇÃO EM BRONZE/LATÃO, DN 28 MM, SEM ANEL DE SOLDA, BOLSA X BOLSA, INSTALADO EM RAMAL E SUB-RAMAL DE AQUECIMENTO SOLAR - FORNECIMENTO E INSTALAÇÃO. AF_04/2022</t>
  </si>
  <si>
    <t xml:space="preserve">JUNTA DE EXPANSÃO EM COBRE, DN 28 MM, PONTA X PONTA, INSTALADO EM RAMAL E SUB-RAMAL DE AQUECIMENTO SOLAR - FORNECIMENTO E INSTALAÇÃO. AF_04/2022</t>
  </si>
  <si>
    <t xml:space="preserve">CONECTOR EM BRONZE/LATÃO, DN 28 MM X 1/2", SEM ANEL DE SOLDA, BOLSA X ROSCA F, INSTALADO EM RAMAL E SUB-RAMAL DE AQUECIMENTO SOLAR - FORNECIMENTO E INSTALAÇÃO. AF_04/2022</t>
  </si>
  <si>
    <t xml:space="preserve">BUCHA DE REDUÇÃO EM COBRE, DN 28 MM X 22 MM, SEM ANEL DE SOLDA, INSTALADO EM RAMAL E SUB-RAMAL DE AQUECIMENTO SOLAR - FORNECIMENTO E INSTALAÇÃO. AF_04/2022</t>
  </si>
  <si>
    <t xml:space="preserve">TÊ EM COBRE, DN 15 MM, SEM ANEL DE SOLDA, INSTALADO EM RAMAL E SUB-RAMAL DE AQUECIMENTO SOLAR - FORNECIMENTO E INSTALAÇÃO. AF_04/2022</t>
  </si>
  <si>
    <t xml:space="preserve">TÊ EM COBRE, DN 22 MM, SEM ANEL DE SOLDA, INSTALADO EM RAMAL E SUB-RAMAL DE AQUECIMENTO SOLAR - FORNECIMENTO E INSTALAÇÃO. AF_04/2022</t>
  </si>
  <si>
    <t xml:space="preserve">TÊ EM COBRE, DN 28 MM, SEM ANEL DE SOLDA, INSTALADO EM RAMAL E SUB-RAMAL DE AQUECIMENTO SOLAR - FORNECIMENTO E INSTALAÇÃO. AF_04/2022</t>
  </si>
  <si>
    <t xml:space="preserve">BUCHA DE REDUÇÃO, CURTA, PVC, SOLDÁVEL, DN 25 X 20 MM, INSTALADO EM RAMAL OU SUB-RAMAL DE ÁGUA - FORNECIMENTO E INSTALAÇÃO. AF_06/2022</t>
  </si>
  <si>
    <t xml:space="preserve">BUCHA DE REDUÇÃO, CURTA, PVC, SOLDÁVEL, DN 32 X 25 MM, INSTALADO EM RAMAL OU SUB-RAMAL DE ÁGUA - FORNECIMENTO E INSTALAÇÃO. AF_06/2022</t>
  </si>
  <si>
    <t xml:space="preserve">BUCHA DE REDUÇÃO, LONGA, PVC, SOLDÁVEL, DN 32 X 20 MM, INSTALADO EM RAMAL OU SUB-RAMAL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</si>
  <si>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</si>
  <si>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RAMAL OU SUB-RAMAL DE ÁGUA - FORNECIMENTO E INSTALAÇÃO. AF_06/2022</t>
  </si>
  <si>
    <t xml:space="preserve">BUCHA DE REDUÇÃO, CURTA, PVC, SOLDÁVEL, DN 25 X 20 MM, INSTALADO EM RAMAL DE DISTRIBUIÇÃO DE ÁGUA - FORNECIMENTO E INSTALAÇÃO. AF_06/2022</t>
  </si>
  <si>
    <t xml:space="preserve">BUCHA DE REDUÇÃO, CURTA, PVC, SOLDÁVEL, DN 32 X 25 MM, INSTALADO EM RAMAL DE DISTRIBUIÇÃO DE ÁGUA - FORNECIMENTO E INSTALAÇÃO. AF_06/2022</t>
  </si>
  <si>
    <t xml:space="preserve">BUCHA DE REDUÇÃO, LONGA, PVC, SOLDÁVEL, DN 32 X 20 MM, INSTALADO EM RAMAL DE DISTRIBUIÇÃO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</si>
  <si>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</si>
  <si>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32 MM X 25 MM, INSTALADO EM RAMAL DE DISTRIBUIÇÃO DE ÁGUA - FORNECIMENTO E INSTALAÇÃO. AF_06/2022</t>
  </si>
  <si>
    <t xml:space="preserve">BUCHA DE REDUÇÃO, CURTA, PVC, SOLDÁVEL, DN 32 X 25 MM, INSTALADO EM PRUMADA DE ÁGUA - FORNECIMENTO E INSTALAÇÃO. AF_06/2022</t>
  </si>
  <si>
    <t xml:space="preserve">BUCHA DE REDUÇÃO, CURTA, PVC, SOLDÁVEL, DN 50 X 40 MM, INSTALADO EM PRUMADA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</si>
  <si>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</si>
  <si>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</si>
  <si>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40 X 25 MM, INSTALADO EM PRUMADA DE ÁGUA - FORNECIMENTO E INSTALAÇÃO. AF_06/2022</t>
  </si>
  <si>
    <t xml:space="preserve">BUCHA DE REDUÇÃO, LONGA, PVC, SOLDÁVEL, DN 50 X 25 MM, INSTALADO EM PRUMADA DE ÁGUA - FORNECIMENTO E INSTALAÇÃO. AF_06/2022</t>
  </si>
  <si>
    <t xml:space="preserve">BUCHA DE REDUÇÃO , LONGA, PVC, SOLDÁVEL, DN 50 X 32 MM, INSTALADO EM PRUMADA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</si>
  <si>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</si>
  <si>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</si>
  <si>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</si>
  <si>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</si>
  <si>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JOELHO DE REDUÇÃO, 90 GRAUS, PVC, SOLDÁVEL, DN 32 MM X 25 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</si>
  <si>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</si>
  <si>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32 MM, INSTALADO EM PRUMADA DE ÁGUA - FORNECIMENTO E INSTALAÇÃO. AF_06/2022</t>
  </si>
  <si>
    <t xml:space="preserve">JOELHO 90 GRAUS, PVC, SOLDÁVEL, DN 40MM, INSTALADO EM RAMAL DE DISTRIBUIÇÃO DE ÁGUA - FORNECIMENTO E INSTALAÇÃO. AF_06/2022</t>
  </si>
  <si>
    <t xml:space="preserve">JOELHO 45 GRAUS, PVC, SOLDÁVEL, DN 40MM, INSTALADO EM RAMAL DE DISTRIBUIÇÃO DE ÁGUA - FORNECIMENTO E INSTALAÇÃO. AF_06/2022</t>
  </si>
  <si>
    <t xml:space="preserve">CURVA 90 GRAUS, PVC, SOLDÁVEL, DN 40MM, INSTALADO EM RAMAL DE DISTRIBUIÇÃO DE ÁGUA - FORNECIMENTO E INSTALAÇÃO. AF_06/2022</t>
  </si>
  <si>
    <t xml:space="preserve">CURVA 45 GRAUS, PVC, SOLDÁVEL, DN 40MM, INSTALADO EM RAMAL DE DISTRIBUIÇÃO DE ÁGUA - FORNECIMENTO E INSTALAÇÃO. AF_06/2022</t>
  </si>
  <si>
    <t xml:space="preserve">JOELHO 90 GRAUS, PVC, SOLDÁVEL, DN 50MM, INSTALADO EM RAMAL DE DISTRIBUIÇÃO DE ÁGUA - FORNECIMENTO E INSTALAÇÃO. AF_06/2022</t>
  </si>
  <si>
    <t xml:space="preserve">JOELHO 45 GRAUS, PVC, SOLDÁVEL, DN 50MM, INSTALADO EM RAMAL DE DISTRIBUIÇÃO DE ÁGUA - FORNECIMENTO E INSTALAÇÃO. AF_06/2022</t>
  </si>
  <si>
    <t xml:space="preserve">CURVA 90 GRAUS, PVC, SOLDÁVEL, DN 50MM, INSTALADO EM RAMAL DE DISTRIBUIÇÃO DE ÁGUA - FORNECIMENTO E INSTALAÇÃO. AF_06/2022</t>
  </si>
  <si>
    <t xml:space="preserve">CURVA 45 GRAUS, PVC, SOLDÁVEL, DN 50MM, INSTALADO EM RAMAL DE DISTRIBUIÇÃO DE ÁGUA - FORNECIMENTO E INSTALAÇÃO. AF_06/2022</t>
  </si>
  <si>
    <t xml:space="preserve">LUVA, PVC, SOLDÁVEL, DN 40MM, INSTALADO EM RAMAL DE DISTRIBUIÇÃO DE ÁGUA - FORNECIMENTO E INSTALAÇÃO. AF_06/2022</t>
  </si>
  <si>
    <t xml:space="preserve">UNIÃO, PVC, SOLDÁVEL, DN 40MM, INSTALADO EM RAMAL DE DISTRIBUIÇÃO DE ÁGUA - FORNECIMENTO E INSTALAÇÃO. AF_06/2022</t>
  </si>
  <si>
    <t xml:space="preserve">LUVA COM ROSCA, PVC, SOLDÁVEL, DN 40MM X 1.1/4", INSTALADO EM RAMAL DE DISTRIBUIÇÃO DE ÁGUA - FORNECIMENTO E INSTALAÇÃO. AF_06/2022</t>
  </si>
  <si>
    <t xml:space="preserve">ADAPTADOR CURTO COM BOLSA E ROSCA PARA REGISTRO, PVC, SOLDÁVEL, DN 40MM X 1.1/4", INSTALADO EM RAMAL DE DISTRIBUIÇÃO DE ÁGUA - FORNECIMENTO E INSTALAÇÃO. AF_06/2022</t>
  </si>
  <si>
    <t xml:space="preserve">BUCHA DE REDUÇÃO, PVC, SOLDÁVEL, DN 40MM X 32MM, INSTALADO EM RAMAL DE DISTRIBUIÇÃO DE ÁGUA - FORNECIMENTO E INSTALAÇÃO. AF_06/2022</t>
  </si>
  <si>
    <t xml:space="preserve">ADAPTADOR CURTO COM BOLSA E ROSCA PARA REGISTRO, PVC, SOLDÁVEL, DN 40MM X 1.1/2", INSTALADO EM RAMAL DE DISTRIBUIÇÃO DE ÁGUA - FORNECIMENTO E INSTALAÇÃO. AF_06/2022</t>
  </si>
  <si>
    <t xml:space="preserve">LUVA, PVC, SOLDÁVEL, DN 50MM, INSTALADO EM RAMAL DE DISTRIBUIÇÃO DE ÁGUA - FORNECIMENTO E INSTALAÇÃO. AF_06/2022</t>
  </si>
  <si>
    <t xml:space="preserve">LUVA DE CORRER, PVC, SOLDÁVEL, DN 50MM, INSTALADO EM RAMAL DE DISTRIBUIÇÃO DE ÁGUA - FORNECIMENTO E INSTALAÇÃO. AF_06/2022</t>
  </si>
  <si>
    <t xml:space="preserve">UNIÃO, PVC, SOLDÁVEL, DN 50MM, INSTALADO EM RAMAL DE DISTRIBUIÇÃO DE ÁGUA - FORNECIMENTO E INSTALAÇÃO. AF_06/2022</t>
  </si>
  <si>
    <t xml:space="preserve">LUVA DE REDUÇÃO, PVC, SOLDÁVEL, DN 50MM X 25MM, INSTALADO EM RAMAL DE DISTRIBUIÇÃO DE ÁGUA   FORNECIMENTO E INSTALAÇÃO. AF_06/2022</t>
  </si>
  <si>
    <t xml:space="preserve">BUCHA DE REDUÇÃO, LONGA, PVC, SOLDÁVEL, DN 50 X 25 MM, INSTALADO EM RAMAL DE DISTRIBUIÇÃO DE ÁGUA - FORNECIMENTO E INSTALAÇÃO. AF_06/2022</t>
  </si>
  <si>
    <t xml:space="preserve">LUVA COM ROSCA, PVC, SOLDÁVEL, DN 50MM X 1.1/2", INSTALADO EM RAMAL DE DISTRIBUIÇÃO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</si>
  <si>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</si>
  <si>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1.1/4", INSTALADO EM RAMAL DE DISTRIBUIÇÃO DE ÁGUA - FORNECIMENTO E INSTALAÇÃO. AF_06/2022</t>
  </si>
  <si>
    <t xml:space="preserve">BUCHA DE REDUÇÃO , LONGA, PVC, SOLDÁVEL, DN 50 X 32 MM, INSTALADO EM RAMAL DE DISTRIBUIÇÃO DE ÁGUA - FORNECIMENTO E INSTALAÇÃO. AF_06/2022</t>
  </si>
  <si>
    <t xml:space="preserve">TE, PVC, SOLDÁVEL, DN 50MM, INSTALADO EM RAMAL DE DISTRIBUIÇÃO DE ÁGUA - FORNECIMENTO E INSTALAÇÃO. AF_06/2022</t>
  </si>
  <si>
    <t xml:space="preserve">TÊ DE REDUÇÃO, PVC, SOLDÁVEL, DN 50MM X 40MM, INSTALADO EM RAMAL DE DISTRIBUIÇÃO DE ÁGUA - FORNECIMENTO E INSTALAÇÃO. AF_06/2022</t>
  </si>
  <si>
    <t xml:space="preserve">TÊ DE REDUÇÃO, PVC, SOLDÁVEL, DN 50MM X 25MM, INSTALADO EM RAMAL DE DISTRIBUIÇÃO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</si>
  <si>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</si>
  <si>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RAMAL DE DISTRIBUIÇÃO DE ÁGUA - FORNECIMENTO E INSTALAÇÃO. AF_06/2022</t>
  </si>
  <si>
    <t xml:space="preserve">BUCHA DE REDUÇÃO, CURTA, PVC, SOLDÁVEL, DN 50 X 40 MM, INSTALADO EM RAMAL DE DISTRIBUIÇÃO DE ÁGUA - FORNECIMENTO E INSTALAÇÃO. AF_06/2022</t>
  </si>
  <si>
    <t xml:space="preserve">TE, PVC, SOLDÁVEL, DN 40MM, INSTALADO EM RAMAL DE DISTRIBUIÇÃO DE ÁGUA - FORNECIMENTO E INSTALAÇÃO. AF_06/2022</t>
  </si>
  <si>
    <t xml:space="preserve">TÊ DE REDUÇÃO, PVC, SOLDÁVEL, DN 40MM X 32MM, INSTALADO EM RAMAL DE DISTRIBUIÇÃO DE ÁGUA - FORNECIMENTO E INSTALAÇÃO. AF_06/2022</t>
  </si>
  <si>
    <t xml:space="preserve">BUCHA DE REDUÇÃO, LONGA, PVC, SOLDÁVEL, DN 40 X 25 MM, INSTALADO EM RAMAL DE DISTRIBUIÇÃO DE ÁGUA - FORNECIMENTO E INSTALAÇÃO. AF_06/2022</t>
  </si>
  <si>
    <t xml:space="preserve">TE DE REDUÇÃO, CPVC, SOLDÁVEL, DN 22 X 15 MM, INSTALADO EM RAMAL OU SUB-RAMAL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</si>
  <si>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</si>
  <si>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</si>
  <si>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</si>
  <si>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35 X 28 MM, INSTALADO EM RAMAL DE DISTRIBUIÇÃO DE ÁGUA - FORNECIMENTO E INSTALAÇÃO. AF_06/2022</t>
  </si>
  <si>
    <t xml:space="preserve">TE DE REDUÇÃO, CPVC, SOLDÁVEL, DN 42 X 35 MM, INSTALADO EM PRUMADA DE ÁGUA - FORNECIMENTO E INSTALAÇÃO. AF_06/2022</t>
  </si>
  <si>
    <t xml:space="preserve">TE, CPVC, SOLDÁVEL, DN  42MM, INSTALADO EM RAMAL DE DISTRIBUIÇÃO DE ÁGUA - FORNECIMENTO E INSTALAÇÃO. AF_06/2022</t>
  </si>
  <si>
    <t xml:space="preserve">JOELHO 90 GRAUS, CPVC, SOLDÁVEL, DN 42MM, INSTALADO EM RAMAL DE DISTRIBUIÇÃO DE ÁGUA - FORNECIMENTO E INSTALAÇÃO. AF_06/2022</t>
  </si>
  <si>
    <t xml:space="preserve">JOELHO 45 GRAUS, CPVC, SOLDÁVEL, DN 42MM, INSTALADO EM RAMAL DE DISTRIBUIÇÃO DE ÁGUA - FORNECIMENTO E INSTALAÇÃO. AF_06/2022</t>
  </si>
  <si>
    <t xml:space="preserve">LUVA, CPVC, SOLDÁVEL, DN 42MM, INSTALADO EM RAMAL DE DISTRIBUIÇÃO DE ÁGUA - FORNECIMENTO E INSTALAÇÃO. AF_06/2022</t>
  </si>
  <si>
    <t xml:space="preserve">LUVA DE CORRER, CPVC, SOLDÁVEL, DN 42MM, INSTALADO EM RAMAL DE DISTRIBUIÇÃO DE ÁGUA - FORNECIMENTO E INSTALAÇÃO. AF_06/2022</t>
  </si>
  <si>
    <t xml:space="preserve">UNIÃO, CPVC, SOLDÁVEL, DN 42MM, INSTALADO EM RAMAL DE DISTRIBUIÇÃO DE ÁGUA   FORNECIMENTO E INSTALAÇÃO. AF_06/2022</t>
  </si>
  <si>
    <t xml:space="preserve">LUVA DE TRANSIÇÃO, CPVC, SOLDÁVEL, DN42MM X 1.1/2", INSTALADO EM RAMAL DE DISTRIBUIÇÃO DE ÁGUA - FORNECIMENTO E INSTALAÇÃO. AF_06/2022</t>
  </si>
  <si>
    <t xml:space="preserve">CONECTOR, CPVC, SOLDÁVEL, DN 42MM X 1.1/2", INSTALADO EM RAMAL DE DISTRIBUIÇÃO DE ÁGUA - FORNECIMENTO E INSTALAÇÃO. AF_06/2022</t>
  </si>
  <si>
    <t xml:space="preserve">TE DE REDUÇÃO, CPVC, SOLDÁVEL, DN 42 X 35 MM, INSTALADO EM RAMAL DE DISTRIBUIÇÃO DE ÁGUA - FORNECIMENTO E INSTALAÇÃO. AF_06/2022</t>
  </si>
  <si>
    <t xml:space="preserve">LUVA DE CORRER, PVC, SOLDÁVEL, DN 40MM, INSTALADO EM RAMAL DE DISTRIBUIÇÃO DE ÁGUA - FORNECIMENTO E INSTALAÇÃO. AF_06/2022</t>
  </si>
  <si>
    <t xml:space="preserve">JOELHO 90 GRAUS, PVC, SERIE R, ÁGUA PLUVIAL, DN 150 MM, JUNTA ELÁSTICA, FORNECIDO E INSTALADO EM RAMAL DE ENCAMINHAMENTO. AF_06/2022</t>
  </si>
  <si>
    <t xml:space="preserve">JOELHO 45 GRAUS, PVC, SERIE R, ÁGUA PLUVIAL, DN 150 MM, JUNTA ELÁSTICA, FORNECIDO E INSTALADO EM RAMAL DE ENCAMINHAMENTO. AF_06/2022</t>
  </si>
  <si>
    <t xml:space="preserve">CURVA 87 GRAUS E 30 MINUTOS, PVC, SERIE R, ÁGUA PLUVIAL, DN 150 MM, JUNTA ELÁSTICA, FORNECIDO E INSTALADO EM RAMAL DE ENCAMINHAMENTO. AF_06/2022</t>
  </si>
  <si>
    <t xml:space="preserve">LUVA SIMPLES, PVC, SERIE R, ÁGUA PLUVIAL, DN 150 MM, JUNTA ELÁSTICA, FORNECIDO E INSTALADO EM RAMAL DE ENCAMINHAMENTO. AF_06/2022</t>
  </si>
  <si>
    <t xml:space="preserve">LUVA DE CORRER, PVC, SERIE R, ÁGUA PLUVIAL, DN 150 MM, JUNTA ELÁSTICA, FORNECIDO E INSTALADO EM RAMAL DE ENCAMINHAMENTO. AF_06/2022</t>
  </si>
  <si>
    <t xml:space="preserve">TÊ DE INSPEÇÃO, PVC, SERIE R, ÁGUA PLUVIAL, DN 150 MM, JUNTA ELÁSTICA, FORNECIDO E INSTALADO EM RAMAL DE ENCAMINHAMENTO. AF_06/2022</t>
  </si>
  <si>
    <t xml:space="preserve">REDUÇÃO EXCÊNTRICA, PVC, SERIE R, ÁGUA PLUVIAL, DN 150 X 100 MM, JUNTA ELÁSTICA, FORNECIDO E INSTALADO EM RAMAL DE ENCAMINHAMENTO. AF_06/2022</t>
  </si>
  <si>
    <t xml:space="preserve">JUNÇÃO SIMPLES, PVC, SERIE R, ÁGUA PLUVIAL, DN 150 X 100 MM, JUNTA ELÁSTICA, FORNECIDO E INSTALADO EM RAMAL DE ENCAMINHAMENTO. AF_06/2022</t>
  </si>
  <si>
    <t xml:space="preserve">TÊ, PVC, SERIE R, ÁGUA PLUVIAL, DN 150 X 100 MM, JUNTA ELÁSTICA, FORNECIDO E INSTALADO EM RAMAL DE ENCAMINHAMENTO. AF_06/2022</t>
  </si>
  <si>
    <t xml:space="preserve">JUNÇÃO SIMPLES, PVC, SERIE R, ÁGUA PLUVIAL, DN 150 X 150 MM, JUNTA ELÁSTICA, FORNECIDO E INSTALADO EM RAMAL DE ENCAMINHAMENTO. AF_06/2022</t>
  </si>
  <si>
    <t xml:space="preserve">TÊ, PVC, SERIE R, ÁGUA PLUVIAL, DN 150 X 150 MM, JUNTA ELÁSTICA, FORNECIDO E INSTALADO EM RAMAL DE ENCAMINHAMENTO.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</si>
  <si>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</si>
  <si>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</si>
  <si>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BUCHA DE REDUÇÃO, PPR, DN 25 X 20 MM, INSTALADO EM RAMAL OU SUB-RAMAL DE ÁGUA - FORNECIMENTO E INSTALAÇÃO. AF_08/2022</t>
  </si>
  <si>
    <t xml:space="preserve">TÊ MISTURADOR, PPR, F M M, DN 25 X 25 MM, INSTALADO EM RAMAL OU SUB-RAMAL DE ÁGUA - FORNECIMENTO E INSTALAÇÃO. AF_08/2022</t>
  </si>
  <si>
    <t xml:space="preserve">JOELHO 45 GRAUS, PPR, F/ F, DN 90 MM, INSTALADO EM PRUMADA DE ÁGUA -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</si>
  <si>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</si>
  <si>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</si>
  <si>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</si>
  <si>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90 GRAUS, PPR, DN 20 MM, INSTALADO EM RAMAL OU SUB-RAMAL DE ÁGUA - FORNECIMENTO E INSTALAÇÃO. AF_08/2022</t>
  </si>
  <si>
    <t xml:space="preserve">LUVA, PPR, DN 20 MM, INSTALADO EM RAMAL OU SUB-RAMAL DE ÁGUA - FORNECIMENTO E INSTALAÇÃO. AF_08/2022</t>
  </si>
  <si>
    <t xml:space="preserve">TÊ MISTURADOR, PPR, F M M, DN 20 X 20 MM, INSTALADO EM RAMAL OU SUB-RAMAL DE ÁGUA - FORNECIMENTO E INSTALAÇÃO. AF_08/2022</t>
  </si>
  <si>
    <t xml:space="preserve">TÊ NORMAL, PPR, 90 GRAUS, DN 20 X 20 X 20 MM, INSTALADO EM RAMAL OU SUB-RAMAL DE ÁGUA - FORNECIMENTO E INSTALAÇÃO. AF_08/2022</t>
  </si>
  <si>
    <t xml:space="preserve">JOELHO 90 GRAUS, PVC, SOLDÁVEL, DN 20 MM, INSTALADO EM DRENO DE AR CONDICIONADO - FORNECIMENTO E INSTALAÇÃO. AF_08/2022</t>
  </si>
  <si>
    <t xml:space="preserve">JOELHO 45 GRAUS, PVC, SOLDÁVEL, DN 20 MM, INSTALADO EM DRENO DE AR CONDICIONADO - FORNECIMENTO E INSTALAÇÃO. AF_08/2022</t>
  </si>
  <si>
    <t xml:space="preserve">JOELHO 90 GRAUS, PVC, SOLDÁVEL, DN 32 MM, INSTALADO EM DRENO DE AR CONDICIONADO - FORNECIMENTO E INSTALAÇÃO. AF_08/2022</t>
  </si>
  <si>
    <t xml:space="preserve">JOELHO 45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</si>
  <si>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</si>
  <si>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</si>
  <si>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</si>
  <si>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32 MM, INSTALADO EM DRENO DE AR CONDICIONADO - FORNECIMENTO E INSTALAÇÃO. AF_08/2022</t>
  </si>
  <si>
    <t xml:space="preserve">BUCHA DE REDUÇÃO LONGA, PVC, SÉRIE NORMAL, ESGOTO PREDIAL, DN 50 X 40 MM, JUNTA SOLDÁVEL E ELÁSTICA, FORNECIDO E INSTALADO EM RAMAL DE DESCARGA OU RAMAL DE ESGOTO SANITÁRIO. AF_08/2022</t>
  </si>
  <si>
    <t xml:space="preserve">JUNÇÃO DE REDUÇÃO INVERTIDA, PVC, SÉRIE NORMAL, ESGOTO PREDIAL, DN 75 X 50 MM, JUNTA ELÁSTICA, FORNECIDO E INSTALADO EM RAMAL DE DESCARGA OU RAMAL DE ESGOTO SANITÁRIO. AF_08/2022</t>
  </si>
  <si>
    <t xml:space="preserve">TE, PVC, SÉRIE NORMAL, ESGOTO PREDIAL, DN 100 X 50 MM, JUNTA ELÁSTICA, FORNECIDO E INSTALADO EM RAMAL DE DESCARGA OU RAMAL DE ESGOTO SANITÁRIO. AF_08/2022</t>
  </si>
  <si>
    <t xml:space="preserve">JUNÇÃO DE REDUÇÃO INVERTIDA, PVC, SÉRIE NORMAL, ESGOTO PREDIAL, DN 100 X 50 MM, JUNTA ELÁSTICA, FORNECIDO E INSTALADO EM RAMAL DE DESCARGA OU RAMAL DE ESGOTO SANITÁRIO. AF_08/2022</t>
  </si>
  <si>
    <t xml:space="preserve">TE, PVC, SÉRIE NORMAL, ESGOTO PREDIAL, DN 100 X 75 MM, JUNTA ELÁSTICA, FORNECIDO E INSTALADO EM RAMAL DE DESCARGA OU RAMAL DE ESGOTO SANITÁRIO. AF_08/2022</t>
  </si>
  <si>
    <t xml:space="preserve">JUNÇÃO DE REDUCAO INVERTIDA, PVC, SÉRIE NORMAL, ESGOTO PREDIAL, DN 100 X 75 MM, JUNTA ELÁSTICA, FORNECIDO E INSTALADO EM RAMAL DE DESCARGA OU RAMAL DE ESGOTO SANITÁRIO. AF_08/2022</t>
  </si>
  <si>
    <t xml:space="preserve">TERMINAL DE VENTILAÇÃO, PVC, SÉRIE NORMAL, ESGOTO PREDIAL, DN 50 MM, JUNTA SOLDÁVEL, FORNECIDO E INSTALADO EM PRUMADA DE ESGOTO SANITÁRIO OU VENTILAÇÃO. AF_08/2022</t>
  </si>
  <si>
    <t xml:space="preserve">JUNÇÃO DE REDUÇÃO INVERTIDA, PVC, SÉRIE NORMAL, ESGOTO PREDIAL, DN 75 X 50 MM, JUNTA ELÁSTICA,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</si>
  <si>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</si>
  <si>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TE,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</si>
  <si>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PRUMADA DE ESGOTO SANITÁRIO OU VENTILAÇÃO. AF_08/2022</t>
  </si>
  <si>
    <t xml:space="preserve">TE,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</si>
  <si>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PRUMADA DE ESGOTO SANITÁRIO OU VENTILAÇÃO. AF_08/2022</t>
  </si>
  <si>
    <t xml:space="preserve">TERMINAL DE VENTILAÇÃO, PVC, SÉRIE NORMAL, ESGOTO PREDIAL, DN 100 MM, JUNTA SOLDÁVEL, FORNECIDO E INSTALADO EM PRUMADA DE ESGOTO SANITÁRIO OU VENTILAÇÃO. AF_08/2022</t>
  </si>
  <si>
    <t xml:space="preserve">CAP, PVC, SÉRIE NORMAL, ESGOTO PREDIAL, DN 100 MM, JUNTA ELÁSTICA, FORNECIDO E INSTALADO EM SUBCOLETOR AÉREO DE ESGOTO SANITÁRIO. AF_08/2022</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</si>
  <si>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</si>
  <si>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</si>
  <si>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</si>
  <si>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25 MM, COM ANEL DESLIZANTE - FORNECIMENTO E INSTALAÇÃO. AF_02/2023</t>
  </si>
  <si>
    <t xml:space="preserve">LUVA , PARA INSTALAÇÕES EM PEX ÁGUA, DN 16 MM, COM ANEL DESLIZANTE - FORNECIMENTO E INSTALAÇÃO. AF_02/2023</t>
  </si>
  <si>
    <t xml:space="preserve">LUVA , PARA INSTALAÇÕES EM PEX ÁGUA, DN 20 MM, COM ANEL DESLIZANTE - FORNECIMENTO E INSTALAÇÃO. AF_02/2023</t>
  </si>
  <si>
    <t xml:space="preserve">LUVA , PARA INSTALAÇÕES EM PEX ÁGUA, DN 25 MM, COM ANEL DESLIZANTE - FORNECIMENTO E INSTALAÇÃO. AF_02/2023</t>
  </si>
  <si>
    <t xml:space="preserve">LUVA , PARA INSTALAÇÕES EM PEX ÁGUA, DN 32 MM, COM ANEL DESLIZANTE - FORNECIMENTO E INSTALAÇÃO. AF_02/2023</t>
  </si>
  <si>
    <t xml:space="preserve">BUCHA DE REDUÇÃO, PPR, DN 50 X 32 MM,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</si>
  <si>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</si>
  <si>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</si>
  <si>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</si>
  <si>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</si>
  <si>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</si>
  <si>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</si>
  <si>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</si>
  <si>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</si>
  <si>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</si>
  <si>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</si>
  <si>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</si>
  <si>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</si>
  <si>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</si>
  <si>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</si>
  <si>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</si>
  <si>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</si>
  <si>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</si>
  <si>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</si>
  <si>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JOELHO CPVC, SOLDÁVEL, 45 GRAUS, DN 42 MM, INSTALADO EM RESERVAÇÃO PREDIAL DE ÁGUA - FORNECIMENTO E INSTALAÇÃO. AF_04/2024</t>
  </si>
  <si>
    <t xml:space="preserve">UNIÃO FLANGE, PPR, COM PARAFUSOS, DN 40 MM,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</si>
  <si>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</si>
  <si>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JOELHO PVC, SOLDÁVEL, 45 GRAUS, DN 25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</si>
  <si>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</si>
  <si>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</si>
  <si>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</si>
  <si>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</si>
  <si>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</si>
  <si>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</si>
  <si>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</si>
  <si>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</si>
  <si>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</si>
  <si>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</si>
  <si>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</si>
  <si>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</si>
  <si>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</si>
  <si>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</si>
  <si>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</si>
  <si>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</si>
  <si>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</si>
  <si>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</si>
  <si>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</si>
  <si>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</si>
  <si>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</si>
  <si>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</si>
  <si>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</si>
  <si>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</si>
  <si>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</si>
  <si>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</si>
  <si>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</si>
  <si>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</si>
  <si>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</si>
  <si>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</si>
  <si>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</si>
  <si>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</si>
  <si>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</si>
  <si>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</si>
  <si>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</si>
  <si>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</si>
  <si>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</si>
  <si>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</si>
  <si>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</si>
  <si>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</si>
  <si>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35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</si>
  <si>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</si>
  <si>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</si>
  <si>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</si>
  <si>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</si>
  <si>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</si>
  <si>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</si>
  <si>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</si>
  <si>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</si>
  <si>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</si>
  <si>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</si>
  <si>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</si>
  <si>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</si>
  <si>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</si>
  <si>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</si>
  <si>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</si>
  <si>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</si>
  <si>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</si>
  <si>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</si>
  <si>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</si>
  <si>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</si>
  <si>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</si>
  <si>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</si>
  <si>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</si>
  <si>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</si>
  <si>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</si>
  <si>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</si>
  <si>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</si>
  <si>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</si>
  <si>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ESGOTO. AF_12/2020</t>
  </si>
  <si>
    <t xml:space="preserve">CAIXA DE GORDURA SIMPLES, CIRCULAR, EM CONCRETO PRÉ-MOLDADO, DIÂMETRO INTERNO = 0,4 M, ALTURA INTERNA = 0,4 M. AF_12/2020</t>
  </si>
  <si>
    <t xml:space="preserve">CAIXA DE GORDURA SIMPLES (CAPACIDADE: 36L), RETANGULAR, EM ALVENARIA COM TIJOLOS CERÂMICOS MACIÇOS, DIMENSÕES INTERNAS = 0,2X0,4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</si>
  <si>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</si>
  <si>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TIJOLOS CERÂMICOS MACIÇOS, DIMENSÕES INTERNAS = 0,4X1,2 M, ALTURA INTERNA = 1 M. AF_12/2020</t>
  </si>
  <si>
    <t xml:space="preserve">CAIXA DE GORDURA SIMPLES (CAPACIDADE: 36 L), RETANGULAR, EM ALVENARIA COM BLOCOS DE CONCRETO, DIMENSÕES INTERNAS = 0,2X0,4 M, ALTURA INTERNA = 0,8 M. AF_12/2020</t>
  </si>
  <si>
    <t xml:space="preserve">CAIXA DE GORDURA DUPLA (CAPACIDADE: 126 L), RETANGULAR, EM ALVENARIA COM BLOCOS DE CONCRETO, DIMENSÕES INTERNAS = 0,4X0,7 M, ALTURA INTERNA = 0,8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</si>
  <si>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</si>
  <si>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</si>
  <si>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</si>
  <si>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</si>
  <si>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1X1X0,6 M PARA REDE DE DRENAGEM.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</si>
  <si>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</si>
  <si>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</si>
  <si>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</si>
  <si>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1X1X0,6 M PARA REDE DE DRENAGEM. AF_12/2020</t>
  </si>
  <si>
    <t xml:space="preserve">FURO EM CAIXA D'ÁGUA COM ESPESSURA DE 2 ATÉ 5 MM E DIÂMETRO DE 15 MM. AF_06/2021</t>
  </si>
  <si>
    <t xml:space="preserve">FURO EM CAIXA D'ÁGUA COM ESPESSURA DE 6 ATÉ 8 MM E DIÂMETRO DE 15 MM. AF_06/2021</t>
  </si>
  <si>
    <t xml:space="preserve">FURO EM CAIXA D'ÁGUA COM ESPESSURA DE 2 ATÉ 5 MM E DIÂMETRO DE 20 MM. AF_06/2021</t>
  </si>
  <si>
    <t xml:space="preserve">FURO EM CAIXA D'ÁGUA COM ESPESSURA DE 6 ATÉ 8 MM E DIÂMETRO DE 20 MM. AF_06/2021</t>
  </si>
  <si>
    <t xml:space="preserve">FURO EM CAIXA D'ÁGUA COM ESPESSURA DE 2 ATÉ 5 MM E DIÂMETRO DE 25 MM. AF_06/2021</t>
  </si>
  <si>
    <t xml:space="preserve">FURO EM CAIXA D'ÁGUA COM ESPESSURA DE 6 ATÉ 8 MM E DIÂMETRO DE 25 MM. AF_06/2021</t>
  </si>
  <si>
    <t xml:space="preserve">FURO EM CAIXA D'ÁGUA COM ESPESSURA DE 2 ATÉ 5 MM E DIÂMETRO DE 32 MM. AF_06/2021</t>
  </si>
  <si>
    <t xml:space="preserve">FURO EM CAIXA D'ÁGUA COM ESPESSURA DE 6 ATÉ 8 MM E DIÂMETRO DE 32 MM. AF_06/2021</t>
  </si>
  <si>
    <t xml:space="preserve">FURO EM CAIXA D'ÁGUA COM ESPESSURA DE 2 ATÉ 5 MM E DIÂMETRO DE 40 MM. AF_06/2021</t>
  </si>
  <si>
    <t xml:space="preserve">FURO EM CAIXA D'ÁGUA COM ESPESSURA DE 6 ATÉ 8 MM E DIÂMETRO DE 40 MM. AF_06/2021</t>
  </si>
  <si>
    <t xml:space="preserve">FURO EM CAIXA D'ÁGUA COM ESPESSURA DE 2 ATÉ 5 MM E DIÂMETRO DE 50 MM. AF_06/2021</t>
  </si>
  <si>
    <t xml:space="preserve">FURO EM CAIXA D'ÁGUA COM ESPESSURA DE 6 ATÉ 8 MM E DIÂMETRO DE 50 MM. AF_06/2021</t>
  </si>
  <si>
    <t xml:space="preserve">FURO EM CAIXA D'ÁGUA COM ESPESSURA DE 2 ATÉ 5 MM E DIÂMETRO DE 60 MM. AF_06/2021</t>
  </si>
  <si>
    <t xml:space="preserve">FURO EM CAIXA D'ÁGUA COM ESPESSURA DE 6 ATÉ 8 MM E DIÂMETRO DE 60 MM. AF_06/2021</t>
  </si>
  <si>
    <t xml:space="preserve">FURO EM CAIXA D'ÁGUA COM ESPESSURA DE 2 ATÉ 5 MM E DIÂMETRO DE 75 MM. AF_06/2021</t>
  </si>
  <si>
    <t xml:space="preserve">FURO EM CAIXA D'ÁGUA COM ESPESSURA DE 6 ATÉ 8 MM E DIÂMETRO DE 75 MM. AF_06/2021</t>
  </si>
  <si>
    <t xml:space="preserve">FURO EM CAIXA D'ÁGUA COM ESPESSURA DE 2 ATÉ 5 MM E DIÂMETRO DE 100 MM. AF_06/2021</t>
  </si>
  <si>
    <t xml:space="preserve">FURO EM CAIXA D'ÁGUA COM ESPESSURA DE 6 ATÉ 8 MM E DIÂMETRO DE 100 MM. AF_06/2021</t>
  </si>
  <si>
    <t xml:space="preserve">CAIXA D´ÁGUA EM POLIETILENO, 500 LITROS - FORNECIMENTO E INSTALAÇÃO. AF_06/2021</t>
  </si>
  <si>
    <t xml:space="preserve">CAIXA D´ÁGUA EM POLIETILENO, 750 LITROS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</si>
  <si>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</si>
  <si>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</si>
  <si>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</si>
  <si>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</si>
  <si>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POLIÉSTER REFORÇADO COM FIBRA DE VIDRO, 500 LITROS - FORNECIMENTO E INSTALAÇÃO. AF_06/2021</t>
  </si>
  <si>
    <t xml:space="preserve">CAIXA D´ÁGUA EM POLIÉSTER REFORÇADO COM FIBRA DE VIDRO, 750 LITROS - FORNECIMENTO E INSTALAÇÃO. AF_06/2021</t>
  </si>
  <si>
    <t xml:space="preserve">CAIXA D´ÁGUA EM POLIÉSTER REFORÇADO COM FIBRA DE VIDRO, 1000 LITROS - FORNECIMENTO E INSTALAÇÃO. AF_06/2021</t>
  </si>
  <si>
    <t xml:space="preserve">CAIXA D´ÁGUA EM POLIÉSTER REFORÇADO COM FIBRA DE VIDRO, 1500 LITROS - FORNECIMENTO E INSTALAÇÃO. AF_06/2021</t>
  </si>
  <si>
    <t xml:space="preserve">CAIXA D´ÁGUA EM POLIÉSTER REFORÇADO COM FIBRA DE VIDRO, 2000 LITROS - FORNECIMENTO E INSTALAÇÃO. AF_06/2021</t>
  </si>
  <si>
    <t xml:space="preserve">CAIXA D´ÁGUA EM POLIÉSTER REFORÇADO COM FIBRA DE VIDRO, 3000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</si>
  <si>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</si>
  <si>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</si>
  <si>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10000 LITROS - FORNECIMENTO E INSTALAÇÃO. AF_06/2021</t>
  </si>
  <si>
    <t xml:space="preserve">CAIXA D´ÁGUA EM POLIÉSTER REFORÇADO COM FIBRA DE VIDRO, 15000 LITROS - FORNECIMENTO E INSTALAÇÃO. AF_06/2021</t>
  </si>
  <si>
    <t xml:space="preserve">CAIXA D´ÁGUA EM POLIÉSTER REFORÇADO COM FIBRA DE VIDRO, 20000 LITROS - FORNECIMENTO E INSTALAÇÃO. AF_06/2021</t>
  </si>
  <si>
    <t xml:space="preserve">CAIXA D´ÁGUA EM POLIETILENO, 500 LITROS (INCLUSOS TUBOS, CONEXÕES E TORNEIRA DE BÓIA) - FORNECIMENTO E INSTALAÇÃO. AF_06/2021</t>
  </si>
  <si>
    <t xml:space="preserve">CAIXA D´ÁGUA EM POLIETILENO, 1000 LITROS (INCLUSOS TUBOS, CONEXÕES E TORNEIRA DE BÓIA) - FORNECIMENTO E INSTALAÇÃO. AF_06/2021</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</si>
  <si>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</si>
  <si>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</si>
  <si>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RALO SIFONADO, PVC, DN 100 X 40 MM, JUNTA SOLDÁVEL, FORNECIDO E INSTALADO EM RAMAIS DE ENCAMINHAMENTO DE ÁGUA PLUVIAL. AF_06/2022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</si>
  <si>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</si>
  <si>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</si>
  <si>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SIFONADO,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</si>
  <si>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</si>
  <si>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</si>
  <si>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</si>
  <si>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</si>
  <si>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</si>
  <si>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TANQUE DE LOUÇA BRANCA COM COLUNA, 30L OU EQUIVALENTE - FORNECIMENTO E INSTALAÇÃO. AF_01/2020</t>
  </si>
  <si>
    <t xml:space="preserve">TANQUE DE LOUÇA BRANCA SUSPENSO, 18L OU EQUIVALENTE - FORNECIMENTO E INSTALAÇÃO. AF_01/2020</t>
  </si>
  <si>
    <t xml:space="preserve">TANQUE DE MÁRMORE SINTÉTICO COM COLUNA, 22L OU EQUIVALENTE   FORNECIMENTO E INSTALAÇÃO. AF_01/2020</t>
  </si>
  <si>
    <t xml:space="preserve">TANQUE DE MÁRMORE SINTÉTICO SUSPENSO, 22L OU EQUIVALENTE - FORNECIMENTO E INSTALAÇÃO. AF_01/2020</t>
  </si>
  <si>
    <t xml:space="preserve">VÁLVULA EM METAL CROMADO 1.1/2" X 1.1/2" PARA TANQUE OU LAVATÓRIO, COM OU SEM LADRÃO - FORNECIMENTO E INSTALAÇÃO. AF_01/2020</t>
  </si>
  <si>
    <t xml:space="preserve">VÁLVULA EM METAL CROMADO TIPO AMERICANA 3.1/2" X 1.1/2" PARA PIA - FORNECIMENTO E INSTALAÇÃO. AF_01/2020</t>
  </si>
  <si>
    <t xml:space="preserve">VÁLVULA EM PLÁSTICO 1" PARA PIA, TANQUE OU LAVATÓRIO, COM OU SEM LADRÃO - FORNECIMENTO E INSTALAÇÃO. AF_01/2020</t>
  </si>
  <si>
    <t xml:space="preserve">VÁLVULA EM PLÁSTICO CROMADO TIPO AMERICANA 3.1/2" X 1.1/2" SEM ADAPTADOR PARA PIA - FORNECIMENTO E INSTALAÇÃO. AF_01/2020</t>
  </si>
  <si>
    <t xml:space="preserve">SIFÃO DO TIPO GARRAFA EM METAL CROMADO 1 X 1.1/2" - FORNECIMENTO E INSTALAÇÃO. AF_01/2020</t>
  </si>
  <si>
    <t xml:space="preserve">SIFÃO DO TIPO GARRAFA/COPO EM PVC 1.1/4  X 1.1/2" - FORNECIMENTO E INSTALAÇÃO. AF_01/2020</t>
  </si>
  <si>
    <t xml:space="preserve">SIFÃO DO TIPO FLEXÍVEL EM PVC 1  X 1.1/2  - FORNECIMENTO E INSTALAÇÃO. AF_01/2020</t>
  </si>
  <si>
    <t xml:space="preserve">ENGATE FLEXÍVEL EM PLÁSTICO BRANCO, 1/2" X 30CM - FORNECIMENTO E INSTALAÇÃO. AF_01/2020</t>
  </si>
  <si>
    <t xml:space="preserve">ENGATE FLEXÍVEL EM PLÁSTICO BRANCO, 1/2" X 40CM - FORNECIMENTO E INSTALAÇÃO. AF_01/2020</t>
  </si>
  <si>
    <t xml:space="preserve">ENGATE FLEXÍVEL EM INOX, 1/2  X 30CM - FORNECIMENTO E INSTALAÇÃO. AF_01/2020</t>
  </si>
  <si>
    <t xml:space="preserve">ENGATE FLEXÍVEL EM INOX, 1/2  X 40CM - FORNECIMENTO E INSTALAÇÃO. AF_01/2020</t>
  </si>
  <si>
    <t xml:space="preserve">VASO SANITÁRIO SIFONADO COM CAIXA ACOPLADA LOUÇA BRANCA - FORNECIMENTO E INSTALAÇÃO. AF_01/2020</t>
  </si>
  <si>
    <t xml:space="preserve">BANCADA DE GRANITO CINZA POLIDO, DE 1,50 X 0,60 M, PARA PIA DE COZINHA - FORNECIMENTO E INSTALAÇÃO. AF_01/2020</t>
  </si>
  <si>
    <t xml:space="preserve">BANCADA DE MÁRMORE BRANCO POLIDO, DE 1,50 X 0,60 M, PARA PIA DE COZINHA - FORNECIMENTO E INSTALAÇÃO. AF_01/2020</t>
  </si>
  <si>
    <t xml:space="preserve">BANCADA DE MÁRMORE SINTÉTICO, DE 120 X 60CM, COM CUBA INTEGRADA - FORNECIMENTO E INSTALAÇÃO. AF_01/2020</t>
  </si>
  <si>
    <t xml:space="preserve">BANCADA DE GRANITO CINZA POLIDO, DE 0,50 X 0,60 M, PARA LAVATÓRIO - FORNECIMENTO E INSTALAÇÃO. AF_01/2020</t>
  </si>
  <si>
    <t xml:space="preserve">BANCADA DE MÁRMORE BRANCO POLIDO, DE 0,50 X 0,60 M, PARA LAVATÓRIO - FORNECIMENTO E INSTALAÇÃO. AF_01/2020</t>
  </si>
  <si>
    <t xml:space="preserve">CUBA DE EMBUTIR RETANGULAR DE AÇO INOXIDÁVEL, 46 X 30 X 12 CM - FORNECIMENTO E INSTALAÇÃO. AF_01/2020</t>
  </si>
  <si>
    <t xml:space="preserve">CUBA DE EMBUTIR OVAL EM LOUÇA BRANCA, 35 X 50CM OU EQUIVALENTE - FORNECIMENTO E INSTALAÇÃO. AF_01/2020</t>
  </si>
  <si>
    <t xml:space="preserve">LAVATÓRIO LOUÇA BRANCA COM COLUNA, *44 X 35,5* CM, PADRÃO POPULAR - FORNECIMENTO E INSTALAÇÃO. AF_01/2020</t>
  </si>
  <si>
    <t xml:space="preserve">LAVATÓRIO LOUÇA BRANCA COM COLUNA, 45 X 55CM OU EQUIVALENTE, PADRÃO MÉDIO - FORNECIMENTO E INSTALAÇÃO. AF_01/2020</t>
  </si>
  <si>
    <t xml:space="preserve">LAVATÓRIO LOUÇA BRANCA SUSPENSO, 29,5 X 39CM OU EQUIVALENTE, PADRÃO POPULAR - FORNECIMENTO E INSTALAÇÃO. AF_01/2020</t>
  </si>
  <si>
    <t xml:space="preserve">APARELHO MISTURADOR DE MESA PARA LAVATÓRIO, PADRÃO MÉDIO - FORNECIMENTO E INSTALAÇÃO. AF_01/2020</t>
  </si>
  <si>
    <t xml:space="preserve">TORNEIRA CROMADA DE MESA, 1/2" OU 3/4", PARA LAVATÓRIO, PADRÃO POPULAR - FORNECIMENTO E INSTALAÇÃO. AF_01/2020</t>
  </si>
  <si>
    <t xml:space="preserve">APARELHO MISTURADOR DE MESA PARA PIA DE COZINHA, PADRÃO MÉDIO - FORNECIMENTO E INSTALAÇÃO. AF_01/2020</t>
  </si>
  <si>
    <t xml:space="preserve">TORNEIRA CROMADA TUBO MÓVEL, DE MESA, 1/2" OU 3/4", PARA PIA DE COZINHA, PADRÃO ALTO - FORNECIMENTO E INSTALAÇÃO. AF_01/2020</t>
  </si>
  <si>
    <t xml:space="preserve">TORNEIRA CROMADA TUBO MÓVEL, DE PAREDE, 1/2" OU 3/4", PARA PIA DE COZINHA, PADRÃO MÉDIO - FORNECIMENTO E INSTALAÇÃO. AF_01/2020</t>
  </si>
  <si>
    <t xml:space="preserve">TORNEIRA CROMADA LONGA, DE PAREDE, 1/2" OU 3/4", PARA PIA DE COZINHA, PADRÃO POPULAR - FORNECIMENTO E INSTALAÇÃO. AF_01/2020</t>
  </si>
  <si>
    <t xml:space="preserve">TORNEIRA CROMADA 1/2" OU 3/4" PARA TANQUE, PADRÃO POPULAR - FORNECIMENTO E INSTALAÇÃO. AF_01/2020</t>
  </si>
  <si>
    <t xml:space="preserve">TORNEIRA CROMADA 1/2" OU 3/4" PARA TANQUE, PADRÃO MÉDIO - FORNECIMENTO E INSTALAÇÃO. AF_01/2020</t>
  </si>
  <si>
    <t xml:space="preserve">TORNEIRA CROMADA DE MESA, 1/2" OU 3/4", PARA LAVATÓRIO, PADRÃO MÉDIO - FORNECIMENTO E INSTALAÇÃO. AF_01/2020</t>
  </si>
  <si>
    <t xml:space="preserve">TORNEIRA PLÁSTICA 3/4" PARA TANQUE - FORNECIMENTO E INSTALAÇÃO. AF_01/2020</t>
  </si>
  <si>
    <t xml:space="preserve">TANQUE DE LOUÇA BRANCA COM COLUNA, 30L OU EQUIVALENTE, INCLUSO SIFÃO FLEXÍVEL EM PVC, VÁLVULA METÁLICA E TORNEIRA DE METAL CROMADO PADRÃO MÉDIO - FORNECIMENTO E INSTALAÇÃO. AF_01/2020</t>
  </si>
  <si>
    <t xml:space="preserve">TANQUE DE LOUÇA BRANCA COM COLUNA, 30L OU EQUIVALENTE, INCLUSO SIFÃO FLEXÍVEL EM PVC, VÁLVULA PLÁSTICA E TORNEIRA DE METAL CROMADO PADRÃO POPULAR - FORNECIMENTO E INSTALAÇÃO. AF_01/2020</t>
  </si>
  <si>
    <t xml:space="preserve">TANQUE DE LOUÇA BRANCA COM COLUNA, 30L OU EQUIVALENTE, INCLUSO SIFÃO FLEXÍVEL EM PVC, VÁLVULA PLÁSTICA E TORNEIRA DE PLÁSTICO - FORNECIMENTO E INSTALAÇÃO. AF_01/2020</t>
  </si>
  <si>
    <t xml:space="preserve">TANQUE DE LOUÇA BRANCA SUSPENSO, 18L OU EQUIVALENTE, INCLUSO SIFÃO TIPO GARRAFA EM METAL CROMADO, VÁLVULA METÁLICA E TORNEIRA DE METAL CROMADO PADRÃO MÉDIO - FORNECIMENTO E INSTALAÇÃO. AF_01/2020</t>
  </si>
  <si>
    <t xml:space="preserve">TANQUE DE LOUÇA BRANCA SUSPENSO, 18L OU EQUIVALENTE, INCLUSO SIFÃO TIPO GARRAFA EM PVC, VÁLVULA PLÁSTICA E TORNEIRA DE METAL CROMADO PADRÃO POPULAR - FORNECIMENTO E INSTALAÇÃO. AF_01/2020</t>
  </si>
  <si>
    <t xml:space="preserve">TANQUE DE LOUÇA BRANCA SUSPENSO, 18L OU EQUIVALENTE, INCLUSO SIFÃO TIPO GARRAFA EM PVC, VÁLVULA PLÁSTICA E TORNEIRA DE PLÁSTICO - FORNECIMENTO E INSTALAÇÃO. AF_01/2020</t>
  </si>
  <si>
    <t xml:space="preserve">TANQUE DE MÁRMORE SINTÉTICO COM COLUNA, 22L OU EQUIVALENTE, INCLUSO SIFÃO FLEXÍVEL EM PVC, VÁLVULA PLÁSTICA E TORNEIRA DE METAL CROMADO PADRÃO POPULAR - FORNECIMENTO E INSTALAÇÃO. AF_01/2020</t>
  </si>
  <si>
    <t xml:space="preserve">TANQUE DE MÁRMORE SINTÉTICO COM COLUNA, 22L OU EQUIVALENTE, INCLUSO SIFÃO FLEXÍVEL EM PVC, VÁLVULA PLÁSTICA E TORNEIRA DE PLÁSTICO - FORNECIMENTO E INSTALAÇÃO. AF_01/2020</t>
  </si>
  <si>
    <t xml:space="preserve">TANQUE DE MÁRMORE SINTÉTICO SUSPENSO, 22L OU EQUIVALENTE, INCLUSO SIFÃO TIPO GARRAFA EM PVC, VÁLVULA PLÁSTICA E TORNEIRA DE METAL CROMADO PADRÃO POPULAR - FORNEC. E INSTALAÇÃO. AF_01/2020</t>
  </si>
  <si>
    <t xml:space="preserve">TANQUE DE MÁRMORE SINTÉTICO SUSPENSO, 22L OU EQUIVALENTE, INCLUSO SIFÃO TIPO GARRAFA EM PVC, VÁLVULA PLÁSTICA E TORNEIRA DE PLÁSTICO - FORNECIMENTO E INSTALAÇÃO. AF_01/2020</t>
  </si>
  <si>
    <t xml:space="preserve">TANQUE DE MÁRMORE SINTÉTICO SUSPENSO, 22L OU EQUIVALENTE, INCLUSO SIFÃO FLEXÍVEL EM PVC, VÁLVULA PLÁSTICA E TORNEIRA DE METAL CROMADO PADRÃO POPULAR - FORNECIMENTO E INSTALAÇÃO. AF_01/2020</t>
  </si>
  <si>
    <t xml:space="preserve">TANQUE DE MÁRMORE SINTÉTICO SUSPENSO, 22L OU EQUIVALENTE, INCLUSO SIFÃO FLEXÍVEL EM PVC, VÁLVULA PLÁSTICA E TORNEIRA DE PLÁSTICO - FORNECIMENTO E INSTALAÇÃO. AF_01/2020</t>
  </si>
  <si>
    <t xml:space="preserve">VASO SANITÁRIO SIFONADO COM CAIXA ACOPLADA LOUÇA BRANCA, INCLUSO ENGATE FLEXÍVEL EM PLÁSTICO BRANCO, 1/2  X 40CM - FORNECIMENTO E INSTALAÇÃO. AF_01/2020</t>
  </si>
  <si>
    <t xml:space="preserve">VASO SANITÁRIO SIFONADO COM CAIXA ACOPLADA LOUÇA BRANCA - PADRÃO MÉDIO, INCLUSO ENGATE FLEXÍVEL EM METAL CROMADO, 1/2  X 40CM - FORNECIMENTO E INSTALAÇÃO. AF_01/2020</t>
  </si>
  <si>
    <t xml:space="preserve">BANCADA DE MÁRMORE SINTÉTICO 120 X 60CM, COM CUBA INTEGRADA, INCLUSO SIFÃO TIPO GARRAFA EM PVC, VÁLVULA EM PLÁSTICO CROMADO TIPO AMERICANA E TORNEIRA CROMADA LONGA, DE PAREDE, PADRÃO POPULAR - FORNECIMENTO E INSTALAÇÃO. AF_01/2020</t>
  </si>
  <si>
    <t xml:space="preserve">BANCADA DE MÁRMORE SINTÉTICO 120 X 60CM, COM CUBA INTEGRADA, INCLUSO SIFÃO TIPO FLEXÍVEL EM PVC, VÁLVULA EM PLÁSTICO CROMADO TIPO AMERICANA E TORNEIRA CROMADA LONGA, DE PAREDE, PADRÃO POPULAR - FORNECIMENTO E INSTALAÇÃO. AF_01/2020</t>
  </si>
  <si>
    <t xml:space="preserve">CUBA DE EMBUTIR DE AÇO INOXIDÁVEL MÉDIA, INCLUSO VÁLVULA TIPO AMERICANA EM METAL CROMADO E SIFÃO FLEXÍVEL EM PVC - FORNECIMENTO E INSTALAÇÃO. AF_01/2020</t>
  </si>
  <si>
    <t xml:space="preserve">CUBA DE EMBUTIR DE AÇO INOXIDÁVEL MÉDIA, INCLUSO VÁLVULA TIPO AMERICANA E SIFÃO TIPO GARRAFA EM METAL CROMADO - FORNECIMENTO E INSTALAÇÃO. AF_01/2020</t>
  </si>
  <si>
    <t xml:space="preserve">CUBA DE EMBUTIR OVAL EM LOUÇA BRANCA, 35 X 50CM OU EQUIVALENTE, INCLUSO VÁLVULA EM METAL CROMADO E SIFÃO FLEXÍVEL EM PVC - FORNECIMENTO E INSTALAÇÃO. AF_01/2020</t>
  </si>
  <si>
    <t xml:space="preserve">CUBA DE EMBUTIR OVAL EM LOUÇA BRANCA, 35 X 50CM OU EQUIVALENTE, INCLUSO VÁLVULA E SIFÃO TIPO GARRAFA EM METAL CROMADO - FORNECIMENTO E INSTALAÇÃO. AF_01/2020</t>
  </si>
  <si>
    <t xml:space="preserve">LAVATÓRIO LOUÇA BRANCA COM COLUNA, *44 X 35,5* CM, PADRÃO POPULAR, INCLUSO SIFÃO FLEXÍVEL EM PVC, VÁLVULA E ENGATE FLEXÍVEL 30CM EM PLÁSTICO E COM TORNEIRA CROMADA PADRÃO POPULAR - FORNECIMENTO E INSTALAÇÃO. AF_01/2020</t>
  </si>
  <si>
    <t xml:space="preserve">LAVATÓRIO LOUÇA BRANCA COM COLUNA, 45 X 55CM OU EQUIVALENTE, PADRÃO MÉDIO, INCLUSO SIFÃO TIPO GARRAFA, VÁLVULA E ENGATE FLEXÍVEL DE 40CM EM METAL CROMADO, COM APARELHO MISTURADOR PADRÃO MÉDIO - FORNECIMENTO E INSTALAÇÃO. AF_01/2020</t>
  </si>
  <si>
    <t xml:space="preserve">LAVATÓRIO LOUÇA BRANCA COM COLUNA, 45 X 55CM OU EQUIVALENTE, PADRÃO MÉDIO, INCLUSO SIFÃO TIPO GARRAFA, VÁLVULA E ENGATE FLEXÍVEL DE 40CM EM METAL CROMADO, COM TORNEIRA CROMADA DE MESA, PADRÃO MÉDIO - FORNECIMENTO E INSTALAÇÃO. AF_01/2020</t>
  </si>
  <si>
    <t xml:space="preserve">LAVATÓRIO LOUÇA BRANCA SUSPENSO, 29,5 X 39CM OU EQUIVALENTE, PADRÃO POPULAR, INCLUSO SIFÃO TIPO GARRAFA EM PVC, VÁLVULA E ENGATE FLEXÍVEL 30CM EM PLÁSTICO E TORNEIRA CROMADA DE MESA, PADRÃO POPULAR - FORNECIMENTO E INSTALAÇÃO. AF_01/2020</t>
  </si>
  <si>
    <t xml:space="preserve">LAVATÓRIO LOUÇA BRANCA SUSPENSO, 29,5 X 39CM OU EQUIVALENTE, PADRÃO POPULAR, INCLUSO SIFÃO FLEXÍVEL EM PVC, VÁLVULA E ENGATE FLEXÍVEL 30CM EM PLÁSTICO E TORNEIRA CROMADA DE MESA, PADRÃO POPULAR - FORNECIMENTO E INSTALAÇÃO. AF_01/2020</t>
  </si>
  <si>
    <t xml:space="preserve">BANCADA MÁRMORE BRANCO, 50 X 60 CM, INCLUSO CUBA DE EMBUTIR OVAL EM LOUÇA BRANCA 35 X 50 CM, VÁLVULA, SIFÃO TIPO GARRAFA E ENGATE FLEXÍVEL 40 CM EM METAL CROMADO E APARELHO MISTURADOR DE MESA, PADRÃO MÉDIO - FORNEC. E INSTALAÇÃO. AF_01/2020</t>
  </si>
  <si>
    <t xml:space="preserve">BANCADA GRANITO CINZA,  50 X 60 CM, INCL. CUBA DE EMBUTIR OVAL LOUÇA BRANCA 35 X 50 CM, VÁLVULA METAL CROMADO, SIFÃO FLEXÍVEL PVC, ENGATE 30 CM FLEXÍVEL PLÁSTICO E TORNEIRA CROMADA DE MESA, PADRÃO POPULAR - FORNEC. E INSTALAÇÃO. AF_01/2020</t>
  </si>
  <si>
    <t xml:space="preserve">BANCADA GRANITO CINZA  150 X 60 CM, COM CUBA DE EMBUTIR DE AÇO, VÁLVULA AMERICANA EM METAL, SIFÃO FLEXÍVEL EM PVC, ENGATE FLEXÍVEL 30 CM, TORNEIRA CROMADA LONGA, DE PAREDE, 1/2" OU 3/4", P/ COZINHA, PADRÃO POPULAR - FORNEC. E INSTALAÇÃO. AF_01/2020</t>
  </si>
  <si>
    <t xml:space="preserve">BANCADA MÁRMORE BRANCO 150 X 60 CM, COM CUBA DE EMBUTIR DE AÇO, VÁLVULA AMERICANA E SIFÃO TIPO GARRAFA EM METAL , ENGATE FLEXÍVEL 30 CM, TORNEIRA CROMADA, DE MESA, 1/2" OU 3/4", PARA PIA COZINHA, PADRÃO ALTO - FORNEC. E INSTALAÇÃO. AF_01/2020</t>
  </si>
  <si>
    <t xml:space="preserve">VASO SANITARIO SIFONADO CONVENCIONAL COM  LOUÇA BRANCA - FORNECIMENTO E INSTALAÇÃO. AF_01/2020</t>
  </si>
  <si>
    <t xml:space="preserve">VASO SANITARIO SIFONADO CONVENCIONAL COM LOUÇA BRANCA, INCLUSO CONJUNTO DE LIGAÇÃO PARA BACIA SANITÁRIA AJUSTÁVEL - FORNECIMENTO E INSTALAÇÃO. AF_01/2020</t>
  </si>
  <si>
    <t xml:space="preserve">VASO SANITARIO SIFONADO CONVENCIONAL PARA PCD SEM FURO FRONTAL COM  LOUÇA BRANCA SEM ASSENTO -  FORNECIMENTO E INSTALAÇÃO. AF_01/2020</t>
  </si>
  <si>
    <t xml:space="preserve">VASO SANITARIO SIFONADO CONVENCIONAL PARA PCD SEM FURO FRONTAL COM LOUÇA BRANCA SEM ASSENTO, INCLUSO CONJUNTO DE LIGAÇÃO PARA BACIA SANITÁRIA AJUSTÁVEL - FORNECIMENTO E INSTALAÇÃO. AF_01/2020</t>
  </si>
  <si>
    <t xml:space="preserve">PORTA TOALHA ROSTO EM METAL CROMADO, TIPO ARGOLA, INCLUSO FIXAÇÃO. AF_01/2020</t>
  </si>
  <si>
    <t xml:space="preserve">PORTA TOALHA BANHO EM METAL CROMADO, TIPO BARRA, INCLUSO FIXAÇÃO. AF_01/2020</t>
  </si>
  <si>
    <t xml:space="preserve">PAPELEIRA DE PAREDE EM METAL CROMADO SEM TAMPA, INCLUSO FIXAÇÃO. AF_01/2020</t>
  </si>
  <si>
    <t xml:space="preserve">SABONETEIRA DE PAREDE EM METAL CROMADO, INCLUSO FIXAÇÃO. AF_01/2020</t>
  </si>
  <si>
    <t xml:space="preserve">KIT DE ACESSORIOS PARA BANHEIRO EM METAL CROMADO, 5 PECAS, INCLUSO FIXAÇÃO. AF_01/2020</t>
  </si>
  <si>
    <t xml:space="preserve">SABONETEIRA PLASTICA TIPO DISPENSER PARA SABONETE LIQUIDO COM RESERVATORIO 800 A 1500 ML, INCLUSO FIXAÇÃO. AF_01/2020</t>
  </si>
  <si>
    <t xml:space="preserve">VASO SANITÁRIO INFANTIL LOUÇA BRANCA - FORNECIMENTO E INSTALACAO. AF_01/2020</t>
  </si>
  <si>
    <t xml:space="preserve">ASSENTO SANITÁRIO CONVENCIONAL - FORNECIMENTO E INSTALACAO. AF_01/2020</t>
  </si>
  <si>
    <t xml:space="preserve">ASSENTO SANITÁRIO INFANTIL - FORNECIMENTO E INSTALACAO. AF_01/2020</t>
  </si>
  <si>
    <t xml:space="preserve">CUBA DE EMBUTIR RETANGULAR DE AÇO INOXIDÁVEL, 56 X 33 X 12 CM - FORNECIMENTO E INSTALAÇÃO. AF_01/2020</t>
  </si>
  <si>
    <t xml:space="preserve">TORNEIRA CROMADA DE MESA PARA LAVATORIO, TIPO MONOCOMANDO. AF_01/2020</t>
  </si>
  <si>
    <t xml:space="preserve">TORNEIRA CROMADA DE MESA PARA LAVATÓRIO COM SENSOR DE PRESENCA. AF_01/2020</t>
  </si>
  <si>
    <t xml:space="preserve">MANOPLA E CANOPLA CROMADA - FORNECIMENTO E INSTALAÇÃO. AF_01/2020</t>
  </si>
  <si>
    <t xml:space="preserve">ACABAMENTO MONOCOMANDO PARA CHUVEIRO - FORNECIMENTO E INSTALAÇÃO. AF_01/2020</t>
  </si>
  <si>
    <t xml:space="preserve">MICTÓRIO SIFONADO LOUÇA BRANCA - PADRÃO MÉDIO - FORNECIMENTO E INSTALAÇÃO. AF_01/2020</t>
  </si>
  <si>
    <t xml:space="preserve">MICTÓRIO SIFONADO LOUÇA BRANCA PARA ENTRADA DE ÁGUA EMBUTIDA - PADRÃO ALTO - FORNECIMENTO E INSTALAÇÃO. AF_01/2020</t>
  </si>
  <si>
    <t xml:space="preserve">CHUVEIRO ELÉTRICO COMUM CORPO PLÁSTICO, TIPO DUCHA - FORNECIMENTO E INSTALAÇÃO. AF_01/2020</t>
  </si>
  <si>
    <t xml:space="preserve">SUPORTE MÃO FRANCESA EM AÇO, ABAS IGUAIS 30 CM, CAPACIDADE MINIMA 60 KG, BRANCO - FORNECIMENTO E INSTALAÇÃO. AF_01/2020</t>
  </si>
  <si>
    <t xml:space="preserve">SUPORTE MÃO FRANCESA EM ACO, ABAS IGUAIS 40 CM, CAPACIDADE MINIMA 70 KG, BRANCO - FORNECIMENTO E INSTALAÇÃO. AF_01/2020</t>
  </si>
  <si>
    <t xml:space="preserve">BARRA DE APOIO EM "L", EM ACO INOX POLIDO 70 X 70 CM, FIXADA NA PAREDE - FORNECIMENTO E INSTALACAO. AF_01/2020</t>
  </si>
  <si>
    <t xml:space="preserve">BARRA DE APOIO EM "L", EM ACO INOX POLIDO 80 X 80 CM, FIXADA NA PAREDE - FORNECIMENTO E INSTALACAO. AF_01/2020</t>
  </si>
  <si>
    <t xml:space="preserve">BARRA DE APOIO LATERAL ARTICULADA, COM TRAVA, EM ACO INOX POLIDO, FIXADA NA PAREDE - FORNECIMENTO E INSTALAÇÃO. AF_01/2020</t>
  </si>
  <si>
    <t xml:space="preserve">BARRA DE APOIO RETA, EM ACO INOX POLIDO, COMPRIMENTO 60CM, FIXADA NA PAREDE - FORNECIMENTO E INSTALAÇÃO. AF_01/2020</t>
  </si>
  <si>
    <t xml:space="preserve">BARRA DE APOIO RETA, EM ACO INOX POLIDO, COMPRIMENTO 70 CM,  FIXADA NA PAREDE - FORNECIMENTO E INSTALAÇÃO. AF_01/2020</t>
  </si>
  <si>
    <t xml:space="preserve">BARRA DE APOIO RETA, EM ACO INOX POLIDO, COMPRIMENTO 80 CM,  FIXADA NA PAREDE - FORNECIMENTO E INSTALAÇÃO. AF_01/2020</t>
  </si>
  <si>
    <t xml:space="preserve">BARRA DE APOIO RETA, EM ACO INOX POLIDO, COMPRIMENTO 90 CM,  FIXADA NA PAREDE - FORNECIMENTO E INSTALAÇÃO. AF_01/2020</t>
  </si>
  <si>
    <t xml:space="preserve">BARRA DE APOIO RETA, EM ALUMINIO, COMPRIMENTO 60 CM,  FIXADA NA PAREDE - FORNECIMENTO E INSTALAÇÃO. AF_01/2020</t>
  </si>
  <si>
    <t xml:space="preserve">BARRA DE APOIO RETA, EM ALUMINIO, COMPRIMENTO 70 CM,  FIXADA NA PAREDE - FORNECIMENTO E INSTALAÇÃO. AF_01/2020</t>
  </si>
  <si>
    <t xml:space="preserve">BARRA DE APOIO RETA, EM ALUMINIO, COMPRIMENTO 80 CM,  FIXADA NA PAREDE - FORNECIMENTO E INSTALAÇÃO. AF_01/2020</t>
  </si>
  <si>
    <t xml:space="preserve">BARRA DE APOIO RETA, EM ALUMINIO, COMPRIMENTO 90 CM,  FIXADA NA PAREDE - FORNECIMENTO E INSTALAÇÃO. AF_01/2020</t>
  </si>
  <si>
    <t xml:space="preserve">PUXADOR PARA PCD, FIXADO NA PORTA - FORNECIMENTO E INSTALAÇÃO. AF_01/2020</t>
  </si>
  <si>
    <t xml:space="preserve">BANCO ARTICULADO, EM ACO INOX, PARA PCD, FIXADO NA PAREDE - FORNECIMENTO E INSTALAÇÃO. AF_01/2020</t>
  </si>
  <si>
    <t xml:space="preserve">VASO SANITÁRIO SIFONADO COM CAIXA ACOPLADA, LOUÇA BRANCA - PADRÃO ALTO - FORNECIMENTO E INSTALAÇÃO. AF_01/2020</t>
  </si>
  <si>
    <t xml:space="preserve">TANQUE SÉPTICO CIRCULAR, EM CONCRETO PRÉ-MOLDADO, DIÂMETRO INTERNO = 1,10 M, ALTURA INTERNA = 2,50 M, VOLUME ÚTIL: 2138,2 L (PARA 5 CONTRIBUINTES). AF_12/2020_PA</t>
  </si>
  <si>
    <t xml:space="preserve">TANQUE SÉPTICO CIRCULAR, EM CONCRETO PRÉ-MOLDADO, DIÂMETRO INTERNO = 1,40 M, ALTURA INTERNA = 2,50 M, VOLUME ÚTIL: 3463,6 L (PARA 13 CONTRIBUINTES). AF_12/2020_PA</t>
  </si>
  <si>
    <t xml:space="preserve">TANQUE SÉPTICO CIRCULAR, EM CONCRETO PRÉ-MOLDADO, DIÂMETRO INTERNO = 1,88 M, ALTURA INTERNA = 2,50 M, VOLUME ÚTIL: 6245,8 L (PARA 32 CONTRIBUINTES). AF_12/2020_PA</t>
  </si>
  <si>
    <t xml:space="preserve">TANQUE SÉPTICO CIRCULAR, EM CONCRETO PRÉ-MOLDADO, DIÂMETRO INTERNO = 2,38 M, ALTURA INTERNA = 2,50 M, VOLUME ÚTIL: 10009,8 L (PARA 69 CONTRIBUINTES). AF_12/2020_PA</t>
  </si>
  <si>
    <t xml:space="preserve">TANQUE SÉPTICO CIRCULAR, EM CONCRETO PRÉ-MOLDADO, DIÂMETRO INTERNO = 2,38 M, ALTURA INTERNA = 3,0 M, VOLUME ÚTIL: 12234,2 L (PARA 86 CONTRIBUINTES). AF_12/2020_PA</t>
  </si>
  <si>
    <t xml:space="preserve">TANQUE SÉPTICO CIRCULAR, EM CONCRETO PRÉ-MOLDADO, DIÂMETRO INTERNO = 2,88 M, ALTURA INTERNA = 2,50 M, VOLUME ÚTIL: 14657,4 L (PARA 105 CONTRIBUINTES). AF_12/2020_PA</t>
  </si>
  <si>
    <t xml:space="preserve">FILTRO ANAERÓBIO CIRCULAR, EM CONCRETO PRÉ-MOLDADO, DIÂMETRO INTERNO = 1,10 M, ALTURA INTERNA = 1,50 M, VOLUME ÚTIL: 1140,4 L (PARA 5 CONTRIBUINTES). AF_12/2020_PA</t>
  </si>
  <si>
    <t xml:space="preserve">FILTRO ANAERÓBIO CIRCULAR, EM CONCRETO PRÉ-MOLDADO, DIÂMETRO INTERNO = 1,88 M, ALTURA INTERNA = 1,50 M, VOLUME ÚTIL: 3331,1 L (PARA 19 CONTRIBUINTES). AF_12/2020_PA</t>
  </si>
  <si>
    <t xml:space="preserve">FILTRO ANAERÓBIO CIRCULAR, EM CONCRETO PRÉ-MOLDADO, DIÂMETRO INTERNO = 2,38 M, ALTURA INTERNA = 1,50 M, VOLUME ÚTIL: 5338,6 L (PARA 34 CONTRIBUINTES). AF_12/2020_PA</t>
  </si>
  <si>
    <t xml:space="preserve">FILTRO ANAERÓBIO CIRCULAR, EM CONCRETO PRÉ-MOLDADO, DIÂMETRO INTERNO = 2,88 M, ALTURA INTERNA = 1,50 M, VOLUME ÚTIL: 7817,3 L (PARA 75 CONTRIBUINTES). AF_12/2020_PA</t>
  </si>
  <si>
    <t xml:space="preserve">SUMIDOURO CIRCULAR, EM CONCRETO PRÉ-MOLDADO, DIÂMETRO INTERNO = 1,88 M, ALTURA INTERNA = 2,00 M, ÁREA DE INFILTRAÇÃO: 13,1 M² (PARA 5 CONTRIBUINTES). AF_12/2020_PA</t>
  </si>
  <si>
    <t xml:space="preserve">SUMIDOURO CIRCULAR, EM CONCRETO PRÉ-MOLDADO, DIÂMETRO INTERNO = 2,38 M, ALTURA INTERNA = 2,50 M, ÁREA DE INFILTRAÇÃO: 21,3 M² (PARA 8 CONTRIBUINTES). AF_12/2020_PA</t>
  </si>
  <si>
    <t xml:space="preserve">SUMIDOURO CIRCULAR, EM CONCRETO PRÉ-MOLDADO, DIÂMETRO INTERNO = 2,38 M, ALTURA INTERNA = 3,0 M, ÁREA DE INFILTRAÇÃO: 25 M² (PARA 10 CONTRIBUINTES). AF_12/2020_PA</t>
  </si>
  <si>
    <t xml:space="preserve">SUMIDOURO CIRCULAR, EM CONCRETO PRÉ-MOLDADO, DIÂMETRO INTERNO = 2,88 M, ALTURA INTERNA = 3,0 M, ÁREA DE INFILTRAÇÃO: 31,4 M² (PARA 12 CONTRIBUINTES). AF_12/2020_PA</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</si>
  <si>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</si>
  <si>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</si>
  <si>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</si>
  <si>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</si>
  <si>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4,8 X H=2,0 M, VOLUME ÚTIL: 12288 L (PARA 86 CONTRIBUINTES). AF_12/2020</t>
  </si>
  <si>
    <t xml:space="preserve">TANQUE SÉPTICO RETANGULAR, EM ALVENARIA COM TIJOLOS CERÂMICOS MACIÇOS, DIMENSÕES INTERNAS: 1,6 X 4,6 X H=2,4 M, VOLUME ÚTIL: 14720 L (PARA 105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</si>
  <si>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</si>
  <si>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</si>
  <si>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</si>
  <si>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</si>
  <si>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</si>
  <si>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</si>
  <si>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</si>
  <si>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</si>
  <si>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</si>
  <si>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</si>
  <si>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</si>
  <si>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</si>
  <si>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</si>
  <si>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</si>
  <si>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4,8 X H=2,0 M, VOLUME ÚTIL: 12288 L (PARA 86 CONTRIBUINTES). AF_12/2020</t>
  </si>
  <si>
    <t xml:space="preserve">TANQUE SÉPTICO RETANGULAR, EM ALVENARIA COM BLOCOS DE CONCRETO, DIMENSÕES INTERNAS: 1,6 X 4,6 X H=2,4 M, VOLUME ÚTIL: 14720 L (PARA 105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</si>
  <si>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</si>
  <si>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</si>
  <si>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</si>
  <si>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</si>
  <si>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</si>
  <si>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</si>
  <si>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</si>
  <si>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</si>
  <si>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</si>
  <si>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</si>
  <si>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CAIXA DE GORDURA ESPECIAL (CAPACIDADE: 312 L - PARA ATÉ 146 PESSOAS SERVIDAS NO PICO), RETANGULAR, EM ALVENARIA COM BLOCOS DE CONCRETO, DIMENSÕES INTERNAS = 0,4X1,2 M, ALTURA INTERNA = 1 M. AF_12/2020</t>
  </si>
  <si>
    <t xml:space="preserve">CAIXA DE GORDURA PEQUENA (CAPACIDADE: 19 L), CIRCULAR, EM PVC, DIÂMETRO INTERNO= 0,3 M. AF_12/2020</t>
  </si>
  <si>
    <t xml:space="preserve">CAIXA DE INSPEÇÃO PARA ATERRAMENTO, CIRCULAR, EM POLIETILENO, DIÂMETRO INTERNO = 0,3 M. AF_12/2020</t>
  </si>
  <si>
    <t xml:space="preserve">TIL (TUBO DE INSPEÇÃO E LIMPEZA) CONDOMINIAL PARA ESGOTO, EM PVC, DN 100 X 100 MM. AF_12/2020</t>
  </si>
  <si>
    <t xml:space="preserve">TAMPA CIRCULAR PARA ESGOTO E DRENAGEM, EM CONCRETO PRÉ-MOLDADO, DIÂMETRO INTERNO = 0,60 M E ALTURA = 0,10 M. AF_12/2020</t>
  </si>
  <si>
    <t xml:space="preserve">REGISTRO DE PRESSÃO BRUTO, LATÃO, ROSCÁVEL, 1/2" - FORNECIMENTO E INSTALAÇÃO. AF_08/2021</t>
  </si>
  <si>
    <t xml:space="preserve">REGISTRO DE PRESSÃO BRUTO, LATÃO,  ROSCÁVEL, 3/4'' - FORNECIMENTO E INSTALAÇÃO. AF_08/2021</t>
  </si>
  <si>
    <t xml:space="preserve">REGISTRO DE GAVETA BRUTO, LATÃO, ROSCÁVEL, 1/2" - FORNECIMENTO E INSTALAÇÃO. AF_08/2021</t>
  </si>
  <si>
    <t xml:space="preserve">REGISTRO DE GAVETA BRUTO, LATÃO, ROSCÁVEL, 3/4" - FORNECIMENTO E INSTALAÇÃO. AF_08/2021</t>
  </si>
  <si>
    <t xml:space="preserve">MISTURADOR MONOCOMANDO PARA CHUVEIRO, BASE BRUTA E ACABAMENTO CROMADO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</si>
  <si>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</si>
  <si>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</si>
  <si>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GAVETA BRUTO, LATÃO, ROSCÁVEL, 1/2", COM ACABAMENTO E CANOPLA CROMADOS - FORNECIMENTO E INSTALAÇÃO. AF_08/2021</t>
  </si>
  <si>
    <t xml:space="preserve">REGISTRO DE GAVETA BRUTO, LATÃO, ROSCÁVEL, 3/4", COM ACABAMENTO E CANOPLA CROMADOS - FORNECIMENTO E INSTALAÇÃO. AF_08/2021</t>
  </si>
  <si>
    <t xml:space="preserve">REGISTRO DE ESFERA, PVC, ROSCÁVEL, COM VOLANTE, 3/4"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</si>
  <si>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</si>
  <si>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</si>
  <si>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</si>
  <si>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</si>
  <si>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</si>
  <si>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 FORNECIMENTO E INSTALAÇÃO. AF_08/2021</t>
  </si>
  <si>
    <t xml:space="preserve">REGISTRO DE GAVETA BRUTO, LATÃO, ROSCÁVEL, 1 1/4" - FORNECIMENTO E INSTALAÇÃO. AF_08/2021</t>
  </si>
  <si>
    <t xml:space="preserve">REGISTRO DE GAVETA BRUTO, LATÃO, ROSCÁVEL, 1 1/2" - FORNECIMENTO E INSTALAÇÃO. AF_08/2021</t>
  </si>
  <si>
    <t xml:space="preserve">REGISTRO DE GAVETA BRUTO, LATÃO, ROSCÁVEL, 2" - FORNECIMENTO E INSTALAÇÃO. AF_08/2021</t>
  </si>
  <si>
    <t xml:space="preserve">REGISTRO DE GAVETA BRUTO, LATÃO, ROSCÁVEL, 2 1/2" - FORNECIMENTO E INSTALAÇÃO. AF_08/2021</t>
  </si>
  <si>
    <t xml:space="preserve">REGISTRO DE GAVETA BRUTO, LATÃO, ROSCÁVEL, 3" - FORNECIMENTO E INSTALAÇÃO. AF_08/2021</t>
  </si>
  <si>
    <t xml:space="preserve">REGISTRO DE GAVETA BRUTO, LATÃO, ROSCÁVEL, 4" - FORNECIMENTO E INSTALAÇÃO. AF_08/2021</t>
  </si>
  <si>
    <t xml:space="preserve">REGISTRO DE GAVETA BRUTO, LATÃO, ROSCÁVEL, 1", COM ACABAMENTO E CANOPLA CROMADOS - FORNECIMENTO E INSTALAÇÃO. AF_08/2021</t>
  </si>
  <si>
    <t xml:space="preserve">REGISTRO DE GAVETA BRUTO, LATÃO, ROSCÁVEL, 1 1/4", COM ACABAMENTO E CANOPLA CROMADOS - FORNECIMENTO E INSTALAÇÃO. AF_08/2021</t>
  </si>
  <si>
    <t xml:space="preserve">REGISTRO DE GAVETA BRUTO, LATÃO, ROSCÁVEL, 1 1/2", COM ACABAMENTO E CANOPLA CROMADOS - FORNECIMENTO E INSTALAÇÃO. AF_08/2021</t>
  </si>
  <si>
    <t xml:space="preserve">TORNEIRA DE BOIA PARA CAIXA D'ÁGUA, ROSCÁVEL, 1/2" - FORNECIMENTO E INSTALAÇÃO. AF_08/2021</t>
  </si>
  <si>
    <t xml:space="preserve">TORNEIRA DE BOIA PARA CAIXA D'ÁGUA, ROSCÁVEL, 3/4" - FORNECIMENTO E INSTALAÇÃO. AF_08/2021</t>
  </si>
  <si>
    <t xml:space="preserve">TORNEIRA DE BOIA PARA CAIXA D'ÁGUA, ROSCÁVEL, 1" - FORNECIMENTO E INSTALAÇÃO. AF_08/2021</t>
  </si>
  <si>
    <t xml:space="preserve">TORNEIRA DE BOIA PARA CAIXA D'ÁGUA, ROSCÁVEL, 1 1/4" - FORNECIMENTO E INSTALAÇÃO. AF_08/2021</t>
  </si>
  <si>
    <t xml:space="preserve">TORNEIRA DE BOIA PARA CAIXA D'ÁGUA, ROSCÁVEL, 1 1/2" - FORNECIMENTO E INSTALAÇÃO. AF_08/2021</t>
  </si>
  <si>
    <t xml:space="preserve">TORNEIRA DE BOIA PARA CAIXA D'ÁGUA, ROSCÁVEL, 2" - FORNECIMENTO E INSTALAÇÃO. AF_08/2021</t>
  </si>
  <si>
    <t xml:space="preserve">VÁLVULA DE ESFERA BRUTA, BRONZE, ROSCÁVEL, 1/2" - FORNECIMENTO E INSTALAÇÃO. AF_08/2021</t>
  </si>
  <si>
    <t xml:space="preserve">VÁLVULA DE ESFERA BRUTA, BRONZE, ROSCÁVEL, 3/4'' - FORNECIMENTO E INSTALAÇÃO. AF_08/2021</t>
  </si>
  <si>
    <t xml:space="preserve">VÁLVULA DE ESFERA BRUTA, BRONZE, ROSCÁVEL, 1'' - FORNECIMENTO E INSTALAÇÃO. AF_08/2021</t>
  </si>
  <si>
    <t xml:space="preserve">VÁLVULA DE ESFERA BRUTA, BRONZE, ROSCÁVEL, 1 1/4'' - FORNECIMENTO E INSTALAÇÃO. AF_08/2021</t>
  </si>
  <si>
    <t xml:space="preserve">VÁLVULA DE ESFERA BRUTA, BRONZE, ROSCÁVEL, 1 1/2'' - FORNECIMENTO E INSTALAÇÃO. AF_08/2021</t>
  </si>
  <si>
    <t xml:space="preserve">VÁLVULA DE ESFERA BRUTA, BRONZE, ROSCÁVEL, 2'' - FORNECIMENTO E INSTALAÇÃO. AF_08/2021</t>
  </si>
  <si>
    <t xml:space="preserve">VÁLVULA DE RETENÇÃO HORIZONTAL, DE BRONZE, ROSCÁVEL, 3/4" - FORNECIMENTO E INSTALAÇÃO. AF_08/2021</t>
  </si>
  <si>
    <t xml:space="preserve">VÁLVULA DE RETENÇÃO HORIZONTAL, DE BRONZE, ROSCÁVEL, 1" - FORNECIMENTO E INSTALAÇÃO. AF_08/2021</t>
  </si>
  <si>
    <t xml:space="preserve">VÁLVULA DE RETENÇÃO HORIZONTAL, DE BRONZE, ROSCÁVEL, 1 1/4" - FORNECIMENTO E INSTALAÇÃO. AF_08/2021</t>
  </si>
  <si>
    <t xml:space="preserve">VÁLVULA DE RETENÇÃO HORIZONTAL, DE BRONZE, ROSCÁVEL, 1 1/2"  - FORNECIMENTO E INSTALAÇÃO. AF_08/2021</t>
  </si>
  <si>
    <t xml:space="preserve">VÁLVULA DE RETENÇÃO HORIZONTAL, DE BRONZE, ROSCÁVEL, 2"  - FORNECIMENTO E INSTALAÇÃO. AF_08/2021</t>
  </si>
  <si>
    <t xml:space="preserve">VÁLVULA DE RETENÇÃO HORIZONTAL, DE BRONZE, ROSCÁVEL, 2 1/2" - FORNECIMENTO E INSTALAÇÃO. AF_08/2021</t>
  </si>
  <si>
    <t xml:space="preserve">VÁLVULA DE RETENÇÃO HORIZONTAL, DE BRONZE, ROSCÁVEL, 3" - FORNECIMENTO E INSTALAÇÃO. AF_08/2021</t>
  </si>
  <si>
    <t xml:space="preserve">VÁLVULA DE RETENÇÃO HORIZONTAL, DE BRONZE, ROSCÁVEL, 4" - FORNECIMENTO E INSTALAÇÃO. AF_08/2021</t>
  </si>
  <si>
    <t xml:space="preserve">VÁLVULA DE RETENÇÃO VERTICAL, DE BRONZE, ROSCÁVEL, 1/2" - FORNECIMENTO E INSTALAÇÃO. AF_08/2021</t>
  </si>
  <si>
    <t xml:space="preserve">VÁLVULA DE RETENÇÃO VERTICAL, DE BRONZE, ROSCÁVEL, 3/4" - FORNECIMENTO E INSTALAÇÃO. AF_08/2021</t>
  </si>
  <si>
    <t xml:space="preserve">VÁLVULA DE RETENÇÃO VERTICAL, DE BRONZE, ROSCÁVEL, 1" - FORNECIMENTO E INSTALAÇÃO. AF_08/2021</t>
  </si>
  <si>
    <t xml:space="preserve">VÁLVULA DE RETENÇÃO VERTICAL, DE BRONZE, ROSCÁVEL, 1 1/4" - FORNECIMENTO E INSTALAÇÃO. AF_08/2021</t>
  </si>
  <si>
    <t xml:space="preserve">VÁLVULA DE RETENÇÃO VERTICAL, DE BRONZE, ROSCÁVEL, 1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</si>
  <si>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</si>
  <si>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</si>
  <si>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4" - FORNECIMENTO E INSTALAÇÃO. AF_08/2021</t>
  </si>
  <si>
    <t xml:space="preserve">VÁLVULA DE DESCARGA METÁLICA, BASE 1 1/2", ACABAMENTO METALICO CROMADO - FORNECIMENTO E INSTALAÇÃO. AF_08/2021</t>
  </si>
  <si>
    <t xml:space="preserve">VÁLVULA DE RETENÇÃO HORIZONTAL, DE BRONZE, ROSCÁVEL, 1/2" - FORNECIMENTO E INSTALAÇÃO. AF_08/2021</t>
  </si>
  <si>
    <t xml:space="preserve">VÁLVULA DE RETENÇÃO VERTICAL, DE BRONZE, ROSCÁVEL, 2 1/2" - FORNECIMENTO E INSTALAÇÃO. AF_08/2021</t>
  </si>
  <si>
    <t xml:space="preserve">VÁLVULA DE RETENÇÃO, DE BRONZE, PÉ COM CRIVOS, ROSCÁVEL, 3/4" - FORNECIMENTO E INSTALAÇÃO. AF_08/2021</t>
  </si>
  <si>
    <t xml:space="preserve">VÁLVULA DE RETENÇÃO, DE BRONZE, PÉ COM CRIVOS, ROSCÁVEL, 1" - FORNECIMENTO E INSTALAÇÃO. AF_08/2021</t>
  </si>
  <si>
    <t xml:space="preserve">VÁLVULA DE RETENÇÃO, DE BRONZE, PÉ COM CRIVOS, ROSCÁVEL, 1 1/4" - FORNECIMENTO E INSTALAÇÃO. AF_08/2021</t>
  </si>
  <si>
    <t xml:space="preserve">VÁLVULA DE RETENÇÃO, DE BRONZE, PÉ COM CRIVOS, ROSCÁVEL, 1 1/2" - FORNECIMENTO E INSTALAÇÃO. AF_08/2021</t>
  </si>
  <si>
    <t xml:space="preserve">VÁLVULA DE RETENÇÃO, DE BRONZE, PÉ COM CRIVOS, ROSCÁVEL, 2" - FORNECIMENTO E INSTALAÇÃO. AF_08/2021</t>
  </si>
  <si>
    <t xml:space="preserve">VÁLVULA DE RETENÇÃO, DE BRONZE, PÉ COM CRIVOS, ROSCÁVEL, 2 1/2" - FORNECIMENTO E INSTALAÇÃO. AF_08/2021</t>
  </si>
  <si>
    <t xml:space="preserve">VÁLVULA DE RETENÇÃO, DE BRONZE, PÉ COM CRIVOS, ROSCÁVEL, 3" - FORNECIMENTO E INSTALAÇÃO. AF_08/2021</t>
  </si>
  <si>
    <t xml:space="preserve">VÁLVULA DE RETENÇÃO, DE BRONZE, PÉ COM CRIVOS, ROSCÁVEL, 4" - FORNECIMENTO E INSTALAÇÃO. AF_08/2021</t>
  </si>
  <si>
    <t xml:space="preserve">VÁLVULA DE DESCARGA METÁLICA, BASE 1 1/4", ACABAMENTO METALICO CROMADO - FORNECIMENTO E INSTALAÇÃO. AF_08/2021</t>
  </si>
  <si>
    <t xml:space="preserve">REGISTRO OU VÁLVULA GLOBO ANGULAR EM LATÃO, PARA HIDRANTES EM INSTALAÇÃO PREDIAL DE INCÊNDIO, 45 GRAUS, 2 1/2" - FORNECIMENTO E INSTALAÇÃO. AF_08/2021</t>
  </si>
  <si>
    <t xml:space="preserve">REGISTRO OU REGULADOR DE GÁS DE COZINHA - FORNECIMENTO E INSTALAÇÃO. AF_08/2021</t>
  </si>
  <si>
    <t xml:space="preserve">REGISTRO DE ESFERA, PVC, ROSCÁVEL, COM VOLANTE, 1/2" - FORNECIMENTO E INSTALAÇÃO. AF_08/2021</t>
  </si>
  <si>
    <t xml:space="preserve">REGISTRO DE ESFERA, PVC, ROSCÁVEL, COM VOLANTE, 1" - FORNECIMENTO E INSTALAÇÃO. AF_08/2021</t>
  </si>
  <si>
    <t xml:space="preserve">REGISTRO DE ESFERA, PVC, ROSCÁVEL, COM VOLANTE, 1 1/4" - FORNECIMENTO E INSTALAÇÃO. AF_08/2021</t>
  </si>
  <si>
    <t xml:space="preserve">REGISTRO DE ESFERA, PVC, ROSCÁVEL, COM VOLANTE, 1 1/2" - FORNECIMENTO E INSTALAÇÃO. AF_08/2021</t>
  </si>
  <si>
    <t xml:space="preserve">REGISTRO DE ESFERA, PVC, ROSCÁVEL, COM VOLANTE, 2"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</si>
  <si>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</si>
  <si>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</si>
  <si>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</si>
  <si>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</si>
  <si>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</si>
  <si>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</si>
  <si>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ESFERA, PVC, SOLDÁVEL, COM VOLANTE, DN  20 MM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</si>
  <si>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</si>
  <si>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</si>
  <si>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</si>
  <si>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</si>
  <si>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</si>
  <si>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</si>
  <si>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</si>
  <si>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</si>
  <si>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</si>
  <si>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</si>
  <si>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</si>
  <si>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</si>
  <si>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</si>
  <si>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</si>
  <si>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</si>
  <si>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</si>
  <si>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</si>
  <si>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</si>
  <si>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</si>
  <si>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</si>
  <si>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</si>
  <si>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</si>
  <si>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</si>
  <si>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</si>
  <si>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</si>
  <si>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</si>
  <si>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</si>
  <si>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</si>
  <si>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</si>
  <si>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</si>
  <si>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</si>
  <si>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</si>
  <si>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</si>
  <si>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</si>
  <si>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</si>
  <si>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</si>
  <si>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</si>
  <si>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</si>
  <si>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</si>
  <si>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</si>
  <si>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</si>
  <si>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</si>
  <si>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HIDRÔMETRO DN 1/2", 1,5 M3/H - FORNECIMENTO E INSTALAÇÃO. AF_03/2024</t>
  </si>
  <si>
    <t xml:space="preserve">HIDRÔMETRO DN 1/2", 3,0 M3/H - FORNECIMENTO E INSTALAÇÃO. AF_03/2024</t>
  </si>
  <si>
    <t xml:space="preserve">HIDRÔMETRO DN 3/4", 5,0 M3/H - FORNECIMENTO E INSTALAÇÃO. AF_03/2024</t>
  </si>
  <si>
    <t xml:space="preserve">CAIXA EM CONCRETO PRÉ-MOLDADO PARA ABRIGO DE HIDRÔMETRO COM DN 20 MM - FORNECIMENTO E INSTALAÇÃO. AF_03/2024</t>
  </si>
  <si>
    <t xml:space="preserve">KIT CAVALETE PARA MEDIÇÃO DE ÁGUA - ENTRADA INDIVIDUALIZADA, EM PVC 25 MM (3/4"), PARA 1 MEDIDOR - FORNECIMENTO E INSTALAÇÃO (EXCLUSIVE HIDRÔMETRO). AF_03/2024</t>
  </si>
  <si>
    <t xml:space="preserve">HIDRÔMETRO DN 2" , 30 M³/H - FORNECIMENTO E INSTALAÇÃO. AF_03/2024</t>
  </si>
  <si>
    <t xml:space="preserve">HIDRÔMETRO DN 1", 7 M³/H - FORNECIMENTO E INSTALAÇÃO. AF_03/2024</t>
  </si>
  <si>
    <t xml:space="preserve">HIDRÔMETRO DN 1", 10 M³/H - FORNECIMENTO E INSTALAÇÃO. AF_03/2024</t>
  </si>
  <si>
    <t xml:space="preserve">HIDRÔMETRO DN 1 1/2", 20 M³/H - FORNECIMENTO E INSTALAÇÃO. AF_03/2024</t>
  </si>
  <si>
    <t xml:space="preserve">FURO MANUAL EM ALVENARIA, PARA INSTALAÇÕES HIDRÁULICAS,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</si>
  <si>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</si>
  <si>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</si>
  <si>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MECANIZADO EM CONCRETO, COM MARTELO DEMOLIDOR, PARA INSTALAÇÕES HIDRÁULICAS,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</si>
  <si>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</si>
  <si>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</si>
  <si>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RASGO LINEAR MANUAL EM ALVENARIA, PARA RAMAIS/ DISTRIBUIÇÃO DE INSTALAÇÕES HIDRÁULICAS, DIÂMETROS MENORES OU IGUAIS A 40 MM. AF_09/2023</t>
  </si>
  <si>
    <t xml:space="preserve">RASGO LINEAR MECANIZADO EM CONTRAPISO, PARA RAMAIS/ DISTRIBUIÇÃO DE INSTALAÇÕES HIDRÁULICAS, DIÂMETROS MENORES OU IGUAIS A 40 MM. AF_09/2023_PS</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</si>
  <si>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</si>
  <si>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</si>
  <si>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MANUAL EM ALVENARIA, PARA ELETRODUTOS, DIÂMETROS MENORES OU IGUAIS A 40 MM.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</si>
  <si>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</si>
  <si>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</si>
  <si>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40 MM, FIXADO EM LAJE, PARA PASSAGEM DE TUBULAÇÕES COM NO MÁXIMO 32 MM DE DIÂMETRO. AF_09/2023</t>
  </si>
  <si>
    <t xml:space="preserve">PASSANTE TIPO TUBO COM DIÂMETRO DE 75 MM, FIXADO EM LAJE, PARA PASSAGEM DE TUBULAÇÕES COM NO MÁXIMO 50 MM DE DIÂMETRO. AF_09/2023</t>
  </si>
  <si>
    <t xml:space="preserve">PASSANTE TIPO TUBO COM DIÂMETRO DE 100 MM, FIXADO EM LAJE, PARA PASSAGEM DE TUBULAÇÕES COM NO MÁXIMO 75 MM DE DIÂMETRO. AF_09/2023</t>
  </si>
  <si>
    <t xml:space="preserve">QUEBRA EM ALVENARIA PARA INSTALAÇÃO DE CAIXA DE TOMADA (4X4 OU 4X2). AF_09/2023</t>
  </si>
  <si>
    <t xml:space="preserve">QUEBRA EM ALVENARIA PARA INSTALAÇÃO DE QUADRO DISTRIBUIÇÃO PEQUENO (19X25 CM). AF_09/2023</t>
  </si>
  <si>
    <t xml:space="preserve">QUEBRA EM ALVENARIA PARA INSTALAÇÃO DE QUADRO DISTRIBUIÇÃO GRANDE (76X40 CM). AF_09/2023</t>
  </si>
  <si>
    <t xml:space="preserve">QUEBRA EM ALVENARIA PARA INSTALAÇÃO DE ABRIGO PARA MANGUEIRAS (90X60 CM). AF_09/2023</t>
  </si>
  <si>
    <t xml:space="preserve">SUPORTE PARA 2 TUBOS HORIZONTAIS, ESPAÇADO A CADA 56 CM, EM PERFILADO COM COMPRIMENTO DE 25 CM FIXADO EM LAJE, POR METRO DE TUBULAÇÃO FIXADA. AF_09/2023</t>
  </si>
  <si>
    <t xml:space="preserve">SUPORTE PARA 4 TUBOS HORIZONTAIS, ESPAÇADO A CADA 56 CM, EM PERFILADO COM COMPRIMENTO DE 42 CM FIXADO EM LAJE, POR METRO DE TUBULAÇÃO FIXADA. AF_09/2023</t>
  </si>
  <si>
    <t xml:space="preserve">SUPORTE PARA 2 TUBOS VERTICAIS, ESPAÇADO A CADA 150 CM, EM PERFILADO COM COMPRIMENTO DE 25 CM FIXADO EM PAREDE, POR METRO DE TUBULAÇÃO FIXADA. AF_09/2023</t>
  </si>
  <si>
    <t xml:space="preserve">SUPORTE PARA 4 TUBOS VERTICAIS, ESPAÇADO A CADA 150 CM, EM PERFILADO COM COMPRIMENTO DE 42 CM FIXADO EM PAREDE, POR METRO DE TUBULAÇÃO FIXADA. AF_09/2023</t>
  </si>
  <si>
    <t xml:space="preserve">CHUMBAMENTO LINEAR EM ALVENARIA PARA RAMAIS/DISTRIBUIÇÃO DE INSTALAÇÕES HIDRÁULICAS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</si>
  <si>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</si>
  <si>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CONTRAPISO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</si>
  <si>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</si>
  <si>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</si>
  <si>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</si>
  <si>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</si>
  <si>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</si>
  <si>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</si>
  <si>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</si>
  <si>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</si>
  <si>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</si>
  <si>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</si>
  <si>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</si>
  <si>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</si>
  <si>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</si>
  <si>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</si>
  <si>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</si>
  <si>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</si>
  <si>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</si>
  <si>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</si>
  <si>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</si>
  <si>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</si>
  <si>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MENOR OU IGUAL A 40 MM. AF_09/2023</t>
  </si>
  <si>
    <t xml:space="preserve">CHUMBAMENTO PONTUAL EM PASSAGEM DE TUBO COM DIÂMETROS ENTRE 40 MM E 75 MM. AF_09/2023</t>
  </si>
  <si>
    <t xml:space="preserve">CHUMBAMENTO PONTUAL EM PASSAGEM DE TUBO COM DIÂMETRO MAIOR QUE 75 MM E MENORES OU IGUAIS A 150 MM. AF_09/2023</t>
  </si>
  <si>
    <t xml:space="preserve">RASGO LINEAR MANUAL EM ALVENARIA, PARA RAMAIS/ DISTRIBUIÇÃO DE INSTALAÇÕES HIDRÁULICAS, DIÂMETROS MAIORES QUE 40 MM E MENORES OU IGUAIS A 75 MM. AF_09/2023</t>
  </si>
  <si>
    <t xml:space="preserve">CONJUNTO HIDRÁULICO EM AÇO ROSCÁVEL PARA INSTALAÇÃO DE BOMBA, DN SUCÇÃO 65 MM (2½") E DN RECALQUE 50 MM (2"), PARA EDIFICAÇÃO COM 18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</si>
  <si>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</si>
  <si>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</si>
  <si>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32 MM (1 1/4") E DN RECALQUE 25 MM (1"), PARA EDIFICAÇÃO COM 4 PAVIMENTOS - FORNECIMENTO E INSTALAÇÃO. AF_04/2024</t>
  </si>
  <si>
    <t xml:space="preserve">FIXAÇÃO DE DUTOS FLEXÍVEIS CIRCULARES,  DIÂMETRO 109 MM OU 4", COM ABRAÇADEIRA METÁLICA FLEXÍVEL FIXADA DIRETAMENTE NA LAJE, SOMENTE MÃO DE OBRA. AF_09/2023</t>
  </si>
  <si>
    <t xml:space="preserve">SUPORTE PARA DUTO EM CHAPA GALVANIZADA BITOLA 26, EM PERFILADO COM COMPRIMENTO DE 35 CM FIXADO EM LAJE, POR METRO DE DUTO FIXADO. AF_09/2023</t>
  </si>
  <si>
    <t xml:space="preserve">SUPORTE PARA DUTO EM CHAPA GALVANIZADA BITOLA 24, EM PERFILADO COM COMPRIMENTO DE 55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</si>
  <si>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</si>
  <si>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</si>
  <si>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TIL (TUBO DE INSPEÇÃO E LIMPEZA) RADIAL PARA ESGOTO, EM PVC, DN 300X200 MM.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</si>
  <si>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</si>
  <si>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</si>
  <si>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</si>
  <si>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</si>
  <si>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BOMBA CENTRÍFUGA, MONOFÁSICA, 0,5 CV OU 0,49 HP, HM 6 A 20 M, Q 1,2 A 8,3 M3/H - FORNECIMENTO E INSTALAÇÃO. AF_12/2020</t>
  </si>
  <si>
    <t xml:space="preserve">BOMBA CENTRÍFUGA, MONOFÁSICA, 0,5 CV OU 0,49 HP, HM 6 A 20 M, Q 1,2 A 8,3 M3/H (NÃO INCLUI O FORNECIMENTO DA BOMBA). AF_12/2020</t>
  </si>
  <si>
    <t xml:space="preserve">BOMBA CENTRÍFUGA, TRIFÁSICA, 1 CV OU 0,99 HP, HM 14 A 40 M, Q 0,6 A 8,4 M3/H - FORNECIMENTO E INSTALAÇÃO. AF_12/2020</t>
  </si>
  <si>
    <t xml:space="preserve">BOMBA CENTRÍFUGA, TRIFÁSICA, 1 CV OU 0,99 HP, HM 14 A 40 M, Q 0,6 A 8,4 M3/H (NÃO INCLUI O FORNECIMENTO DA BOMBA). AF_12/2020</t>
  </si>
  <si>
    <t xml:space="preserve">BOMBA CENTRÍFUGA, TRIFÁSICA, 1,5 CV OU 1,48 HP, HM 10 A 70 M, Q 1,8 A 5,3 M3/H - FORNECIMENTO E INSTALAÇÃO. AF_12/2020</t>
  </si>
  <si>
    <t xml:space="preserve">BOMBA CENTRÍFUGA, TRIFÁSICA, 1,5 CV OU 1,48 HP, HM 10 A 24 M, Q 6,1 A 21,9 M3/H - FORNECIMENTO E INSTALAÇÃO. AF_12/2020</t>
  </si>
  <si>
    <t xml:space="preserve">BOMBA CENTRÍFUGA, TRIFÁSICA, 1,5 CV OU 1,48 HP (NÃO INCLUI O FORNECIMENTO DA BOMBA). AF_12/2020</t>
  </si>
  <si>
    <t xml:space="preserve">BOMBA CENTRÍFUGA, TRIFÁSICA, 3 CV OU 2,96 HP, HM 34 A 40 M, Q 8,6 A 14,8 M3/H - FORNECIMENTO E INSTALAÇÃO. AF_12/2020</t>
  </si>
  <si>
    <t xml:space="preserve">BOMBA CENTRÍFUGA, TRIFÁSICA, 3 CV OU 2,96 HP, HM 34 A 40 M, Q 8,6 A 14,8 M3/H (NÃO INCLUI O FORNECIMENTO DA BOMBA). AF_12/2020</t>
  </si>
  <si>
    <t xml:space="preserve">MOTO BOMBA HORIZONTAL ATÉ 10 CV, HM 75 A 80 M, Q 25,4 A 48 (NÃO INCLUI O FORNECIMENTO DA BOMBA). AF_12/2020</t>
  </si>
  <si>
    <t xml:space="preserve">BOMBA CENTRÍFUGA, TRIFÁSICA, 10 CV OU 9,86 HP, HM 85 A 140 M, Q 4,2 A 14,9 M3/H - FORNECIMENTO E INSTALAÇÃO. AF_12/2020</t>
  </si>
  <si>
    <t xml:space="preserve">BOMBA CENTRÍFUGA, TRIFÁSICA, 10 CV OU 9,86 HP, HM 85 A 140 M, Q 4,2 A 14,9 M3/H (NÃO INCLUI O FORNECIMENTO DA BOMBA). AF_12/2020</t>
  </si>
  <si>
    <t xml:space="preserve">INSTALAÇÃO DE QUADRO ELÉTRICO PARA BOMBAS TRIFÁSICAS ATÉ 25 CV (NÃO INCLUI O FORNECIMENTO DO QUADRO). AF_12/2020</t>
  </si>
  <si>
    <t xml:space="preserve">CHAVE DE BOIA AUTOMÁTICA SUPERIOR/INFERIOR 15A/250V - FORNECIMENTO E INSTALAÇÃO. AF_12/2020</t>
  </si>
  <si>
    <t xml:space="preserve">MOTO BOMBA HORIZONTAL DE 12,5 A 25 CV, HM 140 M (NÃO INCLUI O FORNECIMENTO DA BOMBA). AF_12/2020</t>
  </si>
  <si>
    <t xml:space="preserve">AQUECEDOR SOLAR COMPACTO, KIT PARA 1 COLETOR SOLAR EM VIDRO TEMPERADO E SERPENTINA EM TUBO DE COBRE COM SUPORTE, RESERVATÓRIO, FIXAÇÕES E TUBOS - FORNECIMENTO E INSTALAÇÃO. AF_12/2021</t>
  </si>
  <si>
    <t xml:space="preserve">BLOCO CONCRETADO NO LOCAL, 20X20X15CM, PARA BASE DE FIXAÇÃO DA ESTRUTURA SOLAR PARA LAJE DE CONCRETO - FORNECIMENTO E INSTALAÇÃO. AF_12/2021</t>
  </si>
  <si>
    <t xml:space="preserve">RESERVATÓRIO TÉRMICO/BOILER SOLAR EM AÇO INOX 400 L COM 2 PLACAS COLETORAS EM VIDRO TEMPERADO COM SERPENTINA EM TUBO DE COBRE 2 X 1 M - FORNECIMENTO E INSTALAÇÃO. AF_12/2021</t>
  </si>
  <si>
    <t xml:space="preserve">RESERVATÓRIO TÉRMICO/BOILER SOLAR EM AÇO INOX 600 L COM 3 PLACAS COLETORAS EM VIDRO TEMPERADO COM SERPENTINA EM TUBO DE COBRE 2 X 1 M - FORNECIMENTO E INSTALAÇÃO. AF_12/2021</t>
  </si>
  <si>
    <t xml:space="preserve">RESERVATÓRIO TÉRMICO/BOILER SOLAR EM AÇO INOX 800 L COM 4 PLACAS COLETORAS EM VIDRO TEMPERADO COM SERPENTINA EM TUBO DE COBRE 2 X 1 M - FORNECIMENTO E INSTALAÇÃO. AF_12/2021</t>
  </si>
  <si>
    <t xml:space="preserve">RESERVATÓRIO TÉRMICO/BOILER SOLAR EM AÇO INOX 1000 L COM 5 PLACAS COLETORAS EM VIDRO TEMPERADO COM SERPENTINA EM TUBO DE COBRE 2 X 1 M - FORNECIMENTO E INSTALAÇÃO. AF_12/2021</t>
  </si>
  <si>
    <t xml:space="preserve">FURO MECANIZADO EM ALVENARIA, PARA INSTALAÇÕES HIDRÁULICAS,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</si>
  <si>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</si>
  <si>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</si>
  <si>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CONCRETO, COM PERFURATRIZ, PARA INSTALAÇÕES HIDRÁULICAS,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</si>
  <si>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</si>
  <si>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</si>
  <si>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RASGO LINEAR MECANIZADO EM ALVENARIA, PARA RAMAIS/ DISTRIBUIÇÃO DE INSTALAÇÕES HIDRÁULICAS, DIÂMETROS MENORES OU IGUAIS A 40 MM. AF_09/2023</t>
  </si>
  <si>
    <t xml:space="preserve">RASGO LINEAR MECANIZADO EM ALVENARIA, PARA RAMAIS/ DISTRIBUIÇÃO DE INSTALAÇÕES HIDRÁULICAS, DIÂMETROS MAIORES QUE 40 MM E MENORES OU IGUAIS A 75 MM. AF_09/2023</t>
  </si>
  <si>
    <t xml:space="preserve">PASSANTE TIPO PEÇA EM FÔRMA DE MADEIRA, FIXADO EM LAJE, PARA PASSAGEM DE NO MÁXIMO 5 TUBOS DE 50 MM DE DIÂMETRO. AF_09/2023</t>
  </si>
  <si>
    <t xml:space="preserve">PASSANTE TIPO TUBO COM DIÂMETRO DE 50 MM, FIXADO EM LAJE, PARA PASSAGEM DE TUBULAÇÕES COM NO MÁXIMO 40 MM DE DIÂMETRO. AF_09/2023</t>
  </si>
  <si>
    <t xml:space="preserve">PASSANTE TIPO TUBO COM DIÂMETRO DE 150 MM, FIXADO EM LAJE, PARA PASSAGEM DE TUBULAÇÕES COM NO MÁXIMO 100 MM DE DIÂMETRO. AF_09/2023</t>
  </si>
  <si>
    <t xml:space="preserve">RASGO LINEAR MECANIZADO EM CONCRETO,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</si>
  <si>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</si>
  <si>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</si>
  <si>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</si>
  <si>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</si>
  <si>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</si>
  <si>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DE TOMADA, PVC, COM TRAVAS, DE 110 MM X 1/2" OU 110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</si>
  <si>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</si>
  <si>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</si>
  <si>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TÊ DE SERVIÇO INTEGRADO, POLIPROPILENO, PARA TUBOS EM PEAD, 63 MM X 20 MM, PARA LIGAÇÃO PREDIAL DE ÁGUA. AF_06/2022</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</si>
  <si>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</si>
  <si>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</si>
  <si>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</si>
  <si>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</si>
  <si>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</si>
  <si>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</si>
  <si>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</si>
  <si>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</si>
  <si>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</si>
  <si>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</si>
  <si>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UNIÃO, POLIPROPILENO, PARA TUBOS EM PEAD, 20 MM, PARA LIGAÇÃO PREDIAL DE ÁGUA. AF_06/2022</t>
  </si>
  <si>
    <t xml:space="preserve">UNIÃO, POLIPROPILENO, PARA TUBOS EM PEAD, 32 MM, PARA LIGAÇÃO PREDIAL DE ÁGUA. AF_06/2022</t>
  </si>
  <si>
    <t xml:space="preserve">REGISTRO ESFERA, PVC, DE PASSEIO, PARA POLIETILENO, 20 MM, PARA LIGAÇÃO PREDIAL DE ÁGUA. AF_06/2022</t>
  </si>
  <si>
    <t xml:space="preserve">REGISTRO ESFERA, PVC, COM ROSCA, 1/2", PARA LIGAÇÃO PREDIAL DE ÁGUA. AF_06/2022</t>
  </si>
  <si>
    <t xml:space="preserve">LUVA, PVC, ROSCÁVEL, 1/2", PARA LIGAÇÃO PREDIAL DE ÁGUA. AF_06/2022</t>
  </si>
  <si>
    <t xml:space="preserve">LUVA, PVC, ROSCÁVEL, 1", PARA LIGAÇÃO PREDIAL DE ÁGUA. AF_06/2022</t>
  </si>
  <si>
    <t xml:space="preserve">TUBO, PEAD, PE-80, DE = 20 MM X 2,3 MM, PARA LIGAÇÃO PREDIAL DE ÁGUA. AF_06/2022</t>
  </si>
  <si>
    <t xml:space="preserve">TUBO, PEAD, PE-80, DE = 32 MM X 3,0 MM, PARA LIGAÇÃO PREDIAL DE ÁGUA. AF_06/2022</t>
  </si>
  <si>
    <t xml:space="preserve">CURVA LONGA, 90 GRAUS, PVC OCRE, JUNTA ELÁSTICA, DN 100 MM, PARA COLETOR PREDIAL DE ESGOTO. AF_06/2022</t>
  </si>
  <si>
    <t xml:space="preserve">CURVA LONGA, 45 GRAUS, PVC OCRE, JUNTA ELÁSTICA, DN 100 MM, PARA COLETOR PREDIAL DE ESGOTO. AF_06/2022</t>
  </si>
  <si>
    <t xml:space="preserve">CURVA LONGA, 90 GRAUS, PVC OCRE, JUNTA ELÁSTICA, DN 150 MM, PARA COLETOR PREDIAL DE ESGOTO. AF_06/2022</t>
  </si>
  <si>
    <t xml:space="preserve">CURVA LONGA, 45 GRAUS, PVC OCRE, JUNTA ELÁSTICA, DN 150 MM, PARA COLETOR PREDIAL DE ESGOTO. AF_06/2022</t>
  </si>
  <si>
    <t xml:space="preserve">TÊ, PVC OCRE, JUNTA ELÁSTICA, DN 200 MM, PARA COLETOR PREDIAL DE ESGOTO. AF_06/2022</t>
  </si>
  <si>
    <t xml:space="preserve">SELIM, PVC OCRE, COM TRAVA, DN 125 X 100 MM OU 150 X 100 MM, PARA COLETOR PREDIAL DE ESGOTO. AF_06/2022</t>
  </si>
  <si>
    <t xml:space="preserve">PLUG, PVC OCRE, JUNTA ELÁSTICA, DN 100 MM, PARA COLETOR PREDIAL DE ESGOTO. AF_06/2022</t>
  </si>
  <si>
    <t xml:space="preserve">PLUG, PVC OCRE, JUNTA ELÁSTICA, DN 150 MM, PARA COLETOR PREDIAL DE ESGOTO. AF_06/2022</t>
  </si>
  <si>
    <t xml:space="preserve">CAP, PVC OCRE, JUNTA ELÁSTICA, DN 150 MM, PARA COLETOR PREDIAL DE ESGOTO. AF_06/2022</t>
  </si>
  <si>
    <t xml:space="preserve">TUBO, PVC OCRE, JUNTA ELÁSTICA, DN 100 MM, PARA COLETOR PREDIAL DE ESGOTO. AF_06/2022</t>
  </si>
  <si>
    <t xml:space="preserve">TUBO, PVC OCRE, JUNTA ELÁSTICA, DN 150 MM, PARA COLETOR PREDIAL DE ESGOTO. AF_06/2022</t>
  </si>
  <si>
    <t xml:space="preserve">DRAGAGEM DE MATERIAIS DE 1A CATEGORIA E COMPOSTOS ORGÂNICOS E INORGÂNICOS COM RETROESCAVADEIRA (CAÇAMBA: 0,26 M3/88 HP). AF_03/2024</t>
  </si>
  <si>
    <t xml:space="preserve">DRAGAGEM DE MATERIAIS DE 1A CATEGORIA E COMPOSTOS ORGÂNICOS E INORGÂNICOS COM ESCAVADEIRA HIDRÁULICA (CAÇAMBA: 0,80 M3/111 HP). AF_03/2024</t>
  </si>
  <si>
    <t xml:space="preserve">ESCAVAÇÃO MECANIZADA PARA BLOCO DE COROAMENTO OU SAPATA COM RETROESCAVADEIRA (SEM ESCAVAÇÃO PARA COLOCAÇÃO DE FÔRMAS). AF_01/2024</t>
  </si>
  <si>
    <t xml:space="preserve">ESCAVAÇÃO MECANIZADA PARA BLOCO DE COROAMENTO OU SAPATA COM RETROESCAVADEIRA (INCLUINDO ESCAVAÇÃO PARA COLOCAÇÃO DE FÔRMAS). AF_01/2024</t>
  </si>
  <si>
    <t xml:space="preserve">ESCAVAÇÃO MANUAL PARA BLOCO DE COROAMENTO OU SAPATA (SEM ESCAVAÇÃO PARA COLOCAÇÃO DE FÔRMAS). AF_01/2024</t>
  </si>
  <si>
    <t xml:space="preserve">ESCAVAÇÃO MANUAL PARA BLOCO DE COROAMENTO OU SAPATA (INCLUINDO ESCAVAÇÃO PARA COLOCAÇÃO DE FÔRMAS). AF_01/2024</t>
  </si>
  <si>
    <t xml:space="preserve">ESCAVAÇÃO MECANIZADA PARA VIGA BALDRAME OU SAPATA CORRIDA COM MINI-ESCAVADEIRA (SEM ESCAVAÇÃO PARA COLOCAÇÃO DE FÔRMAS). AF_01/2024</t>
  </si>
  <si>
    <t xml:space="preserve">ESCAVAÇÃO MECANIZADA PARA VIGA BALDRAME OU SAPATA CORRIDA COM MINI-ESCAVADEIRA (INCLUINDO ESCAVAÇÃO PARA COLOCAÇÃO DE FÔRMAS). AF_01/2024</t>
  </si>
  <si>
    <t xml:space="preserve">ESCAVAÇÃO MANUAL PARA VIGA BALDRAME OU SAPATA CORRIDA (SEM ESCAVAÇÃO PARA COLOCAÇÃO DE FÔRMAS). AF_01/2024</t>
  </si>
  <si>
    <t xml:space="preserve">ESCAVAÇÃO MANUAL PARA VIGA BALDRAME OU SAPATA CORRIDA (INCLUINDO ESCAVAÇÃO PARA COLOCAÇÃO DE FÔRMAS). AF_01/2024</t>
  </si>
  <si>
    <t xml:space="preserve">FABRICAÇÃO, MONTAGEM E DESMONTAGEM DE FÔRMA PARA BLOCO DE COROAMENTO, EM MADEIRA SERRADA, E=25 MM, 1 UTILIZAÇÃO. AF_01/2024</t>
  </si>
  <si>
    <t xml:space="preserve">ESCAVAÇÃO HORIZONTAL EM SOLO DE 1A CATEGORIA COM TRATOR DE ESTEIRAS (100HP/LÂMINA: 2,19M3).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</si>
  <si>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</si>
  <si>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</si>
  <si>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</si>
  <si>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EM SOLO DE 1A CATEGORIA COM TRATOR DE ESTEIRAS (125HP/LÂMINA: 2,70M3).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</si>
  <si>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</si>
  <si>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</si>
  <si>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</si>
  <si>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</si>
  <si>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EM SOLO DE 2A CATEGORIA COM TRATOR DE ESTEIRAS (125HP/LÂMINA: 2,70M3).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</si>
  <si>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</si>
  <si>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</si>
  <si>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</si>
  <si>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</si>
  <si>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E DESCARGA EM SOLO DE 1A CATEGORIA COM TRATOR DE ESTEIRAS (125HP/LÂMINA: 2,70M3).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</si>
  <si>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</si>
  <si>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</si>
  <si>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</si>
  <si>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</si>
  <si>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E DESCARGA EM SOLO DE 2A CATEGORIA COM TRATOR DE ESTEIRAS (125HP/LÂMINA: 2,70M3).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</si>
  <si>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</si>
  <si>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</si>
  <si>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</si>
  <si>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</si>
  <si>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</si>
  <si>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</si>
  <si>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</si>
  <si>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</si>
  <si>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</si>
  <si>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</si>
  <si>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</si>
  <si>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</si>
  <si>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</si>
  <si>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</si>
  <si>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</si>
  <si>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</si>
  <si>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</si>
  <si>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</si>
  <si>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</si>
  <si>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</si>
  <si>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</si>
  <si>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</si>
  <si>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</si>
  <si>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</si>
  <si>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</si>
  <si>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</si>
  <si>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</si>
  <si>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</si>
  <si>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</si>
  <si>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</si>
  <si>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</si>
  <si>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</si>
  <si>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</si>
  <si>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</si>
  <si>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</si>
  <si>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</si>
  <si>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</si>
  <si>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</si>
  <si>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</si>
  <si>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</si>
  <si>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</si>
  <si>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</si>
  <si>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</si>
  <si>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</si>
  <si>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</si>
  <si>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</si>
  <si>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</si>
  <si>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</si>
  <si>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</si>
  <si>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</si>
  <si>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</si>
  <si>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</si>
  <si>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</si>
  <si>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</si>
  <si>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</si>
  <si>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</si>
  <si>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</si>
  <si>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</si>
  <si>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</si>
  <si>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</si>
  <si>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</si>
  <si>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</si>
  <si>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</si>
  <si>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</si>
  <si>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</si>
  <si>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</si>
  <si>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</si>
  <si>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</si>
  <si>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</si>
  <si>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</si>
  <si>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</si>
  <si>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</si>
  <si>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</si>
  <si>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</si>
  <si>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</si>
  <si>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</si>
  <si>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</si>
  <si>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</si>
  <si>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</si>
  <si>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</si>
  <si>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</si>
  <si>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</si>
  <si>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</si>
  <si>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</si>
  <si>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</si>
  <si>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</si>
  <si>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</si>
  <si>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</si>
  <si>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</si>
  <si>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</si>
  <si>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</si>
  <si>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</si>
  <si>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</si>
  <si>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</si>
  <si>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</si>
  <si>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</si>
  <si>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</si>
  <si>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</si>
  <si>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</si>
  <si>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</si>
  <si>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</si>
  <si>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</si>
  <si>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</si>
  <si>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</si>
  <si>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</si>
  <si>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</si>
  <si>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</si>
  <si>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</si>
  <si>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</si>
  <si>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</si>
  <si>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</si>
  <si>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</si>
  <si>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</si>
  <si>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MANUAL DE VALA.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</si>
  <si>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</si>
  <si>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</si>
  <si>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</si>
  <si>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</si>
  <si>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</si>
  <si>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</si>
  <si>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</si>
  <si>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</si>
  <si>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</si>
  <si>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</si>
  <si>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</si>
  <si>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</si>
  <si>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</si>
  <si>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</si>
  <si>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</si>
  <si>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</si>
  <si>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</si>
  <si>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</si>
  <si>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</si>
  <si>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</si>
  <si>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</si>
  <si>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</si>
  <si>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</si>
  <si>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</si>
  <si>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</si>
  <si>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</si>
  <si>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</si>
  <si>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</si>
  <si>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</si>
  <si>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</si>
  <si>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</si>
  <si>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</si>
  <si>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</si>
  <si>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</si>
  <si>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</si>
  <si>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</si>
  <si>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</si>
  <si>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</si>
  <si>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</si>
  <si>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</si>
  <si>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</si>
  <si>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</si>
  <si>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</si>
  <si>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</si>
  <si>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</si>
  <si>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</si>
  <si>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</si>
  <si>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</si>
  <si>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</si>
  <si>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</si>
  <si>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</si>
  <si>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</si>
  <si>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</si>
  <si>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</si>
  <si>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</si>
  <si>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</si>
  <si>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DE 3,0 A 6,0 M,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</si>
  <si>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</si>
  <si>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</si>
  <si>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MANUAL DE VALAS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</si>
  <si>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</si>
  <si>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</si>
  <si>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</si>
  <si>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</si>
  <si>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</si>
  <si>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ATERRO MANUAL DE VALAS COM AREIA PARA ATERRO. AF_08/2023</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</si>
  <si>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</si>
  <si>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</si>
  <si>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</si>
  <si>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</si>
  <si>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</si>
  <si>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</si>
  <si>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</si>
  <si>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</si>
  <si>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</si>
  <si>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</si>
  <si>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</si>
  <si>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</si>
  <si>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</si>
  <si>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</si>
  <si>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</si>
  <si>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</si>
  <si>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</si>
  <si>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</si>
  <si>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</si>
  <si>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</si>
  <si>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</si>
  <si>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MANUAL DE VALAS,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</si>
  <si>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</si>
  <si>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</si>
  <si>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</si>
  <si>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</si>
  <si>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</si>
  <si>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</si>
  <si>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</si>
  <si>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</si>
  <si>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</si>
  <si>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REATERRO MANUAL DE VALAS, COM PLACA VIBRATÓRIA. AF_08/2023</t>
  </si>
  <si>
    <t xml:space="preserve">ATERRO MECANIZADO DE VALA COM MINICARREGADEIRA, COM SOLO ARGILO-ARENOSO. AF_08/2023</t>
  </si>
  <si>
    <t xml:space="preserve">ATERRO MECANIZADO DE VALA COM MINICARREGADEIRA, COM AREIA PARA ATERRO. AF_08/2023</t>
  </si>
  <si>
    <t xml:space="preserve">REATERRO MECANIZADO DE VALA COM MINICARREGADEIRA, COM COMPACTADOR DE SOLOS DE PERCUSSÃO. AF_08/2023</t>
  </si>
  <si>
    <t xml:space="preserve">REATERRO MECANIZADO DE VALA COM MINICARREGADEIRA, COM PLACA VIBRATÓRIA. AF_08/2023</t>
  </si>
  <si>
    <t xml:space="preserve">COMPACTAÇÃO DE VALAS COM ROLO COMPRESSOR. AF_08/2023</t>
  </si>
  <si>
    <t xml:space="preserve">TRANSPORTE COM CAMINHÃO BASCULANTE DE 6 M³, EM VIA URBANA EM LEITO NATURAL (UNIDADE: TXKM). AF_07/2020</t>
  </si>
  <si>
    <t xml:space="preserve">TXKM</t>
  </si>
  <si>
    <t xml:space="preserve">TRANSPORTE COM CAMINHÃO BASCULANTE DE 6 M³, EM VIA URBANA EM REVESTIMENTO PRIMÁRIO (UNIDADE: TXKM). AF_07/2020</t>
  </si>
  <si>
    <t xml:space="preserve">TRANSPORTE COM CAMINHÃO BASCULANTE DE 6 M³, EM VIA URBANA PAVIMENTADA, DMT ATÉ 30 KM (UNIDADE: TXKM). AF_07/2020</t>
  </si>
  <si>
    <t xml:space="preserve">TRANSPORTE COM CAMINHÃO BASCULANTE DE 6 M³, EM VIA URBANA PAVIMENTADA, ADICIONAL PARA DMT EXCEDENTE A 30 KM (UNIDADE: TXKM). AF_07/2020</t>
  </si>
  <si>
    <t xml:space="preserve">PREPARO DE FUNDO DE VALA COM LARGURA MENOR QUE 1,5 M (ACERTO DO SOLO NATURAL). AF_08/2020</t>
  </si>
  <si>
    <t xml:space="preserve">PREPARO DE FUNDO DE VALA COM LARGURA MAIOR OU IGUAL A 1,5 M E MENOR QUE 2,5 M (ACERTO DO SOLO NATURAL). AF_08/2020</t>
  </si>
  <si>
    <t xml:space="preserve">PREPARO DE FUNDO DE VALA COM LARGURA MENOR QUE 1,5 M, COM CAMADA DE AREIA, LANÇAMENTO MANUAL. AF_08/2020</t>
  </si>
  <si>
    <t xml:space="preserve">PREPARO DE FUNDO DE VALA COM LARGURA MENOR QUE 1,5 M, COM CAMADA DE BRITA, LANÇAMENTO MANUAL. AF_08/2020</t>
  </si>
  <si>
    <t xml:space="preserve">PREPARO DE FUNDO DE VALA COM LARGURA MAIOR OU IGUAL A 1,5 M E MENOR QUE 2,5 M, COM CAMADA DE AREIA, LANÇAMENTO MANUAL. AF_08/2020</t>
  </si>
  <si>
    <t xml:space="preserve">PREPARO DE FUNDO DE VALA COM LARGURA MAIOR OU IGUAL A 1,5 M E MENOR QUE 2,5 M, COM CAMADA DE BRITA, LANÇAMENTO MANUAL. AF_08/2020</t>
  </si>
  <si>
    <t xml:space="preserve">PREPARO DE FUNDO DE VALA COM LARGURA MENOR QUE 1,5 M, COM CAMADA DE AREIA, LANÇAMENTO MECANIZADO. AF_08/2020</t>
  </si>
  <si>
    <t xml:space="preserve">PREPARO DE FUNDO DE VALA COM LARGURA MENOR QUE 1,5 M, COM CAMADA DE BRITA, LANÇAMENTO MECANIZADO. AF_08/2020</t>
  </si>
  <si>
    <t xml:space="preserve">PREPARO DE FUNDO DE VALA COM LARGURA MAIOR OU IGUAL A 1,5 M E MENOR QUE 2,5 M, COM CAMADA DE BRITA, LANÇAMENTO MECANIZADO. AF_08/2020</t>
  </si>
  <si>
    <t xml:space="preserve">PREPARO DE FUNDO DE VALA COM LARGURA MAIOR OU IGUAL A 1,5 M E MENOR QUE 2,5 M, COM CAMADA DE AREIA, LANÇAMENTO MECANIZADO. AF_08/2020</t>
  </si>
  <si>
    <t xml:space="preserve">ALVENARIA DE VEDAÇÃO DE BLOCOS CERÂMICOS MACIÇOS DE 5X10X20CM (ESPESSURA 10CM) E ARGAMASSA DE ASSENTAMENTO COM PREPARO EM BETONEIRA. AF_05/2020</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</si>
  <si>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</si>
  <si>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</si>
  <si>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</si>
  <si>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</si>
  <si>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</si>
  <si>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</si>
  <si>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</si>
  <si>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</si>
  <si>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</si>
  <si>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</si>
  <si>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</si>
  <si>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</si>
  <si>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</si>
  <si>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</si>
  <si>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</si>
  <si>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</si>
  <si>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</si>
  <si>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</si>
  <si>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</si>
  <si>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</si>
  <si>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</si>
  <si>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</si>
  <si>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</si>
  <si>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</si>
  <si>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</si>
  <si>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</si>
  <si>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DE VEDAÇÃO DE BLOCOS DE GESSO DE 7X50X66CM (ESPESSURA 7CM). AF_05/2020</t>
  </si>
  <si>
    <t xml:space="preserve">ALVENARIA DE VEDAÇÃO DE BLOCOS DE GESSO DE 10X50X66CM (ESPESSURA 10CM). AF_05/2020</t>
  </si>
  <si>
    <t xml:space="preserve">ALVENARIA DE VEDAÇÃO COM ELEMENTO VAZADO DE CERÂMICA (COBOGÓ) DE 7X20X20CM E ARGAMASSA DE ASSENTAMENTO COM PREPARO EM BETONEIRA. AF_05/2020</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</si>
  <si>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</si>
  <si>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</si>
  <si>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</si>
  <si>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</si>
  <si>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</si>
  <si>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</si>
  <si>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</si>
  <si>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</si>
  <si>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</si>
  <si>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</si>
  <si>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</si>
  <si>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</si>
  <si>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</si>
  <si>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</si>
  <si>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BLOCOS DE CONCRETO ESTRUTURAL 14X19X39 CM (ESPESSURA 14 CM), FBK = 4,5 MPA, UTILIZANDO PALHETA. AF_10/2022</t>
  </si>
  <si>
    <t xml:space="preserve">ALVENARIA DE BLOCOS DE CONCRETO ESTRUTURAL 14X19X39 CM (ESPESSURA 14 CM), FBK = 14 MPA, UTILIZANDO PALHETA. AF_10/2022</t>
  </si>
  <si>
    <t xml:space="preserve">ALVENARIA DE BLOCOS DE CONCRETO ESTRUTURAL 14X19X29 CM (ESPESSURA 14 CM), FBK = 4,5 MPA, UTILIZANDO PALHETA. AF_10/2022</t>
  </si>
  <si>
    <t xml:space="preserve">ALVENARIA DE BLOCOS DE CONCRETO ESTRUTURAL 14X19X29 CM (ESPESSURA 14 CM), FBK = 14,0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</si>
  <si>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</si>
  <si>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14 MPA, UTILIZANDO COLHER DE PEDREIRO. AF_10/2022</t>
  </si>
  <si>
    <t xml:space="preserve">ALVENARIA DE BLOCOS DE CONCRETO ESTRUTURAL 14X19X29 CM (ESPESSURA 14 CM), FBK = 4,5 MPA, UTILIZANDO COLHER DE PEDREIRO. AF_10/2022</t>
  </si>
  <si>
    <t xml:space="preserve">ALVENARIA DE BLOCOS DE CONCRETO ESTRUTURAL 14X19X29 CM (ESPESSURA 14 CM), FBK = 14 MPA, UTILIZANDO COLHER DE PEDREIRO. AF_10/2022</t>
  </si>
  <si>
    <t xml:space="preserve">ALVENARIA DE VEDAÇÃO COM ELEMENTO VAZADO DE CONCRETO (COBOGÓ) DE 7X50X50CM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</si>
  <si>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</si>
  <si>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</si>
  <si>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PAREDE COM SISTEMA EM CHAPAS DE GESSO PARA DRYWALL, USO INTERNO, COM DUAS FACES SIMPLES E ESTRUTURA METÁLICA COM GUIAS SIMPLES,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</si>
  <si>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</si>
  <si>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</si>
  <si>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</si>
  <si>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UMA FACE SIMPLES E OUTRA FACE DUPLA E ESTRUTURA METÁLICA COM GUIAS SIMPLES, SEM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</si>
  <si>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</si>
  <si>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</si>
  <si>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</si>
  <si>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</si>
  <si>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</si>
  <si>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</si>
  <si>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</si>
  <si>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</si>
  <si>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</si>
  <si>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INSTALAÇÃO DE REFORÇO METÁLICO EM PAREDE DRYWALL. AF_07/2023</t>
  </si>
  <si>
    <t xml:space="preserve">INSTALAÇÃO DE REFORÇO DE MADEIRA EM PAREDE DRYWALL. AF_07/2023</t>
  </si>
  <si>
    <t xml:space="preserve">DIVISÓRIA FIXA EM VIDRO TEMPERADO 10 MM, SEM ABERTURA. AF_01/2021_PS</t>
  </si>
  <si>
    <t xml:space="preserve">DIVISORIA SANITÁRIA, TIPO CABINE, EM GRANITO CINZA POLIDO, ESP = 3CM, ASSENTADO COM ARGAMASSA COLANTE AC III-E, EXCLUSIVE FERRAGENS. AF_01/2021</t>
  </si>
  <si>
    <t xml:space="preserve">DIVISORIA SANITÁRIA, TIPO CABINE, EM MÁRMORE BRANCO POLIDO, ESP = 3CM, ASSENTADO COM ARGAMASSA COLANTE AC III-E, EXCLUSIVE FERRAGENS. AF_01/2021</t>
  </si>
  <si>
    <t xml:space="preserve">TAPA VISTA DE MICTÓRIO EM GRANITO CINZA POLIDO, ESP = 3CM, ASSENTADO COM ARGAMASSA COLANTE AC III-E . AF_01/2021</t>
  </si>
  <si>
    <t xml:space="preserve">TAPA VISTA DE MICTÓRIO EM MÁRMORE BRANCO POLIDO, ESP = 3CM, ASSENTADO COM ARGAMASSA COLANTE AC III-E . AF_01/2021</t>
  </si>
  <si>
    <t xml:space="preserve">DIVISORIA SANITÁRIA, TIPO CABINE, EM PAINEL DE GRANILITE, ESP = 3CM, ASSENTADO COM ARGAMASSA COLANTE AC III-E, EXCLUSIVE FERRAGENS. AF_01/2021</t>
  </si>
  <si>
    <t xml:space="preserve">TAPA VISTA DE MICTÓRIO EM PAINEL DE GRANILITE, ESP = 3CM, ASSENTADO COM ARGAMASSA COLANTE AC III-E . AF_01/2021</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</si>
  <si>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</si>
  <si>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</si>
  <si>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</si>
  <si>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</si>
  <si>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</si>
  <si>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</si>
  <si>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UMA FACE SIMPLES E ESTRUTURA METÁLICA COM GUIAS SIMPLES PARA PAREDES COM ÁREA LÍQUIDA MENOR QUE 6 M2, COM VÃOS. AF_07/2023_PS</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</si>
  <si>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</si>
  <si>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</si>
  <si>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</si>
  <si>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RECOMPOSIÇÃO DE PAVIMENTOS EM PEDRA POLIÉDRICA, REJUNTAMENTO COM PÓ DE PEDRA, COM REAPROVEITAMENTO DAS PEDRAS POLIÉDRICAS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</si>
  <si>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</si>
  <si>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</si>
  <si>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</si>
  <si>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</si>
  <si>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</si>
  <si>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</si>
  <si>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</si>
  <si>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</si>
  <si>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</si>
  <si>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</si>
  <si>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</si>
  <si>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</si>
  <si>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</si>
  <si>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</si>
  <si>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</si>
  <si>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</si>
  <si>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</si>
  <si>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</si>
  <si>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</si>
  <si>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</si>
  <si>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</si>
  <si>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</si>
  <si>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</si>
  <si>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</si>
  <si>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</si>
  <si>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</si>
  <si>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</si>
  <si>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</si>
  <si>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</si>
  <si>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</si>
  <si>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</si>
  <si>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BRITA GRADUADA SIMPLES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</si>
  <si>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</si>
  <si>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</si>
  <si>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PEDRAS POLIÉDRICAS, REJUNTAMENTO COM PÓ DE PEDRA, COM REAPROVEITAMENTO DAS PEDRAS POLIÉDRICAS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</si>
  <si>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</si>
  <si>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</si>
  <si>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</si>
  <si>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</si>
  <si>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</si>
  <si>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</si>
  <si>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</si>
  <si>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</si>
  <si>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</si>
  <si>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</si>
  <si>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</si>
  <si>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</si>
  <si>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</si>
  <si>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</si>
  <si>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</si>
  <si>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16 FACES PARA PISO INTERTRAVADO, ESPESSURA DE 10 CM, EM VIA/ESTACIONAMENTO, COM REAPROVEITAMENTO DOS BLOCOS 16 FACES - INCLUSO RETIRADA E COLOCAÇÃO DO MATERIAL. AF_12/2020</t>
  </si>
  <si>
    <t xml:space="preserve">RECOMPOSIÇÃO DE REVESTIMENTO EM CONCRETO ASFÁLTICO (AQUISIÇÃO EM USINA), PARA O FECHAMENTO DE VALAS - INCLUSO DEMOLIÇÃO DO PAVIMENTO. AF_12/2020</t>
  </si>
  <si>
    <t xml:space="preserve">RECOMPOSIÇÃO DE PAVIMENTO EM PISO INTERTRAVADO, COM REAPROVEITAMENTO DOS BLOCOS INTERTRAVADOS, PARA FECHAMENTO DE VALAS - INCLUSO RETIRADA E COLOCAÇÃO DO MATERIAL. AF_12/2020</t>
  </si>
  <si>
    <t xml:space="preserve">REGULARIZAÇÃO E COMPACTAÇÃO DE SUBLEITO DE SOLO PREDOMINANTEMENTE ARGILOSO, PARA OBRAS DE CONSTRUÇÃO DE PAVIMENTOS. AF_09/2024</t>
  </si>
  <si>
    <t xml:space="preserve">REGULARIZAÇÃO E COMPACTAÇÃO DE SUBLEITO DE SOLO PREDOMINANTEMENTE ARENOSO, PARA OBRAS DE CONSTRUÇÃO DE PAVIMENTOS. AF_09/2024</t>
  </si>
  <si>
    <t xml:space="preserve">REGULARIZAÇÃO E COMPACTAÇÃO DE SUBLEITO DE SOLO PREDOMINANTEMENTE ARGILOSO, PARA OBRAS DE RECONSTRUÇÃO DE PAVIMENTOS. AF_09/2024</t>
  </si>
  <si>
    <t xml:space="preserve">REGULARIZAÇÃO E COMPACTAÇÃO DE SUBLEITO DE SOLO PREDOMINANTEMENTE ARENOSO, PARA OBRAS DE RECONSTRUÇÃO DE PAVIMENTOS.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</si>
  <si>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</si>
  <si>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</si>
  <si>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</si>
  <si>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</si>
  <si>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</si>
  <si>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BRITA GRADUADA SIMPLES, COM ESPESSURA DE 15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</si>
  <si>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</si>
  <si>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</si>
  <si>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RACHÃO, COM ESPESSURA DE 40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</si>
  <si>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</si>
  <si>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</si>
  <si>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</si>
  <si>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</si>
  <si>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</si>
  <si>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</si>
  <si>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</si>
  <si>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</si>
  <si>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</si>
  <si>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</si>
  <si>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</si>
  <si>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ESPALHAMENTO DE MATERIAL COM TRATOR DE ESTEIRAS. AF_09/2024</t>
  </si>
  <si>
    <t xml:space="preserve">REGULARIZAÇÃO DE SUPERFÍCIES COM MOTONIVELADORA.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</si>
  <si>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</si>
  <si>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</si>
  <si>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</si>
  <si>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</si>
  <si>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</si>
  <si>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</si>
  <si>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</si>
  <si>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</si>
  <si>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</si>
  <si>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</si>
  <si>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</si>
  <si>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</si>
  <si>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</si>
  <si>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</si>
  <si>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</si>
  <si>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</si>
  <si>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</si>
  <si>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</si>
  <si>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</si>
  <si>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</si>
  <si>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</si>
  <si>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</si>
  <si>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</si>
  <si>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</si>
  <si>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</si>
  <si>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</si>
  <si>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</si>
  <si>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</si>
  <si>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</si>
  <si>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</si>
  <si>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</si>
  <si>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</si>
  <si>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</si>
  <si>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</si>
  <si>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</si>
  <si>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</si>
  <si>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</si>
  <si>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</si>
  <si>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</si>
  <si>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</si>
  <si>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</si>
  <si>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</si>
  <si>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</si>
  <si>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</si>
  <si>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</si>
  <si>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</si>
  <si>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</si>
  <si>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</si>
  <si>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</si>
  <si>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</si>
  <si>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</si>
  <si>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</si>
  <si>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</si>
  <si>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</si>
  <si>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</si>
  <si>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</si>
  <si>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</si>
  <si>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</si>
  <si>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</si>
  <si>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</si>
  <si>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</si>
  <si>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</si>
  <si>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</si>
  <si>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</si>
  <si>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</si>
  <si>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</si>
  <si>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</si>
  <si>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</si>
  <si>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</si>
  <si>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</si>
  <si>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</si>
  <si>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</si>
  <si>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</si>
  <si>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</si>
  <si>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</si>
  <si>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</si>
  <si>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</si>
  <si>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BRITA GRADUADA SIMPLES, COM ESPESSURA DE 10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</si>
  <si>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</si>
  <si>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</si>
  <si>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CONSTRUÇÃO DE BASE E SUB-BASE PARA PAVIMENTAÇÃO DE BRITA GRADUADA SIMPLES, COM ESPESSURA DE 20 CM - EXCLUSIVE CARGA E TRANSPORTE. AF_09/2024</t>
  </si>
  <si>
    <t xml:space="preserve">RECONSTRUÇÃO DE BASE E SUB-BASE PARA PAVIMENTAÇÃO DE BRITA GRADUADA SIMPLES, COM ESPESSURA DE 20 CM - EXCLUSIVE CARGA E TRANSPORTE. AF_09/2024</t>
  </si>
  <si>
    <t xml:space="preserv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</si>
  <si>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</si>
  <si>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</si>
  <si>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</si>
  <si>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RECONSTRUÇÃO DE BASE E SUB-BASE PARA PAVIMENTAÇÃO DE BRITA GRADUADA SIMPLES TRATADA COM CIMENTO, COM ESPESSURA DE 20 CM - EXCLUSIVE CARGA E TRANSPORTE. AF_09/2024</t>
  </si>
  <si>
    <t xml:space="preserve">CONSTRUÇÃO DE BASE E SUB-BASE PARA PAVIMENTAÇÃO DE CONCRETO COMPACTADO COM ROLO, COM ESPESSURA DE 10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</si>
  <si>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</si>
  <si>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</si>
  <si>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</si>
  <si>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RECONSTRUÇÃO DE BASE E SUB-BASE PARA PAVIMENTAÇÃO DE CONCRETO COMPACTADO COM ROLO, COM ESPESSURA DE 20 CM - EXCLUSIVE CARGA E TRANSPORTE. AF_09/2024</t>
  </si>
  <si>
    <t xml:space="preserve">CONSTRUÇÃO DE BASE E SUB-BASE PARA PAVIMENTAÇÃO DE RACHÃO, COM ESPESSURA DE 30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</si>
  <si>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</si>
  <si>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</si>
  <si>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</si>
  <si>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RECONSTRUÇÃO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</si>
  <si>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</si>
  <si>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RECONSTRUÇÃO DE BASE E SUB-BASE PARA PAVIMENTAÇÃO DE RACHÃO, COM ESPESSURA DE 60 CM - EXCLUSIVE CARGA E TRANSPORTE. AF_09/2024</t>
  </si>
  <si>
    <t xml:space="preserve">CONSTRUÇÃO DE BASE E SUB-BASE PARA PAVIMENTAÇÃO DE MACADAME SECO, COM ESPESSURA DE 10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</si>
  <si>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</si>
  <si>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</si>
  <si>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</si>
  <si>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RECONSTRUÇÃO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</si>
  <si>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</si>
  <si>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RECONSTRUÇÃO DE BASE E SUB-BASE PARA PAVIMENTAÇÃO DE MACADAME SECO, COM ESPESSURA DE 25 CM - EXCLUSIVE CARGA E TRANSPORTE. AF_09/2024</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</si>
  <si>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</si>
  <si>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</si>
  <si>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</si>
  <si>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</si>
  <si>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EXECUÇÃO DE PAVIMENTO EM PISO INTERTRAVADO, COM BLOCO SEXTAVADO DE 25 X 25 CM, ESPESSURA 10 CM. AF_10/2022</t>
  </si>
  <si>
    <t xml:space="preserve">EXECUÇÃO DE PASSEIO EM PISO INTERTRAVADO, COM BLOCO RETANGULAR COR NATURAL DE 20 X 10 CM, ESPESSURA 6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</si>
  <si>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</si>
  <si>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</si>
  <si>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</si>
  <si>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PASSEIO EM PISO INTERTRAVADO, COM BLOCO 16 FACES DE 22 X 11 CM, ESPESSURA 6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</si>
  <si>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</si>
  <si>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</si>
  <si>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16 FACES DE 22 X 11 CM, ESPESSURA 10 CM. AF_10/2022</t>
  </si>
  <si>
    <t xml:space="preserve">EXECUÇÃO DE PASSEIO EM PISO INTERTRAVADO, COM BLOCO RETANGULAR COLORIDO DE 20 X 10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</si>
  <si>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</si>
  <si>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</si>
  <si>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DE CONCRETO SIMPLES (PCS), FCK = 40 MPA, ESPESSURA DE 15,0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</si>
  <si>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</si>
  <si>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</si>
  <si>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</si>
  <si>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</si>
  <si>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</si>
  <si>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PAVIMENTO DE CONCRETO ARMADO (PCA), FCK = 30 MPA, ESPESSURA DE 15,0 CM. AF_04/2022</t>
  </si>
  <si>
    <t xml:space="preserve">EXECUÇÃO DE PAVIMENTO DE CONCRETO ARMADO (PCA), FCK = 30 MPA, ESPESSURA DE 17,5 CM. AF_04/2022</t>
  </si>
  <si>
    <t xml:space="preserve">APLICAÇÃO DE LONA PLÁSTICA PARA EXECUÇÃO DE PAVIMENTOS DE CONCRETO. AF_04/2022</t>
  </si>
  <si>
    <t xml:space="preserve">EXECUÇÃO DE JUNTAS DE CONTRAÇÃO PARA PAVIMENTOS DE CONCRETO. AF_04/2022</t>
  </si>
  <si>
    <t xml:space="preserve">APLICAÇÃO DE GRAXA EM BARRAS DE TRANSFERÊNCIA PARA EXECUÇÃO DE PAVIMENTO DE CONCRETO.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</si>
  <si>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</si>
  <si>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</si>
  <si>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</si>
  <si>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</si>
  <si>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BARRAS DE LIGAÇÃO, AÇO CA-50 DE 10 MM, PARA EXECUÇÃO DE PAVIMENTO DE CONCRETO - FORNECIMENTO E INSTALAÇÃO. AF_04/2022</t>
  </si>
  <si>
    <t xml:space="preserve">EXECUÇÃO DE PAVIMENTO EM PARALELEPÍPEDOS, REJUNTAMENTO COM PÓ DE PEDRA. AF_05/2020</t>
  </si>
  <si>
    <t xml:space="preserve">EXECUÇÃO DE PAVIMENTO EM PARALELEPÍPEDOS, REJUNTAMENTO COM ARGAMASSA TRAÇO 1:3 (CIMENTO E AREIA). AF_05/2020</t>
  </si>
  <si>
    <t xml:space="preserve">EXECUÇÃO DE PAVIMENTO EM PEDRAS POLIÉDRICAS, REJUNTAMENTO COM PÓ DE PEDRA. AF_05/2020</t>
  </si>
  <si>
    <t xml:space="preserve">EXECUÇÃO DE PAVIMENTO EM PEDRAS POLIÉDRICAS, REJUNTAMENTO COM ARGAMASSA TRAÇO 1:3 (CIMENTO E AREIA). AF_05/2020</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</si>
  <si>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</si>
  <si>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</si>
  <si>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40 MPA, ESPESSURA DE 16,0 CM. AF_04/2022</t>
  </si>
  <si>
    <t xml:space="preserve">EXECUÇÃO DE PAVIMENTO DE CONCRETO SIMPLES (PCS), FCK = 35 MPA, ESPESSURA DE 17,5 CM. AF_04/2022</t>
  </si>
  <si>
    <t xml:space="preserve">EXECUÇÃO PAVIMENTO DE CONCRETO SIMPLES (PCS), FCK = 35 MPA, ESPESSURA DE 20,0 CM. AF_04/2022</t>
  </si>
  <si>
    <t xml:space="preserve">EXECUÇÃO PAVIMENTO DE CONCRETO SIMPLES (PCS), FCK = 35 MPA, ESPESSURA DE 22,5 CM. AF_04/2022</t>
  </si>
  <si>
    <t xml:space="preserve">EXECUÇÃO DE PAVIMENTO DE CONCRETO SIMPLES (PCS), FCK = 35 MPA, ESPESSURA DE 25,0 CM. AF_04/2022</t>
  </si>
  <si>
    <t xml:space="preserve">EXECUÇÃO PAVIMENTO DE CONCRETO SIMPLES (PCS), FCK = 35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</si>
  <si>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</si>
  <si>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</si>
  <si>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</si>
  <si>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</si>
  <si>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</si>
  <si>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</si>
  <si>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PASSEIO EM PISO INTERTRAVADO, COM BLOCO RAQUETE  22 X 13,5 CM, ESPESSURA 6 CM. AF_10/2022</t>
  </si>
  <si>
    <t xml:space="preserve">EXECUÇÃO DE PAVIMENTO EM PISO INTERTRAVADO, COM BLOCO RAQUETE  22 X 13,5 CM, ESPESSURA 6 CM. AF_10/2022</t>
  </si>
  <si>
    <t xml:space="preserve">FORNECIMENTO E INSTALAÇÃO DE SUPORTE DE MADEIRA  PARA PLACAS DE SINALIZAÇÃO, EM SOLO, COM H= DE 2,5 M E SEÇÃO DE 7,5 X 7,5 CM. AF_03/2022</t>
  </si>
  <si>
    <t xml:space="preserve">FORNECIMENTO E INSTALAÇÃO DE SUPORTE DE MADEIRA PARA PLACAS DE SINALIZAÇÃO, EM SOLO, COM H= DE 2,0 M E SEÇÃO DE 7,5 X 7,5 CM.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</si>
  <si>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</si>
  <si>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</si>
  <si>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EXECUÇÃO DE PAVIMENTO COM APLICAÇÃO DE CONCRETO ASFÁLTICO, CAMADA DE ROLAMENTO - EXCLUSIVE CARGA E TRANSPORTE. AF_11/2019</t>
  </si>
  <si>
    <t xml:space="preserve">EXECUÇÃO DE PAVIMENTO COM APLICAÇÃO DE CONCRETO ASFÁLTICO, CAMADA DE BINDER - EXCLUSIVE CARGA E TRANSPORTE. AF_11/2019</t>
  </si>
  <si>
    <t xml:space="preserve">USINAGEM DE BRITA GRADUADA SIMPLES. AF_03/2020</t>
  </si>
  <si>
    <t xml:space="preserve">USINAGEM DE BRITA GRADUADA TRATADA COM CIMENTO. AF_03/2020</t>
  </si>
  <si>
    <t xml:space="preserve">USINAGEM DE CONCRETO PARA COMPACTAÇÃO COM ROLO. AF_03/2020</t>
  </si>
  <si>
    <t xml:space="preserve">APLICAÇÃO MANUAL DE FUNDO SELADOR ACRÍLICO EM PANOS COM PRESENÇA DE VÃOS DE EDIFÍCIOS DE MÚLTIPLOS PAVIMENTOS. AF_03/2024</t>
  </si>
  <si>
    <t xml:space="preserve">APLICAÇÃO MANUAL DE FUNDO SELADOR ACRÍLICO EM PANOS CEGOS DE FACHADA (SEM PRESENÇA DE VÃOS) DE EDIFÍCIOS DE MÚLTIPLOS PAVIMENTOS.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</si>
  <si>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</si>
  <si>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</si>
  <si>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FUNDO SELADOR ACRÍLICO EM PAREDES EXTERNAS DE CASAS.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</si>
  <si>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</si>
  <si>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</si>
  <si>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</si>
  <si>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UMA COR. AF_03/2024</t>
  </si>
  <si>
    <t xml:space="preserve">APLICAÇÃO MANUAL DE PINTURA COM TINTA TEXTURIZADA ACRÍLICA EM PAREDES EXTERNAS DE CASAS,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</si>
  <si>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</si>
  <si>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</si>
  <si>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</si>
  <si>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</si>
  <si>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PAREDES EXTERNAS DE CASAS, DUAS CORES. AF_03/2024</t>
  </si>
  <si>
    <t xml:space="preserve">APLICAÇÃO MANUAL DE PINTURA COM TINTA TEXTURIZADA ACRÍLICA EM MOLDURAS DE EPS. AF_03/2024</t>
  </si>
  <si>
    <t xml:space="preserve">FUNDO SELADOR ACRÍLICO, APLICAÇÃO MANUAL EM TETO, UMA DEMÃO. AF_04/2023</t>
  </si>
  <si>
    <t xml:space="preserve">FUNDO SELADOR ACRÍLICO, APLICAÇÃO MANUAL EM PAREDE, UMA DEMÃO. AF_04/2023</t>
  </si>
  <si>
    <t xml:space="preserve">PINTURA LÁTEX ACRÍLICA PREMIUM, APLICAÇÃO MANUAL EM TETO, DUAS DEMÃOS. AF_04/2023</t>
  </si>
  <si>
    <t xml:space="preserve">PINTURA LÁTEX ACRÍLICA PREMIUM, APLICAÇÃO MANUAL EM PAREDES, DUAS DEMÃOS. AF_04/2023</t>
  </si>
  <si>
    <t xml:space="preserve">EMASSAMENTO COM MASSA LÁTEX, APLICAÇÃO EM TETO, UMA DEMÃO, LIXAMENTO MANUAL. AF_04/2023</t>
  </si>
  <si>
    <t xml:space="preserve">EMASSAMENTO COM MASSA LÁTEX, APLICAÇÃO EM PAREDE, UMA DEMÃO, LIXAMENTO MANUAL. AF_04/2023</t>
  </si>
  <si>
    <t xml:space="preserve">EMASSAMENTO COM MASSA LÁTEX, APLICAÇÃO EM TETO, DUAS DEMÃOS, LIXAMENTO MANUAL. AF_04/2023</t>
  </si>
  <si>
    <t xml:space="preserve">EMASSAMENTO COM MASSA LÁTEX, APLICAÇÃO EM PAREDE, DUAS DEMÃOS, LIXAMENTO MANUAL. AF_04/2023</t>
  </si>
  <si>
    <t xml:space="preserve">TEXTURA ACRÍLICA, APLICAÇÃO MANUAL EM PAREDE, UMA DEMÃO. AF_04/2023</t>
  </si>
  <si>
    <t xml:space="preserve">TEXTURA ACRÍLICA, APLICAÇÃO MANUAL EM TETO, UMA DEMÃO. AF_04/2023</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</si>
  <si>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</si>
  <si>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</si>
  <si>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</si>
  <si>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</si>
  <si>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APLICAÇÃO MANUAL DE TINTA LÁTEX ACRÍLICA EM PAREDE EXTERNAS DE CASAS,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</si>
  <si>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</si>
  <si>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UMA DEMÃO.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</si>
  <si>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</si>
  <si>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UMA DEMÃO. AF_03/2024</t>
  </si>
  <si>
    <t xml:space="preserve">APLICAÇÃO MANUAL DE MASSA ACRÍLICA EM PAREDES EXTERNAS DE CASAS, UMA DEMÃO. AF_03/2024</t>
  </si>
  <si>
    <t xml:space="preserve">APLICAÇÃO MANUAL DE MASSA ACRÍLICA EM PANOS DE FACHADA COM PRESENÇA DE VÃOS, DE EDIFÍCIOS DE MÚLTIPLOS PAVIMENTOS, DUAS DEMÃOS. AF_03/2024</t>
  </si>
  <si>
    <t xml:space="preserve">APLICAÇÃO MANUAL DE MASSA ACRÍLICA EM PANOS DE FACHADA SEM PRESENÇA DE VÃOS, DE EDIFÍCIOS DE MÚLTIPLOS PAVIMENTOS, DUAS DEMÃOS. AF_03/2024</t>
  </si>
  <si>
    <t xml:space="preserve">APLICAÇÃO MANUAL DE MASSA ACRÍLICA EM SUPERFÍCIES EXTERNAS DE SACADA DE EDIFÍCIOS DE MÚLTIPLOS PAVIMENTOS, DUAS DEMÃOS. AF_03/2024</t>
  </si>
  <si>
    <t xml:space="preserve">APLICAÇÃO MANUAL DE MASSA ACRÍLICA EM SUPERFÍCIES INTERNAS DE SACADA DE EDIFÍCIOS DE MÚLTIPLOS PAVIMENTOS, DUAS DEMÃOS. AF_03/2024</t>
  </si>
  <si>
    <t xml:space="preserve">APLICAÇÃO MANUAL DE MASSA ACRÍLICA EM PAREDES EXTERNAS DE CASAS, DUAS DEMÃOS. AF_03/2024</t>
  </si>
  <si>
    <t xml:space="preserve">PINTURA LÁTEX ACRÍLICA ECONÔMICA, APLICAÇÃO MANUAL EM TETO, DUAS DEMÃOS. AF_04/2023</t>
  </si>
  <si>
    <t xml:space="preserve">PINTURA LÁTEX ACRÍLICA STANDARD, APLICAÇÃO MANUAL EM TETO, DUAS DEMÃOS. AF_04/2023</t>
  </si>
  <si>
    <t xml:space="preserve">PINTURA LÁTEX ACRÍLICA ECONÔMICA, APLICAÇÃO MANUAL EM PAREDES, DUAS DEMÃOS. AF_04/2023</t>
  </si>
  <si>
    <t xml:space="preserve">PINTURA LÁTEX ACRÍLICA STANDARD, APLICAÇÃO MANUAL EM PAREDES, DUAS DEMÃOS. AF_04/2023</t>
  </si>
  <si>
    <t xml:space="preserve">LIXAMENTO DE MADEIRA PARA APLICAÇÃO DE FUNDO OU PINTURA. AF_01/2021</t>
  </si>
  <si>
    <t xml:space="preserve">LIXAMENTO DE MASSA PARA MADEIRA. AF_01/2021</t>
  </si>
  <si>
    <t xml:space="preserve">PINTURA FUNDO NIVELADOR ALQUÍDICO BRANCO EM MADEIRA. AF_01/2021</t>
  </si>
  <si>
    <t xml:space="preserve">APLICAÇÃO MASSA ALQUÍDICA PARA MADEIRA, PARA PINTURA COM TINTA DE ACABAMENTO (PIGMENTADA). AF_01/2021</t>
  </si>
  <si>
    <t xml:space="preserve">APLICAÇÃO MASSA ACRÍLICA PARA MADEIRA, PARA PINTURA COM TINTA DE ACABAMENTO (PIGMENTADA). AF_01/2021</t>
  </si>
  <si>
    <t xml:space="preserve">APLICAÇÃO MASSA EPÓXI PARA MADEIRA, PARA PINTURA COM TINTA PU DE ACABAMENTO (PIGMENTADA). AF_01/2021</t>
  </si>
  <si>
    <t xml:space="preserve">PINTURA VERNIZ (INCOLOR) ALQUÍDICO EM MADEIRA, USO INTERNO E EXTERNO, 1 DEMÃO. AF_01/2021</t>
  </si>
  <si>
    <t xml:space="preserve">PINTURA VERNIZ (INCOLOR) ALQUÍDICO EM MADEIRA, USO INTERNO, 1 DEMÃO. AF_01/2021</t>
  </si>
  <si>
    <t xml:space="preserve">PINTURA VERNIZ (INCOLOR) POLIURETÂNICO (RESINA ALQUÍDICA MODIFICADA) EM MADEIRA, 1 DEMÃO. AF_01/2021</t>
  </si>
  <si>
    <t xml:space="preserve">PINTURA TINTA DE ACABAMENTO (PIGMENTADA) A ÓLEO EM MADEIRA, 1 DEMÃO. AF_01/2021</t>
  </si>
  <si>
    <t xml:space="preserve">PINTURA TINTA DE ACABAMENTO (PIGMENTADA) ESMALTE SINTÉTICO FOSCO EM MADEIRA, 1 DEMÃO. AF_01/2021</t>
  </si>
  <si>
    <t xml:space="preserve">PINTURA TINTA DE ACABAMENTO (PIGMENTADA) ESMALTE SINTÉTICO ACETINADO EM MADEIRA, 1 DEMÃO. AF_01/2021</t>
  </si>
  <si>
    <t xml:space="preserve">PINTURA TINTA DE ACABAMENTO (PIGMENTADA) ESMALTE SINTÉTICO BRILHANTE EM MADEIRA, 1 DEMÃO. AF_01/2021</t>
  </si>
  <si>
    <t xml:space="preserve">PINTURA VERNIZ (INCOLOR) ALQUÍDICO EM MADEIRA, USO INTERNO E EXTERNO, 2 DEMÃOS. AF_01/2021</t>
  </si>
  <si>
    <t xml:space="preserve">PINTURA VERNIZ (INCOLOR) ALQUÍDICO EM MADEIRA, USO INTERNO, 2 DEMÃOS. AF_01/2021</t>
  </si>
  <si>
    <t xml:space="preserve">PINTURA VERNIZ (INCOLOR) POLIURETÂNICO (RESINA ALQUÍDICA MODIFICADA) EM MADEIRA, 2 DEMÃOS. AF_01/2021</t>
  </si>
  <si>
    <t xml:space="preserve">PINTURA TINTA DE ACABAMENTO (PIGMENTADA) A ÓLEO EM MADEIRA, 2 DEMÃOS. AF_01/2021</t>
  </si>
  <si>
    <t xml:space="preserve">PINTURA TINTA DE ACABAMENTO (PIGMENTADA) ESMALTE SINTÉTICO FOSCO EM MADEIRA, 2 DEMÃOS. AF_01/2021</t>
  </si>
  <si>
    <t xml:space="preserve">PINTURA TINTA DE ACABAMENTO (PIGMENTADA) ESMALTE SINTÉTICO ACETINADO EM MADEIRA, 2 DEMÃOS. AF_01/2021</t>
  </si>
  <si>
    <t xml:space="preserve">PINTURA TINTA DE ACABAMENTO (PIGMENTADA) ESMALTE SINTÉTICO BRILHANTE EM MADEIRA, 2 DEMÃOS. AF_01/2021</t>
  </si>
  <si>
    <t xml:space="preserve">PINTURA VERNIZ (INCOLOR) ALQUÍDICO EM MADEIRA, USO INTERNO E EXTERNO, 3 DEMÃOS. AF_01/2021</t>
  </si>
  <si>
    <t xml:space="preserve">PINTURA VERNIZ (INCOLOR) ALQUÍDICO EM MADEIRA, USO INTERNO, 3 DEMÃOS. AF_01/2021</t>
  </si>
  <si>
    <t xml:space="preserve">PINTURA VERNIZ (INCOLOR) POLIURETÂNICO (RESINA ALQUÍDICA MODIFICADA) EM MADEIRA, 3 DEMÃOS. AF_01/2021</t>
  </si>
  <si>
    <t xml:space="preserve">PINTURA TINTA DE ACABAMENTO (PIGMENTADA) A ÓLEO EM MADEIRA, 3 DEMÃOS. AF_01/2021</t>
  </si>
  <si>
    <t xml:space="preserve">PINTURA TINTA DE ACABAMENTO (PIGMENTADA) ESMALTE SINTÉTICO FOSCO EM MADEIRA, 3 DEMÃOS. AF_01/2021</t>
  </si>
  <si>
    <t xml:space="preserve">PINTURA TINTA DE ACABAMENTO (PIGMENTADA) ESMALTE SINTÉTICO ACETINADO EM MADEIRA, 3 DEMÃOS. AF_01/2021</t>
  </si>
  <si>
    <t xml:space="preserve">PINTURA TINTA DE ACABAMENTO (PIGMENTADA) ESMALTE SINTÉTICO BRILHANTE EM MADEIRA, 3 DEMÃOS. AF_01/2021</t>
  </si>
  <si>
    <t xml:space="preserve">PINTURA IMUNIZANTE PARA MADEIRA, 1 DEMÃO. AF_01/2021</t>
  </si>
  <si>
    <t xml:space="preserve">PINTURA IMUNIZANTE PARA MADEIRA, 2 DEMÃOS. AF_01/2021</t>
  </si>
  <si>
    <t xml:space="preserve">JATEAMENTO ABRASIVO COM GRANALHA DE AÇO EM PERFIL METÁLICO EM FÁBRICA. AF_01/2020</t>
  </si>
  <si>
    <t xml:space="preserve">LIXAMENTO MANUAL EM SUPERFÍCIES METÁLICAS EM OBRA. AF_01/2020</t>
  </si>
  <si>
    <t xml:space="preserve">COLOCAÇÃO DE FITA PROTETORA PARA PINTURA. AF_01/2020</t>
  </si>
  <si>
    <t xml:space="preserve">PINTURA COM TINTA ALQUÍDICA DE FUNDO (TIPO ZARCÃO) PULVERIZADA SOBRE PERFIL METÁLICO EXECUTADO EM FÁBRICA (POR DEMÃO). AF_01/2020_PE</t>
  </si>
  <si>
    <t xml:space="preserve">PINTURA COM TINTA ALQUÍDICA DE FUNDO (TIPO ZARCÃO) APLICADA A ROLO OU PINCEL SOBRE PERFIL METÁLICO EXECUTADO EM FÁBRICA (POR DEMÃO). AF_01/2020</t>
  </si>
  <si>
    <t xml:space="preserve">PINTURA COM TINTA ALQUÍDICA DE FUNDO (TIPO ZARCÃO) PULVERIZADA SOBRE SUPERFÍCIES METÁLICAS (EXCETO PERFIL) EXECUTADO EM OBRA (POR DEMÃO). AF_01/2020_PE</t>
  </si>
  <si>
    <t xml:space="preserve">PINTURA COM TINTA ALQUÍDICA DE FUNDO (TIPO ZARCÃO)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</si>
  <si>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</si>
  <si>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</si>
  <si>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PULVERIZADA SOBRE SUPERFÍCIES METÁLICAS (EXCETO PERFIL) EXECUTADO EM OBRA (POR DEMÃO). AF_01/2020_PE</t>
  </si>
  <si>
    <t xml:space="preserve">PINTURA COM TINTA ALQUÍDICA DE FUNDO E ACABAMENTO (ESMALTE SINTÉTICO GRAFITE) APLICADA A ROLO OU PINCEL SOBRE SUPERFÍCIES METÁLICAS (EXCETO PERFIL) EXECUTADO EM OBRA (POR DEMÃO). AF_01/2020</t>
  </si>
  <si>
    <t xml:space="preserve">PINTURA COM TINTA EPOXÍDICA DE FUNDO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</si>
  <si>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</si>
  <si>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ACABAMENTO PULVERIZADA SOBRE PERFIL METÁLICO EXECUTADO EM FÁBRICA (POR DEMÃO). AF_01/2020_PE</t>
  </si>
  <si>
    <t xml:space="preserve">PINTURA COM TINTA EPOXÍDICA DE ACABAMENTO APLICADA A ROLO OU PINCEL SOBRE PERFIL METÁLICO EXECUTADO EM FÁBRICA (POR DEMÃO). AF_01/2020</t>
  </si>
  <si>
    <t xml:space="preserve">PINTURA COM TINTA ACRÍLICA DE FUNDO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</si>
  <si>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</si>
  <si>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ACABAMENTO PULVERIZADA SOBRE SUPERFÍCIES METÁLICAS (EXCETO PERFIL) EXECUTADO EM OBRA (POR DEMÃO). AF_01/2020_PE</t>
  </si>
  <si>
    <t xml:space="preserve">PINTURA COM TINTA ACRÍLICA DE ACABAMENTO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</si>
  <si>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</si>
  <si>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</si>
  <si>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</si>
  <si>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</si>
  <si>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</si>
  <si>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</si>
  <si>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</si>
  <si>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</si>
  <si>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</si>
  <si>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</si>
  <si>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PULVERIZADA SOBRE SUPERFÍCIES METÁLICAS (EXCETO PERFIL) EXECUTADO EM OBRA (POR DEMÃO). AF_01/2020_PE</t>
  </si>
  <si>
    <t xml:space="preserve">PINTURA COM TINTA ALQUÍDICA DE ACABAMENTO (ESMALTE SINTÉTICO FOSCO) APLICADA A ROLO OU PINCEL SOBRE SUPERFÍCIES METÁLICAS (EXCETO PERFIL) EXECUTADO EM OBRA (POR DEMÃO). AF_01/2020</t>
  </si>
  <si>
    <t xml:space="preserve">PINTURA COM TINTA EPOXÍDICA DE ACABAMENTO PULVERIZADA SOBRE PERFIL METÁLICO EXECUTADO EM FÁBRICA (02 DEMÃOS). AF_01/2020_PE</t>
  </si>
  <si>
    <t xml:space="preserve">PINTURA COM TINTA EPOXÍDICA DE ACABAMENTO APLICADA A ROLO OU PINCEL SOBRE PERFIL METÁLICO EXECUTADO EM FÁBRICA (02 DEMÃOS). AF_01/2020</t>
  </si>
  <si>
    <t xml:space="preserve">PINTURA COM TINTA ACRÍLICA DE ACABAMENTO PULVERIZADA SOBRE SUPERFÍCIES METÁLICAS (EXCETO PERFIL) EXECUTADO EM OBRA (02 DEMÃOS). AF_01/2020_PE</t>
  </si>
  <si>
    <t xml:space="preserve">PINTURA COM TINTA ACRÍLICA DE ACABAMENTO APLICADA A ROLO OU PINCEL SOBRE SUPERFÍCIES METÁLICAS (EXCETO PERFIL) EXECUTADO EM OBRA (02 DEMÃOS). AF_01/2020</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</si>
  <si>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</si>
  <si>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</si>
  <si>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</si>
  <si>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</si>
  <si>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</si>
  <si>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APLICADA A ROLO OU PINCEL SOBRE SUPERFÍCIES METÁLICAS (EXCETO PERFIL) EXECUTADO EM OBRA (02 DEMÃOS). AF_01/2020</t>
  </si>
  <si>
    <t xml:space="preserve">PREPARO DO PISO CIMENTADO PARA PINTURA - LIXAMENTO E LIMPEZA. AF_05/2021</t>
  </si>
  <si>
    <t xml:space="preserve">PINTURA HIDROFUGANTE COM SILICONE, APLICAÇÃO MANUAL, 2 DEMÃOS.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</si>
  <si>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</si>
  <si>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</si>
  <si>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EPÓXI, APLICAÇÃO MANUAL, 2 DEMÃOS, INCLUSO PRIMER EPÓXI.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</si>
  <si>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</si>
  <si>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</si>
  <si>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MEIO-FIO COM TINTA BRANCA A BASE DE CAL (CAIAÇÃO). AF_05/2021</t>
  </si>
  <si>
    <t xml:space="preserve">ENCERAMENTO DE PISO EM MADEIRA. AF_05/2021</t>
  </si>
  <si>
    <t xml:space="preserve">PINTURA DE DEMARCAÇÃO DE VAGA COM TINTA ACRÍLICA, E = 10 CM, APLICAÇÃO MANUAL. AF_05/2021</t>
  </si>
  <si>
    <t xml:space="preserve">PINTURA DE FAIXA DE PEDESTRE OU ZEBRADA COM TINTA ACRÍLICA, E  = 30 CM, APLICAÇÃO MANUAL. AF_05/2021</t>
  </si>
  <si>
    <t xml:space="preserve">PINTURA DE DEMARCAÇÃO DE QUADRA POLIESPORTIVA COM TINTA ACRÍLICA, E = 5 CM, APLICAÇÃO MANUAL. AF_05/2021</t>
  </si>
  <si>
    <t xml:space="preserve">PINTURA DE DEMARCAÇÃO DE QUADRA POLIESPORTIVA COM BORRACHA CLORADA, E = 5 CM, APLICAÇÃO MANUAL. AF_05/2021</t>
  </si>
  <si>
    <t xml:space="preserve">PINTURA DE DEMARCAÇÃO DE QUADRA POLIESPORTIVA COM TINTA EPÓXI, E = 5 CM, APLICAÇÃO MANUAL. AF_05/2021</t>
  </si>
  <si>
    <t xml:space="preserve">PINTURA DE DEMARCAÇÃO DE VAGA COM TINTA EPÓXI, E = 10 CM, APLICAÇÃO MANUAL. AF_05/2021</t>
  </si>
  <si>
    <t xml:space="preserve">PINTURA DE FAIXA DE PEDESTRE OU ZEBRADA COM TINTA EPÓXI, E  = 30 CM, APLICAÇÃO MANUAL. AF_05/2021</t>
  </si>
  <si>
    <t xml:space="preserve">PINTURA DE FAIXA DE PEDESTRE OU ZEBRADA TINTA RETRORREFLETIVA A BASE DE RESINA ACRÍLICA COM MICROESFERAS DE VIDRO, E = 30 CM, APLICAÇÃO MANUAL. AF_05/2021</t>
  </si>
  <si>
    <t xml:space="preserve">PINTURA DE EIXO VIÁRIO SOBRE ASFALTO COM TINTA RETRORREFLETIVA A BASE DE RESINA ACRÍLICA COM MICROESFERAS DE VIDRO, APLICAÇÃO MECÂNICA COM DEMARCADORA AUTOPROPELIDA. AF_05/2021</t>
  </si>
  <si>
    <t xml:space="preserve">PINTURA DE SÍMBOLOS E TEXTOS COM TINTA ACRÍLICA, DEMARCAÇÃO COM FITA ADESIVA E APLICAÇÃO COM ROLO. AF_05/2021</t>
  </si>
  <si>
    <t xml:space="preserve">PINTURA DE SINALIZAÇÃO VERTICAL DE SEGURANÇA, FAIXAS AMARELA E PRETA, APLICAÇÃO MANUAL, 2 DEMÃOS. AF_05/2021</t>
  </si>
  <si>
    <t xml:space="preserve">PISO CIMENTADO, TRAÇO 1:3 (CIMENTO E AREIA), ACABAMENTO LISO, ESPESSURA 4,0 CM, PREPARO MECÂNICO DA ARGAMASSA. AF_09/2020</t>
  </si>
  <si>
    <t xml:space="preserve">PISO CIMENTADO, TRAÇO 1:3 (CIMENTO E AREIA), ACABAMENTO RÚSTICO, ESPESSURA 4,0 CM, PREPARO MECÂNICO DA ARGAMASSA. AF_09/2020</t>
  </si>
  <si>
    <t xml:space="preserve">PISO EM TACO DE MADEIRA 7X42CM, FIXADO COM COLA BASE DE PVA. AF_09/2020</t>
  </si>
  <si>
    <t xml:space="preserve">ASSOALHO DE MADEIRA. AF_09/2020</t>
  </si>
  <si>
    <t xml:space="preserve">PISO EM TACO DE MADEIRA 7X21CM, FIXADO COM COLA BASE DE PVA. AF_09/2020</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</si>
  <si>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</si>
  <si>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</si>
  <si>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</si>
  <si>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</si>
  <si>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</si>
  <si>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</si>
  <si>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</si>
  <si>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</si>
  <si>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</si>
  <si>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PORCELANATO DE DIMENSÕES 45X45 CM APLICADA EM AMBIENTES DE ÁREA MENOR QUE 5 M². AF_02/2023_PE</t>
  </si>
  <si>
    <t xml:space="preserve">REVESTIMENTO CERÂMICO PARA PISO COM PLACAS TIPO PORCELANATO DE DIMENSÕES 45X45 CM APLICADA EM AMBIENTES DE ÁREA ENTRE 5 M² E 10 M². AF_02/2023_PE</t>
  </si>
  <si>
    <t xml:space="preserve">REVESTIMENTO CERÂMICO PARA PISO COM PLACAS TIPO PORCELANATO DE DIMENSÕES 45X45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</si>
  <si>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</si>
  <si>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</si>
  <si>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</si>
  <si>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</si>
  <si>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</si>
  <si>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</si>
  <si>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</si>
  <si>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</si>
  <si>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</si>
  <si>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</si>
  <si>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</si>
  <si>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</si>
  <si>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</si>
  <si>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</si>
  <si>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</si>
  <si>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PORCELANATO DE DIMENSÕES 45X45 CM APLICADA EM DIAGONAL EM AMBIENTES DE ÁREA MENOR QUE 5 M². AF_02/2023_PE</t>
  </si>
  <si>
    <t xml:space="preserve">REVESTIMENTO CERÂMICO PARA PISO COM PLACAS TIPO PORCELANATO DE DIMENSÕES 45X45 CM APLICADA EM DIAGONAL EM AMBIENTES DE ÁREA ENTRE 5 M² E 10 M². AF_02/2023_PE</t>
  </si>
  <si>
    <t xml:space="preserve">REVESTIMENTO CERÂMICO PARA PISO COM PLACAS TIPO PORCELANATO DE DIMENSÕES 45X45 CM APLICADA EM DIAGONAL EM AMBIENTES DE ÁREA MAIOR QUE 10 M². AF_02/2023_PE</t>
  </si>
  <si>
    <t xml:space="preserve">PISO EM GRANITO APLICADO EM AMBIENTES INTERNOS. AF_09/2020</t>
  </si>
  <si>
    <t xml:space="preserve">PISO EM MÁRMORE APLICADO EM AMBIENTES INTERNOS. AF_09/2020</t>
  </si>
  <si>
    <t xml:space="preserve">PISO ELEVADO COM ESTRUTURA EM AÇO, COMPOSTO POR PEDESTAIS E LONGARINAS. AF_09/2020</t>
  </si>
  <si>
    <t xml:space="preserve">PISO CIMENTADO, TRAÇO 1:3 (CIMENTO E AREIA), ACABAMENTO LISO, ESPESSURA 2,0 CM, PREPARO MECÂNICO DA ARGAMASSA. AF_09/2020</t>
  </si>
  <si>
    <t xml:space="preserve">PISO CIMENTADO, TRAÇO 1:3 (CIMENTO E AREIA), ACABAMENTO LISO, ESPESSURA 3,0 CM, PREPARO MECÂNICO DA ARGAMASSA. AF_09/2020</t>
  </si>
  <si>
    <t xml:space="preserve">PISO CIMENTADO, TRAÇO 1:3 (CIMENTO E AREIA), ACABAMENTO RÚSTICO, ESPESSURA 2,0 CM, PREPARO MECÂNICO DA ARGAMASSA. AF_09/2020</t>
  </si>
  <si>
    <t xml:space="preserve">PISO CIMENTADO, TRAÇO 1:3 (CIMENTO E AREIA), ACABAMENTO RÚSTICO, ESPESSURA 3,0 CM, PREPARO MECÂNICO DA ARGAMASSA. AF_09/2020</t>
  </si>
  <si>
    <t xml:space="preserve">RODAPÉ EM GRANITO, ALTURA 10 CM. AF_09/2020</t>
  </si>
  <si>
    <t xml:space="preserve">RODAPÉ EM LADRILHO HIDRÁULICO, ALTURA 7 CM. AF_09/2020</t>
  </si>
  <si>
    <t xml:space="preserve">RODAPÉ EM POLIESTIRENO, ALTURA 5 CM. AF_09/2020</t>
  </si>
  <si>
    <t xml:space="preserve">SOLEIRA EM GRANITO, LARGURA 15 CM, ESPESSURA 2,0 CM. AF_09/2020</t>
  </si>
  <si>
    <t xml:space="preserve">PISO EM PEDRA PORTUGUESA ASSENTADO SOBRE ARGAMASSA SECA DE CIMENTO E AREIA, TRAÇO 1:3, REJUNTADO COM CIMENTO COMUM. AF_05/2020</t>
  </si>
  <si>
    <t xml:space="preserve">PISO EM LADRILHO HIDRÁULICO APLICADO EM AMBIENTES EXTERNOS. AF_05/2020</t>
  </si>
  <si>
    <t xml:space="preserve">PISO EM LADRILHO HIDRÁULICO APLICADO EM AMBIENTES INTERNOS DE ÁREA MENOR QUE 5 M², INCLUSO APLICAÇÃO DE RESINA. AF_09/2020</t>
  </si>
  <si>
    <t xml:space="preserve">PISO EM LADRILHO HIDRÁULICO APLICADO EM AMBIENTES INTERNOS DE ÁREA ENTRE 5 E 15 M², INCLUSO APLICAÇÃO DE RESINA. AF_09/2020</t>
  </si>
  <si>
    <t xml:space="preserve">PISO EM PEDRA  ASSENTADO SOBRE ARGAMASSA 1:3 (CIMENTO E AREIA). AF_09/2020</t>
  </si>
  <si>
    <t xml:space="preserve">PISO EM PEDRA ARDÓSIA ASSENTADO SOBRE ARGAMASSA 1:3 (CIMENTO E AREIA). AF_09/2020</t>
  </si>
  <si>
    <t xml:space="preserve">PISO VINÍLICO SEMI-FLEXÍVEL EM PLACAS, PADRÃO LISO, ESPESSURA 3,2 MM, FIXADO COM COLA. AF_09/2020</t>
  </si>
  <si>
    <t xml:space="preserve">PISO DE BORRACHA PASTILHADO/FRISADO, ESPESSURA 7MM, ASSENTADO COM ARGAMASSA. AF_09/2020</t>
  </si>
  <si>
    <t xml:space="preserve">PISO DE BORRACHA PASTILHADO, ESPESSURA 15MM, ASSENTADO COM ARGAMASSA. AF_09/2020</t>
  </si>
  <si>
    <t xml:space="preserve">PISO DE BORRACHA ESPORTIVO, ESPESSURA 15MM, ASSENTADO COM ARGAMASSA. AF_09/2020</t>
  </si>
  <si>
    <t xml:space="preserve">PISO DE BORRACHA PASTILHADO, ESPESSURA 3,5MM, FIXADO COM ADESIVO ACRÍLICO. AF_09/2020</t>
  </si>
  <si>
    <t xml:space="preserve">PISO DE BORRACHA CANELADO, ESPESSURA 3,5MM, FIXADO COM ADESIVO ACRÍLICO. AF_09/2020</t>
  </si>
  <si>
    <t xml:space="preserve">PREPARO DE CONTRAPISO COM POLITRIZ. AF_09/2020</t>
  </si>
  <si>
    <t xml:space="preserve">PISO EM GRANILITE, MARMORITE OU GRANITINA EM AMBIENTES INTERNOS, COM ESPESSURA DE 8 MM, INCLUSO MISTURA EM BETONEIRA, COLOCAÇÃO DAS JUNTAS, APLICAÇÃO DO PISO, 4 POLIMENTOS COM POLITRIZ, ESTUCAMENTO, SELADOR E CERA. AF_06/2022</t>
  </si>
  <si>
    <t xml:space="preserve">PISO EM GRANITO APLICADO EM CALÇADAS OU PISOS EXTERNOS. AF_05/2020</t>
  </si>
  <si>
    <t xml:space="preserve">PISO EM MÁRMORE APLICADO EM CALÇADAS OU PISOS EXTERNOS. AF_05/2020</t>
  </si>
  <si>
    <t xml:space="preserve">SOLEIRA EM MÁRMORE, LARGURA 15 CM, ESPESSURA 2,0 CM. AF_09/2020</t>
  </si>
  <si>
    <t xml:space="preserve">RODAPÉ EM MÁRMORE, ALTURA 7 CM. AF_09/2020</t>
  </si>
  <si>
    <t xml:space="preserve">RODAPÉ EM MADEIRA, ALTURA 7CM, FIXADO COM COLA. AF_09/2020</t>
  </si>
  <si>
    <t xml:space="preserve">RODAPÉ EM MADEIRA, ALTURA 7CM, FIXADO COM COLA E PARAFUSOS. AF_09/2020</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</si>
  <si>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</si>
  <si>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</si>
  <si>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</si>
  <si>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EM ARDÓSIA ALTURA 10CM. AF_09/2020</t>
  </si>
  <si>
    <t xml:space="preserve">RODAPÉ EM MARMORITE, ALTURA 10CM. AF_09/2020</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</si>
  <si>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</si>
  <si>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</si>
  <si>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</si>
  <si>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USINADO,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</si>
  <si>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</si>
  <si>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USINADO, ACABAMENTO CONVENCIONAL, ESPESSURA 8 CM, ARMADO. AF_08/2022</t>
  </si>
  <si>
    <t xml:space="preserve">PISO EM CONCRETO 20 MPA PREPARO MECÂNICO, ESPESSURA 7CM. AF_09/2020</t>
  </si>
  <si>
    <t xml:space="preserve">EXECUÇÃO DE PASSEIO (CALÇADA) OU PISO DE CONCRETO COM CONCRETO MOLDADO IN LOCO, USINADO C25, ACABAMENTO CONVENCIONAL, NÃO ARMADO. AF_03/2023</t>
  </si>
  <si>
    <t xml:space="preserve">PISO PODOTÁTIL DE ALERTA OU DIRECIONAL, DE CONCRETO, ASSENTADO SOBRE ARGAMASSA. AF_03/2024</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</si>
  <si>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</si>
  <si>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MANUAL, APLICADO EM ÁREAS SECAS SOBRE LAJE, ADERIDO, ACABAMENTO NÃO REFORÇADO, ESPESSURA 2CM. AF_07/2021</t>
  </si>
  <si>
    <t xml:space="preserve">CONTRAPISO EM ARGAMASSA PRONTA, PREPARO MECÂNICO COM MISTURADOR 300 KG, APLICADO EM ÁREAS SECAS SOBRE LAJE, ADERIDO, ACABAMENTO NÃO REFORÇADO, ESPESSURA 2CM. AF_07/2021</t>
  </si>
  <si>
    <t xml:space="preserve">CONTRAPISO EM ARGAMASSA PRONTA, PREPARO MANUAL,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</si>
  <si>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</si>
  <si>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MANUAL, APLICADO EM ÁREAS SECAS SOBRE LAJE, ADERIDO, ACABAMENTO NÃO REFORÇADO, ESPESSURA 3CM. AF_07/2021</t>
  </si>
  <si>
    <t xml:space="preserve">CONTRAPISO EM ARGAMASSA PRONTA, PREPARO MECÂNICO COM MISTURADOR 300 KG, APLICADO EM ÁREAS SECAS SOBRE LAJE, ADERIDO, ACABAMENTO NÃO REFORÇADO, ESPESSURA 3CM. AF_07/2021</t>
  </si>
  <si>
    <t xml:space="preserve">CONTRAPISO EM ARGAMASSA PRONTA, PREPARO MANUAL,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</si>
  <si>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</si>
  <si>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MANUAL, APLICADO EM ÁREAS SECAS SOBRE LAJE, ADERIDO, ACABAMENTO NÃO REFORÇADO, ESPESSURA 4CM. AF_07/2021</t>
  </si>
  <si>
    <t xml:space="preserve">CONTRAPISO EM ARGAMASSA PRONTA, PREPARO MECÂNICO COM MISTURADOR 300 KG, APLICADO EM ÁREAS SECAS SOBRE LAJE, ADERIDO, ACABAMENTO NÃO REFORÇADO, ESPESSURA 4CM. AF_07/2021</t>
  </si>
  <si>
    <t xml:space="preserve">CONTRAPISO EM ARGAMASSA PRONTA, PREPARO MANUAL,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</si>
  <si>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</si>
  <si>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</si>
  <si>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</si>
  <si>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</si>
  <si>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</si>
  <si>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MANUAL, APLICADO EM ÁREAS SECAS SOBRE LAJE, NÃO ADERIDO, ACABAMENTO NÃO REFORÇADO, ESPESSURA 5CM. AF_07/2021</t>
  </si>
  <si>
    <t xml:space="preserve">CONTRAPISO EM ARGAMASSA PRONTA, PREPARO MECÂNICO COM MISTURADOR 300 KG, APLICADO EM ÁREAS SECAS SOBRE LAJE, NÃO ADERIDO, ESPESSURA 5CM. AF_07/2021</t>
  </si>
  <si>
    <t xml:space="preserve">CONTRAPISO EM ARGAMASSA PRONTA, PREPARO MANUAL,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</si>
  <si>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</si>
  <si>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CONTRAPISO EM ARGAMASSA TRAÇO 1:4 (CIMENTO E AREIA), PREPARO MANUAL, APLICADO EM ÁREAS SECAS SOBRE LAJE, NÃO ADERIDO, ACABAMENTO NÃO REFORÇADO, ESPESSURA 6CM. AF_07/2021</t>
  </si>
  <si>
    <t xml:space="preserve">CONTRAPISO EM ARGAMASSA PRONTA, PREPARO MECÂNICO COM MISTURADOR 300 KG, APLICADO EM ÁREAS SECAS SOBRE LAJE, NÃO ADERIDO, ACABAMENTO NÃO REFORÇADO, ESPESSURA 6CM. AF_07/2021</t>
  </si>
  <si>
    <t xml:space="preserve">CONTRAPISO EM ARGAMASSA PRONTA, PREPARO MANUAL, APLICADO EM ÁREAS SECAS SOBRE LAJE, NÃO ADERIDO, ACABAMENTO NÃO REFORÇADO, ESPESSURA 6CM.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</si>
  <si>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</si>
  <si>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MANUAL, APLICADO EM ÁREAS MOLHADAS SOBRE LAJE, ADERIDO, ACABAMENTO NÃO REFORÇADO, ESPESSURA 2CM. AF_07/2021</t>
  </si>
  <si>
    <t xml:space="preserve">CONTRAPISO EM ARGAMASSA PRONTA, PREPARO MECÂNICO COM MISTURADOR 300 KG, APLICADO EM ÁREAS MOLHADAS SOBRE LAJE, ADERIDO, ACABAMENTO NÃO REFORÇADO, ESPESSURA 2CM. AF_07/2021</t>
  </si>
  <si>
    <t xml:space="preserve">CONTRAPISO EM ARGAMASSA PRONTA, PREPARO MANUAL,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</si>
  <si>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</si>
  <si>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MANUAL, APLICADO EM ÁREAS MOLHADAS SOBRE LAJE, ADERIDO, ACABAMENTO NÃO REFORÇADO, ESPESSURA 3CM. AF_07/2021</t>
  </si>
  <si>
    <t xml:space="preserve">CONTRAPISO EM ARGAMASSA PRONTA, PREPARO MECÂNICO COM MISTURADOR 300 KG, APLICADO EM ÁREAS MOLHADAS SOBRE LAJE, ADERIDO, ACABAMENTO NÃO REFORÇADO, ESPESSURA 3CM. AF_07/2021</t>
  </si>
  <si>
    <t xml:space="preserve">CONTRAPISO EM ARGAMASSA PRONTA, PREPARO MANUAL, APLICADO EM ÁREAS MOLHADAS SOBRE LAJE, ADERIDO, ACABAMENTO NÃO REFORÇADO, ESPESSURA 3CM.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</si>
  <si>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</si>
  <si>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</si>
  <si>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3CM. AF_07/2021</t>
  </si>
  <si>
    <t xml:space="preserve">CONTRAPISO EM ARGAMASSA PRONTA, PREPARO MANUAL,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</si>
  <si>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</si>
  <si>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MANUAL, APLICADO EM ÁREAS MOLHADAS SOBRE IMPERMEABILIZAÇÃO, ACABAMENTO NÃO REFORÇADO, ESPESSURA 4CM. AF_07/2021</t>
  </si>
  <si>
    <t xml:space="preserve">CONTRAPISO EM ARGAMASSA PRONTA, PREPARO MECÂNICO COM MISTURADOR 300 KG, APLICADO EM ÁREAS MOLHADAS SOBRE IMPERMEABILIZAÇÃO, ACABAMENTO NÃO REFORÇADO, ESPESSURA 4CM. AF_07/2021</t>
  </si>
  <si>
    <t xml:space="preserve">CONTRAPISO EM ARGAMASSA PRONTA, PREPARO MANUAL, APLICADO EM ÁREAS MOLHADAS SOBRE IMPERMEABILIZAÇÃO, ACABAMENTO NÃO REFORÇADO,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</si>
  <si>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</si>
  <si>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</si>
  <si>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</si>
  <si>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</si>
  <si>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</si>
  <si>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</si>
  <si>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</si>
  <si>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MANUAL, APLICADO EM ÁREAS SECAS, ACABAMENTO NÃO REFORÇADO, ESPESSURA 5CM. AF_07/2021</t>
  </si>
  <si>
    <t xml:space="preserve">CONTRAPISO ACÚSTICO EM ARGAMASSA PRONTA, PREPARO MECÂNICO COM MISTURADOR 300 KG, APLICADO EM ÁREAS SECAS, ACABAMENTO NÃO REFORÇADO, ESPESSURA 5CM. AF_07/2021</t>
  </si>
  <si>
    <t xml:space="preserve">CONTRAPISO ACÚSTICO EM ARGAMASSA PRONTA, PREPARO MANUAL,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</si>
  <si>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</si>
  <si>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MANUAL, APLICADO EM ÁREAS SECAS, ACABAMENTO NÃO REFORÇADO, ESPESSURA 6CM. AF_07/2021</t>
  </si>
  <si>
    <t xml:space="preserve">CONTRAPISO ACÚSTICO EM ARGAMASSA PRONTA, PREPARO MECÂNICO COM MISTURADOR 300 KG, APLICADO EM ÁREAS SECAS, ACABAMENTO NÃO REFORÇADO, ESPESSURA 6CM. AF_07/2021</t>
  </si>
  <si>
    <t xml:space="preserve">CONTRAPISO ACÚSTICO EM ARGAMASSA PRONTA, PREPARO MANUAL, APLICADO EM ÁREAS SECA,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</si>
  <si>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</si>
  <si>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ACÚSTICO EM ARGAMASSA TRAÇO 1:4 (CIMENTO E AREIA), PREPARO MANUAL, APLICADO EM ÁREAS SECAS, ACABAMENTO NÃO REFORÇADO, ESPESSURA 7CM. AF_07/2021</t>
  </si>
  <si>
    <t xml:space="preserve">CONTRAPISO ACÚSTICO EM ARGAMASSA PRONTA, PREPARO MECÂNICO COM MISTURADOR 300 KG, APLICADO EM ÁREAS SECAS, ACABAMENTO NÃO REFORÇADO, ESPESSURA 7CM. AF_07/2021</t>
  </si>
  <si>
    <t xml:space="preserve">CONTRAPISO ACÚSTICO EM ARGAMASSA PRONTA, PREPARO MANUAL, APLICADO EM ÁREAS SECAS, ACABAMENTO NÃO REFORÇADO, ESPESSURA 7CM. AF_07/2021</t>
  </si>
  <si>
    <t xml:space="preserve">REFORÇO SUPERFICIAL PARA CONTRAPISOS DE ARGAMASSA SEMI-SECA. AF_07/2021</t>
  </si>
  <si>
    <t xml:space="preserve">RODAPÉ BORRACHA LISO, ALTURA = 7CM, ESPESSURA = 2 MM, PARA ARGAMASSA. AF_09/2020</t>
  </si>
  <si>
    <t xml:space="preserve">CHAPISCO APLICADO EM ALVENARIAS E ESTRUTURAS DE CONCRETO INTERNAS, COM COLHER DE PEDREIRO.  ARGAMASSA TRAÇO 1:3 COM PREPARO MANUAL. AF_10/2022</t>
  </si>
  <si>
    <t xml:space="preserve">CHAPISCO APLICADO EM ALVENARIAS E ESTRUTURAS DE CONCRETO INTERNAS, COM COLHER DE PEDREIRO.  ARGAMASSA TRAÇO 1:3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</si>
  <si>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</si>
  <si>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</si>
  <si>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</si>
  <si>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INDUSTRIALIZADA COM PREPARO EM MISTURADOR 300 KG. AF_10/2022</t>
  </si>
  <si>
    <t xml:space="preserve">CHAPISCO APLICADO NO TETO OU EM ESTRUTURA, COM DESEMPENADEIRA DENTADA. ARGAMASSA INDUSTRIALIZADA COM PREPARO MANUAL. AF_10/2022</t>
  </si>
  <si>
    <t xml:space="preserve">CHAPISCO APLICADO NO TETO OU EM ESTRUTURA, COM DESEMPENADEIRA DENTADA. ARGAMASSA INDUSTRIALIZADA COM PREPARO EM MISTURADOR 300 KG.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</si>
  <si>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</si>
  <si>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</si>
  <si>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INDUSTRIALIZADA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</si>
  <si>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</si>
  <si>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</si>
  <si>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</si>
  <si>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</si>
  <si>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</si>
  <si>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</si>
  <si>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</si>
  <si>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</si>
  <si>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</si>
  <si>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</si>
  <si>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</si>
  <si>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</si>
  <si>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</si>
  <si>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SOMENTE NA ESTRUTURA DE CONCRETO DA FACHADA,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</si>
  <si>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</si>
  <si>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EM ALVENARIA E ESTRUTURAS DE CONCRETO INTERNAS, COM EQUIPAMENTO DE PROJEÇÃO.  ARGAMASSA TRAÇO 1:3 COM PREPARO MANUAL. AF_10/2022</t>
  </si>
  <si>
    <t xml:space="preserve">CHAPISCO APLICADO EM ALVENARIA E ESTRUTURAS DE CONCRETO INTERNAS, COM EQUIPAMENTO DE PROJEÇÃO.  ARGAMASSA TRAÇO 1:3 COM PREPARO EM BETONEIRA 400 L. AF_10/2022</t>
  </si>
  <si>
    <t xml:space="preserve">APLICAÇÃO MANUAL DE GESSO DESEMPENADO (SEM TALISCAS) EM TETO DE AMBIENTES DE ÁREA MAIOR QUE 10M², ESPESSURA DE 0,5CM. AF_03/2023</t>
  </si>
  <si>
    <t xml:space="preserve">APLICAÇÃO MANUAL DE GESSO DESEMPENADO (SEM TALISCAS) EM TETO DE AMBIENTES DE ÁREA ENTRE 5M² E 10M², ESPESSURA DE 0,5CM. AF_03/2023</t>
  </si>
  <si>
    <t xml:space="preserve">APLICAÇÃO MANUAL DE GESSO DESEMPENADO (SEM TALISCAS) EM TETO DE AMBIENTES DE ÁREA MENOR QUE 5M²,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</si>
  <si>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</si>
  <si>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ENTRE 5M² E 10M², ESPESSURA DE 1,0CM. AF_03/2023</t>
  </si>
  <si>
    <t xml:space="preserve">APLICAÇÃO MANUAL DE GESSO DESEMPENADO (SEM TALISCAS) EM TETO DE AMBIENTES DE ÁREA MENOR QUE 5M²,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</si>
  <si>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</si>
  <si>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</si>
  <si>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SARRAFEADO (COM TALISCAS) EM PAREDES, ESPESSURA DE 1,0CM. AF_03/2023</t>
  </si>
  <si>
    <t xml:space="preserve">APLICAÇÃO MANUAL DE GESSO SARRAFEADO (COM TALISCAS) EM PAREDES, ESPESSURA DE 1,5CM. AF_03/2023</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</si>
  <si>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</si>
  <si>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</si>
  <si>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</si>
  <si>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</si>
  <si>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EMBOÇO, EM ARGAMASSA TRAÇO 1:2:8, PREPARO MECÂNICO, APLICADO MANUALMENTE EM PAREDES INTERNAS DE AMBIENTES COM ÁREA MENOR QUE 5M², E =17,5MM, COM TALISCAS. AF_03/2024</t>
  </si>
  <si>
    <t xml:space="preserve">EMBOÇO, EM ARGAMASSA TRAÇO 1:2:8, PREPARO MANUAL, APLICADO MANUALMENTE EM PAREDES INTERNAS DE AMBIENTES COM ÁREA MENOR QUE 5M², E = 17,5MM,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</si>
  <si>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</si>
  <si>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MANUAL, APLICADA MANUALMENTE EM PAREDES INTERNAS DE AMBIENTES COM ÁREA ENTRE 5M² E 10M², E = 17,5MM,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</si>
  <si>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</si>
  <si>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MANUAL, APLICADO MANUALMENTE EM PAREDES INTERNAS DE AMBIENTES COM ÁREA ENTRE 5M² E 10M², E = 17,5MM, COM TALISCAS. AF_03/2024</t>
  </si>
  <si>
    <t xml:space="preserve">EMBOÇO, EM ARGAMASSA TRAÇO 1:2:8, PREPARO MECÂNICO, APLICADO MANUALMENTE EM PAREDES INTERNAS DE AMBIENTES COM ÁREA MAIOR QUE 10M², E = 17,5MM, COM TALISCAS. AF_03/2024</t>
  </si>
  <si>
    <t xml:space="preserve">EMBOÇO, EM ARGAMASSA TRAÇO 1:2:8, PREPARO MANUAL, APLICADO MANUALMENTE EM PAREDES INTERNAS DE AMBIENTES COM ÁREA MAIOR QUE 10M², E = 17,5MM, COM TALISCAS. AF_03/2024</t>
  </si>
  <si>
    <t xml:space="preserve">EMBOÇO, EM ARGAMASSA INDUSTRIALIZADA, PREPARO MECÂNICO, APLICADO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</si>
  <si>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</si>
  <si>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EMBOÇO, EM ARGAMASSA TRAÇO 1:2:8, PREPARO MECÂNICO, APLICADO MANUALMENTE EM PAREDES INTERNAS, PARA AMBIENTES COM ÁREA MENOR QUE 5M², E = 10MM, COM TALISCAS. AF_03/2024</t>
  </si>
  <si>
    <t xml:space="preserve">EMBOÇO, EM ARGAMASSA TRAÇO 1:2:8, PREPARO MANUAL, APLICADO MANUALMENTE EM PAREDES INTERNAS, PARA AMBIENTES COM ÁREA MENOR QUE 5M²,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</si>
  <si>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</si>
  <si>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MANUAL, APLICADA MANUALMENTE EM PAREDES INTERNAS DE AMBIENTES COM ÁREA ENTRE 5M² E 10M², E = 10MM,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</si>
  <si>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</si>
  <si>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MANUAL, APLICADO MANUALMENTE EM PAREDES INTERNAS DE AMBIENTES COM ÁREA ENTRE 5M² E 10M², E = 10MM, COM TALISCAS. AF_03/2024</t>
  </si>
  <si>
    <t xml:space="preserve">EMBOÇO, EM ARGAMASSA TRAÇO 1:2:8, PREPARO MECÂNICO, APLICADO MANUALMENTE EM PAREDES INTERNAS DE AMBIENTES COM ÁREA MAIOR QUE 10M², E = 10MM, COM TALISCAS. AF_03/2024</t>
  </si>
  <si>
    <t xml:space="preserve">EMBOÇO, EM ARGAMASSA TRAÇO 1:2:8, PREPARO MANUAL, APLICADO MANUALMENTE EM PAREDES INTERNAS DE AMBIENTES COM ÁREA MAIOR QUE 10M², E = 10MM, COM TALISCAS. AF_03/2024</t>
  </si>
  <si>
    <t xml:space="preserve">EMBOÇO, EM ARGAMASSA INDUSTRIALIZADA, PREPARO MECÂNICO, APLICADO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</si>
  <si>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</si>
  <si>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</si>
  <si>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MANUAL, APLICADA MANUALMENTE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</si>
  <si>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</si>
  <si>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</si>
  <si>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MANUAL, APLICADA MANUALMENTE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</si>
  <si>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</si>
  <si>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</si>
  <si>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MANUAL, APLICADA MANUALMENTE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</si>
  <si>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</si>
  <si>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</si>
  <si>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</si>
  <si>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</si>
  <si>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MANUAL, APLICADA MANUALMENTE EM PANOS CEGOS DE FACHADA (SEM PRESENÇA DE VÃOS), ESPESSURA DE 25 MM. AF_09/2022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</si>
  <si>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</si>
  <si>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</si>
  <si>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MANUAL, APLICADA MANUALMENTE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</si>
  <si>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</si>
  <si>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</si>
  <si>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MANUAL, APLICADA MANUALMENTE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</si>
  <si>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</si>
  <si>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</si>
  <si>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MANUAL, APLICADA MANUALMENTE EM PANOS CEGOS DE FACHADA (SEM PRESENÇA DE VÃOS), ESPESSURA MAIOR OU IGUAL A 50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</si>
  <si>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</si>
  <si>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</si>
  <si>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</si>
  <si>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</si>
  <si>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</si>
  <si>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</si>
  <si>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</si>
  <si>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</si>
  <si>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</si>
  <si>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</si>
  <si>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</si>
  <si>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</si>
  <si>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</si>
  <si>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</si>
  <si>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</si>
  <si>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</si>
  <si>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</si>
  <si>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</si>
  <si>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</si>
  <si>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REVESTIMENTO DECORATIVO MONOCAMADA EXECUTADO MANUALMENTE EM FACHADA DE UM EDIFÍCIO DE ESTRUTURA CONVENCIONAL E ACABAMENTO RASPADO. AF_03/2024</t>
  </si>
  <si>
    <t xml:space="preserve">REVESTIMENTO DECORATIVO MONOCAMADA EXECUTADO MANUALMENTE EM FACHADA DE UM EDIFÍCIO DE ALVENARIA ESTRUTURAL E ACABAMENTO RASPADO.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</si>
  <si>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</si>
  <si>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ALVENARIA ESTRUTURAL E ACABAMENTO RASPADO. AF_03/2024</t>
  </si>
  <si>
    <t xml:space="preserve">REVESTIMENTO DECORATIVO MONOCAMADA EXECUTADO MANUALMENTE EM FACHADA DE UM EDIFÍCIO DE ESTRUTURA CONVENCIONAL E ACABAMENTO TRAVERTINO. AF_03/2024</t>
  </si>
  <si>
    <t xml:space="preserve">REVESTIMENTO DECORATIVO MONOCAMADA EXECUTADO MANUALMENTE EM FACHADA DE UM EDIFÍCIO DE ALVENARIA ESTRUTURAL E ACABAMENTO TRAVERTINO. AF_03/2024</t>
  </si>
  <si>
    <t xml:space="preserve">REVESTIMENTO DECORATIVO MONOCAMADA EXECUTADO COM EQUIPAMENTO DE PROJEÇÃO EM FACHADA DE UM EDIFÍCIO DE ESTRUTURA CONVENCIONAL E ACABAMENTO TRAVERTINO. AF_03/2024</t>
  </si>
  <si>
    <t xml:space="preserve">REVESTIMENTO DECORATIVO MONOCAMADA EXECUTADO COM EQUIPAMENTO DE PROJEÇÃO EM FACHADA DE UM EDIFÍCIO DE ALVENARIA ESTRUTURAL E ACABAMENTO TRAVERTINO. AF_03/2024</t>
  </si>
  <si>
    <t xml:space="preserve">MASSA ÚNICA, EM ARGAMASSA TRAÇO 1:2:8, PREPARO MECÂNICO, APLICADA MANUALMENTE EM TETO, E = 17,5MM, COM TALISCAS. AF_03/2024</t>
  </si>
  <si>
    <t xml:space="preserve">MASSA ÚNICA, EM ARGAMASSA TRAÇO 1:2:8, PREPARO MECÂNICO, APLICADA MANUALMENTE EM TETO, E = 10MM, COM TALISCAS. AF_03/2024</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</si>
  <si>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</si>
  <si>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</si>
  <si>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</si>
  <si>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</si>
  <si>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</si>
  <si>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</si>
  <si>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</si>
  <si>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</si>
  <si>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</si>
  <si>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</si>
  <si>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</si>
  <si>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</si>
  <si>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</si>
  <si>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</si>
  <si>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</si>
  <si>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</si>
  <si>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</si>
  <si>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</si>
  <si>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</si>
  <si>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</si>
  <si>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</si>
  <si>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</si>
  <si>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</si>
  <si>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</si>
  <si>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</si>
  <si>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</si>
  <si>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</si>
  <si>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MANUAL, APLICADA MANUALMENTE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</si>
  <si>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</si>
  <si>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</si>
  <si>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</si>
  <si>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</si>
  <si>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</si>
  <si>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</si>
  <si>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</si>
  <si>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</si>
  <si>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</si>
  <si>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</si>
  <si>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</si>
  <si>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</si>
  <si>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</si>
  <si>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</si>
  <si>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</si>
  <si>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</si>
  <si>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</si>
  <si>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</si>
  <si>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</si>
  <si>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</si>
  <si>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</si>
  <si>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</si>
  <si>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</si>
  <si>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</si>
  <si>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</si>
  <si>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</si>
  <si>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</si>
  <si>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</si>
  <si>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</si>
  <si>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</si>
  <si>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</si>
  <si>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</si>
  <si>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</si>
  <si>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</si>
  <si>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</si>
  <si>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</si>
  <si>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</si>
  <si>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</si>
  <si>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</si>
  <si>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MENOR QUE 5M², ESPESSURA DE 1,0CM.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</si>
  <si>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</si>
  <si>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</si>
  <si>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</si>
  <si>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</si>
  <si>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MASSA ÚNICA, EM ARGAMASSA TRAÇO 1:2:8, PREPARO MECÂNICO, APLICADA MANUALMENTE EM PAREDES INTERNAS DE AMBIENTES COM ÁREA MAIOR QUE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</si>
  <si>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</si>
  <si>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INDUSTRIALIZADA, PREPARO MECÂNICO, APLICADA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</si>
  <si>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</si>
  <si>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</si>
  <si>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</si>
  <si>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MAIOR QUE 10M², E = 17,5MM,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</si>
  <si>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</si>
  <si>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ÁREA MAIOR QUE 10M², E = 10MM, COM TALISCAS. AF_03/2024</t>
  </si>
  <si>
    <t xml:space="preserve">MASSA ÚNICA, EM ARGAMASSA INDUSTRIALIZADA, PREPARO MECÂNICO, APLICADA COM EQUIPAMENTO DE MISTURA E PROJEÇÃO DE ARGAMASSA EM PAREDES INTERNAS,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</si>
  <si>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</si>
  <si>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MANUAL, APLICADO MANUALMENTE EM PAREDES INTERNAS DE AMBIENTES COM PÉ-DIREITO DUPLO E ÁREA MENOR QUE 5M², E = 17,5MM,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</si>
  <si>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</si>
  <si>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</si>
  <si>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</si>
  <si>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</si>
  <si>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</si>
  <si>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10MM,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</si>
  <si>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</si>
  <si>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</si>
  <si>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</si>
  <si>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</si>
  <si>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</si>
  <si>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MANUAL, APLICADA MANUALMENTE EM PAREDES INTERNAS DE AMBIENTES COM PÉ-DIREITO DUPLO ÁREA MAIOR QUE 10M², E = 10MM,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</si>
  <si>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</si>
  <si>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</si>
  <si>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</si>
  <si>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DE AMBIENTES COM PAREDES EM PÉ-DIREITO DUPLO, E = 10MM, COM TALISCAS.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</si>
  <si>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</si>
  <si>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ALVENARIA ESTRUTURAL E ACABAMENTO CHAPISCADO/FLOCADO.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</si>
  <si>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</si>
  <si>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ALVENARIA ESTRUTURAL E ACABAMENTO CHAPISCADO/FLOCADO. AF_03/2024</t>
  </si>
  <si>
    <t xml:space="preserve">REVESTIMENTO CERÂMICO PARA PAREDES EXTERNAS EM PASTILHAS DE PORCELANA 5 X 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</si>
  <si>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</si>
  <si>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</si>
  <si>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</si>
  <si>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</si>
  <si>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</si>
  <si>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</si>
  <si>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</si>
  <si>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EXTERNAS EM PASTILHAS DE PORCELANA 2,5 X 2,5 CM (PLACAS DE 30 X 30 CM), ALINHADAS A PRUMO. AF_02/2023</t>
  </si>
  <si>
    <t xml:space="preserve">REVESTIMENTO CERÂMICO PARA PAREDES EXTERNAS EM PASTILHAS DE PORCELANA 2,5 X 2,5 CM (PLACAS DE 30 X 30 CM), ALINHADAS A PRUMO, APLICADO EM SUPERFÍCIES INTERNAS DE SACADA. AF_02/2023</t>
  </si>
  <si>
    <t xml:space="preserve">REVESTIMENTO CERÂMICO PARA PAREDES INTERNAS COM PLACAS TIPO ESMALTADA DE DIMENSÕES 60X60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</si>
  <si>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</si>
  <si>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</si>
  <si>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</si>
  <si>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PASTILHA DE DIMENSÕES 5 X 5 CM (PLACAS DE 30 X 30 CM) CM APLICADAS NA ALTURA INTEIRA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</si>
  <si>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</si>
  <si>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</si>
  <si>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2,5 X 2,5 CM (PLACAS DE 30 X 30 CM) CM APLICADAS A MEIA ALTURA DAS PAREDES. AF_02/2023</t>
  </si>
  <si>
    <t xml:space="preserve">RODAPÉ CERÂMICO DE 7CM DE ALTURA COM PLACAS TIPO ESMALTADA DE DIMENSÕES 80X80CM. AF_02/2023</t>
  </si>
  <si>
    <t xml:space="preserve">PEITORIL LINEAR EM GRANITO OU MÁRMORE, L = 15CM, COMPRIMENTO DE ATÉ 2M, ASSENTADO COM ARGAMASSA 1:6 COM ADITIVO. AF_11/2020</t>
  </si>
  <si>
    <t xml:space="preserve">CHAPIM SOBRE MUROS LINEARES, EM GRANITO OU MÁRMORE, L = 25 CM, ASSENTADO COM ARGAMASSA 1:6 COM ADITIVO. AF_11/2020</t>
  </si>
  <si>
    <t xml:space="preserve">CHAPIM (RUFO CAPA) EM AÇO GALVANIZADO, CORTE 33. AF_11/2020</t>
  </si>
  <si>
    <t xml:space="preserve">FORRO EM MADEIRA PINUS, PARA AMBIENTES RESIDENCIAIS, INCLUSIVE ESTRUTURA UNIDIRECIONAL DE FIXAÇÃO. AF_08/2023</t>
  </si>
  <si>
    <t xml:space="preserve">ACABAMENTOS PARA FORRO (RODA-FORRO EM MADEIRA PINUS). AF_08/2023</t>
  </si>
  <si>
    <t xml:space="preserve">FORRO EM MADEIRA PINUS, PARA AMBIENTES RESIDENCIAIS E COMERCIAIS, INCLUSIVE ESTRUTURA BIDIRECIONAL DE FIXAÇÃO. AF_08/2023</t>
  </si>
  <si>
    <t xml:space="preserve">FORRO EM PLACAS DE GESSO, PARA AMBIENTES RESIDENCIAIS. AF_08/2023_PS</t>
  </si>
  <si>
    <t xml:space="preserve">FORRO EM DRYWALL PARA AMBIENTES RESIDENCIAIS, INCLUSIVE ESTRUTURA UNIDIRECIONAL DE FIXAÇÃO. AF_08/2023_PS</t>
  </si>
  <si>
    <t xml:space="preserve">FORRO EM PLACAS DE GESSO, PARA AMBIENTES COMERCIAIS. AF_08/2023_PS</t>
  </si>
  <si>
    <t xml:space="preserve">FORRO EM DRYWALL, PARA AMBIENTES COMERCIAIS, INCLUSIVE ESTRUTURA BIRECIONAL DE FIXAÇÃO. AF_08/2023_PS</t>
  </si>
  <si>
    <t xml:space="preserve">ACABAMENTOS PARA FORRO (MOLDURA DE GESSO). AF_08/2023</t>
  </si>
  <si>
    <t xml:space="preserve">ACABAMENTOS PARA FORRO (MOLDURA EM DRYWALL, COM LARGURA DE 15 CM). AF_08/2023_PS</t>
  </si>
  <si>
    <t xml:space="preserve">ACABAMENTOS PARA FORRO (SANCA DE GESSO, MONTADA NA OBRA). AF_08/2023_PS</t>
  </si>
  <si>
    <t xml:space="preserve">FORRO EM RÉGUAS DE PVC, FRISADO, PARA AMBIENTES RESIDENCIAIS, INCLUSIVE ESTRUTURA UNIDIRECIONAL DE FIXAÇÃO. AF_08/2023_PS</t>
  </si>
  <si>
    <t xml:space="preserve">FORRO EM RÉGUAS DE PVC, FRISADO, PARA AMBIENTES COMERCIAIS, INCLUSIVE ESTRUTURA BIDIRECIONAL DE FIXAÇÃO. AF_08/2023_PS</t>
  </si>
  <si>
    <t xml:space="preserve">ACABAMENTOS PARA FORRO (RODA-FORRO EM PERFIL METÁLICO E PLÁSTICO). AF_08/2023</t>
  </si>
  <si>
    <t xml:space="preserve">FORRO EM RÉGUAS DE PVC, LISO, PARA AMBIENTES RESIDENCIAIS, INCLUSIVE ESTRUTURA UNIDIRECIONAL DE FIXAÇÃO. AF_08/2023_PS</t>
  </si>
  <si>
    <t xml:space="preserve">FORRO EM RÉGUAS DE PVC, LISO, PARA AMBIENTES COMERCIAIS, INCLUSIVE ESTRUTURA BIDIRECIONAL DE FIXAÇÃO. AF_08/2023_PS</t>
  </si>
  <si>
    <t xml:space="preserve">ESTUCAMENTO DE DENSIDADE BAIXA DE PANOS DE FACHADA DO SISTEMA DE PAREDES DE CONCRETO EM EDIFICAÇÕES DE MÚLTIPLOS PAVIMENTOS, ACESSO COM PLATAFORMA OU CADEIRINHA, UTILIZAÇÃO DE ARGAMASSA COLANTE. AF_10/2022</t>
  </si>
  <si>
    <t xml:space="preserve">ESTUCAMENTO DE DENSIDADE BAIXA DE PANOS DE FACHADA DO SISTEMA DE PAREDES DE CONCRETO EM UNIDADES HABITACIONAIS DE PAVIMENTO ÚNICO, UTILIZAÇÃO DE ARGAMASSA COLANTE. AF_10/2022</t>
  </si>
  <si>
    <t xml:space="preserve">ESTUCAMENTO DE DENSIDADE BAIXA NAS FACES INTERNAS DE PAREDES DO SISTEMA DE PAREDES DE CONCRETO, EM AMBIENTES COM ÁREA ENTRE 5 M² E 10 M², UTILIZAÇÃO DE ARGAMASSA COLANTE. AF_10/2022</t>
  </si>
  <si>
    <t xml:space="preserve">ESTUCAMENTO PARA QUALQUER REVESTIMENTO, EM TETO DO SISTEMA DE PAREDES DE CONCRETO, EM AMBIENTES COM ÁREA ENTRE 5 M² E 10 M², UTILIZAÇÃO DE ARGAMASSA COLANTE. AF_10/2022</t>
  </si>
  <si>
    <t xml:space="preserve">ESTUCAMENTO DE DENSIDADE ALTA NAS FACES INTERNAS DE PAREDES DO SISTEMA DE PAREDES DE CONCRETO, EM AMBIENTES COM ÁREA ENTRE 5 M² E 10 M², UTILIZAÇÃO DE ARGAMASSA COLANTE. AF_10/2022</t>
  </si>
  <si>
    <t xml:space="preserve">ESTUCAMENTO PARA QUALQUER REVESTIMENTO, EM TETO DO SISTEMA DE PAREDES DE CONCRETO, EM AMBIENTES COM ÁREA MAIOR QUE 10 M², UTILIZAÇÃO DE ARGAMASSA COLANTE. AF_10/2022</t>
  </si>
  <si>
    <t xml:space="preserve">ESTUCAMENTO PARA QUALQUER REVESTIMENTO, EM TETO DO SISTEMA DE PAREDES DE CONCRETO, EM AMBIENTES COM ÁREA MENOR QUE 5 M², UTILIZAÇÃO DE ARGAMASSA COLANTE. AF_10/2022</t>
  </si>
  <si>
    <t xml:space="preserve">ESTUCAMENTO DE DENSIDADE ALTA NAS FACES INTERNAS DE PAREDES DO SISTEMA DE PAREDES DE CONCRETO, EM AMBIENTES COM ÁREA MAIOR QUE 10 M², UTILIZAÇÃO DE ARGAMASSA COLANTE. AF_10/2022</t>
  </si>
  <si>
    <t xml:space="preserve">ESTUCAMENTO DE DENSIDADE ALTA NAS FACES INTERNAS DE PAREDES DO SISTEMA DE PAREDES DE CONCRETO, EM AMBIENTES COM ÁREA MENOR QUE 5 M², UTILIZAÇÃO DE ARGAMASSA COLANTE. AF_10/2022</t>
  </si>
  <si>
    <t xml:space="preserve">ESTUCAMENTO DE DENSIDADE BAIXA NAS FACES INTERNAS DE PAREDES DO SISTEMA DE PAREDES DE CONCRETO, EM AMBIENTES COM ÁREA MAIOR QUE 10 M², UTILIZAÇÃO DE ARGAMASSA COLANTE. AF_10/2022</t>
  </si>
  <si>
    <t xml:space="preserve">ESTUCAMENTO DE DENSIDADE BAIXA NAS FACES INTERNAS DE PAREDES DO SISTEMA DE PAREDES DE CONCRETO, EM AMBIENTES COM ÁREA MENOR QUE 5 M², UTILIZAÇÃO DE ARGAMASSA COLANTE. AF_10/2022</t>
  </si>
  <si>
    <t xml:space="preserve">ESTUCAMENTO DE DENSIDADE BAIXA DE PANOS DE FACHADA DO SISTEMA DE PAREDES DE CONCRETO EM EDIFICAÇÕES DE MÚLTIPLOS PAVIMENTOS, ACESSO COM BALANCIM, UTILIZAÇÃO DE ARGAMASSA COLANTE. AF_10/2022</t>
  </si>
  <si>
    <t xml:space="preserve">ESTUCAMENTO DE DENSIDADE BAIXA DE PANOS DE FACHADA DO SISTEMA DE PAREDES DE CONCRETO EM UNIDADES HABITACIONAIS DE DOIS PAVIMENTOS (SOBRADO), ACESSO COM ANDAIME FACHADEIRO, UTILIZAÇÃO DE ARGAMASSA COLANTE. AF_10/2022</t>
  </si>
  <si>
    <t xml:space="preserve">ESTUCAMENTO DE DENSIDADE BAIXA DE PANOS DE FACHADA DO SISTEMA DE PAREDES DE CONCRETO EM UNIDADES HABITACIONAIS DE DOIS PAVIMENTOS (SOBRADO), ACESSO COM PLATAFORMA, UTILIZAÇÃO DE ARGAMASSA COLANTE. AF_10/2022</t>
  </si>
  <si>
    <t xml:space="preserve">ESTUCAMENTO DE DENSIDADE ALTA DE PANOS DE FACHADA DO SISTEMA DE PAREDES DE CONCRETO EM EDIFICAÇÕES DE MÚLTIPLOS PAVIMENTOS, ACESSO COM PLATAFORMA OU CADEIRINHA, UTILIZAÇÃO DE ARGAMASSA COLANTE. AF_10/2022</t>
  </si>
  <si>
    <t xml:space="preserve">ESTUCAMENTO DE DENSIDADE ALTA DE PANOS DE FACHADA DO SISTEMA DE PAREDES DE CONCRETO EM EDIFICAÇÕES DE MÚLTIPLOS PAVIMENTOS, ACESSO COM BALANCIM, UTILIZAÇÃO DE ARGAMASSA COLANTE. AF_10/2022</t>
  </si>
  <si>
    <t xml:space="preserve">ESTUCAMENTO DE DENSIDADE ALTA DE PANOS DE FACHADA DO SISTEMA DE PAREDES DE CONCRETO EM UNIDADES HABITACIONAIS DE DOIS PAVIMENTOS (SOBRADO), ACESSO COM ANDAIME FACHADEIRO, UTILIZAÇÃO DE ARGAMASSA COLANTE. AF_10/2022</t>
  </si>
  <si>
    <t xml:space="preserve">ESTUCAMENTO DE DENSIDADE ALTA DE PANOS DE FACHADA DO SISTEMA DE PAREDES DE CONCRETO EM UNIDADES HABITACIONAIS DE DOIS PAVIMENTOS (SOBRADO), ACESSO COM PLATAFORMA, UTILIZAÇÃO DE ARGAMASSA COLANTE. AF_10/2022</t>
  </si>
  <si>
    <t xml:space="preserve">ESTUCAMENTO DE DENSIDADE ALTA DE PANOS DE FACHADA DO SISTEMA DE PAREDES DE CONCRETO EM UNIDADES HABITACIONAIS DE PAVIMENTO ÚNICO, UTILIZAÇÃO DE ARGAMASSA COLANTE. AF_10/2022</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</si>
  <si>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</si>
  <si>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</si>
  <si>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</si>
  <si>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</si>
  <si>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</si>
  <si>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</si>
  <si>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</si>
  <si>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</si>
  <si>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1:2:8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</si>
  <si>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</si>
  <si>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</si>
  <si>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</si>
  <si>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</si>
  <si>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</si>
  <si>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</si>
  <si>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</si>
  <si>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</si>
  <si>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</si>
  <si>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</si>
  <si>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</si>
  <si>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</si>
  <si>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</si>
  <si>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</si>
  <si>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</si>
  <si>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</si>
  <si>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</si>
  <si>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</si>
  <si>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</si>
  <si>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</si>
  <si>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</si>
  <si>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</si>
  <si>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</si>
  <si>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</si>
  <si>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</si>
  <si>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</si>
  <si>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</si>
  <si>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</si>
  <si>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</si>
  <si>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</si>
  <si>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</si>
  <si>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</si>
  <si>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</si>
  <si>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</si>
  <si>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</si>
  <si>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</si>
  <si>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</si>
  <si>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</si>
  <si>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</si>
  <si>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</si>
  <si>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</si>
  <si>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</si>
  <si>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</si>
  <si>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</si>
  <si>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</si>
  <si>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</si>
  <si>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</si>
  <si>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</si>
  <si>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</si>
  <si>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</si>
  <si>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</si>
  <si>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</si>
  <si>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</si>
  <si>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</si>
  <si>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</si>
  <si>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</si>
  <si>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</si>
  <si>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</si>
  <si>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</si>
  <si>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</si>
  <si>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</si>
  <si>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</si>
  <si>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MANUAL. AF_08/2019</t>
  </si>
  <si>
    <t xml:space="preserve">ARGAMASSA TRAÇO 1:1:6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</si>
  <si>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</si>
  <si>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</si>
  <si>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</si>
  <si>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MANUAL. AF_08/2019</t>
  </si>
  <si>
    <t xml:space="preserve">ARGAMASSA TRAÇO 1:3 (EM VOLUME DE CIMENTO E AREIA MÉDIA ÚMIDA) PARA CONTRAPISO, PREPARO MANUAL. AF_08/2019</t>
  </si>
  <si>
    <t xml:space="preserve">ARGAMASSA TRAÇO 1:4 (EM VOLUME DE CIMENTO E AREIA MÉDIA ÚMIDA) PARA CONTRAPISO, PREPARO MANUAL. AF_08/2019</t>
  </si>
  <si>
    <t xml:space="preserve">ARGAMASSA TRAÇO 1:5 (EM VOLUME DE CIMENTO E AREIA MÉDIA ÚMIDA) PARA CONTRAPISO, PREPARO MANUAL. AF_08/2019</t>
  </si>
  <si>
    <t xml:space="preserve">ARGAMASSA TRAÇO 1:6 (EM VOLUME DE CIMENTO E AREIA MÉDIA ÚMIDA) PARA CONTRAPISO, PREPARO MANUAL. AF_08/2019</t>
  </si>
  <si>
    <t xml:space="preserve">ARGAMASSA TRAÇO 1:5 (EM VOLUME DE CIMENTO E AREIA GROSSA ÚMIDA) PARA CHAPISCO CONVENCIONAL, PREPARO MANUAL. AF_08/2019</t>
  </si>
  <si>
    <t xml:space="preserve">ARGAMASSA TRAÇO 1:3 (EM VOLUME DE CIMENTO E AREIA GROSSA ÚMIDA) PARA CHAPISCO CONVENCIONAL, PREPARO MANUAL. AF_08/2019</t>
  </si>
  <si>
    <t xml:space="preserve">ARGAMASSA TRAÇO 1:4 (EM VOLUME DE CIMENTO E AREIA GROSSA ÚMIDA) PARA CHAPISCO CONVENCIONAL, PREPARO MANUAL. AF_08/2019</t>
  </si>
  <si>
    <t xml:space="preserve">ARGAMASSA TRAÇO 1:5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</si>
  <si>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</si>
  <si>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MANUAL. AF_08/2019</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</si>
  <si>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</si>
  <si>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</si>
  <si>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</si>
  <si>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</si>
  <si>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</si>
  <si>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</si>
  <si>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</si>
  <si>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</si>
  <si>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</si>
  <si>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</si>
  <si>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</si>
  <si>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</si>
  <si>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</si>
  <si>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</si>
  <si>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</si>
  <si>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MULTIUSO PARA REVESTIMENTOS E ASSENTAMENTO DA ALVENARIA, PREPARO MANUAL. AF_08/2019</t>
  </si>
  <si>
    <t xml:space="preserve">ARGAMASSA PRONTA PARA CONTRAPISO, PREPARO MANUAL. AF_08/2019</t>
  </si>
  <si>
    <t xml:space="preserve">ARGAMASSA INDUSTRIALIZADA PARA CHAPISCO ROLADO, PREPARO MANUAL. AF_08/2019</t>
  </si>
  <si>
    <t xml:space="preserve">ARGAMASSA INDUSTRIALIZADA PARA CHAPISCO COLANTE, PREPARO MANUAL.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</si>
  <si>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</si>
  <si>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</si>
  <si>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</si>
  <si>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</si>
  <si>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À BASE DE GESSO, MISTURA E PROJEÇÃO DE 1,5 M³/H DE ARGAMASSA. AF_08/2019</t>
  </si>
  <si>
    <t xml:space="preserve">ARGAMASSA TRAÇO 1:0,5:4,5 (EM VOLUME DE CIMENTO, CAL E AREIA MÉDIA ÚMIDA), PREPARO MECÂNICO COM BETONEIRA 400 L. AF_08/2019</t>
  </si>
  <si>
    <t xml:space="preserve">ARGAMASSA TRAÇO 1:0,5:4,5 (EM VOLUME DE CIMENTO, CAL E AREIA MÉDIA ÚMIDA) PARA ASSENTAMENTO DE ALVENARIA, PREPARO MANUAL. AF_08/2019</t>
  </si>
  <si>
    <t xml:space="preserve">ARGAMASSA TRAÇO 1:3 (EM VOLUME DE CIMENTO E AREIA MÉDIA ÚMIDA), PREPARO MECÂNICO COM BETONEIRA 400 L. AF_08/2019</t>
  </si>
  <si>
    <t xml:space="preserve">ARGAMASSA TRAÇO 1:3 (EM VOLUME DE CIMENTO E AREIA MÉDIA ÚMIDA), PREPARO MANUAL. AF_08/2019</t>
  </si>
  <si>
    <t xml:space="preserve">ARGAMASSA TRAÇO 1:4 (CIMENTO E AREIA MÉDIA), PREPARO MECÂNICO COM BETONEIRA 400 L. AF_08/2019</t>
  </si>
  <si>
    <t xml:space="preserve">ARGAMASSA TRAÇO 1:4 (EM VOLUME DE CIMENTO E AREIA MÉDIA ÚMIDA), PREPARO MANUAL. AF_08/2019</t>
  </si>
  <si>
    <t xml:space="preserve">ARGAMASSA TRAÇO 1:2:9 (EM VOLUME DE CIMENTO, CAL E AREIA MÉDIA ÚMIDA) PARA EMBOÇO/MASSA ÚNICA/ASSENTAMENTO DE ALVENARIA DE VEDAÇÃO, PREPARO MECÂNICO COM BETONEIRA 400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</si>
  <si>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</si>
  <si>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</si>
  <si>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</si>
  <si>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</si>
  <si>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</si>
  <si>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</si>
  <si>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</si>
  <si>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</si>
  <si>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</si>
  <si>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</si>
  <si>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</si>
  <si>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</si>
  <si>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</si>
  <si>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COM ADIÇÃO DE IMPERMEABILIZANTE, PREPARO MANUAL.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</si>
  <si>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</si>
  <si>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</si>
  <si>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</si>
  <si>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</si>
  <si>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COM ADIÇÃO DE IMPERMEABILIZANTE, PREPARO MANUAL.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</si>
  <si>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</si>
  <si>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1:0,5:4,5 (EM VOLUME DE CIMENTO, CAL E AREIA MÉDIA ÚMIDA), PREPARO MECÂNICO COM BETONEIRA 600 L. AF_08/2019</t>
  </si>
  <si>
    <t xml:space="preserve">ARGAMASSA TRAÇO 1:3 (EM VOLUME DE CIMENTO E AREIA MÉDIA ÚMIDA), PREPARO MECÂNICO COM BETONEIRA 600 L. AF_08/2019</t>
  </si>
  <si>
    <t xml:space="preserve">ARGAMASSA TRAÇO 1:4 (EM VOLUME DE CIMENTO E AREIA MÉDIA ÚMIDA), PREPARO MECÂNICO COM BETONEIRA 600 L. AF_08/2019</t>
  </si>
  <si>
    <t xml:space="preserve">ARGAMASSA TRAÇO 1:3 (EM VOLUME DE CIMENTO E AREIA MÉDIA ÚMIDA) COM ADIÇÃO DE IMPERMEABILIZANTE, PREPARO MECÂNICO COM BETONEIRA 600 L. AF_08/2019</t>
  </si>
  <si>
    <t xml:space="preserve">ARGAMASSA TRAÇO 1:4 (EM VOLUME DE CIMENTO E AREIA MÉDIA ÚMIDA) COM ADIÇÃO DE IMPERMEABILIZANTE, PREPARO MECÂNICO COM BETONEIRA 600 L. AF_08/2019</t>
  </si>
  <si>
    <t xml:space="preserve">ARGAMASSA TRAÇO 1:1,93 (EM VOLUME DE CIMENTO E AREIA MÉDIA ÚMIDA), FCK 20MPA, PREPARO MECÂNICO COM MISTURADOR DUPLO HORIZONTAL DE ALTA TURBULÊNCIA. AF_03/2020</t>
  </si>
  <si>
    <t xml:space="preserve">PENEIRAMENTO DE AREIA COM PENEIRA ELÉTRICA. AF_11/2015</t>
  </si>
  <si>
    <t xml:space="preserve">PENEIRAMENTO DE AREIA COM PENEIRA MANUAL. AF_11/2015</t>
  </si>
  <si>
    <t xml:space="preserve">ENSACAMENTO DE AREIA. AF_11/2015</t>
  </si>
  <si>
    <t xml:space="preserve">TRANSPORTE HORIZONTAL MANUAL, DE SACOS DE 50 KG (UNIDADE: KGXKM). AF_07/2019</t>
  </si>
  <si>
    <t xml:space="preserve">KGXKM</t>
  </si>
  <si>
    <t xml:space="preserve">TRANSPORTE HORIZONTAL MANUAL, DE SACOS DE 30 KG (UNIDADE: KGXKM). AF_07/2019</t>
  </si>
  <si>
    <t xml:space="preserve">TRANSPORTE HORIZONTAL MANUAL, DE SACOS DE 20 KG (UNIDADE: KGXKM). AF_07/2019</t>
  </si>
  <si>
    <t xml:space="preserve">TRANSPORTE HORIZONTAL COM CARRINHO PLATAFORMA, DE SACOS DE 50 KG (UNIDADE: KGXKM). AF_07/2019</t>
  </si>
  <si>
    <t xml:space="preserve">TRANSPORTE HORIZONTAL COM CARRINHO PLATAFORMA, DE SACOS DE 30 KG (UNIDADE: KGXKM). AF_07/2019</t>
  </si>
  <si>
    <t xml:space="preserve">TRANSPORTE HORIZONTAL COM CARRINHO PLATAFORMA, DE SACOS DE 20 KG (UNIDADE: KGXKM). AF_07/2019</t>
  </si>
  <si>
    <t xml:space="preserve">TRANSPORTE HORIZONTAL COM CARRINHO DE MÃO, DE SACOS DE 50 KG (UNIDADE: KGXKM). AF_07/2019</t>
  </si>
  <si>
    <t xml:space="preserve">TRANSPORTE HORIZONTAL COM CARRINHO DE MÃO, DE SACOS DE 30 KG (UNIDADE: KGXKM). AF_07/2019</t>
  </si>
  <si>
    <t xml:space="preserve">TRANSPORTE HORIZONTAL COM CARRINHO DE MÃO, DE SACOS DE 20 KG (UNIDADE: KGXKM). AF_07/2019</t>
  </si>
  <si>
    <t xml:space="preserve">TRANSPORTE HORIZONTAL COM MANIPULADOR TELESCÓPICO, DE PÁLETE DE SACOS (UNIDADE: KGXKM). AF_07/2019</t>
  </si>
  <si>
    <t xml:space="preserve">TRANSPORTE HORIZONTAL COM JERICA DE 60 L, DE MASSA/ GRANEL (UNIDADE: M3XKM). AF_07/2019</t>
  </si>
  <si>
    <t xml:space="preserve">TRANSPORTE HORIZONTAL COM JERICA DE 90 L, DE MASSA/ GRANEL (UNIDADE: M3XKM). AF_07/2019</t>
  </si>
  <si>
    <t xml:space="preserve">TRANSPORTE HORIZONTAL COM CARREGADEIRA, DE MASSA/ GRANEL (UNIDADE: M3XKM). AF_07/2019</t>
  </si>
  <si>
    <t xml:space="preserve">TRANSPORTE HORIZONTAL MANUAL, DE BLOCOS VAZADOS DE CONCRETO OU CERÂMICO DE 19X19X39CM (UNIDADE: BLOCOXKM). AF_07/2019</t>
  </si>
  <si>
    <t xml:space="preserve">UNXKM</t>
  </si>
  <si>
    <t xml:space="preserve">TRANSPORTE HORIZONTAL MANUAL, DE BLOCOS CERÂMICOS FURADOS NA HORIZONTAL DE 9X19X19CM (UNIDADE: BLOCOXKM). AF_07/2019</t>
  </si>
  <si>
    <t xml:space="preserve">TRANSPORTE HORIZONTAL COM CARRINHO DE MÃO, DE BLOCOS VAZADOS DE CONCRETO OU CERÂMICO DE 19X19X39CM (UNIDADE: BLOCOXKM). AF_07/2019</t>
  </si>
  <si>
    <t xml:space="preserve">TRANSPORTE HORIZONTAL COM CARRINHO DE MÃO,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</si>
  <si>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</si>
  <si>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BLOCOS CERÂMICOS FURADOS NA HORIZONTAL DE 9X19X19CM (UNIDADE: BLOCOXKM). AF_07/2019</t>
  </si>
  <si>
    <t xml:space="preserve">TRANSPORTE HORIZONTAL COM CARRINHO MINI PÁLETES, DE BLOCOS VAZADOS DE CONCRETO DE 19X19X39CM (UNIDADE: BLOCOXKM). AF_07/2019</t>
  </si>
  <si>
    <t xml:space="preserve">TRANSPORTE HORIZONTAL COM CARRINHO MINI PÁLETES, DE BLOCOS CERÂMICOS FURADOS NA VERTICAL DE 19X19X39CM (UNIDADE: BLOCOXKM). AF_07/2019</t>
  </si>
  <si>
    <t xml:space="preserve">TRANSPORTE HORIZONTAL COM CARRINHO MINI PÁLETES, DE BLOCOS CERÂMICOS FURADOS NA HORIZONTAL DE 9X19X19CM (UNIDADE: BLOCOXKM). AF_07/2019</t>
  </si>
  <si>
    <t xml:space="preserve">TRANSPORTE HORIZONTAL COM MANIPULADOR TELESCÓPICO, DE BLOCOS VAZADOS DE CONCRETO DE 19X19X39CM (UNIDADE: BLOCOXKM). AF_07/2019</t>
  </si>
  <si>
    <t xml:space="preserve">TRANSPORTE HORIZONTAL COM MANIPULADOR TELESCÓPICO, DE BLOCOS CERÂMICOS FURADOS NA VERTICAL DE 19X19X39CM (UNIDADE: BLOCOXKM). AF_07/2019</t>
  </si>
  <si>
    <t xml:space="preserve">TRANSPORTE HORIZONTAL COM MANIPULADOR TELESCÓPICO, DE BLOCOS CERÂMICOS FURADOS NA HORIZONTAL DE 9X19X19CM (UNIDADE: BLOCOXKM). AF_07/2019</t>
  </si>
  <si>
    <t xml:space="preserve">TRANSPORTE HORIZONTAL MANUAL, DE CAIXA COM REVESTIMENTO CERÂMICO (UNIDADE: M2XKM). AF_07/2019</t>
  </si>
  <si>
    <t xml:space="preserve">M2XKM</t>
  </si>
  <si>
    <t xml:space="preserve">TRANSPORTE HORIZONTAL COM CARRINHO DE MÃO, DE CAIXA COM REVESTIMENTO CERÂMICO (UNIDADE: M2XKM). AF_07/2019</t>
  </si>
  <si>
    <t xml:space="preserve">TRANSPORTE HORIZONTAL COM CARRINHO PLATAFORMA, DE CAIXA COM REVESTIMENTO CERÂMICO (UNIDADE: M2XKM). AF_07/2019</t>
  </si>
  <si>
    <t xml:space="preserve">TRANSPORTE HORIZONTAL COM CARRINHO MINI PÁLETES, DE CAIXA COM REVESTIMENTO CERÂMICO (UNIDADE: M2XKM). AF_07/2019</t>
  </si>
  <si>
    <t xml:space="preserve">TRANSPORTE HORIZONTAL COM MANIPULADOR TELESCÓPICO, DE CAIXA COM REVESTIMENTO CERÂMICO (UNIDADE: M2XKM). AF_07/2019</t>
  </si>
  <si>
    <t xml:space="preserve">TRANSPORTE HORIZONTAL MANUAL, DE LATA DE 18 LITROS (UNIDADE: LXKM). AF_07/2019</t>
  </si>
  <si>
    <t xml:space="preserve">LXKM</t>
  </si>
  <si>
    <t xml:space="preserve">TRANSPORTE HORIZONTAL COM CARRINHO PLATAFORMA, DE LATA DE 18 LITROS (UNIDADE: LXKM). AF_07/2019</t>
  </si>
  <si>
    <t xml:space="preserve">TRANSPORTE HORIZONTAL COM CARRINHO RACIONAL, DE LATA DE 18 LITROS (UNIDADE: LXKM). AF_07/2019</t>
  </si>
  <si>
    <t xml:space="preserve">TRANSPORTE HORIZONTAL COM MANIPULADOR TELESCÓPICO, DE LATA DE 18 LITROS (UNIDADE: LXKM). AF_07/2019</t>
  </si>
  <si>
    <t xml:space="preserve">TRANSPORTE VERTICAL MANUAL, 1 PAVIMENTO, DE SACOS DE 50 KG (UNIDADE: KG). AF_07/2019</t>
  </si>
  <si>
    <t xml:space="preserve">TRANSPORTE VERTICAL MANUAL, 1 PAVIMENTO, DE SACOS DE 30 KG (UNIDADE: KG). AF_07/2019</t>
  </si>
  <si>
    <t xml:space="preserve">TRANSPORTE VERTICAL MANUAL, 1 PAVIMENTO, DE SACOS DE 20 KG (UNIDADE: KG). AF_07/2019</t>
  </si>
  <si>
    <t xml:space="preserve">TRANSPORTE VERTICAL MANUAL, 1 PAVIMENTO, DE BLOCOS VAZADOS DE CONCRETO OU CERÂMICO DE 19X19X39CM (UNIDADE: BLOCO). AF_07/2019</t>
  </si>
  <si>
    <t xml:space="preserve">TRANSPORTE VERTICAL MANUAL, 1 PAVIMENTO, DE BLOCOS CERÂMICOS FURADOS NA HORIZONTAL DE 9X19X19CM (UNIDADE: BLOCO). AF_07/2019</t>
  </si>
  <si>
    <t xml:space="preserve">TRANSPORTE VERTICAL MANUAL, 1 PAVIMENTO, DE CAIXA COM REVESTIMENTO CERÂMICO (UNIDADE: M2). AF_07/2019</t>
  </si>
  <si>
    <t xml:space="preserve">TRANSPORTE VERTICAL MANUAL, 1 PAVIMENTO, DE LATA DE 18 LITROS (UNIDADE: L). AF_07/2019</t>
  </si>
  <si>
    <t xml:space="preserve">L</t>
  </si>
  <si>
    <t xml:space="preserve">TRANSPORTE HORIZONTAL MANUAL, DE TUBO DE PVC SOLDÁVEL COM DIÂMETRO MENOR OU IGUAL A 60 MM (UNIDADE: MXKM). AF_07/2019</t>
  </si>
  <si>
    <t xml:space="preserve">MXKM</t>
  </si>
  <si>
    <t xml:space="preserve">TRANSPORTE HORIZONTAL MANUAL, DE TUBO DE PVC SOLDÁVEL COM DIÂMETRO MAIOR QUE 60 MM E MENOR OU IGUAL A 85 MM (UNIDADE: MXKM). AF_07/2019</t>
  </si>
  <si>
    <t xml:space="preserve">TRANSPORTE HORIZONTAL MANUAL, DE TUBO DE CPVC COM DIÂMETRO MENOR OU IGUAL A 73 MM (UNIDADE: MXKM). AF_07/2019</t>
  </si>
  <si>
    <t xml:space="preserve">TRANSPORTE HORIZONTAL MANUAL, DE TUBO DE CPVC COM DIÂMETRO MAIOR QUE 73 MM E MENOR OU IGUAL A 89 MM (UNIDADE: MXKM). AF_07/2019</t>
  </si>
  <si>
    <t xml:space="preserve">TRANSPORTE HORIZONTAL MANUAL, DE TUBO DE PPR - PN12 OU PN25 - COM DIÂMETRO MENOR OU IGUAL A 50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</si>
  <si>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</si>
  <si>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</si>
  <si>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COBRE - CLASSE E - COM DIÂMETRO MENOR OU IGUAL A 54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</si>
  <si>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</si>
  <si>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</si>
  <si>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</si>
  <si>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</si>
  <si>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</si>
  <si>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AÇO CARBONO LEVE OU MÉDIO, PRETO OU GALVANIZADO, COM DIÂMETRO MENOR OU IGUAL A 20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</si>
  <si>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</si>
  <si>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</si>
  <si>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</si>
  <si>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</si>
  <si>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MAIOR QUE 125 MM E MENOR OU IGUAL A 150 MM (UNIDADE: MXKM). AF_07/2019</t>
  </si>
  <si>
    <t xml:space="preserve">TRANSPORTE HORIZONTAL MANUAL, DE TÁBUAS DE MADEIRA COM SEÇÃO TRANSVERSAL DE 2,5 X 25 CM E 2,5 X 30 CM (UNIDADE: MXKM). AF_07/2019</t>
  </si>
  <si>
    <t xml:space="preserve">TRANSPORTE HORIZONTAL MANUAL, DE CAIBROS DE MADEIRA COM SEÇÃO TRANSVERSAL DE 7,5 X 6 CM E 6 X 8 CM (UNIDADE: MXKM). AF_07/2019</t>
  </si>
  <si>
    <t xml:space="preserve">TRANSPORTE HORIZONTAL MANUAL, DE RIPAS DE MADEIRA COM SEÇÃO TRANSVERSAL DE 1 X 5 CM E 2 X 5 CM (UNIDADE: MXKM).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</si>
  <si>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</si>
  <si>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</si>
  <si>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</si>
  <si>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</si>
  <si>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</si>
  <si>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VERGALHÕES DE AÇO COM DIÂMETRO DE 10 MM; 12,5 MM; 16 MM; 20 MM; 25 MM OU 32 MM (UNIDADE: KGXKM). AF_07/2019</t>
  </si>
  <si>
    <t xml:space="preserve">TRANSPORTE HORIZONTAL MANUAL, DE JANELA (UNIDADE: M2XKM). AF_07/2019</t>
  </si>
  <si>
    <t xml:space="preserve">TRANSPORTE VERTICAL MANUAL, 1 PAVIMENTO, DE JANELA (UNIDADE: M2). AF_07/2019</t>
  </si>
  <si>
    <t xml:space="preserve">TRANSPORTE HORIZONTAL MANUAL, DE PORTA (UNIDADE: UNIDXKM). AF_07/2019</t>
  </si>
  <si>
    <t xml:space="preserve">TRANSPORTE VERTICAL MANUAL, 1 PAVIMENTO, DE PORTA (UNIDADE: UNID). AF_07/2019</t>
  </si>
  <si>
    <t xml:space="preserve">TRANSPORTE HORIZONTAL MANUAL, DE BANCADA DE MÁRMORE OU GRANITO PARA COZINHA/LAVATÓRIO OU MÁRMORE SINTÉTICO COM CUBA INTEGRADA (UNIDADE: UNIDXKM). AF_07/2019</t>
  </si>
  <si>
    <t xml:space="preserve">TRANSPORTE VERTICAL, BANCADA DE MÁRMORE OU GRANITO PARA COZINHA/LAVATÓRIO OU MÁRMORE SINTÉTICO COM CUBA INTEGRADA, MANUAL, 1 PAVIMENTO, (UNIDADE: UNID). AF_07/2019</t>
  </si>
  <si>
    <t xml:space="preserve">TRANSPORTE HORIZONTAL COM CARRINHO PLATAFORMA, DE BANCADA DE MÁRMORE OU GRANITO PARA COZINHA/LAVATÓRIO OU MÁRMORE SINTÉTICO COM CUBA INTEGRADA (UNIDADE: UNIDXKM). AF_07/2019</t>
  </si>
  <si>
    <t xml:space="preserve">TRANSPORTE HORIZONTAL MANUAL, DE VIDRO (UNIDADE: M2XKM). AF_07/2019</t>
  </si>
  <si>
    <t xml:space="preserve">TRANSPORTE VERTICAL MANUAL, 1 PAVIMENTO, DE VIDRO (UNIDADE: M2). AF_07/2019</t>
  </si>
  <si>
    <t xml:space="preserve">TRANSPORTE HORIZONTAL MANUAL, DE TELA DE AÇO (UNIDADE: KGXKM). AF_07/2019</t>
  </si>
  <si>
    <t xml:space="preserve">TRANSPORTE HORIZONTAL MANUAL, DE COMPENSADO DE MADEIRA (UNIDADE: M2XKM). AF_07/2019</t>
  </si>
  <si>
    <t xml:space="preserve">TRANSPORTE HORIZONTAL MANUAL, DE TELHA TERMOACÚSTICA OU TELHA DE AÇO ZINCADO (UNIDADE: M2XKM). AF_07/2019</t>
  </si>
  <si>
    <t xml:space="preserve">TRANSPORTE HORIZONTAL MANUAL, DE TELHA DE FIBROCIMENTO OU TELHA ESTRUTURAL DE FIBROCIMENTO, CANALETE 90 OU KALHETÃO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</si>
  <si>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</si>
  <si>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</si>
  <si>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VERTICAL MANUAL, 1 PAVIMENTO, DE BACIA SANITÁRIA, CAIXA ACOPLADA, TANQUE OU PIA (UNIDADE: UNID). AF_07/2019</t>
  </si>
  <si>
    <t xml:space="preserve">TRANSPORTE HORIZONTAL COM CARRINHO PLATAFORMA, DE BACIA SANITÁRIA, CAIXA ACOPLADA, TANQUE OU PIA (UNIDADE: UNIDXKM). AF_07/2019</t>
  </si>
  <si>
    <t xml:space="preserve">TRANSPORTE HORIZONTAL COM MANIPULADOR TELESCÓPICO, DE BACIA SANITÁRIA, CAIXA ACOPLADA, TANQUE OU PIA (UNIDADE: UNIDXKM). AF_07/2019</t>
  </si>
  <si>
    <t xml:space="preserve">TRANSPORTE HORIZONTAL MANUAL, DE TELHA DE CONCRETO OU CERÂMICA (UNIDADE: M2XKM). AF_07/2019</t>
  </si>
  <si>
    <t xml:space="preserve">TRANSPORTE HORIZONTAL COM CARRINHO PLATAFORMA, DE TELHA DE CONCRETO OU CERÂMICA (UNIDADE: M2XKM). AF_07/2019</t>
  </si>
  <si>
    <t xml:space="preserve">TRANSPORTE HORIZONTAL COM MANIPULADOR TELESCÓPICO, DE TELHA DE CONCRETO OU CERÂMICA (UNIDADE: M2XKM). AF_07/2019</t>
  </si>
  <si>
    <t xml:space="preserve">TRANSPORTE HORIZONTAL MANUAL, DE BARRAMENTO BLINDADO (UNIDADE: MXKM). AF_07/2019</t>
  </si>
  <si>
    <t xml:space="preserve">TRANSPORTE HORIZONTAL COM CARRINHO PLATAFORMA, DE BARRAMENTO BLINDADO (UNIDADE: MXKM). AF_07/2019</t>
  </si>
  <si>
    <t xml:space="preserve">TRANSPORTE HORIZONTAL MANUAL, DE CALHA QUADRADA NÚMERO 24 - CORTE 33 (UNIDADE: MXKM). AF_07/2019</t>
  </si>
  <si>
    <t xml:space="preserve">LIMPEZA DE PISO CERÂMICO OU PORCELANATO COM VASSOURA A SECO. AF_04/2019</t>
  </si>
  <si>
    <t xml:space="preserve">LIMPEZA DE PISO CERÂMICO OU PORCELANATO COM PANO ÚMIDO. AF_04/2019</t>
  </si>
  <si>
    <t xml:space="preserve">LIMPEZA DE PISO CERÂMICO OU PORCELANATO UTILIZANDO DETERGENTE NEUTRO E ESCOVAÇÃO MANUAL. AF_04/2019</t>
  </si>
  <si>
    <t xml:space="preserve">LIMPEZA DE PISO CERÂMICO OU COM PEDRAS RÚSTICAS UTILIZANDO ÁCIDO MURIÁTICO. AF_04/2019</t>
  </si>
  <si>
    <t xml:space="preserve">LIMPEZA DE REVESTIMENTO CERÂMICO EM PAREDE COM PANO ÚMIDO AF_04/2019</t>
  </si>
  <si>
    <t xml:space="preserve">LIMPEZA DE REVESTIMENTO CERÂMICO EM PAREDE UTILIZANDO DETERGENTE NEUTRO E ESCOVAÇÃO MANUAL. AF_04/2019</t>
  </si>
  <si>
    <t xml:space="preserve">LIMPEZA DE REVESTIMENTO CERÂMICO EM PAREDE UTILIZANDO ÁCIDO MURIÁTICO. AF_04/2019</t>
  </si>
  <si>
    <t xml:space="preserve">LIMPEZA DE PISO DE LADRILHO HIDRÁULICO COM PANO ÚMIDO. AF_04/2019</t>
  </si>
  <si>
    <t xml:space="preserve">LIMPEZA DE PISO DE MÁRMORE/GRANITO UTILIZANDO DETERGENTE NEUTRO E ESCOVAÇÃO MANUAL. AF_04/2019</t>
  </si>
  <si>
    <t xml:space="preserve">LIMPEZA DE CONTRAPISO COM VASSOURA A SECO. AF_04/2019</t>
  </si>
  <si>
    <t xml:space="preserve">LIMPEZA DE LADRILHO HIDRÁULICO EM PAREDE COM PANO ÚMIDO. AF_04/2019</t>
  </si>
  <si>
    <t xml:space="preserve">LIMPEZA DE MÁRMORE/GRANITO EM PAREDE UTILIZANDO DETERGENTE NEUTRO E ESCOVAÇÃO MANUAL. AF_04/2019</t>
  </si>
  <si>
    <t xml:space="preserve">LIMPEZA DE PIA INOX COM BANCADA DE PEDRA, INCLUSIVE METAIS CORRESPONDENTES. AF_04/2019</t>
  </si>
  <si>
    <t xml:space="preserve">LIMPEZA DE TANQUE OU LAVATÓRIO DE LOUÇA ISOLADO, INCLUSIVE METAIS CORRESPONDENTES. AF_04/2019</t>
  </si>
  <si>
    <t xml:space="preserve">LIMPEZA DE LAVATÓRIO DE LOUÇA COM BANCADA DE PEDRA, INCLUSIVE METAIS CORRESPONDENTES. AF_04/2019</t>
  </si>
  <si>
    <t xml:space="preserve">LIMPEZA DE BACIA SANITÁRIA, BIDÊ OU MICTÓRIO EM LOUÇA, INCLUSIVE METAIS CORRESPONDENTES. AF_04/2019</t>
  </si>
  <si>
    <t xml:space="preserve">LIMPEZA DE BANCADA DE PEDRA (MÁRMORE OU GRANITO). AF_04/2019</t>
  </si>
  <si>
    <t xml:space="preserve">LIMPEZA DE JANELA INTEIRAMENTE DE VIDRO. AF_04/2019</t>
  </si>
  <si>
    <t xml:space="preserve">LIMPEZA DE JANELA DE VIDRO COM CAIXILHO EM AÇO/ALUMÍNIO/PVC. AF_04/2019</t>
  </si>
  <si>
    <t xml:space="preserve">LIMPEZA DE PORTA DE MADEIRA. AF_04/2019</t>
  </si>
  <si>
    <t xml:space="preserve">LIMPEZA DE PORTA INTEIRAMENTE DE VIDRO. AF_04/2019</t>
  </si>
  <si>
    <t xml:space="preserve">LIMPEZA DE PORTA EM AÇO/ALUMÍNIO. AF_04/2019</t>
  </si>
  <si>
    <t xml:space="preserve">LIMPEZA DE PORTA DE VIDRO COM CAIXILHO EM AÇO/ ALUMÍNIO/ PVC. AF_04/2019</t>
  </si>
  <si>
    <t xml:space="preserve">LIMPEZA DE FORRO REMOVÍVEL COM PANO ÚMIDO. AF_04/2019</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</si>
  <si>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</si>
  <si>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</si>
  <si>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</si>
  <si>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PRÉ-MONTADOS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</si>
  <si>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</si>
  <si>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</si>
  <si>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</si>
  <si>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</si>
  <si>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</si>
  <si>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ESCORAS METÁLICAS ESTRONCADAS NA ESTRUTURA, TRAVESSÕES DE MADEIRA E FECHAMENTO EM TELA DE POLIPROPILENO PARA EDIFÍCIOS ACIMA DE 4 PAVIMENTOS (2 MONTAGENS). AF_03/2024_PS</t>
  </si>
  <si>
    <t xml:space="preserve">FECHAMENTO REMOVÍVEL DE VÃO DE PORTAS EM MADEIRA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</si>
  <si>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</si>
  <si>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</si>
  <si>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PONTEIRAS DE PROTEÇÃO DE PONTAS E VERGALHÕES EXPOSTOS EM FUNDAÇÕES  . AF_03/2024</t>
  </si>
  <si>
    <t xml:space="preserve">PONTEIRAS DE PROTEÇÃO DE PONTAS E VERGALHÕES EXPOSTOS EM ESTRUTURAS DE CONCRETO ARMADO CONVENCIONAL. AF_03/2024</t>
  </si>
  <si>
    <t xml:space="preserve">PONTEIRAS DE PROTEÇÃO DE PONTAS E VERGALHÕES EXPOSTOS EM ALVENARIA ESTRUTURAL. AF_03/2024</t>
  </si>
  <si>
    <t xml:space="preserve">INSTALAÇÃO DE SINALIZADOR NOTURNO LED. AF_03/2024</t>
  </si>
  <si>
    <t xml:space="preserve">COLOCAÇÃO DE TELA EM ANDAIME FACHADEIRO. AF_03/2024</t>
  </si>
  <si>
    <t xml:space="preserve">MONTAGEM E DESMONTAGEM DE ANDAIME MODULAR FACHADEIRO, COM PISO METÁLICO, PARA EDIFÍCIOS COM MULTIPLOS PAVIMENTOS (EXCLUSIVE ANDAIME E LIMPEZA). AF_03/2024</t>
  </si>
  <si>
    <t xml:space="preserve">MONTAGEM E DESMONTAGEM DE ANDAIME TUBULAR TIPO "TORRE" (EXCLUSIVE ANDAIME E LIMPEZA). AF_03/2024</t>
  </si>
  <si>
    <t xml:space="preserve">MONTAGEM E DESMONTAGEM DE ANDAIME MULTIDIRECIONAL (EXCLUSIVE ANDAIME E LIMPEZA). AF_03/2024</t>
  </si>
  <si>
    <t xml:space="preserve">PROTEÇÃO DE PEDESTRES, INCLUSIVE MONTAGEM E DESMONTAGEM. AF_03/2024_PS</t>
  </si>
  <si>
    <t xml:space="preserve">PLATAFORMA DE PROTEÇÃO PRINCIPAL PARA ALVENARIA ESTRUTURAL PARA SER APOIADA EM ANDAIME, INCLUSIVE MONTAGEM E DESMONTAGEM. AF_03/2024</t>
  </si>
  <si>
    <t xml:space="preserve">PROTEÇÃO DE ACESSO A CREMALHEIRA, COM CANCELA FIXADA EM LAJE - 1 MONTAGEM (EXCLUSO CANCELA). AF_03/2024</t>
  </si>
  <si>
    <t xml:space="preserve">GUARDA-CORPO PARA POÇO DE CREMALHEIRA, COM MONTANTE METÁLICO FIXADO EM LAJE COM CHUMBADOR PARABOLT E FECHAMENTO EM PAINEL DE TELA METÁLICA (EXCLUSO PROTEÇÃO). AF_03/2024</t>
  </si>
  <si>
    <t xml:space="preserve">ASCENSÃO E DESCIDA DE ELEVADOR DE CREMALHEIRA. AF_03/2024</t>
  </si>
  <si>
    <t xml:space="preserve">MONTAGEM E DESMONTAGEM DE MINI GRUA. AF_03/2024</t>
  </si>
  <si>
    <t xml:space="preserve">ASCENSÃO DE MINI GRUA. AF_03/2024</t>
  </si>
  <si>
    <t xml:space="preserve">MONTAGEM E DESMONTAGEM DE TRECHO INICIAL DE ELEVADOR DE CREMALHEIRA, CABINE SIMPLES - EXCLUSO FUNDAÇÕES. AF_03/2024</t>
  </si>
  <si>
    <t xml:space="preserve">MONTAGEM E DESMONTAGEM DE TRECHO INICIAL DE ELEVADOR DE CREMALHEIRA, CABINE DUPLA - EXCLUSO FUNDAÇÕES. AF_03/2024</t>
  </si>
  <si>
    <t xml:space="preserve">ASCENSÃO DE GRUA ASCENSIONAL. AF_03/2024</t>
  </si>
  <si>
    <t xml:space="preserve">MONTAGEM E DESMONTAGEM DO TRECHO INICIAL DE GRUA FIXA (ALTURA LIVRE) - EXCLUSO FUNDAÇÕES. AF_03/2024</t>
  </si>
  <si>
    <t xml:space="preserve">ASCENSÃO E DESCIDA DE GRUA FIXA. AF_03/2024</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</si>
  <si>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</si>
  <si>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</si>
  <si>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</si>
  <si>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</si>
  <si>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</si>
  <si>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</si>
  <si>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</si>
  <si>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</si>
  <si>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</si>
  <si>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ARGAMASSAS, DE FORMA MANUAL, SEM REAPROVEITAMENTO. AF_09/2023</t>
  </si>
  <si>
    <t xml:space="preserve">DEMOLIÇÃO DE RODAPÉ CERÂMICO, DE FORMA MANUAL,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</si>
  <si>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</si>
  <si>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</si>
  <si>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REMOÇÃO DE PISO DE BLOCO INTERTRAVADO OU DE PEDRA PORTUGUESA, DE FORMA MANUAL, COM REAPROVEITAMENTO. AF_09/2023</t>
  </si>
  <si>
    <t xml:space="preserve">REMOÇÃO DE TAPUME/ CHAPAS METÁLICAS E DE MADEIRA, DE FORMA MANUAL, SEM REAPROVEITAMENTO. AF_09/2023</t>
  </si>
  <si>
    <t xml:space="preserve">REMOÇÃO DE CHAPAS E PERFIS DE DRYWALL, DE FORMA MANUAL, SEM REAPROVEITAMENTO. AF_09/2023</t>
  </si>
  <si>
    <t xml:space="preserve">REMOÇÃO DE PLACAS E PILARETES DE CONCRETO, DE FORMA MANUAL, SEM REAPROVEITAMENTO. AF_09/2023</t>
  </si>
  <si>
    <t xml:space="preserve">REMOÇÃO DE FORROS DE DRYWALL, PVC E FIBROMINERAL, DE FORMA MANUAL, SEM REAPROVEITAMENTO. AF_09/2023</t>
  </si>
  <si>
    <t xml:space="preserve">REMOÇÃO DE FORRO DE GESSO, DE FORMA MANUAL, SEM REAPROVEITAMENTO. AF_09/2023</t>
  </si>
  <si>
    <t xml:space="preserve">REMOÇÃO DE TRAMA METÁLICA OU DE MADEIRA PARA FORRO, DE FORMA MANUAL, SEM REAPROVEITAMENTO. AF_09/2023</t>
  </si>
  <si>
    <t xml:space="preserve">REMOÇÃO DE PISO DE MADEIRA (ASSOALHO E BARROTE), DE FORMA MANUAL, SEM REAPROVEITAMENTO. AF_09/2023</t>
  </si>
  <si>
    <t xml:space="preserve">REMOÇÃO DE PORTAS, DE FORMA MANUAL, SEM REAPROVEITAMENTO. AF_09/2023</t>
  </si>
  <si>
    <t xml:space="preserve">REMOÇÃO DE JANELAS, DE FORMA MANUAL, SEM REAPROVEITAMENTO. AF_09/2023</t>
  </si>
  <si>
    <t xml:space="preserve">REMOÇÃO DE TELHAS DE FIBROCIMENTO METÁLICA E CERÂMICA, DE FORMA MANUAL, SEM REAPROVEITAMENTO. AF_09/2023</t>
  </si>
  <si>
    <t xml:space="preserve">REMOÇÃO DE PROTEÇÃO TÉRMICA PARA COBERTURA EM EPS, DE FORMA MANUAL, SEM REAPROVEITAMENTO. AF_09/2023</t>
  </si>
  <si>
    <t xml:space="preserve">REMOÇÃO DE TELHAS DE FIBROCIMENTO, METÁLICA E CERÂMICA, DE FORMA MECANIZADA, COM USO DE GUINDASTE, SEM REAPROVEITAMENTO. AF_09/2023</t>
  </si>
  <si>
    <t xml:space="preserve">REMOÇÃO DE TRAMA DE MADEIRA PARA COBERTURA, DE FORMA MANUAL, SEM REAPROVEITAMENTO. AF_09/2023</t>
  </si>
  <si>
    <t xml:space="preserve">REMOÇÃO DE TESOURAS DE MADEIRA, COM VÃO MENOR QUE 8M, DE FORMA MANUAL, SEM REAPROVEITAMENTO. AF_09/2023</t>
  </si>
  <si>
    <t xml:space="preserve">REMOÇÃO DE TESOURAS DE MADEIRA, COM VÃO MAIOR OU IGUAL A 8M, DE FORMA MANUAL, SEM REAPROVEITAMENTO. AF_09/2023</t>
  </si>
  <si>
    <t xml:space="preserve">REMOÇÃO DE TESOURAS DE MADEIRA, COM VÃO MENOR QUE 8M, DE FORMA MECANIZADA, COM REAPROVEITAMENTO. AF_09/2023</t>
  </si>
  <si>
    <t xml:space="preserve">REMOÇÃO DE TESOURAS DE MADEIRA, COM VÃO MAIOR OU IGUAL A 8M, DE FORMA MECANIZADA, COM REAPROVEITAMENTO. AF_09/2023</t>
  </si>
  <si>
    <t xml:space="preserve">REMOÇÃO DE TRAMA METÁLICA PARA COBERTURA, DE FORMA MANUAL, SEM REAPROVEITAMENTO. AF_09/2023</t>
  </si>
  <si>
    <t xml:space="preserve">REMOÇÃO DE TESOURAS METÁLICAS, COM VÃO MENOR QUE 8M, DE FORMA MANUAL, SEM REAPROVEITAMENTO. AF_09/2023</t>
  </si>
  <si>
    <t xml:space="preserve">REMOÇÃO DE TESOURAS METÁLICAS, COM VÃO MAIOR OU IGUAL A 8M, DE FORMA MANUAL, SEM REAPROVEITAMENTO. AF_09/2023</t>
  </si>
  <si>
    <t xml:space="preserve">REMOÇÃO DE TESOURAS METÁLICAS, COM VÃO MENOR QUE 8M, DE FORMA MECANIZADA, COM REAPROVEITAMENTO. AF_09/2023</t>
  </si>
  <si>
    <t xml:space="preserve">REMOÇÃO DE TESOURAS METÁLICAS, COM VÃO MAIOR OU IGUAL A 8M, DE FORMA MECANIZADA, COM REAPROVEITAMENTO. AF_09/2023</t>
  </si>
  <si>
    <t xml:space="preserve">REMOÇÃO DE INTERRUPTORES/TOMADAS ELÉTRICAS, DE FORMA MANUAL, SEM REAPROVEITAMENTO. AF_09/2023</t>
  </si>
  <si>
    <t xml:space="preserve">REMOÇÃO DE CABOS ELÉTRICOS, COM SEÇÃO DE 10 MM², FORMA MANUAL, SEM REAPROVEITAMENTO. AF_09/2023</t>
  </si>
  <si>
    <t xml:space="preserve">REMOÇÃO DE TUBULAÇÕES (TUBOS E CONEXÕES) DE ÁGUA FRIA, DE FORMA MANUAL, SEM REAPROVEITAMENTO. AF_09/2023</t>
  </si>
  <si>
    <t xml:space="preserve">REMOÇÃO DE LOUÇAS, DE FORMA MANUAL, SEM REAPROVEITAMENTO. AF_09/2023</t>
  </si>
  <si>
    <t xml:space="preserve">REMOÇÃO DE ACESSÓRIOS, DE FORMA MANUAL, SEM REAPROVEITAMENTO. AF_09/2023</t>
  </si>
  <si>
    <t xml:space="preserve">REMOÇÃO DE LUMINÁRIAS, DE FORMA MANUAL, SEM REAPROVEITAMENTO. AF_09/2023</t>
  </si>
  <si>
    <t xml:space="preserve">REMOÇÃO DE METAIS SANITÁRIOS, DE FORMA MANUAL,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</si>
  <si>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</si>
  <si>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</si>
  <si>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ARGAMASSAS, DE FORMA DE FORMA MECANIZADA COM MARTELETE,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</si>
  <si>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</si>
  <si>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</si>
  <si>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</si>
  <si>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</si>
  <si>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DEMOLIÇÃO DE GUIAS, SARJETAS OU SARJETÕES, DE FORMA MECANIZADA, SEM REAPROVEITAMENTO. AF_09/2023</t>
  </si>
  <si>
    <t xml:space="preserve">REMOÇAO DE GUIAS PRÉ-FABRICADAS DE CONCRETO, DE FORMA MECANIZADA, COM REAPROVEITAMENTO. AF_09/2023</t>
  </si>
  <si>
    <t xml:space="preserve">REMOÇÃO DE SUPORTE METÁLICO OU DE MADEIRA PARA PLACAS DE SINALIZAÇÃO VIÁRIA, DE FORMA MANUAL, SEM REAPROVEITAMENTO. AF_09/2023</t>
  </si>
  <si>
    <t xml:space="preserve">REMOÇÃO DE PLACAS DE SINALIZAÇÃO VIÁRIA, DE FORMA MANUAL, SEM REAPROVEITAMENTO. AF_09/2023</t>
  </si>
  <si>
    <t xml:space="preserve">REMOÇÃO DE CERCAS E MOURÕES,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</si>
  <si>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</si>
  <si>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</si>
  <si>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CALHAS E RUFOS, DE FORMA MANUAL, SEM REAPROVEITAMENTO. AF_09/2023</t>
  </si>
  <si>
    <t xml:space="preserve">SERVIÇOS TÉCNICOS ESPECIALIZADOS PARA ACOMPANHAMENTO DE EXECUÇÃO DE FUNDAÇÕES PROFUNDAS E ESTRUTURAS DE CONTENÇÃO</t>
  </si>
  <si>
    <t xml:space="preserve">LOCAÇÃO CONVENCIONAL DE OBRA, UTILIZANDO GABARITO DE TÁBUAS CORRIDAS PONTALETADAS A CADA 2,00M -  2 UTILIZAÇÕES. AF_03/2024</t>
  </si>
  <si>
    <t xml:space="preserve">LOCAÇÃO COM CAVALETE COM ALTURA DE 1,00 M - 2 UTILIZAÇÕES. AF_03/2024</t>
  </si>
  <si>
    <t xml:space="preserve">LOCAÇÃO COM CAVALETE COM ALTURA DE 0,50 M - 2 UTILIZAÇÕES. AF_03/2024</t>
  </si>
  <si>
    <t xml:space="preserve">MARCAÇÃO DE PONTOS EM GABARITO OU CAVALETE. AF_03/2024</t>
  </si>
  <si>
    <t xml:space="preserve">LOCAÇÃO DE REDE DE ÁGUA OU ESGOTO. AF_03/2024</t>
  </si>
  <si>
    <t xml:space="preserve">LOCAÇÃO DE PRAÇAS EM PONTALETEAMENTO. AF_03/2024</t>
  </si>
  <si>
    <t xml:space="preserve">LOCAÇÃO CONVENCIONAL DE OBRA, UTILIZANDO GABARITO DE TÁBUAS CORRIDAS PONTALETADAS A CADA 1,50M -  2 UTILIZAÇÕES. AF_03/2024</t>
  </si>
  <si>
    <t xml:space="preserve">EXECUÇÃO DE LINHAS DE REFERÊNCIA EM GABARITO OU CAVALETE. AF_03/2024</t>
  </si>
  <si>
    <t xml:space="preserve">TRANSPORTE COM CAMINHÃO BASCULANTE DE 10 M³, EM VIA URBANA EM LEITO NATURAL (UNIDADE: M3XKM). AF_07/2020</t>
  </si>
  <si>
    <t xml:space="preserve">TRANSPORTE COM CAMINHÃO BASCULANTE DE 10 M³, EM VIA URBANA EM REVESTIMENTO PRIMÁRIO (UNIDADE: M3XKM). AF_07/2020</t>
  </si>
  <si>
    <t xml:space="preserve">TRANSPORTE COM CAMINHÃO BASCULANTE DE 14 M³, EM VIA URBANA EM LEITO NATURAL (UNIDADE: M3XKM). AF_07/2020</t>
  </si>
  <si>
    <t xml:space="preserve">TRANSPORTE COM CAMINHÃO BASCULANTE DE 14 M³, EM VIA URBANA EM REVESTIMENTO PRIMÁRIO (UNIDADE: M3XKM). AF_07/2020</t>
  </si>
  <si>
    <t xml:space="preserve">TRANSPORTE COM CAMINHÃO BASCULANTE DE 14 M³, EM VIA URBANA PAVIMENTADA, ADICIONAL PARA DMT EXCEDENTE A 30 KM (UNIDADE: M3XKM). AF_07/2020</t>
  </si>
  <si>
    <t xml:space="preserve">TRANSPORTE COM CAMINHÃO BASCULANTE DE 10 M³, EM VIA URBANA EM LEITO NATURAL (UNIDADE: TXKM). AF_07/2020</t>
  </si>
  <si>
    <t xml:space="preserve">TRANSPORTE COM CAMINHÃO BASCULANTE DE 10 M³, EM VIA URBANA EM REVESTIMENTO PRIMÁRIO (UNIDADE: TXKM). AF_07/2020</t>
  </si>
  <si>
    <t xml:space="preserve">TRANSPORTE COM CAMINHÃO BASCULANTE DE 10 M³, EM VIA URBANA PAVIMENTADA, ADICIONAL PARA DMT EXCEDENTE A 30 KM (UNIDADE: TXKM). AF_07/2020</t>
  </si>
  <si>
    <t xml:space="preserve">TRANSPORTE COM CAMINHÃO BASCULANTE DE 14 M³, EM VIA URBANA EM LEITO NATURAL (UNIDADE: TXKM). AF_07/2020</t>
  </si>
  <si>
    <t xml:space="preserve">TRANSPORTE COM CAMINHÃO BASCULANTE DE 14 M³, EM VIA URBANA EM REVESTIMENTO PRIMÁRIO (UNIDADE: TXKM). AF_07/2020</t>
  </si>
  <si>
    <t xml:space="preserve">TRANSPORTE COM CAMINHÃO BASCULANTE DE 14 M³, EM VIA URBANA PAVIMENTADA, ADICIONAL PARA DMT EXCEDENTE A 30 KM (UNIDADE: TXKM). AF_07/2020</t>
  </si>
  <si>
    <t xml:space="preserve">TRANSPORTE COM CAMINHÃO BASCULANTE DE 18 M³, EM VIA URBANA EM LEITO NATURAL (UNIDADE: M3XKM). AF_07/2020</t>
  </si>
  <si>
    <t xml:space="preserve">TRANSPORTE COM CAMINHÃO BASCULANTE DE 18 M³, EM VIA URBANA EM REVESTIMENTO PRIMÁRIO (UNIDADE: M3XKM). AF_07/2020</t>
  </si>
  <si>
    <t xml:space="preserve">TRANSPORTE COM CAMINHÃO BASCULANTE DE 18 M³, EM VIA URBANA PAVIMENTADA, ADICIONAL PARA DMT EXCEDENTE A 30 KM (UNIDADE: M3XKM). AF_07/2020</t>
  </si>
  <si>
    <t xml:space="preserve">TRANSPORTE COM CAMINHÃO BASCULANTE DE 18 M³, EM VIA URBANA EM LEITO NATURAL (UNIDADE: TXKM). AF_07/2020</t>
  </si>
  <si>
    <t xml:space="preserve">TRANSPORTE COM CAMINHÃO BASCULANTE DE 18 M³, EM VIA URBANA EM REVESTIMENTO PRIMÁRIO (UNIDADE: TXKM). AF_07/2020</t>
  </si>
  <si>
    <t xml:space="preserve">TRANSPORTE COM CAMINHÃO BASCULANTE DE 18 M³, EM VIA URBANA PAVIMENTADA, ADICIONAL PARA DMT EXCEDENTE A 30 KM (UNIDADE: TXKM). AF_07/2020</t>
  </si>
  <si>
    <t xml:space="preserve">TRANSPORTE COM CAMINHÃO BASCULANTE DE 14 M³, EM VIA URBANA PAVIMENTADA, DMT ATÉ 30 KM (UNIDADE: M3XKM). AF_07/2020</t>
  </si>
  <si>
    <t xml:space="preserve">TRANSPORTE COM CAMINHÃO BASCULANTE DE 18 M³, EM VIA URBANA PAVIMENTADA, DMT ATÉ 30 KM (UNIDADE: M3XKM). AF_07/2020</t>
  </si>
  <si>
    <t xml:space="preserve">TRANSPORTE COM CAMINHÃO BASCULANTE DE 10 M³, EM VIA URBANA PAVIMENTADA, DMT ATÉ 30 KM (UNIDADE: TXKM). AF_07/2020</t>
  </si>
  <si>
    <t xml:space="preserve">TRANSPORTE COM CAMINHÃO BASCULANTE DE 14 M³, EM VIA URBANA PAVIMENTADA, DMT ATÉ 30 KM (UNIDADE: TXKM). AF_07/2020</t>
  </si>
  <si>
    <t xml:space="preserve">TRANSPORTE COM CAMINHÃO BASCULANTE DE 18 M³, EM VIA URBANA PAVIMENTADA, DMT ATÉ 30 KM (UNIDADE: TXKM). AF_07/2020</t>
  </si>
  <si>
    <t xml:space="preserve">TRANSPORTE COM CAMINHÃO BASCULANTE DE 6 M³, EM VIA URBANA EM LEITO NATURAL (UNIDADE: M3XKM). AF_07/2020</t>
  </si>
  <si>
    <t xml:space="preserve">TRANSPORTE COM CAMINHÃO BASCULANTE DE 6 M³, EM VIA URBANA EM REVESTIMENTO PRIMÁRIO (UNIDADE: M3XKM). AF_07/2020</t>
  </si>
  <si>
    <t xml:space="preserve">TRANSPORTE COM CAMINHÃO BASCULANTE DE 6 M³, EM VIA URBANA PAVIMENTADA, DMT ATÉ 30 KM (UNIDADE: M3XKM). AF_07/2020</t>
  </si>
  <si>
    <t xml:space="preserve">TRANSPORTE COM CAMINHÃO BASCULANTE DE 6 M³, EM VIA URBANA PAVIMENTADA, ADICIONAL PARA DMT EXCEDENTE A 30 KM (UNIDADE: M3XKM). AF_07/2020</t>
  </si>
  <si>
    <t xml:space="preserve">TRANSPORTE COM CAMINHÃO BASCULANTE DE 6 M³, EM VIA INTERNA (DENTRO DO CANTEIRO - UNIDADE: M3XKM). AF_07/2020</t>
  </si>
  <si>
    <t xml:space="preserve">TRANSPORTE COM CAMINHÃO BASCULANTE DE 10 M³, EM VIA INTERNA (DENTRO DO CANTEIRO - UNIDADE: M3XKM). AF_07/2020</t>
  </si>
  <si>
    <t xml:space="preserve">TRANSPORTE COM CAMINHÃO BASCULANTE DE 14 M³, EM VIA INTERNA (DENTRO DO CANTEIRO - UNIDADE:M3XKM). AF_07/2020</t>
  </si>
  <si>
    <t xml:space="preserve">TRANSPORTE COM CAMINHÃO BASCULANTE DE 18 M³, EM VIA INTERNA (DENTRO DO CANTEIRO - UNIDADE: M3XKM). AF_07/2020</t>
  </si>
  <si>
    <t xml:space="preserve">TRANSPORTE COM CAMINHÃO BASCULANTE DE 6 M³, EM VIA INTERNA (DENTRO DO CANTEIRO - UNIDADE: TXKM). AF_07/2020</t>
  </si>
  <si>
    <t xml:space="preserve">TRANSPORTE COM CAMINHÃO BASCULANTE DE 10 M³, EM VIA INTERNA A OBRA (UNIDADE: TXKM). AF_07/2020</t>
  </si>
  <si>
    <t xml:space="preserve">TRANSPORTE COM CAMINHÃO BASCULANTE DE 14 M³, EM VIA INTERNA (DENTRO DO CANTEIRO - UNIDADE: TXKM). AF_07/2020</t>
  </si>
  <si>
    <t xml:space="preserve">TRANSPORTE COM CAMINHÃO BASCULANTE DE 18 M³, EM VIA INTERNA (DENTRO DO CANTEIRO - UNIDADE: TXKM). AF_07/2020</t>
  </si>
  <si>
    <t xml:space="preserve">TRANSPORTE COM CAMINHÃO CARROCERIA 9T, EM VIA URBANA EM LEITO NATURAL (UNIDADE: TXKM). AF_07/2020</t>
  </si>
  <si>
    <t xml:space="preserve">TRANSPORTE COM CAMINHÃO CARROCERIA 9T, EM VIA URBANA EM REVESTIMENTO PRIMÁRIO (UNIDADE: TXKM). AF_07/2020</t>
  </si>
  <si>
    <t xml:space="preserve">TRANSPORTE COM CAMINHÃO CARROCERIA 9T, EM VIA URBANA PAVIMENTADA, DMT ATÉ 30KM (UNIDADE: TXKM). AF_07/2020</t>
  </si>
  <si>
    <t xml:space="preserve">TRANSPORTE COM CAMINHÃO CARROCERIA 9T, EM VIA URBANA PAVIMENTADA, ADICIONAL PARA DMT EXCEDENTE A 30 KM (UNIDADE: TXKM). AF_07/2020</t>
  </si>
  <si>
    <t xml:space="preserve">TRANSPORTE COM CAMINHÃO CARROCERIA 9T, EM VIA INTERNA (DENTRO DO CANTEIRO - UNIDADE: TXKM). AF_07/2020</t>
  </si>
  <si>
    <t xml:space="preserve">TRANSPORTE COM CAMINHÃO CARROCERIA COM GUINDAUTO (MUNCK),  MOMENTO MÁXIMO DE CARGA 11,7 TM, EM VIA URBANA EM LEITO NATURAL (UNIDADE: TXKM). AF_07/2020</t>
  </si>
  <si>
    <t xml:space="preserve">TRANSPORTE COM CAMINHÃO CARROCERIA COM GUINDAUTO (MUNCK),  MOMENTO MÁXIMO DE CARGA 11,7 TM, EM VIA URBANA EM REVESTIMENTO PRIMÁRIO (UNIDADE: TXKM). AF_07/2020</t>
  </si>
  <si>
    <t xml:space="preserve">TRANSPORTE COM CAMINHÃO CARROCERIA COM GUINDAUTO (MUNCK),  MOMENTO MÁXIMO DE CARGA 11,7 TM, EM VIA URBANA PAVIMENTADA, DMT ATÉ 30KM (UNIDADE: TXKM). AF_07/2020</t>
  </si>
  <si>
    <t xml:space="preserve">TRANSPORTE COM CAMINHÃO CARROCERIA COM GUINDAUTO (MUNCK),  MOMENTO MÁXIMO DE CARGA 11,7 TM, EM VIA URBANA PAVIMENTADA, ADICIONAL PARA DMT EXCEDENTE A 30 KM (UNIDADE: TXKM). AF_07/2020</t>
  </si>
  <si>
    <t xml:space="preserve">TRANSPORTE COM CAMINHÃO CARROCERIA COM GUINDAUTO (MUNCK),  MOMENTO MÁXIMO DE CARGA 11,7 TM, EM VIA INTERNA (DENTRO DO CANTEIRO - UNIDADE: TXKM). AF_07/2020</t>
  </si>
  <si>
    <t xml:space="preserve">TRANSPORTE COM CAMINHÃO PIPA DE 6 M³, EM VIA URBANA EM LEITO NATURAL (UNIDADE: M3XKM). AF_07/2020</t>
  </si>
  <si>
    <t xml:space="preserve">TRANSPORTE COM CAMINHÃO PIPA DE 6 M³, EM VIA URBANA EM REVESTIMENTO PRIMÁRIO (UNIDADE: M3XKM). AF_07/2020</t>
  </si>
  <si>
    <t xml:space="preserve">TRANSPORTE COM CAMINHÃO PIPA DE 6 M³, EM VIA URBANA PAVIMENTADA, DMT ATÉ 30KM (UNIDADE: M3XKM). AF_07/2020</t>
  </si>
  <si>
    <t xml:space="preserve">TRANSPORTE COM CAMINHÃO PIPA DE 6 M³, EM VIA URBANA PAVIMENTADA, ADICIONAL PARA DMT EXCEDENTE A 30 KM (UNIDADE: M3XKM). AF_07/2020</t>
  </si>
  <si>
    <t xml:space="preserve">TRANSPORTE COM CAMINHÃO PIPA DE 6 M³, EM VIA INTERNA (DENTRO DO CANTEIRO - UNIDADE: M3XKM). AF_07/2020</t>
  </si>
  <si>
    <t xml:space="preserve">TRANSPORTE COM CAMINHÃO PIPA DE 10 M³, EM VIA URBANA EM LEITO NATURAL (UNIDADE: M3XKM). AF_07/2020</t>
  </si>
  <si>
    <t xml:space="preserve">TRANSPORTE COM CAMINHÃO PIPA DE 10 M³, EM VIA URBANA EM REVESTIMENTO PRIMÁRIO (UNIDADE: M3XKM). AF_07/2020</t>
  </si>
  <si>
    <t xml:space="preserve">TRANSPORTE COM CAMINHÃO PIPA DE 10 M³, EM VIA URBANA PAVIMENTADA, DMT ATÉ 30KM (UNIDADE: M3XKM). AF_07/2020</t>
  </si>
  <si>
    <t xml:space="preserve">TRANSPORTE COM CAMINHÃO PIPA DE 10 M³, EM VIA URBANA PAVIMENTADA, ADICIONAL PARA DMT EXCEDENTE A 30 KM (UNIDADE: M3XKM). AF_07/2020</t>
  </si>
  <si>
    <t xml:space="preserve">TRANSPORTE COM CAMINHÃO PIPA DE 10 M³, EM VIA INTERNA (DENTRO DO CANTEIRO - UNIDADE: M3XKM). AF_07/2020</t>
  </si>
  <si>
    <t xml:space="preserve">CARGA, MANOBRA E DESCARGA DE SOLOS E MATERIAIS GRANULARES EM CAMINHÃO BASCULANTE 6 M³ - CARGA COM PÁ CARREGADEIRA (CAÇAMBA DE 1,7 A 2,8 M³ / 128 HP) E DESCARGA LIVRE (UNIDADE: M3). AF_07/2020</t>
  </si>
  <si>
    <t xml:space="preserve">CARGA, MANOBRA E DESCARGA DE SOLOS E MATERIAIS GRANULARES EM CAMINHÃO BASCULANTE 10 M³ - CARGA COM PÁ CARREGADEIRA (CAÇAMBA DE 1,7 A 2,8 M³ / 128 HP) E DESCARGA LIVRE (UNIDADE: M3). AF_07/2020</t>
  </si>
  <si>
    <t xml:space="preserve">CARGA, MANOBRA E DESCARGA DE SOLOS E MATERIAIS GRANULARES EM CAMINHÃO BASCULANTE 14 M³ - CARGA COM PÁ CARREGADEIRA (CAÇAMBA DE 1,7 A 2,8 M³ / 128 HP) E DESCARGA LIVRE (UNIDADE: M3). AF_07/2020</t>
  </si>
  <si>
    <t xml:space="preserve">TRANSPORTE COM CAMINHÃO TANQUE DE TRANSPORTE DE MATERIAL ASFÁLTICO DE 30000 L, EM VIA URBANA EM  LEITO NATURAL (UNIDADE: TXKM). AF_07/2020</t>
  </si>
  <si>
    <t xml:space="preserve">TRANSPORTE COM CAMINHÃO TANQUE DE TRANSPORTE DE MATERIAL ASFÁLTICO DE 30000 L, EM VIA URBANA EM  REVESTIMENTO PRIMÁRIO (UNIDADE: TXKM). AF_07/2020</t>
  </si>
  <si>
    <t xml:space="preserve">TRANSPORTE COM CAMINHÃO TANQUE DE TRANSPORTE DE MATERIAL ASFÁLTICO DE 20000 L, EM VIA URBANA EM LEITO NATURAL (UNIDADE: TXKM). AF_07/2020</t>
  </si>
  <si>
    <t xml:space="preserve">TRANSPORTE COM CAMINHÃO TANQUE DE TRANSPORTE DE MATERIAL ASFÁLTICO DE 20000 L, EM VIA URBANA EM  REVESTIMENTO PRIMÁRIO (UNIDADE: TXKM). AF_07/2020</t>
  </si>
  <si>
    <t xml:space="preserve">TRANSPORTE COM CAMINHÃO TANQUE DE TRANSPORTE DE MATERIAL ASFÁLTICO DE 30000 L, EM VIA URBANA PAVIMENTADA, DMT ATÉ 30KM (UNIDADE: TXKM). AF_07/2020</t>
  </si>
  <si>
    <t xml:space="preserve">TRANSPORTE COM CAMINHÃO TANQUE DE TRANSPORTE DE MATERIAL ASFÁLTICO DE 30000 L, EM VIA URBANA PAVIMENTADA, ADICIONAL PARA DMT EXCEDENTE A 30 KM (UNIDADE: TXKM). AF_07/2020</t>
  </si>
  <si>
    <t xml:space="preserve">TRANSPORTE COM CAMINHÃO TANQUE DE TRANSPORTE DE MATERIAL ASFÁLTICO DE 20000 L, EM VIA URBANA PAVIMENTADA, DMT ATÉ 30KM (UNIDADE: TXKM). AF_07/2020</t>
  </si>
  <si>
    <t xml:space="preserve">TRANSPORTE COM CAMINHÃO TANQUE DE TRANSPORTE DE MATERIAL ASFÁLTICO DE 20000 L, EM VIA URBANA PAVIMENTADA, ADICIONAL PARA DMT EXCEDENTE A 30 KM (UNIDADE: TXKM). AF_07/2020</t>
  </si>
  <si>
    <t xml:space="preserve">CARGA, MANOBRA E DESCARGA MANUAL DE TUBOS PLÁSTICOS, DN MENOR OU IGUAL A 100 MM, EM CAMINHÃO CARROCERIA 9T. AF_07/2020</t>
  </si>
  <si>
    <t xml:space="preserve">T</t>
  </si>
  <si>
    <t xml:space="preserve">CARGA, MANOBRA E DESCARGA MANUAL DE TUBOS PLÁSTICOS, DN 200 MM, EM CAMINHÃO CARROCERIA 9T. AF_07/2020</t>
  </si>
  <si>
    <t xml:space="preserve">CARGA, MANOBRA E DESCARGA MANUAL DE TUBOS PLÁSTICOS, DN 150 MM, EM CAMINHÃO CARROCERIA 9T. AF_06/2021</t>
  </si>
  <si>
    <t xml:space="preserve">CARGA, MANOBRA E DESCARGA DE SOLOS E MATERIAIS GRANULARES EM CAMINHÃO BASCULANTE 18 M³ - CARGA COM PÁ CARREGADEIRA (CAÇAMBA DE 1,7 A 2,8 M³ / 128 HP) E DESCARGA LIVRE (UNIDADE: M3). AF_07/2020</t>
  </si>
  <si>
    <t xml:space="preserve">CARGA, MANOBRA E DESCARGA DE SOLOS E MATERIAIS GRANULARES EM CAMINHÃO BASCULANTE 6 M³ - CARGA COM ESCAVADEIRA HIDRÁULICA (CAÇAMBA DE 1,20 M³ / 155 HP) E DESCARGA LIVRE (UNIDADE: M3). AF_07/2020</t>
  </si>
  <si>
    <t xml:space="preserve">CARGA, MANOBRA E DESCARGA DE SOLOS E MATERIAIS GRANULARES EM CAMINHÃO BASCULANTE 14 M³ - CARGA COM ESCAVADEIRA HIDRÁULICA (CAÇAMBA DE 1,20 M³ / 155 HP) E DESCARGA LIVRE (UNIDADE: M3). AF_07/2020</t>
  </si>
  <si>
    <t xml:space="preserve">CARGA, MANOBRA E DESCARGA DE SOLOS E MATERIAIS GRANULARES EM CAMINHÃO BASCULANTE 18 M³ - CARGA COM ESCAVADEIRA HIDRÁULICA (CAÇAMBA DE 1,20 M³ / 155 HP) E DESCARGA LIVRE (UNIDADE: M3). AF_07/2020</t>
  </si>
  <si>
    <t xml:space="preserve">CARGA, MANOBRA E DESCARGA DE ENTULHO EM CAMINHÃO BASCULANTE 6 M³ - CARGA COM ESCAVADEIRA HIDRÁULICA  (CAÇAMBA DE 0,80 M³ / 111 HP) E DESCARGA LIVRE (UNIDADE: M3). AF_07/2020</t>
  </si>
  <si>
    <t xml:space="preserve">CARGA, MANOBRA E DESCARGA DE ENTULHO EM CAMINHÃO BASCULANTE 14 M³ - CARGA COM ESCAVADEIRA HIDRÁULICA  (CAÇAMBA DE 0,80 M³ / 111 HP) E DESCARGA LIVRE (UNIDADE: M3). AF_07/2020</t>
  </si>
  <si>
    <t xml:space="preserve">CARGA, MANOBRA E DESCARGA DE ENTULHO EM CAMINHÃO BASCULANTE 18 M³ - CARGA COM ESCAVADEIRA HIDRÁULICA  (CAÇAMBA DE 0,80 M³ / 111 HP) E DESCARGA LIVRE (UNIDADE: M3). AF_07/2020</t>
  </si>
  <si>
    <t xml:space="preserve">CARGA DE MISTURA ASFÁLTICA EM CAMINHÃO BASCULANTE 6 M³ (UNIDADE: M3). AF_07/2020</t>
  </si>
  <si>
    <t xml:space="preserve">CARGA DE MISTURA ASFÁLTICA EM CAMINHÃO BASCULANTE 14 M³ (UNIDADE: M3). AF_07/2020</t>
  </si>
  <si>
    <t xml:space="preserve">CARGA DE MISTURA ASFÁLTICA EM CAMINHÃO BASCULANTE 18 M³ (UNIDADE: M3). AF_07/2020</t>
  </si>
  <si>
    <t xml:space="preserve">CARGA, MANOBRA E DESCARGA DE SOLOS E MATERIAIS GRANULARES EM CAMINHÃO BASCULANTE 6 M³ - CARGA COM PÁ CARREGADEIRA (CAÇAMBA DE 1,7 A 2,8 M³ / 128 HP) E DESCARGA LIVRE (UNIDADE: T). AF_07/2020</t>
  </si>
  <si>
    <t xml:space="preserve">CARGA, MANOBRA E DESCARGA DE SOLOS E MATERIAIS GRANULARES EM CAMINHÃO BASCULANTE 10 M³ - CARGA COM PÁ CARREGADEIRA (CAÇAMBA DE 1,7 A 2,8 M³ / 128 HP) E DESCARGA LIVRE (UNIDADE: T). AF_07/2020</t>
  </si>
  <si>
    <t xml:space="preserve">CARGA, MANOBRA E DESCARGA DE SOLOS E MATERIAIS GRANULARES EM CAMINHÃO BASCULANTE 14 M³ - CARGA COM PÁ CARREGADEIRA (CAÇAMBA DE 1,7 A 2,8 M³ / 128 HP) E DESCARGA LIVRE (UNIDADE: T). AF_07/2020</t>
  </si>
  <si>
    <t xml:space="preserve">CARGA, MANOBRA E DESCARGA DE SOLOS E MATERIAIS GRANULARES EM CAMINHÃO BASCULANTE 18 M³ - CARGA COM PÁ CARREGADEIRA (CAÇAMBA DE 1,7 A 2,8 M³ / 128 HP) E DESCARGA LIVRE (UNIDADE: T). AF_07/2020</t>
  </si>
  <si>
    <t xml:space="preserve">CARGA, MANOBRA E DESCARGA DE SOLOS E MATERIAIS GRANULARES EM CAMINHÃO BASCULANTE 6 M³ - CARGA COM ESCAVADEIRA HIDRÁULICA (CAÇAMBA DE 1,20 M³ / 155 HP) E DESCARGA LIVRE (UNIDADE: T). AF_07/2020</t>
  </si>
  <si>
    <t xml:space="preserve">CARGA, MANOBRA E DESCARGA DE SOLOS E MATERIAIS GRANULARES EM CAMINHÃO BASCULANTE 10 M³ - CARGA COM ESCAVADEIRA HIDRÁULICA (CAÇAMBA DE 1,20 M³ / 155 HP) E DESCARGA LIVRE (UNIDADE: T). AF_07/2020</t>
  </si>
  <si>
    <t xml:space="preserve">CARGA, MANOBRA E DESCARGA DE SOLOS E MATERIAIS GRANULARES EM CAMINHÃO BASCULANTE 14 M³ - CARGA COM ESCAVADEIRA HIDRÁULICA (CAÇAMBA DE 1,20 M³ / 155 HP) E DESCARGA LIVRE (UNIDADE: T). AF_07/2020</t>
  </si>
  <si>
    <t xml:space="preserve">CARGA, MANOBRA E DESCARGA DE SOLOS E MATERIAIS GRANULARES EM CAMINHÃO BASCULANTE 18 M³ - CARGA COM ESCAVADEIRA HIDRÁULICA (CAÇAMBA DE 1,20 M³ / 155 HP) E DESCARGA LIVRE (UNIDADE: T). AF_07/2020</t>
  </si>
  <si>
    <t xml:space="preserve">CARGA, MANOBRA E DESCARGA DE ENTULHO EM CAMINHÃO BASCULANTE 6 M³ - CARGA COM ESCAVADEIRA HIDRÁULICA  (CAÇAMBA DE 0,80 M³ / 111 HP) E DESCARGA LIVRE (UNIDADE: T). AF_07/2020</t>
  </si>
  <si>
    <t xml:space="preserve">CARGA, MANOBRA E DESCARGA DE ENTULHO EM CAMINHÃO BASCULANTE 10 M³ - CARGA COM ESCAVADEIRA HIDRÁULICA  (CAÇAMBA DE 0,80 M³ / 111 HP) E DESCARGA LIVRE (UNIDADE: T). AF_07/2020</t>
  </si>
  <si>
    <t xml:space="preserve">CARGA, MANOBRA E DESCARGA DE ENTULHO EM CAMINHÃO BASCULANTE 14 M³ - CARGA COM ESCAVADEIRA HIDRÁULICA  (CAÇAMBA DE 0,80 M³ / 111 HP) E DESCARGA LIVRE (UNIDADE: T). AF_07/2020</t>
  </si>
  <si>
    <t xml:space="preserve">CARGA, MANOBRA E DESCARGA DE ENTULHO EM CAMINHÃO BASCULANTE 18 M³ - CARGA COM ESCAVADEIRA HIDRÁULICA  (CAÇAMBA DE 0,80 M³ / 111 HP) E DESCARGA LIVRE (UNIDADE: T). AF_07/2020</t>
  </si>
  <si>
    <t xml:space="preserve">CARGA DE MISTURA ASFÁLTICA EM CAMINHÃO BASCULANTE 6 M³ (UNIDADE: T). AF_07/2020</t>
  </si>
  <si>
    <t xml:space="preserve">CARGA DE MISTURA ASFÁLTICA EM CAMINHÃO BASCULANTE 10 M³ (UNIDADE: T). AF_07/2020</t>
  </si>
  <si>
    <t xml:space="preserve">CARGA DE MISTURA ASFÁLTICA EM CAMINHÃO BASCULANTE 14 M³ (UNIDADE: T). AF_07/2020</t>
  </si>
  <si>
    <t xml:space="preserve">CARGA DE MISTURA ASFÁLTICA EM CAMINHÃO BASCULANTE 18 M³ (UNIDADE: T). AF_07/2020</t>
  </si>
  <si>
    <t xml:space="preserve">CARGA, MANOBRA E DESCARGA DE ÁGUA EM CAMINHÃO PIPA 6 M³. AF_07/2020</t>
  </si>
  <si>
    <t xml:space="preserve">CARGA, MANOBRA E DESCARGA DE ÁGUA EM CAMINHÃO PIPA 10 M³. AF_07/2020</t>
  </si>
  <si>
    <t xml:space="preserve">CARGA DE ÁGUA EM CAMINHÃO PIPA 6 M³. AF_07/2020</t>
  </si>
  <si>
    <t xml:space="preserve">CARGA DE ÁGUA EM CAMINHÃO PIPA 10 M³. AF_07/2020</t>
  </si>
  <si>
    <t xml:space="preserve">CARGA, MANOBRA E DESCARGA DE POSTE DE CONCRETO EM CAMINHÃO CARROCERIA COM GUINDAUTO (MUNCK) 11,7 TM. AF_07/2020</t>
  </si>
  <si>
    <t xml:space="preserve">CARGA, MANOBRA E DESCARGA DE PERFIL METÁLICO EM CAMINHÃO CARROCERIA COM GUINDAUTO (MUNCK) 11,7 TM. AF_07/2020</t>
  </si>
  <si>
    <t xml:space="preserve">CARGA, MANOBRA E DESCARGA DE TUBOS DE CONCRETO, DN MENOR OU IGUAL A 300 MM, EM CAMINHÃO CARROCERIA COM GUINDAUTO (MUNCK) 11,7 TM. AF_07/2020</t>
  </si>
  <si>
    <t xml:space="preserve">CARGA, MANOBRA E DESCARGA DE TUBOS DE CONCRETO, DN 400 MM, EM CAMINHÃO CARROCERIA COM GUINDAUTO (MUNCK) 11,7 TM. AF_07/2020</t>
  </si>
  <si>
    <t xml:space="preserve">CARGA, MANOBRA E DESCARGA DE TUBOS DE CONCRETO, DN 500 MM, EM CAMINHÃO CARROCERIA COM GUINDAUTO (MUNCK) 11,7 TM. AF_07/2020</t>
  </si>
  <si>
    <t xml:space="preserve">CARGA, MANOBRA E DESCARGA DE TUBOS METÁLICOS, DN MENOR OU IGUAL A 150 MM, EM CAMINHÃO CARROCERIA COM GUINDAUTO (MUNCK) 11,7 TM. AF_07/2020</t>
  </si>
  <si>
    <t xml:space="preserve">CARGA, MANOBRA E DESCARGA DE TUBOS METÁLICOS, DN 200 MM, EM CAMINHÃO CARROCERIA COM GUINDAUTO (MUNCK) 11,7 TM. AF_07/2020</t>
  </si>
  <si>
    <t xml:space="preserve">CARGA, MANOBRA E DESCARGA DE TUBOS METÁLICOS, DN 250 MM, EM CAMINHÃO CARROCERIA COM GUINDAUTO (MUNCK) 11,7 TM. AF_07/2020</t>
  </si>
  <si>
    <t xml:space="preserve">CARGA, MANOBRA E DESCARGA DE TUBOS DE CONCRETO, DN 600 MM, EM CAMINHÃO CARROCERIA COM GUINDAUTO (MUNCK) 11,7 TM. AF_07/2020</t>
  </si>
  <si>
    <t xml:space="preserve">CARGA, MANOBRA E DESCARGA DE TUBOS DE CONCRETO, DN 700 MM, EM CAMINHÃO CARROCERIA COM GUINDAUTO (MUNCK) 11,7 TM. AF_07/2020</t>
  </si>
  <si>
    <t xml:space="preserve">CARGA, MANOBRA E DESCARGA DE TUBOS DE CONCRETO, DN 800 MM, EM CAMINHÃO CARROCERIA COM GUINDAUTO (MUNCK) 11,7 TM. AF_07/2020</t>
  </si>
  <si>
    <t xml:space="preserve">CARGA, MANOBRA E DESCARGA DE TUBOS DE CONCRETO, DN 900 MM, EM CAMINHÃO CARROCERIA COM GUINDAUTO (MUNCK) 11,7 TM. AF_07/2020</t>
  </si>
  <si>
    <t xml:space="preserve">CARGA, MANOBRA E DESCARGA DE TUBOS DE CONCRETO, DN 1000 MM, EM CAMINHÃO CARROCERIA COM GUINDAUTO (MUNCK) 11,7 TM. AF_07/2020</t>
  </si>
  <si>
    <t xml:space="preserve">CARGA, MANOBRA E DESCARGA DE TUBOS DE CONCRETO, DN 1200 MM, EM CAMINHÃO CARROCERIA COM GUINDAUTO (MUNCK) 11,7 TM. AF_07/2020</t>
  </si>
  <si>
    <t xml:space="preserve">CARGA, MANOBRA E DESCARGA DE TUBOS METÁLICOS, DN 300 MM, EM CAMINHÃO CARROCERIA COM GUINDAUTO (MUNCK) 11,7 TM. AF_07/2020</t>
  </si>
  <si>
    <t xml:space="preserve">CARGA, MANOBRA E DESCARGA DE TUBOS METÁLICOS, DN 350 MM, EM CAMINHÃO CARROCERIA COM GUINDAUTO (MUNCK) 11,7 TM. AF_07/2020</t>
  </si>
  <si>
    <t xml:space="preserve">CARGA, MANOBRA E DESCARGA DE TUBOS METÁLICOS, DN 400 MM, EM CAMINHÃO CARROCERIA COM GUINDAUTO (MUNCK) 11,7 TM. AF_07/2020</t>
  </si>
  <si>
    <t xml:space="preserve">CARGA, MANOBRA E DESCARGA DE TUBOS METÁLICOS, DN 500 MM, EM CAMINHÃO CARROCERIA COM GUINDAUTO (MUNCK) 11,7 TM. AF_07/2020</t>
  </si>
  <si>
    <t xml:space="preserve">CARGA, MANOBRA E DESCARGA DE TUBOS METÁLICOS, DN 600 MM, EM CAMINHÃO CARROCERIA COM GUINDAUTO (MUNCK) 11,7 TM. AF_07/2020</t>
  </si>
  <si>
    <t xml:space="preserve">CARGA, MANOBRA E DESCARGA DE TUBOS METÁLICOS, DN 700 MM, EM CAMINHÃO CARROCERIA COM GUINDAUTO (MUNCK) 11,7 TM. AF_07/2020</t>
  </si>
  <si>
    <t xml:space="preserve">CARGA, MANOBRA E DESCARGA DE TUBOS METÁLICOS, DN 800 MM, EM CAMINHÃO CARROCERIA COM GUINDAUTO (MUNCK) 11,7 TM. AF_07/2020</t>
  </si>
  <si>
    <t xml:space="preserve">CARGA, MANOBRA E DESCARGA DE TUBOS METÁLICOS, DN 900 MM, EM CAMINHÃO CARROCERIA COM GUINDAUTO (MUNCK) 11,7 TM. AF_07/2020</t>
  </si>
  <si>
    <t xml:space="preserve">CARGA, MANOBRA E DESCARGA DE TUBOS METÁLICOS, DN 1000 MM, EM CAMINHÃO CARROCERIA COM GUINDAUTO (MUNCK) 11,7 TM. AF_07/2020</t>
  </si>
  <si>
    <t xml:space="preserve">CARGA, MANOBRA E DESCARGA DE TUBOS METÁLICOS, DN 1200 MM, EM CAMINHÃO CARROCERIA COM GUINDAUTO (MUNCK) 11,7 TM. AF_07/2020</t>
  </si>
  <si>
    <t xml:space="preserve">CARGA, MANOBRA E DESCARGA DE TUBOS PLÁSTICOS, DN 250 MM, EM CAMINHÃO CARROCERIA COM GUINDAUTO (MUNCK) 11,7 TM. AF_07/2020</t>
  </si>
  <si>
    <t xml:space="preserve">CARGA, MANOBRA E DESCARGA DE TUBOS PLÁSTICOS, DN 300 MM, EM CAMINHÃO CARROCERIA COM GUINDAUTO (MUNCK) 11,7 TM. AF_07/2020</t>
  </si>
  <si>
    <t xml:space="preserve">CARGA, MANOBRA E DESCARGA DE TUBOS PLÁSTICOS, DN 400 MM, EM CAMINHÃO CARROCERIA COM GUINDAUTO (MUNCK) 11,7 TM. AF_07/2020</t>
  </si>
  <si>
    <t xml:space="preserve">CARGA, MANOBRA E DESCARGA DE TUBOS PLÁSTICOS, DN 500 MM, EM CAMINHÃO CARROCERIA COM GUINDAUTO (MUNCK) 11,7 TM. AF_07/2020</t>
  </si>
  <si>
    <t xml:space="preserve">CARGA, MANOBRA E DESCARGA DE TUBOS PLÁSTICOS, DN 600 MM, EM CAMINHÃO CARROCERIA COM GUINDAUTO (MUNCK) 11,7 TM. AF_07/2020</t>
  </si>
  <si>
    <t xml:space="preserve">CARGA, MANOBRA E DESCARGA DE TUBOS PLÁSTICOS, DN 750 MM, EM CAMINHÃO CARROCERIA COM GUINDAUTO (MUNCK) 11,7 TM. AF_07/2020</t>
  </si>
  <si>
    <t xml:space="preserve">CARGA, MANOBRA E DESCARGA DE TUBOS PLÁSTICOS, DN 900 MM, EM CAMINHÃO CARROCERIA COM GUINDAUTO (MUNCK) 11,7 TM. AF_07/2020</t>
  </si>
  <si>
    <t xml:space="preserve">CARGA, MANOBRA E DESCARGA DE TUBOS PLÁSTICOS, DN 1000 MM, EM CAMINHÃO CARROCERIA COM GUINDAUTO (MUNCK) 11,7 TM. AF_07/2020</t>
  </si>
  <si>
    <t xml:space="preserve">CARGA, MANOBRA E DESCARGA DE TUBOS PLÁSTICOS, DN 1200 MM, EM CAMINHÃO CARROCERIA COM GUINDAUTO (MUNCK) 11,7 TM. AF_07/2020</t>
  </si>
  <si>
    <t xml:space="preserve">RECOMPOSIÇÃO PARCIAL DE ARAME FARPADO Nº 14 CLASSE 250, FIXADO EM CERCA COM MOURÕES DE CONCRETO - FORNECIMENTO E INSTALAÇÃO. AF_05/2020</t>
  </si>
  <si>
    <t xml:space="preserve">CERCA COM MOURÕES DE CONCRETO, RETO, H=3,00 M, ESPAÇAMENTO DE 2,5 M, CRAVADOS 0,5 M, COM 4 FIOS DE ARAME FARPADO Nº 14 CLASSE 250 - FORNECIMENTO E INSTALAÇÃO. AF_05/2020</t>
  </si>
  <si>
    <t xml:space="preserve">CERCA COM MOURÕES DE CONCRETO, RETO, H=3,00 M, ESPAÇAMENTO DE 2,5 M, CRAVADOS 0,5 M, COM 4 FIOS DE ARAME DE AÇO OVALADO 15X17 - FORNECIMENTO E INSTALAÇÃO. AF_05/2020</t>
  </si>
  <si>
    <t xml:space="preserve">CERCA COM MOURÕES DE CONCRETO, RETO, H=3,00 M, ESPAÇAMENTO DE 2,5 M, CRAVADOS 0,5 M, COM 4 FIOS DE ARAME MISTO - FORNECIMENTO E INSTALAÇÃO. AF_05/2020</t>
  </si>
  <si>
    <t xml:space="preserve">CERCA COM MOURÕES DE CONCRETO, RETO, H=2,30 M, ESPAÇAMENTO DE 2,5 M, CRAVADOS 0,5 M, COM 4 FIOS DE ARAME FARPADO Nº 14 CLASSE 250 - FORNECIMENTO E INSTALAÇÃO. AF_05/2020</t>
  </si>
  <si>
    <t xml:space="preserve">CERCA COM MOURÕES DE CONCRETO, RETO, H=2,30 M, ESPAÇAMENTO DE 2,5 M, CRAVADOS 0,5 M, COM 4 FIOS DE ARAME DE AÇO OVALADO 15X17 - FORNECIMENTO E INSTALAÇÃO. AF_05/2020</t>
  </si>
  <si>
    <t xml:space="preserve">CERCA COM MOURÕES DE CONCRETO, RETO, H=2,30 M, ESPAÇAMENTO DE 2,5 M, CRAVADOS 0,5 M, COM 4 FIOS DE ARAME MISTO - FORNECIMENTO E INSTALAÇÃO. AF_05/2020</t>
  </si>
  <si>
    <t xml:space="preserve">CERCA COM MOURÕES DE CONCRETO, SEÇÃO "T" PONTA INCLINADA, 10X10 CM, ESPAÇAMENTO DE 2,5 M, CRAVADOS 0,5 M, COM 11 FIOS DE ARAME FARPADO Nº 14 - FORNECIMENTO E INSTALAÇÃO. AF_05/2020</t>
  </si>
  <si>
    <t xml:space="preserve">CERCA COM MOURÕES DE CONCRETO, SEÇÃO "T" PONTA INCLINADA, 10X10 CM, ESPAÇAMENTO DE 2,5 M, CRAVADOS 0,5 M, COM 11 FIOS DE ARAME DE AÇO OVALADO 15X17 - FORNECIMENTO E INSTALAÇÃO. AF_05/2020</t>
  </si>
  <si>
    <t xml:space="preserve">CERCA COM MOURÕES DE CONCRETO, SEÇÃO "T" PONTA INCLINADA, 10X10CM, ESPAÇAMENTO DE 2,5M, CRAVADOS 0,5M, COM 11 FIOS DE ARAME MISTO - FORNECIMENTO E INSTALAÇÃO. AF_05/2020</t>
  </si>
  <si>
    <t xml:space="preserve">CERCA COM MOURÕES DE MADEIRA, 7,5X7,5 CM, ESPAÇAMENTO DE 2,5 M, ALTURA LIVRE DE 2 M, CRAVADOS 0,5 M, COM 4 FIOS DE ARAME FARPADO Nº 14 CLASSE 250 - FORNECIMENTO E INSTALAÇÃO. AF_05/2020</t>
  </si>
  <si>
    <t xml:space="preserve">CERCA COM MOURÕES DE MADEIRA, 7,5X7,5 CM, ESPAÇAMENTO DE 2,5 M, ALTURA LIVRE DE 2 M, CRAVADOS 0,5 M, COM 8 FIOS DE ARAME FARPADO Nº 14 CLASSE 250 - FORNECIMENTO E INSTALAÇÃO. AF_05/2020</t>
  </si>
  <si>
    <t xml:space="preserve">CERCA COM MOURÕES DE MADEIRA ROLIÇA, DIÂMETRO 11 CM, ESPAÇAMENTO DE 2,5 M, ALTURA LIVRE DE 1,7 M, CRAVADOS 0,5 M, COM 5 FIOS DE ARAME FARPADO Nº 14 CLASSE 250 - FORNECIMENTO E INSTALAÇÃO. AF_05/2020</t>
  </si>
  <si>
    <t xml:space="preserve">CERCA COM MOURÕES DE MADEIRA ROLIÇA, DIÂMETRO 11 CM, ESPAÇAMENTO DE 2,5 M, ALTURA LIVRE DE 1,7 M, CRAVADOS 0,5 M, COM 5 FIOS DE ARAME DE AÇO OVALADO 15X17 - FORNECIMENTO E INSTALAÇÃO. AF_05/2020</t>
  </si>
  <si>
    <t xml:space="preserve">CERCA COM MOURÕES DE MADEIRA ROLIÇA, DIÂMETRO 11 CM, ESPAÇAMENTO DE 2,5 M, ALTURA LIVRE DE 1,7 M, CRAVADOS 0,5 M, COM 5 FIOS DE ARAME MISTO - FORNECIMENTO E INSTALAÇÃO. AF_05/2020</t>
  </si>
  <si>
    <t xml:space="preserve">PORTÃO COM MOURÕES DE MADEIRA ROLIÇA, DIÂMETRO 11 CM, COM 5 FIOS DE ARAME FARPADO Nº 14 CLASSE 250, SEM DOBRADIÇAS - FORNECIMENTO E INSTALAÇÃO. AF_05/2020</t>
  </si>
  <si>
    <t xml:space="preserve">ALAMBRADO PARA QUADRA POLIESPORTIVA, ESTRUTURADO POR TUBOS DE ACO GALVANIZADO, (MONTANTES COM DIAMETRO 2", TRAVESSAS E ESCORAS COM DIÂMETRO 1 ¼"), COM TELA DE ARAME GALVANIZADO, FIO 14 BWG E MALHA QUADRADA 5X5CM (EXCETO MURETA). AF_03/2021</t>
  </si>
  <si>
    <t xml:space="preserve">ALAMBRADO PARA QUADRA POLIESPORTIVA, ESTRUTURADO POR TUBOS DE ACO GALVANIZADO, (MONTANTES COM DIAMETRO 2", TRAVESSAS E ESCORAS COM DIÂMETRO 1 ¼"), COM TELA DE ARAME GALVANIZADO, FIO 12 BWG E MALHA QUADRADA 5X5CM (EXCETO MURETA). AF_03/2021</t>
  </si>
  <si>
    <t xml:space="preserve">ALAMBRADO PARA QUADRA POLIESPORTIVA, ESTRUTURADO POR TUBOS DE ACO GALVANIZADO, (MONTANTES COM DIAMETRO 2", TRAVESSAS E ESCORAS COM DIÂMETRO 1 ¼"), COM TELA DE ARAME GALVANIZADO, FIO 10 BWG E MALHA QUADRADA 5X5CM (EXCETO MURETA). AF_03/2021</t>
  </si>
  <si>
    <t xml:space="preserve">PLANTIO DE ARBUSTO OU  CERCA VIVA. AF_07/2024</t>
  </si>
  <si>
    <t xml:space="preserve">PLANTIO DE ÁRVORE ORNAMENTAL COM ALTURA DE MUDA MENOR OU IGUAL A 2,00 M . AF_07/2024</t>
  </si>
  <si>
    <t xml:space="preserve">PLANTIO DE ÁRVORE ORNAMENTAL COM ALTURA DE MUDA MAIOR QUE 2,00 M E MENOR OU IGUAL A 4,00 M . AF_07/2024</t>
  </si>
  <si>
    <t xml:space="preserve">PLANTIO DE PALMEIRA COM ALTURA DE MUDA MENOR OU IGUAL A 2,00 M . AF_07/2024</t>
  </si>
  <si>
    <t xml:space="preserve">REVOLVIMENTO E LIMPEZA MANUAL DE SOLO. AF_07/2024</t>
  </si>
  <si>
    <t xml:space="preserve">APLICAÇÃO DE ADUBO EM SOLO. AF_07/2024</t>
  </si>
  <si>
    <t xml:space="preserve">APLICAÇÃO DE CALCÁRIO PARA CORREÇÃO DO PH DO SOLO. AF_07/2024</t>
  </si>
  <si>
    <t xml:space="preserve">ALAMBRADO EM MOURÕES DE CONCRETO, COM TELA DE ARAME GALVANIZADO (INCLUSIVE MURETA EM CONCRETO). AF_05/2018</t>
  </si>
  <si>
    <t xml:space="preserve">LIMPEZA MANUAL DE VEGETAÇÃO EM TERRENO COM ENXADA. AF_03/2024</t>
  </si>
  <si>
    <t xml:space="preserve">ESPALHAMENTO DE TERRA VEGETAL PARA O PLANTIO. AF_07/2024</t>
  </si>
  <si>
    <t xml:space="preserve">PLANTIO DE GRAMA EM PAVIMENTO CONCREGRAMA. AF_07/2024</t>
  </si>
  <si>
    <t xml:space="preserve">PLANTIO DE GRAMA BATATAIS EM PLACAS. AF_07/2024</t>
  </si>
  <si>
    <t xml:space="preserve">PLANTIO DE FORRAÇÃO. AF_07/2024</t>
  </si>
  <si>
    <t xml:space="preserve">PLANTIO DE GRAMA ESMERALDA OU SÃO CARLOS OU CURITIBANA, EM PLACAS. AF_07/2024</t>
  </si>
  <si>
    <t xml:space="preserve">RAMPA DE ACESSIBILIDADE PARA ACESSO A EDIFICAÇÕES COM INCLINAÇÃO DE 8,33% EM CONCRETO MOLDADO IN LOCO, COM LARGURA DE 1,20M, FCK 25MPA, NÃO ARMADA, COM JUNTA A CADA 2M COM CORTE À SECO. AF_03/2024_PA</t>
  </si>
  <si>
    <t xml:space="preserve">RAMPA DE ACESSIBILIDADE PARA ACESSO A EDIFICAÇÕES COM INCLINAÇÃO DE 8,33% EM CONCRETO MOLDADO IN LOCO, COM LARGURA DE 1,50M, FCK 25MPA, NÃO ARMADA, COM JUNTA A CADA 2M COM CORTE À SECO. AF_03/2024_PA</t>
  </si>
  <si>
    <t xml:space="preserve">RAMPA DE ACESSIBILIDADE EM CONCRETO MOLDADO IN LOCO, EM CALÇADA NOVA COM LARGURA MAIOR OU IGUAL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</si>
  <si>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</si>
  <si>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NOVA COM LARGURA MENOR À 3,00 M, FCK 25MPA, COM PISO PODOTÁTIL. AF_03/2024</t>
  </si>
  <si>
    <t xml:space="preserve">RAMPA DE ACESSIBILIDADE EM CONCRETO MOLDADO IN LOCO, EM CALÇADA PRÉ EXISTENTE COM LARGURA MENOR À 3,00 M, FCK 25MPA, COM PISO PODOTÁTIL. AF_03/2024</t>
  </si>
  <si>
    <t xml:space="preserve">INSTALAÇÃO DE ESQUI TRIPLO, EM TUBO DE AÇO CARBONO - EQUIPAMENTO DE GINÁSTICA PARA ACADEMIA AO AR LIVRE / ACADEMIA DA TERCEIRA IDADE - ATI, INSTALADO SOBRE PISO DE CONCRETO EXISTENTE.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</si>
  <si>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</si>
  <si>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</si>
  <si>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</si>
  <si>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</si>
  <si>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</si>
  <si>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ALONGADOR COM TRÊS ALTURAS, EM TUBO DE AÇO CARBONO - EQUIPAMENTO DE GINASTICA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</si>
  <si>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</si>
  <si>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AÇO CARBONO - EQUIPAMENTO DE GINÁSTICA PARA ACADEMIA AO AR LIVRE / ACADEMIA DA TERCEIRA IDADE - ATI, INSTALADO SOBRE SOLO. AF_10/2021</t>
  </si>
  <si>
    <t xml:space="preserve">INSTALAÇÃO DE SURF DUPLO, EM TUBO DE AÇO CARBONO - EQUIPAMENTO DE GINÁSTICA PARA ACADEMIA AO AR LIVRE / ACADEMIA DA TERCEIRA IDADE - ATI, INSTALADO SOBRE SOLO.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</si>
  <si>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</si>
  <si>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</si>
  <si>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</si>
  <si>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</si>
  <si>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VERTICAL DUPLO, EM TUBO DE ACO CARBONO - EQUIPAMENTO DE GINASTICA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</si>
  <si>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</si>
  <si>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</si>
  <si>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BANCO METÁLICO COM ENCOSTO, 1,60 M DE COMPRIMENTO, EM TUBO DE AÇO CARBONO COM PINTURA ELETROSTÁTICA, SOBRE PISO DE CONCRETO EXISTENTE.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</si>
  <si>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</si>
  <si>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</si>
  <si>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</si>
  <si>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</si>
  <si>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PAR DE TABELAS DE BASQUETE DE COMPENSADO NAVAL, COM AROS E REDES - FORNECIMENTO E INSTALAÇÃO. AF_03/2022</t>
  </si>
  <si>
    <t xml:space="preserve">LIMPEZA MECANIZADA DE CAMADA VEGETAL, VEGETAÇÃO E PEQUENAS ÁRVORES (DIÂMETRO DE TRONCO MENOR QUE 0,20 M), COM TRATOR DE ESTEIRAS.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</si>
  <si>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</si>
  <si>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</si>
  <si>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</si>
  <si>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</si>
  <si>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</si>
  <si>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</si>
  <si>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PODA EM ALTURA DE ÁRVORE COM DIÂMETRO DE TRONCO MENOR QUE 0,20 M.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</si>
  <si>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</si>
  <si>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</si>
  <si>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</si>
  <si>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AJUDANTE DE ARMADOR COM ENCARGOS COMPLEMENTARES</t>
  </si>
  <si>
    <t xml:space="preserve">AJUDANTE DE CARPINTEIRO COM ENCARGOS COMPLEMENTARES</t>
  </si>
  <si>
    <t xml:space="preserve">AJUDANTE DE ESTRUTURA METÁLICA COM ENCARGOS COMPLEMENTARES</t>
  </si>
  <si>
    <t xml:space="preserve">AJUDANTE DE OPERAÇÃO EM GERAL COM ENCARGOS COMPLEMENTARES</t>
  </si>
  <si>
    <t xml:space="preserve">AJUDANTE DE PEDREIRO COM ENCARGOS COMPLEMENTARES</t>
  </si>
  <si>
    <t xml:space="preserve">AJUDANTE ESPECIALIZADO COM ENCARGOS COMPLEMENTARES</t>
  </si>
  <si>
    <t xml:space="preserve">ARMADOR COM ENCARGOS COMPLEMENTARES</t>
  </si>
  <si>
    <t xml:space="preserve">ASSENTADOR DE TUBOS COM ENCARGOS COMPLEMENTARES</t>
  </si>
  <si>
    <t xml:space="preserve">AUXILIAR DE ELETRICISTA COM ENCARGOS COMPLEMENTARES</t>
  </si>
  <si>
    <t xml:space="preserve">AUXILIAR DE ENCANADOR OU BOMBEIRO HIDRÁULICO COM ENCARGOS COMPLEMENTARES</t>
  </si>
  <si>
    <t xml:space="preserve">AUXILIAR DE LABORATÓRIO COM ENCARGOS COMPLEMENTARES</t>
  </si>
  <si>
    <t xml:space="preserve">AUXILIAR DE MECÂNICO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</si>
  <si>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</si>
  <si>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</si>
  <si>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</si>
  <si>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DE ENGENHARIA COM ENCARGOS COMPLEMENTARES</t>
  </si>
  <si>
    <t xml:space="preserve">AZULEJISTA OU LADRILHISTA COM ENCARGOS COMPLEMENTARES</t>
  </si>
  <si>
    <t xml:space="preserve">BLASTER, DINAMITADOR OU CABO DE FOGO COM ENCARGOS COMPLEMENTARES</t>
  </si>
  <si>
    <t xml:space="preserve">CALCETEIRO COM ENCARGOS COMPLEMENTARES</t>
  </si>
  <si>
    <t xml:space="preserve">CARPINTEIRO DE ESQUADRIA COM ENCARGOS COMPLEMENTARES</t>
  </si>
  <si>
    <t xml:space="preserve">CARPINTEIRO DE FORMAS COM ENCARGOS COMPLEMENTARES</t>
  </si>
  <si>
    <t xml:space="preserve">CAVOUQUEIRO OU OPERADOR PERFURATRIZ/ROMPEDOR COM ENCARGOS COMPLEMENTARES</t>
  </si>
  <si>
    <t xml:space="preserve">ELETRICISTA COM ENCARGOS COMPLEMENTARES</t>
  </si>
  <si>
    <t xml:space="preserve">ELETROTÉCNICO COM ENCARGOS COMPLEMENTARES</t>
  </si>
  <si>
    <t xml:space="preserve">ENCANADOR OU BOMBEIRO HIDRÁULICO COM ENCARGOS COMPLEMENTARES</t>
  </si>
  <si>
    <t xml:space="preserve">GESSEIRO COM ENCARGOS COMPLEMENTARES</t>
  </si>
  <si>
    <t xml:space="preserve">IMPERMEABILIZADOR COM ENCARGOS COMPLEMENTARES</t>
  </si>
  <si>
    <t xml:space="preserve">MACARIQUEIRO COM ENCARGOS COMPLEMENTARES</t>
  </si>
  <si>
    <t xml:space="preserve">MARCENEIRO COM ENCARGOS COMPLEMENTARES</t>
  </si>
  <si>
    <t xml:space="preserve">MARMORISTA/GRANITEIRO COM ENCARGOS COMPLEMENTARES</t>
  </si>
  <si>
    <t xml:space="preserve">MECÃNICO DE EQUIPAMENTOS PESADOS COM ENCARGOS COMPLEMENTARES</t>
  </si>
  <si>
    <t xml:space="preserve">MONTADOR (TUBO AÇO/EQUIPAMENTOS) COM ENCARGOS COMPLEMENTARES</t>
  </si>
  <si>
    <t xml:space="preserve">MONTADOR DE ESTRUTURA METÁLICA COM ENCARGOS COMPLEMENTARES</t>
  </si>
  <si>
    <t xml:space="preserve">MONTADOR ELETROMECÃNICO COM ENCARGOS COMPLEMENTARES</t>
  </si>
  <si>
    <t xml:space="preserve">MOTORISTA DE BASCULANTE COM ENCARGOS COMPLEMENTARES</t>
  </si>
  <si>
    <t xml:space="preserve">MOTORISTA DE CAMINHÃO COM ENCARGOS COMPLEMENTARES</t>
  </si>
  <si>
    <t xml:space="preserve">MOTORISTA DE CAMINHÃO E CARRETA COM ENCARGOS COMPLEMENTARES</t>
  </si>
  <si>
    <t xml:space="preserve">MOTORISTA DE VEÍCULO LEVE COM ENCARGOS COMPLEMENTARES</t>
  </si>
  <si>
    <t xml:space="preserve">MOTORISTA OPERADOR DE MUNCK COM ENCARGOS COMPLEMENTARES</t>
  </si>
  <si>
    <t xml:space="preserve">NIVELADOR COM ENCARGOS COMPLEMENTARES</t>
  </si>
  <si>
    <t xml:space="preserve">OPERADOR DE BETONEIRA (CAMINHÃO) COM ENCARGOS COMPLEMENTARES</t>
  </si>
  <si>
    <t xml:space="preserve">OPERADOR DE COMPRESSOR OU COMPRESSORISTA COM ENCARGOS COMPLEMENTARES</t>
  </si>
  <si>
    <t xml:space="preserve">OPERADOR DE DEMARCADORA DE FAIXAS COM ENCARGOS COMPLEMENTARES</t>
  </si>
  <si>
    <t xml:space="preserve">OPERADOR DE ESCAVADEIRA COM ENCARGOS COMPLEMENTARES</t>
  </si>
  <si>
    <t xml:space="preserve">OPERADOR DE GUINCHO COM ENCARGOS COMPLEMENTARES</t>
  </si>
  <si>
    <t xml:space="preserve">OPERADOR DE GUINDASTE COM ENCARGOS COMPLEMENTARES</t>
  </si>
  <si>
    <t xml:space="preserve">OPERADOR DE MÁQUINAS E EQUIPAMENTOS COM ENCARGOS COMPLEMENTARES</t>
  </si>
  <si>
    <t xml:space="preserve">OPERADOR DE MARTELETE OU MARTELETEIRO COM ENCARGOS COMPLEMENTARES</t>
  </si>
  <si>
    <t xml:space="preserve">OPERADOR DE MOTO-ESCREIPER COM ENCARGOS COMPLEMENTARES</t>
  </si>
  <si>
    <t xml:space="preserve">OPERADOR DE MOTONIVELADORA COM ENCARGOS COMPLEMENTARES</t>
  </si>
  <si>
    <t xml:space="preserve">OPERADOR DE PÁ CARREGADEIRA COM ENCARGOS COMPLEMENTARES</t>
  </si>
  <si>
    <t xml:space="preserve">OPERADOR DE PAVIMENTADORA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</si>
  <si>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</si>
  <si>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</si>
  <si>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</si>
  <si>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</si>
  <si>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</si>
  <si>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</si>
  <si>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</si>
  <si>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</si>
  <si>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</si>
  <si>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</si>
  <si>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</si>
  <si>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</si>
  <si>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</si>
  <si>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SOLDADOR COM ENCARGOS COMPLEMENTARES</t>
  </si>
  <si>
    <t xml:space="preserve">SOLDADOR A (PARA SOLDA A SER TESTADA COM RAIOS "X") COM ENCARGOS COMPLEMENTARES</t>
  </si>
  <si>
    <t xml:space="preserve">TÉCNICO DE LABORATÓRIO COM ENCARGOS COMPLEMENTARES</t>
  </si>
  <si>
    <t xml:space="preserve">TÉCNICO DE SONDAGEM COM ENCARGOS COMPLEMENTARES</t>
  </si>
  <si>
    <t xml:space="preserve">TELHADISTA COM ENCARGOS COMPLEMENTARES</t>
  </si>
  <si>
    <t xml:space="preserve">TRATORISTA COM ENCARGOS COMPLEMENTARES</t>
  </si>
  <si>
    <t xml:space="preserve">VIDRACEIRO COM ENCARGOS COMPLEMENTARES</t>
  </si>
  <si>
    <t xml:space="preserve">OPERADOR DE BETONEIRA ESTACIONÁRIA/MISTURADOR COM ENCARGOS COMPLEMENTARES</t>
  </si>
  <si>
    <t xml:space="preserve">JARDINEIRO COM ENCARGOS COMPLEMENTARES</t>
  </si>
  <si>
    <t xml:space="preserve">ALMOXARIFE COM ENCARGOS COMPLEMENTARES</t>
  </si>
  <si>
    <t xml:space="preserve">APONTADOR OU APROPRIADOR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</si>
  <si>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</si>
  <si>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</si>
  <si>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</si>
  <si>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AUXILIAR DE ESCRITORIO COM ENCARGOS COMPLEMENTARES</t>
  </si>
  <si>
    <t xml:space="preserve">DESENHISTA PROJETISTA COM ENCARGOS COMPLEMENTARES</t>
  </si>
  <si>
    <t xml:space="preserve">ENCARREGADO GERAL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</si>
  <si>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</si>
  <si>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</si>
  <si>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</si>
  <si>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MESTRE DE OBRAS COM ENCARGOS COMPLEMENTARES</t>
  </si>
  <si>
    <t xml:space="preserve">TOPOGRAFO COM ENCARGOS COMPLEMENTARES</t>
  </si>
  <si>
    <t xml:space="preserve">MOTORISTA DE CAMINHAO COM ENCARGOS COMPLEMENTARES</t>
  </si>
  <si>
    <t xml:space="preserve">MES</t>
  </si>
  <si>
    <t xml:space="preserve">ARQUITETO JUNIOR COM ENCARGOS COMPLEMENTARES</t>
  </si>
  <si>
    <t xml:space="preserve">ARQUITETO PLENO COM ENCARGOS COMPLEMENTARES</t>
  </si>
  <si>
    <t xml:space="preserve">ARQUITETO SENIOR COM ENCARGOS COMPLEMENTARES</t>
  </si>
  <si>
    <t xml:space="preserve">ENCARREGADO GERAL DE OBRAS COM ENCARGOS COMPLEMENTARES</t>
  </si>
  <si>
    <t xml:space="preserve">CURSO DE CAPACITAÇÃO PARA AJUDANTE DE ARMADOR (ENCARGOS COMPLEMENTARES) - HORISTA</t>
  </si>
  <si>
    <t xml:space="preserve">CURSO DE CAPACITAÇÃO PARA AJUDANTE DE CARPINTEIRO (ENCARGOS COMPLEMENTARES) - HORISTA</t>
  </si>
  <si>
    <t xml:space="preserve">CURSO DE CAPACITAÇÃO PARA AJUDANTE DE ESTRUTURA METÁLICA (ENCARGOS COMPLEMENTARES) - HORISTA</t>
  </si>
  <si>
    <t xml:space="preserve">CURSO DE CAPACITAÇÃO PARA AJUDANTE DE OPERAÇÃO EM GERAL (ENCARGOS COMPLEMENTARES) - HORISTA</t>
  </si>
  <si>
    <t xml:space="preserve">CURSO DE CAPACITAÇÃO PARA AJUDANTE DE PEDREIRO (ENCARGOS COMPLEMENTARES) - HORISTA</t>
  </si>
  <si>
    <t xml:space="preserve">CURSO DE CAPACITAÇÃO PARA AJUDANTE ESPECIALIZADO (ENCARGOS COMPLEMENTARES) - HORISTA</t>
  </si>
  <si>
    <t xml:space="preserve">CURSO DE CAPACITAÇÃO PARA ARMADOR (ENCARGOS COMPLEMENTARES) - HORISTA</t>
  </si>
  <si>
    <t xml:space="preserve">CURSO DE CAPACITAÇÃO PARA ASSENTADOR DE TUBOS (ENCARGOS COMPLEMENTARES) - HORISTA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</si>
  <si>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</si>
  <si>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</si>
  <si>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LABORATÓRIO (ENCARGOS COMPLEMENTARES) - HORISTA</t>
  </si>
  <si>
    <t xml:space="preserve">CURSO DE CAPACITAÇÃO PARA AUXILIAR DE MECÂNICO (ENCARGOS COMPLEMENTARES) - HORISTA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</si>
  <si>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</si>
  <si>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</si>
  <si>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TOPÓGRAFO (ENCARGOS COMPLEMENTARES) - HORISTA</t>
  </si>
  <si>
    <t xml:space="preserve">CURSO DE CAPACITAÇÃO PARA AUXILIAR TÉCNICO DE ENGENHARIA (ENCARGOS COMPLEMENTARES) - HORISTA</t>
  </si>
  <si>
    <t xml:space="preserve">CURSO DE CAPACITAÇÃO PARA AZULEJISTA OU LADRILHISTA (ENCARGOS COMPLEMENTARES) - HORISTA</t>
  </si>
  <si>
    <t xml:space="preserve">CURSO DE CAPACITAÇÃO PARA BLASTER, DINAMITADOR OU CABO DE FOGO (ENCARGOS COMPLEMENTARES) - HORISTA</t>
  </si>
  <si>
    <t xml:space="preserve">CURSO DE CAPACITAÇÃO PARA CALCETEIRO (ENCARGOS COMPLEMENTARES) - HORISTA</t>
  </si>
  <si>
    <t xml:space="preserve">CURSO DE CAPACITAÇÃO PARA CARPINTEIRO DE ESQUADRIA (ENCARGOS COMPLEMENTARES) - HORISTA</t>
  </si>
  <si>
    <t xml:space="preserve">CURSO DE CAPACITAÇÃO PARA CARPINTEIRO DE FÔRMAS (ENCARGOS COMPLEMENTARES) - HORISTA</t>
  </si>
  <si>
    <t xml:space="preserve">CURSO DE CAPACITAÇÃO PARA CAVOUQUEIRO OU OPERADOR PERFURATRIZ/ROMPEDOR (ENCARGOS COMPLEMENTARES) - HORISTA</t>
  </si>
  <si>
    <t xml:space="preserve">CURSO DE CAPACITAÇÃO PARA ELETRICISTA (ENCARGOS COMPLEMENTARES) - HORISTA</t>
  </si>
  <si>
    <t xml:space="preserve">CURSO DE CAPACITAÇÃO PARA ELETROTÉCNICO (ENCARGOS COMPLEMENTARES) - HORISTA</t>
  </si>
  <si>
    <t xml:space="preserve">CURSO DE CAPACITAÇÃO PARA ENCANADOR OU BOMBEIRO HIDRÁULICO (ENCARGOS COMPLEMENTARES) - HORISTA</t>
  </si>
  <si>
    <t xml:space="preserve">CURSO DE CAPACITAÇÃO PARA GESSEIRO (ENCARGOS COMPLEMENTARES) - HORISTA</t>
  </si>
  <si>
    <t xml:space="preserve">CURSO DE CAPACITAÇÃO PARA IMPERMEABILIZADOR (ENCARGOS COMPLEMENTARES) - HORISTA</t>
  </si>
  <si>
    <t xml:space="preserve">CURSO DE CAPACITAÇÃO PARA MAÇARIQUEIRO (ENCARGOS COMPLEMENTARES) - HORISTA</t>
  </si>
  <si>
    <t xml:space="preserve">CURSO DE CAPACITAÇÃO PARA MARCENEIRO (ENCARGOS COMPLEMENTARES) - HORISTA</t>
  </si>
  <si>
    <t xml:space="preserve">CURSO DE CAPACITAÇÃO PARA MARMORISTA/GRANITEIRO (ENCARGOS COMPLEMENTARES) - HORISTA</t>
  </si>
  <si>
    <t xml:space="preserve">CURSO DE CAPACITAÇÃO PARA MECÂNICO DE EQUIPAMENTOS PESADOS (ENCARGOS COMPLEMENTARES) - HORISTA</t>
  </si>
  <si>
    <t xml:space="preserve">CURSO DE CAPACITAÇÃO PARA MONTADOR  DE TUBO AÇO/EQUIPAMENTOS (ENCARGOS COMPLEMENTARES) - HORISTA</t>
  </si>
  <si>
    <t xml:space="preserve">CURSO DE CAPACITAÇÃO PARA MONTADOR DE ESTRUTURA METÁLICA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</si>
  <si>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</si>
  <si>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</si>
  <si>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CAMINHÃO (ENCARGOS COMPLEMENTARES) - HORISTA</t>
  </si>
  <si>
    <t xml:space="preserve">CURSO DE CAPACITAÇÃO PARA MOTORISTA DE CAMINHÃO E CARRETA (ENCARGOS COMPLEMENTARES) - HORISTA</t>
  </si>
  <si>
    <t xml:space="preserve">CURSO DE CAPACITAÇÃO PARA MOTORISTA DE VEÍCULO LEVE (ENCARGOS COMPLEMENTARES) - HORISTA</t>
  </si>
  <si>
    <t xml:space="preserve">CURSO DE CAPACITAÇÃO PARA MOTORISTA OPERADOR DE MUNCK (ENCARGOS COMPLEMENTARES) - HORISTA</t>
  </si>
  <si>
    <t xml:space="preserve">CURSO DE CAPACITAÇÃO PARA NIVELADOR (ENCARGOS COMPLEMENTARES) - HORISTA</t>
  </si>
  <si>
    <t xml:space="preserve">CURSO DE CAPACITAÇÃO PARA OPERADOR DE BETONEIRA (CAMINHÃO) (ENCARGOS COMPLEMENTARES) - HORISTA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</si>
  <si>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</si>
  <si>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</si>
  <si>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ESCAVADEIRA (ENCARGOS COMPLEMENTARES) - HORISTA</t>
  </si>
  <si>
    <t xml:space="preserve">CURSO DE CAPACITAÇÃO PARA OPERADOR DE GUINCHO (ENCARGOS COMPLEMENTARES) - HORISTA</t>
  </si>
  <si>
    <t xml:space="preserve">CURSO DE CAPACITAÇÃO PARA OPERADOR DE GUINDASTE (ENCARGOS COMPLEMENTARES) - HORISTA</t>
  </si>
  <si>
    <t xml:space="preserve">CURSO DE CAPACITAÇÃO PARA OPERADOR DE MÁQUINAS E EQUIPAMENTOS (ENCARGOS COMPLEMENTARES) - HORISTA</t>
  </si>
  <si>
    <t xml:space="preserve">CURSO DE CAPACITAÇÃO PARA OPERADOR DE MARTELETE OU MARTELETEIRO (ENCARGOS COMPLEMENTARES) - HORISTA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</si>
  <si>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</si>
  <si>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</si>
  <si>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PÁ CARREGADEIRA (ENCARGOS COMPLEMENTARES) - HORISTA</t>
  </si>
  <si>
    <t xml:space="preserve">CURSO DE CAPACITAÇÃO PARA OPERADOR DE PAVIMENTADORA (ENCARGOS COMPLEMENTARES) - HORISTA</t>
  </si>
  <si>
    <t xml:space="preserve">CURSO DE CAPACITAÇÃO PARA OPERADOR DE ROLO COMPACTADOR (ENCARGOS COMPLEMENTARES) - HORISTA</t>
  </si>
  <si>
    <t xml:space="preserve">CURSO DE CAPACITAÇÃO PARA OPERADOR DE USINA DE ASFALTO, DE SOLOS OU DE CONCRETO (ENCARGOS COMPLEMENTARES) - HORISTA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</si>
  <si>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</si>
  <si>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</si>
  <si>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</si>
  <si>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PEDREIRO (ENCARGOS COMPLEMENTARES) - HORISTA</t>
  </si>
  <si>
    <t xml:space="preserve">CURSO DE CAPACITAÇÃO PARA PINTOR (ENCARGOS COMPLEMENTARES) - HORISTA</t>
  </si>
  <si>
    <t xml:space="preserve">CURSO DE CAPACITAÇÃO PARA PINTOR DE LETREIROS (ENCARGOS COMPLEMENTARES) - HORISTA</t>
  </si>
  <si>
    <t xml:space="preserve">CURSO DE CAPACITAÇÃO PARA PINTOR PARA TINTA EPÓXI (ENCARGOS COMPLEMENTARES) - HORISTA</t>
  </si>
  <si>
    <t xml:space="preserve">CURSO DE CAPACITAÇÃO PARA POCEIRO (ENCARGOS COMPLEMENTARES) - HORISTA</t>
  </si>
  <si>
    <t xml:space="preserve">CURSO DE CAPACITAÇÃO PARA RASTELEIRO (ENCARGOS COMPLEMENTARES) - HORISTA</t>
  </si>
  <si>
    <t xml:space="preserve">CURSO DE CAPACITAÇÃO PARA SERRALHEIRO (ENCARGOS COMPLEMENTARES) - HORISTA</t>
  </si>
  <si>
    <t xml:space="preserve">CURSO DE CAPACITAÇÃO PARA SERVENTE (ENCARGOS COMPLEMENTARES) - HORISTA</t>
  </si>
  <si>
    <t xml:space="preserve">CURSO DE CAPACITAÇÃO PARA SOLDADOR (ENCARGOS COMPLEMENTARES) - HORISTA</t>
  </si>
  <si>
    <t xml:space="preserve">CURSO DE CAPACITAÇÃO PARA SOLDADOR A (PARA SOLDA A SER TESTADA COM RAIOS  X )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</si>
  <si>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</si>
  <si>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</si>
  <si>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TELHADISTA (ENCARGOS COMPLEMENTARES) - HORISTA</t>
  </si>
  <si>
    <t xml:space="preserve">CURSO DE CAPACITAÇÃO PARA TRATORISTA (ENCARGOS COMPLEMENTARES) - HORISTA</t>
  </si>
  <si>
    <t xml:space="preserve">CURSO DE CAPACITAÇÃO PARA VIDRACEIRO (ENCARGOS COMPLEMENTARES) - HORISTA</t>
  </si>
  <si>
    <t xml:space="preserve">CURSO DE CAPACITAÇÃO PARA OPERADOR DE BETONEIRA ESTACIONÁRIA/MISTURADOR (ENCARGOS COMPLEMENTARES) - HORISTA</t>
  </si>
  <si>
    <t xml:space="preserve">CURSO DE CAPACITAÇÃO PARA JARDINEIRO (ENCARGOS COMPLEMENTARES) - HORISTA</t>
  </si>
  <si>
    <t xml:space="preserve">CURSO DE CAPACITAÇÃO PARA ALMOXARIFE (ENCARGOS COMPLEMENTARES) - HORISTA</t>
  </si>
  <si>
    <t xml:space="preserve">CURSO DE CAPACITAÇÃO PARA APONTADOR OU APROPRIADOR (ENCARGOS COMPLEMENTARES) - HORISTA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</si>
  <si>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</si>
  <si>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</si>
  <si>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</si>
  <si>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AUXILIAR DE ESCRITÓRIO (ENCARGOS COMPLEMENTARES) - HORISTA</t>
  </si>
  <si>
    <t xml:space="preserve">CURSO DE CAPACITAÇÃO PARA DESENHISTA PROJETISTA (ENCARGOS COMPLEMENTARES) - HORISTA</t>
  </si>
  <si>
    <t xml:space="preserve">CURSO DE CAPACITAÇÃO PARA ENCARREGADO GERAL (ENCARGOS COMPLEMENTARES) - HORISTA</t>
  </si>
  <si>
    <t xml:space="preserve">CURSO DE CAPACITAÇÃO PARA ENGENHEIRO CIVIL DE OBRA JÚNIOR (ENCARGOS COMPLEMENTARES) - HORISTA</t>
  </si>
  <si>
    <t xml:space="preserve">CURSO DE CAPACITAÇÃO PARA ENGENHEIRO CIVIL DE OBRA PLENO (ENCARGOS COMPLEMENTARES) - HORISTA</t>
  </si>
  <si>
    <t xml:space="preserve">CURSO DE CAPACITAÇÃO PARA ENGENHEIRO CIVIL DE OBRA SÊNIOR (ENCARGOS COMPLEMENTARES) - HORISTA</t>
  </si>
  <si>
    <t xml:space="preserve">CURSO DE CAPACITAÇÃO PARA MESTRE DE OBRAS (ENCARGOS COMPLEMENTARES) - HORISTA</t>
  </si>
  <si>
    <t xml:space="preserve">CURSO DE CAPACITAÇÃO PARA TOPÓGRAFO (ENCARGOS COMPLEMENTARES) - HORISTA</t>
  </si>
  <si>
    <t xml:space="preserve">CURSO DE CAPACITAÇÃO  PARA MOTORISTA DE CAMINHÃO (ENCARGOS COMPLEMENTARES) - MENSALISTA</t>
  </si>
  <si>
    <t xml:space="preserve">CURSO DE CAPACITAÇÃO PARA DESENHISTA PROJETISTA (ENCARGOS COMPLEMENTARES) - MENSALISTA</t>
  </si>
  <si>
    <t xml:space="preserve">CURSO DE CAPACITAÇÃO PARA ALMOXARIFE (ENCARGOS COMPLEMENTARES) - MENSALISTA</t>
  </si>
  <si>
    <t xml:space="preserve">CURSO DE CAPACITAÇÃO PARA APONTADOR OU APROPRIADOR (ENCARGOS COMPLEMENTARES) - MENSALISTA</t>
  </si>
  <si>
    <t xml:space="preserve">CURSO DE CAPACITAÇÃO PARA ENGENHEIRO CIVIL DE OBRA JÚNIOR (ENCARGOS COMPLEMENTARES) - MENSALISTA</t>
  </si>
  <si>
    <t xml:space="preserve">CURSO DE CAPACITAÇÃO PARA AUXILIAR DE ESCRITÓRIO (ENCARGOS COMPLEMENTARES) - MENSALISTA</t>
  </si>
  <si>
    <t xml:space="preserve">CURSO DE CAPACITAÇÃO PARA ENGENHEIRO CIVIL DE OBRA PLENO (ENCARGOS COMPLEMENTARES) - MENSALISTA</t>
  </si>
  <si>
    <t xml:space="preserve">CURSO DE CAPACITAÇÃO PARA ENGENHEIRO CIVIL DE OBRA SÊNIOR (ENCARGOS COMPLEMENTARES) - MENSALISTA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</si>
  <si>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</si>
  <si>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</si>
  <si>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</si>
  <si>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ENCARREGADO GERAL DE OBRAS (ENCARGOS COMPLEMENTARES) - MENSALISTA</t>
  </si>
  <si>
    <t xml:space="preserve">CURSO DE CAPACITAÇÃO PARA MESTRE DE OBRAS (ENCARGOS COMPLEMENTARES) - MENSALISTA</t>
  </si>
  <si>
    <t xml:space="preserve">CURSO DE CAPACITAÇÃO PARA TOPÓGRAFO (ENCARGOS COMPLEMENTARES) - MENSALISTA</t>
  </si>
  <si>
    <t xml:space="preserve">CURSO DE CAPACITAÇÃO PARA VIGIA DIURNO (ENCARGOS COMPLEMENTARES) - HORISTA</t>
  </si>
  <si>
    <t xml:space="preserve">VIGIA DIURNO COM ENCARGOS COMPLEMENTARES</t>
  </si>
  <si>
    <t xml:space="preserve">CURSO DE CAPACITAÇÃO PARA AJUDANTE DE PINTOR (ENCARGOS COMPLEMENTARES) - HORISTA</t>
  </si>
  <si>
    <t xml:space="preserve">CURSO DE CAPACITAÇÃO PARA AUXILIAR DE AZULEJISTA (ENCARGOS COMPLEMENTARES) - HORISTA</t>
  </si>
  <si>
    <t xml:space="preserve">CURSO DE CAPACITAÇÃO PARA MONTADOR DE ELETROELETRONICOS (ENCARGOS COMPLEMENTARES) - HORISTA</t>
  </si>
  <si>
    <t xml:space="preserve">CURSO DE CAPACITAÇÃO PARA MECÂNICO DE REFRIGERAÇÃO (ENCARGOS COMPLEMENTARES) - HORISTA</t>
  </si>
  <si>
    <t xml:space="preserve">CURSO DE CAPACITAÇÃO PARA TÉCNICO EM SEGURANÇA DO TRABALHO (ENCARGOS COMPLEMENTARES) - HORISTA</t>
  </si>
  <si>
    <t xml:space="preserve">AJUDANTE DE PINTOR COM ENCARGOS COMPLEMENTARES</t>
  </si>
  <si>
    <t xml:space="preserve">AUXILIAR DE AZULEJISTA COM ENCARGOS COMPLEMENTARES</t>
  </si>
  <si>
    <t xml:space="preserve">MONTADOR DE ELETROELETRÔNICOS COM ENCARGOS COMPLEMENTARES</t>
  </si>
  <si>
    <t xml:space="preserve">MECÂNICO DE REFRIGERAÇÃO COM ENCARGOS COMPLEMENTARES</t>
  </si>
  <si>
    <t xml:space="preserve">TÉCNICO EM SEGURANÇA DO TRABALHO COM ENCARGOS COMPLEMENTARES</t>
  </si>
  <si>
    <t xml:space="preserve">CURSO DE CAPACITAÇÃO PARA TÉCNICO EM SEGURANÇA DO TRABALHO (ENCARGOS COMPLEMENTARES) - MENSALISTA</t>
  </si>
  <si>
    <t xml:space="preserve">TECNICO DE EDIFICACOES COM ENCARGOS COMPLEMENTARES</t>
  </si>
  <si>
    <t xml:space="preserve">CURSO DE CAPACITAÇÃO PARA TECNICO DE EDIFICACOES (ENCARGOS COMPLEMENTARES) - HORISTA</t>
  </si>
  <si>
    <t xml:space="preserve">CURSO DE CAPACITAÇÃO PARA TECNICO DE EDIFICACOES (ENCARGOS COMPLEMENTARES) - MENSALISTA</t>
  </si>
  <si>
    <t xml:space="preserve">CURSO DE CAPACITAÇÃO PARA AJUDANTE DE ARMADOR (ENCARGOS COMPLEMENTARES) - MENSALISTA</t>
  </si>
  <si>
    <t xml:space="preserve">CURSO DE CAPACITAÇÃO PARA AJUDANTE DE ELETRICISTA (ENCARGOS COMPLEMENTARES) - MENSALISTA</t>
  </si>
  <si>
    <t xml:space="preserve">CURSO DE CAPACITAÇÃO PARA AJUDANTE DE ESTRUTURAS METÁLICAS(ENCARGOS COMPLEMENTARES) - MENSALISTA</t>
  </si>
  <si>
    <t xml:space="preserve">CURSO DE CAPACITAÇÃO PARA AJUDANTE DE OPERAÇÃO EM GERAL (ENCARGOS COMPLEMENTARES) - MENSALISTA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</si>
  <si>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</si>
  <si>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</si>
  <si>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MENSALISTA</t>
  </si>
  <si>
    <t xml:space="preserve">CURSO DE CAPACITAÇÃO PARA ARMADOR (ENCARGOS COMPLEMENTARES) - MENSALISTA</t>
  </si>
  <si>
    <t xml:space="preserve">CURSO DE CAPACITAÇÃO PARA ASSENTADOR DE MANILHA (ENCARGOS COMPLEMENTARES) - MENSALISTA</t>
  </si>
  <si>
    <t xml:space="preserve">CURSO DE CAPACITAÇÃO PARA AUXILIAR DE AZULEJISTA (ENCARGOS COMPLEMENTARES) - MENSALISTA</t>
  </si>
  <si>
    <t xml:space="preserve">CURSO DE CAPACITAÇÃO PARA AUXILIAR DE ENCANADOR OU BOMBEIRO HIDRÁULICO (ENCARGOS COMPLEMENTARES) - MENSALISTA</t>
  </si>
  <si>
    <t xml:space="preserve">CURSO DE CAPACITAÇÃO PARA AUXILIAR DE LABORATORISTA (ENCARGOS COMPLEMENTARES) - MENSALISTA</t>
  </si>
  <si>
    <t xml:space="preserve">CURSO DE CAPACITAÇÃO PARA AUXILIAR DE MECANICO (ENCARGOS COMPLEMENTARES) - MENSALISTA</t>
  </si>
  <si>
    <t xml:space="preserve">CURSO DE CAPACITAÇÃO PARA AUXILIAR DE PEDREIRO (ENCARGOS COMPLEMENTARES) - MENSALISTA</t>
  </si>
  <si>
    <t xml:space="preserve">CURSO DE CAPACITAÇÃO PARA AUXILIAR DE SERVIÇOS GERAIS (ENCARGOS COMPLEMENTARES) - MENSALISTA</t>
  </si>
  <si>
    <t xml:space="preserve">CURSO DE CAPACITAÇÃO PARA AUXILIAR DE TOPÓGRAFO (ENCARGOS COMPLEMENTARES) - MENSALISTA</t>
  </si>
  <si>
    <t xml:space="preserve">CURSO DE CAPACITAÇÃO PARA AUXILIAR TÉCNICO DE ENGENHARIA (ENCARGOS COMPLEMENTARES) - MENSALISTA</t>
  </si>
  <si>
    <t xml:space="preserve">CURSO DE CAPACITAÇÃO PARA MONTADOR DE ELETROELETRONICOS(ENCARGOS COMPLEMENTARES) - MENSALISTA</t>
  </si>
  <si>
    <t xml:space="preserve">CURSO DE CAPACITAÇÃO PARA AZULEJISTA OU LADRILHISTA (ENCARGOS COMPLEMENTARES) - MENSALISTA</t>
  </si>
  <si>
    <t xml:space="preserve">CURSO DE CAPACITAÇÃO PARA BLASTER, DINAMITADOR OU CABO DE FORÇA (ENCARGOS COMPLEMENTARES) - MENSALISTA</t>
  </si>
  <si>
    <t xml:space="preserve">CURSO DE CAPACITAÇÃO PARA CALCETEIRO (ENCARGOS COMPLEMENTARES) - MENSALISTA</t>
  </si>
  <si>
    <t xml:space="preserve">CURSO DE CAPACITAÇÃO PARA MONTADOR DE ESTRUTURAS METALICAS (ENCARGOS COMPLEMENTARES) - MENSALISTA</t>
  </si>
  <si>
    <t xml:space="preserve">CURSO DE CAPACITAÇÃO PARA CARPINTEIRO AUXILIAR (ENCARGOS COMPLEMENTARES) - MENSALISTA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</si>
  <si>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</si>
  <si>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</si>
  <si>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CAVOUQUEIRO OU OPERADOR DE PERFURATRIZ (ENCARGOS COMPLEMENTARES) - MENSALISTA</t>
  </si>
  <si>
    <t xml:space="preserve">CURSO DE CAPACITAÇÃO PARA ELETRICISTA (ENCARGOS COMPLEMENTARES) - MENSALISTA</t>
  </si>
  <si>
    <t xml:space="preserve">CURSO DE CAPACITAÇÃO PARA ELETROTÉCNICO (ENCARGOS COMPLEMENTARES) - MENSALISTA</t>
  </si>
  <si>
    <t xml:space="preserve">CURSO DE CAPACITAÇÃO PARA ENCANADOR OU BOMBEIRO HIDRÁULICO (ENCARGOS COMPLEMENTARES) - MENSALISTA</t>
  </si>
  <si>
    <t xml:space="preserve">CURSO DE CAPACITAÇÃO PARA MONTADOR DE MAQUINAS (ENCARGOS COMPLEMENTARES) - MENSALISTA</t>
  </si>
  <si>
    <t xml:space="preserve">CURSO DE CAPACITAÇÃO PARA GESSEIRO (ENCARGOS COMPLEMENTARES) - MENSALISTA</t>
  </si>
  <si>
    <t xml:space="preserve">CURSO DE CAPACITAÇÃO PARA IMPERMEABILIZADOR (ENCARGOS COMPLEMENTARES) - MENSALISTA</t>
  </si>
  <si>
    <t xml:space="preserve">CURSO DE CAPACITAÇÃO PARA MOTORISTA DE CAMINHAO-BASCULANTE (ENCARGOS COMPLEMENTARES) - MENSALISTA</t>
  </si>
  <si>
    <t xml:space="preserve">CURSO DE CAPACITAÇÃO PARA INSTALADOR DE TUBULAÇÕES (ENCARGOS COMPLEMENTARES) - MENSALISTA</t>
  </si>
  <si>
    <t xml:space="preserve">CURSO DE CAPACITAÇÃO PARA JARDINEIRO (ENCARGOS COMPLEMENTARES) - MENSALISTA</t>
  </si>
  <si>
    <t xml:space="preserve">CURSO DE CAPACITAÇÃO PARA MOTORISTA DE CAMINHAO-CARRETA (ENCARGOS COMPLEMENTARES) - MENSALISTA</t>
  </si>
  <si>
    <t xml:space="preserve">CURSO DE CAPACITAÇÃO PARA MAÇARIQUEIRO (ENCARGOS COMPLEMENTARES) - MENSALISTA</t>
  </si>
  <si>
    <t xml:space="preserve">CURSO DE CAPACITAÇÃO PARA MARCENEIRO (ENCARGOS COMPLEMENTARES) - MENSALISTA</t>
  </si>
  <si>
    <t xml:space="preserve">CURSO DE CAPACITAÇÃO PARA MARMORISTA / GRANITEIRO (ENCARGOS COMPLEMENTARES) - MENSALISTA</t>
  </si>
  <si>
    <t xml:space="preserve">CURSO DE CAPACITAÇÃO PARA MOTORISTA DE CARRO DE PASSEIO (ENCARGOS COMPLEMENTARES) - MENSALISTA</t>
  </si>
  <si>
    <t xml:space="preserve">CURSO DE CAPACITAÇÃO PARA MECÂNICO DE EQUIPAMENTOS PESADOS (ENCARGOS COMPLEMENTARES) - MENSALISTA</t>
  </si>
  <si>
    <t xml:space="preserve">CURSO DE CAPACITAÇÃO PARA MECÂNICO DE REFRIGERAÇÃO (ENCARGOS COMPLEMENTARES) - MENSALISTA</t>
  </si>
  <si>
    <t xml:space="preserve">CURSO DE CAPACITAÇÃO PARA MOTORISTA OPERADOR DE CAMINHAO COM MUNCK (ENCARGOS COMPLEMENTARES) - MENSALISTA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</si>
  <si>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</si>
  <si>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</si>
  <si>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</si>
  <si>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</si>
  <si>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COMPRESSOR DE AR OU COMPRESSORISTA (ENCARGOS COMPLEMENTARES) - MENSALISTA</t>
  </si>
  <si>
    <t xml:space="preserve">CURSO DE CAPACITAÇÃO PARA OPERADOR DE DEMARCADORA DE FAIXAS DE TRAFEGO (ENCARGOS COMPLEMENTARES) - MENSALISTA</t>
  </si>
  <si>
    <t xml:space="preserve">CURSO DE CAPACITAÇÃO PARA OPERADOR DE ESCAVADEIRA (ENCARGOS COMPLEMENTARES) - MENSALISTA</t>
  </si>
  <si>
    <t xml:space="preserve">CURSO DE CAPACITAÇÃO PARA OPERADOR DE GUINCHO OU GUINCHEIRO (ENCARGOS COMPLEMENTARES) - MENSALISTA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</si>
  <si>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</si>
  <si>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</si>
  <si>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</si>
  <si>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</si>
  <si>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</si>
  <si>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MOTONIVELADORA (ENCARGOS COMPLEMENTARES) - MENSALISTA</t>
  </si>
  <si>
    <t xml:space="preserve">CURSO DE CAPACITAÇÃO PARA OPERADOR DE PA CARREGADEIRA (ENCARGOS COMPLEMENTARES) - MENSALISTA</t>
  </si>
  <si>
    <t xml:space="preserve">CURSO DE CAPACITAÇÃO PARA OPERADOR DE PAVIMENTADORA / MESA VIBROACABADORA (ENCARGOS COMPLEMENTARES) - MENSALISTA</t>
  </si>
  <si>
    <t xml:space="preserve">CURSO DE CAPACITAÇÃO PARA OPERADOR DE ROLO COMPACTADOR (ENCARGOS COMPLEMENTARES) - MENSALISTA</t>
  </si>
  <si>
    <t xml:space="preserve">CURSO DE CAPACITAÇÃO PARA OPERADOR DE USINA DE ASFALTO, DE SOLOS OU DE CONCRETO (ENCARGOS COMPLEMENTARES) - MENSALISTA</t>
  </si>
  <si>
    <t xml:space="preserve">CURSO DE CAPACITAÇÃO PARA PASTILHEIRO (ENCARGOS COMPLEMENTARES) - MENSALISTA</t>
  </si>
  <si>
    <t xml:space="preserve">CURSO DE CAPACITAÇÃO PARA PEDREIRO (ENCARGOS COMPLEMENTARES) - MENSALISTA</t>
  </si>
  <si>
    <t xml:space="preserve">CURSO DE CAPACITAÇÃO PARA PINTOR (ENCARGOS COMPLEMENTARES) - MENSALISTA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</si>
  <si>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</si>
  <si>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</si>
  <si>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POCEIRO / ESCAVADOR DE VALAS E TUBULOES (ENCARGOS COMPLEMENTARES) - MENSALISTA</t>
  </si>
  <si>
    <t xml:space="preserve">CURSO DE CAPACITAÇÃO PARA SERRALHEIRO (ENCARGOS COMPLEMENTARES) - MENSALISTA</t>
  </si>
  <si>
    <t xml:space="preserve">CURSO DE CAPACITAÇÃO PARA SERVENTE DE OBRAS (ENCARGOS COMPLEMENTARES) - MENSALISTA</t>
  </si>
  <si>
    <t xml:space="preserve">CURSO DE CAPACITAÇÃO PARA SOLDADOR (ENCARGOS COMPLEMENTARES) - MENSALISTA</t>
  </si>
  <si>
    <t xml:space="preserve">CURSO DE CAPACITAÇÃO PARA SOLDADOR ELETRICO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</si>
  <si>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</si>
  <si>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</si>
  <si>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TELHADOR (ENCARGOS COMPLEMENTARES) - MENSALISTA</t>
  </si>
  <si>
    <t xml:space="preserve">CURSO DE CAPACITAÇÃO PARA VIDRACEIRO (ENCARGOS COMPLEMENTARES) - MENSALISTA</t>
  </si>
  <si>
    <t xml:space="preserve">CURSO DE CAPACITAÇÃO PARA VIGIA DIURNO (ENCARGOS COMPLEMENTARES) - MENSALISTA</t>
  </si>
  <si>
    <t xml:space="preserve">AJUDANTE DE ELETRICISTA COM ENCARGOS COMPLEMENTARES</t>
  </si>
  <si>
    <t xml:space="preserve">AJUDANTE DE ESTRUTURAS METÁLICAS COM ENCARGOS COMPLEMENTARES</t>
  </si>
  <si>
    <t xml:space="preserve">AJUDANTE DE SERRALHEIRO COM ENCARGOS COMPLEMENTARES</t>
  </si>
  <si>
    <t xml:space="preserve">ASSENTADOR DE MANILHAS COM ENCARGOS COMPLEMENTARES</t>
  </si>
  <si>
    <t xml:space="preserve">AUXILIAR DE LABORATORISTA DE SOLOS E DE CONCRETO COM ENCARGOS COMPLEMENTARES</t>
  </si>
  <si>
    <t xml:space="preserve">AUXILIAR DE PEDREIRO COM ENCARGOS COMPLEMENTARES</t>
  </si>
  <si>
    <t xml:space="preserve">AUXILIAR TÉCNICO / ASSISTENTE DE ENGENHARIA COM ENCARGOS COMPLEMENTARES</t>
  </si>
  <si>
    <t xml:space="preserve">AZULEJISTA OU LADRILHEIRO COM ENCARGOS COMPLEMENTARES</t>
  </si>
  <si>
    <t xml:space="preserve">BLASTER, DINAMITADOR OU CABO DE FORÇA COM ENCARGOS COMPLEMENTARES</t>
  </si>
  <si>
    <t xml:space="preserve">CARPINTEIRO AUXILIAR COM ENCARGOS COMPLEMENTARES</t>
  </si>
  <si>
    <t xml:space="preserve">CARPINTEIRO DE ESQUADRIAS COM ENCARGOS COMPLEMENTARES</t>
  </si>
  <si>
    <t xml:space="preserve">CAVOUQUEIRO OU OPERADOR DE PERFURATRIZ COM ENCARGOS COMPLEMENTARES</t>
  </si>
  <si>
    <t xml:space="preserve">INSTALADOR DE TUBULAÇÕES COM ENCARGOS COMPLEMENTARES</t>
  </si>
  <si>
    <t xml:space="preserve">MAÇARIQUEIRO COM ENCARGOS COMPLEMENTARES</t>
  </si>
  <si>
    <t xml:space="preserve">MARMORISTA / GRANITEIRO COM ENCARGOS COMPLEMENTARES</t>
  </si>
  <si>
    <t xml:space="preserve">MECÂNICO DE EQUIPAMENTOS PESADOS COM ENCARGOS COMPLEMENTARES</t>
  </si>
  <si>
    <t xml:space="preserve">MONTADOR DE ELETROELETRÔNICO COM ENCARGOS COMPLEMENTARES</t>
  </si>
  <si>
    <t xml:space="preserve">MONTADOR DE ESTRUTURAS METÁLICAS COM ENCARGOS COMPLEMENTARES</t>
  </si>
  <si>
    <t xml:space="preserve">MONTADOR DE MÁQUINAS COM ENCARGOS COMPLEMENTARES</t>
  </si>
  <si>
    <t xml:space="preserve">MOTORISTA DE CAMINHÃO BASCULANTE COM ENCARGOS COMPLEMENTARES</t>
  </si>
  <si>
    <t xml:space="preserve">MOTORISTA DE CAMINHÃO CARRETA COM ENCARGOS COMPLEMENTARES</t>
  </si>
  <si>
    <t xml:space="preserve">MOTORISTA DE CARRO DE PASSEIO COM ENCARGOS COMPLEMENTARES</t>
  </si>
  <si>
    <t xml:space="preserve">MOTORISTA OPERADOR DE CAMINHÃO COM MUNCK COM ENCARGOS COMPLEMENTARES</t>
  </si>
  <si>
    <t xml:space="preserve">NIVELADOR  COM ENCARGOS COMPLEMENTARES</t>
  </si>
  <si>
    <t xml:space="preserve">OPERADOR DE BATE-ESTACA COM ENCARGOS COMPLEMENTARES</t>
  </si>
  <si>
    <t xml:space="preserve">OPERADOR DE BETONEIRA ESTACIONÁRIA COM ENCARGOS COMPLEMENTARES</t>
  </si>
  <si>
    <t xml:space="preserve">OPERADOR DE COMPRESSOR DE AR OU COMPRESSORISTA COM ENCARGOS COMPLEMENTARES</t>
  </si>
  <si>
    <t xml:space="preserve">OPERADOR DE DEMARCADORA DE FAIXAS DE TRÁFEGO COM ENCARGOS COMPLEMENTARES</t>
  </si>
  <si>
    <t xml:space="preserve">OPERADOR DE GUINCHO OU GUINCHEIRO COM ENCARGOS COMPLEMENTARES</t>
  </si>
  <si>
    <t xml:space="preserve">OPERADOR DE JATO ABRASIVO OU JATISTA COM ENCARGOS COMPLEMENTARES</t>
  </si>
  <si>
    <t xml:space="preserve">OPERADOR DE MÁQUINAS E TRATORES DIVERSOS COM ENCARGOS COMPLEMENTARES</t>
  </si>
  <si>
    <t xml:space="preserve">OPERADOR DE MOTO SCRAPER COM ENCARGOS COMPLEMENTARES</t>
  </si>
  <si>
    <t xml:space="preserve">OPERADOR DE PAVIMENTADORA / MESA VIBROACABADORA COM ENCARGOS COMPLEMENTARES</t>
  </si>
  <si>
    <t xml:space="preserve">POCEIRO / ESCAVADOR DE VALAS COM ENCARGOS COMPLEMENTARES</t>
  </si>
  <si>
    <t xml:space="preserve">SERVENTE DE OBRAS COM ENCARGOS COMPLEMENTARES</t>
  </si>
  <si>
    <t xml:space="preserve">SOLDADOR ELÉTRICO COM ENCARGOS COMPLEMENTARES</t>
  </si>
  <si>
    <t xml:space="preserve">TÉCNICO DE LABORATÓRIO E CAMPO DE CONSTRUÇÃO COM ENCARGOS COMPLEMENTARES</t>
  </si>
  <si>
    <t xml:space="preserve">TÉCNICO EM SONDAGEM COM ENCARGOS COMPLEMENTARES</t>
  </si>
  <si>
    <t xml:space="preserve">TELHADOR COM ENCARGOS COMPLEMENTARES</t>
  </si>
  <si>
    <t xml:space="preserve">Chácara 3 Marias e Jd. Nilton Torres</t>
  </si>
  <si>
    <t xml:space="preserve">Pavimentação</t>
  </si>
  <si>
    <t xml:space="preserve">Calçada</t>
  </si>
  <si>
    <t xml:space="preserve">Vias</t>
  </si>
  <si>
    <t xml:space="preserve">Podotátil</t>
  </si>
  <si>
    <t xml:space="preserve">Rua</t>
  </si>
  <si>
    <t xml:space="preserve">Área (m²)</t>
  </si>
  <si>
    <t xml:space="preserve">Metro (m)</t>
  </si>
  <si>
    <t xml:space="preserve">Área(m²)</t>
  </si>
  <si>
    <t xml:space="preserve">Metros</t>
  </si>
  <si>
    <t xml:space="preserve">Quantidade</t>
  </si>
  <si>
    <t xml:space="preserve">RUA CELSO BENEDITO DE MADUREIRA MOREIRA</t>
  </si>
  <si>
    <t xml:space="preserve">RUA BERNARDO MASCARENHAS MARTINS</t>
  </si>
  <si>
    <t xml:space="preserve">RUA NELSON PIRES DE CAMPOS</t>
  </si>
  <si>
    <t xml:space="preserve">RUA JOSÉ MARIA DO AMARAL</t>
  </si>
  <si>
    <t xml:space="preserve">RUA JOSÉ ORTEGA LOPES</t>
  </si>
  <si>
    <t xml:space="preserve">RUA ROSA M. VENTRELLA</t>
  </si>
  <si>
    <t xml:space="preserve">RUA DIOGO SOLER SOLER</t>
  </si>
  <si>
    <t xml:space="preserve">100m de Pavimento para retirar</t>
  </si>
  <si>
    <t xml:space="preserve">RUA ANTÔNIO C. OLIVEIRA</t>
  </si>
  <si>
    <t xml:space="preserve">RUA DR. FAUSTO TELLES FILHO</t>
  </si>
  <si>
    <t xml:space="preserve">Obs: demolição e remoção pavimento</t>
  </si>
  <si>
    <t xml:space="preserve">RUA MARIA RAPHAEL PAGLIUCCA E RUA ANTÔNIO FRUET</t>
  </si>
  <si>
    <t xml:space="preserve">TOTAL:</t>
  </si>
  <si>
    <t xml:space="preserve">Distância GM 3 Nilton Torres</t>
  </si>
  <si>
    <t xml:space="preserve">Sarjetão</t>
  </si>
  <si>
    <t xml:space="preserve">Distância GM 3 Marias</t>
  </si>
  <si>
    <t xml:space="preserve">Tubo / Material</t>
  </si>
  <si>
    <t xml:space="preserve">Comprimento (m) / Quantidade</t>
  </si>
  <si>
    <t xml:space="preserve">Comprimento (m)</t>
  </si>
  <si>
    <t xml:space="preserve">BLD</t>
  </si>
  <si>
    <t xml:space="preserve">Tubo 40</t>
  </si>
  <si>
    <t xml:space="preserve">Tubo 50</t>
  </si>
  <si>
    <t xml:space="preserve">Tubo 60</t>
  </si>
  <si>
    <t xml:space="preserve">Tubo 80</t>
  </si>
  <si>
    <t xml:space="preserve">Muro de ala</t>
  </si>
  <si>
    <t xml:space="preserve">'’</t>
  </si>
</sst>
</file>

<file path=xl/styles.xml><?xml version="1.0" encoding="utf-8"?>
<styleSheet xmlns="http://schemas.openxmlformats.org/spreadsheetml/2006/main">
  <numFmts count="10">
    <numFmt numFmtId="164" formatCode="General"/>
    <numFmt numFmtId="165" formatCode="0.00"/>
    <numFmt numFmtId="166" formatCode="0"/>
    <numFmt numFmtId="167" formatCode="General"/>
    <numFmt numFmtId="168" formatCode="#,##0.00"/>
    <numFmt numFmtId="169" formatCode="00\-00\-00"/>
    <numFmt numFmtId="170" formatCode="0.00%"/>
    <numFmt numFmtId="171" formatCode="[$R$-416]\ #,##0.00;[RED]\-[$R$-416]\ #,##0.00"/>
    <numFmt numFmtId="172" formatCode="@"/>
    <numFmt numFmtId="173" formatCode="* #,##0.00\ ;\-* #,##0.00\ ;* \-#\ ;@\ "/>
  </numFmts>
  <fonts count="25">
    <font>
      <sz val="10"/>
      <color rgb="FF000000"/>
      <name val="Times New Roman"/>
      <family val="0"/>
      <charset val="204"/>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11"/>
      <color rgb="FF000000"/>
      <name val="Calibri"/>
      <family val="2"/>
      <charset val="1"/>
    </font>
    <font>
      <b val="true"/>
      <sz val="14"/>
      <name val="Calibri"/>
      <family val="2"/>
      <charset val="1"/>
    </font>
    <font>
      <b val="true"/>
      <i val="true"/>
      <sz val="12"/>
      <name val="Calibri"/>
      <family val="2"/>
      <charset val="1"/>
    </font>
    <font>
      <b val="true"/>
      <sz val="11"/>
      <name val="Calibri"/>
      <family val="2"/>
      <charset val="1"/>
    </font>
    <font>
      <b val="true"/>
      <i val="true"/>
      <sz val="9"/>
      <name val="Calibri"/>
      <family val="2"/>
      <charset val="1"/>
    </font>
    <font>
      <b val="true"/>
      <sz val="11"/>
      <color rgb="FF000000"/>
      <name val="Calibri"/>
      <family val="2"/>
      <charset val="1"/>
    </font>
    <font>
      <sz val="11"/>
      <name val="Calibri"/>
      <family val="2"/>
      <charset val="1"/>
    </font>
    <font>
      <sz val="8"/>
      <color rgb="FF000000"/>
      <name val="Times New Roman"/>
      <family val="1"/>
      <charset val="1"/>
    </font>
    <font>
      <i val="true"/>
      <sz val="11"/>
      <name val="Calibri"/>
      <family val="2"/>
      <charset val="1"/>
    </font>
    <font>
      <sz val="10"/>
      <name val="Calibri"/>
      <family val="2"/>
      <charset val="1"/>
    </font>
    <font>
      <b val="true"/>
      <sz val="10"/>
      <name val="Calibri"/>
      <family val="2"/>
      <charset val="1"/>
    </font>
    <font>
      <b val="true"/>
      <sz val="10"/>
      <color rgb="FFFFFFFF"/>
      <name val="Calibri"/>
      <family val="2"/>
      <charset val="1"/>
    </font>
    <font>
      <b val="true"/>
      <i val="true"/>
      <sz val="11"/>
      <name val="Calibri"/>
      <family val="2"/>
      <charset val="1"/>
    </font>
    <font>
      <sz val="11"/>
      <color rgb="FFFF0000"/>
      <name val="Calibri"/>
      <family val="2"/>
      <charset val="1"/>
    </font>
    <font>
      <sz val="15"/>
      <color rgb="FF000000"/>
      <name val="Calibri"/>
      <family val="2"/>
      <charset val="1"/>
    </font>
    <font>
      <b val="true"/>
      <sz val="15"/>
      <color rgb="FF000000"/>
      <name val="Calibri"/>
      <family val="2"/>
      <charset val="1"/>
    </font>
    <font>
      <sz val="10"/>
      <name val="Courier New"/>
      <family val="0"/>
      <charset val="1"/>
    </font>
    <font>
      <b val="true"/>
      <sz val="10"/>
      <color rgb="FF000000"/>
      <name val="Times New Roman"/>
      <family val="0"/>
      <charset val="204"/>
    </font>
    <font>
      <sz val="10"/>
      <color rgb="FF000000"/>
      <name val="Times New Roman"/>
      <family val="1"/>
      <charset val="1"/>
    </font>
  </fonts>
  <fills count="7">
    <fill>
      <patternFill patternType="none"/>
    </fill>
    <fill>
      <patternFill patternType="gray125"/>
    </fill>
    <fill>
      <patternFill patternType="solid">
        <fgColor rgb="FFCCCCCC"/>
        <bgColor rgb="FFB4C7E7"/>
      </patternFill>
    </fill>
    <fill>
      <patternFill patternType="solid">
        <fgColor rgb="FFFFFFFF"/>
        <bgColor rgb="FFFFFFCC"/>
      </patternFill>
    </fill>
    <fill>
      <patternFill patternType="solid">
        <fgColor rgb="FFFFFF00"/>
        <bgColor rgb="FFFFFF00"/>
      </patternFill>
    </fill>
    <fill>
      <patternFill patternType="solid">
        <fgColor rgb="FF2F5597"/>
        <bgColor rgb="FF666699"/>
      </patternFill>
    </fill>
    <fill>
      <patternFill patternType="solid">
        <fgColor rgb="FFB4C7E7"/>
        <bgColor rgb="FFCCCCCC"/>
      </patternFill>
    </fill>
  </fills>
  <borders count="43">
    <border diagonalUp="false" diagonalDown="false">
      <left/>
      <right/>
      <top/>
      <bottom/>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style="thin"/>
      <top/>
      <bottom style="thin"/>
      <diagonal/>
    </border>
    <border diagonalUp="false" diagonalDown="false">
      <left style="thin"/>
      <right style="thin"/>
      <top style="thin"/>
      <bottom style="thin"/>
      <diagonal/>
    </border>
    <border diagonalUp="false" diagonalDown="false">
      <left style="thin"/>
      <right style="dotted"/>
      <top style="thin"/>
      <bottom style="dotted"/>
      <diagonal/>
    </border>
    <border diagonalUp="false" diagonalDown="false">
      <left style="dotted"/>
      <right style="thin"/>
      <top style="thin"/>
      <bottom style="dotted"/>
      <diagonal/>
    </border>
    <border diagonalUp="false" diagonalDown="false">
      <left style="thin"/>
      <right style="dotted"/>
      <top style="dotted"/>
      <bottom style="thin"/>
      <diagonal/>
    </border>
    <border diagonalUp="false" diagonalDown="false">
      <left style="dotted"/>
      <right style="dotted"/>
      <top style="dotted"/>
      <bottom style="thin"/>
      <diagonal/>
    </border>
    <border diagonalUp="false" diagonalDown="false">
      <left/>
      <right style="dotted"/>
      <top style="dotted"/>
      <bottom style="thin"/>
      <diagonal/>
    </border>
    <border diagonalUp="false" diagonalDown="false">
      <left/>
      <right/>
      <top style="dotted"/>
      <bottom style="thin"/>
      <diagonal/>
    </border>
    <border diagonalUp="false" diagonalDown="false">
      <left/>
      <right style="thin"/>
      <top style="dotted"/>
      <bottom style="thin"/>
      <diagonal/>
    </border>
    <border diagonalUp="false" diagonalDown="false">
      <left style="thin"/>
      <right style="dotted"/>
      <top style="dotted"/>
      <bottom style="dotted"/>
      <diagonal/>
    </border>
    <border diagonalUp="false" diagonalDown="false">
      <left/>
      <right/>
      <top/>
      <bottom style="dotted"/>
      <diagonal/>
    </border>
    <border diagonalUp="false" diagonalDown="false">
      <left style="dotted"/>
      <right style="dotted"/>
      <top style="dotted"/>
      <bottom style="dotted"/>
      <diagonal/>
    </border>
    <border diagonalUp="false" diagonalDown="false">
      <left/>
      <right style="dotted"/>
      <top style="dotted"/>
      <bottom style="dotted"/>
      <diagonal/>
    </border>
    <border diagonalUp="false" diagonalDown="false">
      <left style="dotted"/>
      <right/>
      <top style="dotted"/>
      <bottom style="dotted"/>
      <diagonal/>
    </border>
    <border diagonalUp="false" diagonalDown="false">
      <left/>
      <right style="thin"/>
      <top style="dotted"/>
      <bottom style="dotted"/>
      <diagonal/>
    </border>
    <border diagonalUp="false" diagonalDown="false">
      <left/>
      <right/>
      <top style="dotted"/>
      <bottom style="dotted"/>
      <diagonal/>
    </border>
    <border diagonalUp="false" diagonalDown="false">
      <left style="thin"/>
      <right/>
      <top/>
      <bottom/>
      <diagonal/>
    </border>
    <border diagonalUp="false" diagonalDown="false">
      <left/>
      <right style="thin"/>
      <top/>
      <bottom/>
      <diagonal/>
    </border>
    <border diagonalUp="false" diagonalDown="false">
      <left style="dotted"/>
      <right/>
      <top style="dotted"/>
      <bottom style="thin"/>
      <diagonal/>
    </border>
    <border diagonalUp="false" diagonalDown="false">
      <left style="thin"/>
      <right style="dotted"/>
      <top/>
      <bottom style="dotted"/>
      <diagonal/>
    </border>
    <border diagonalUp="false" diagonalDown="false">
      <left style="dotted"/>
      <right style="dotted"/>
      <top/>
      <bottom style="dotted"/>
      <diagonal/>
    </border>
    <border diagonalUp="false" diagonalDown="false">
      <left/>
      <right style="dotted"/>
      <top/>
      <bottom style="dotted"/>
      <diagonal/>
    </border>
    <border diagonalUp="false" diagonalDown="false">
      <left style="dotted"/>
      <right/>
      <top/>
      <bottom style="dotted"/>
      <diagonal/>
    </border>
    <border diagonalUp="false" diagonalDown="false">
      <left/>
      <right style="thin"/>
      <top/>
      <bottom style="dotted"/>
      <diagonal/>
    </border>
    <border diagonalUp="false" diagonalDown="false">
      <left style="thin"/>
      <right style="dotted"/>
      <top/>
      <bottom style="thin"/>
      <diagonal/>
    </border>
    <border diagonalUp="false" diagonalDown="false">
      <left/>
      <right style="dotted"/>
      <top/>
      <bottom style="thin"/>
      <diagonal/>
    </border>
    <border diagonalUp="false" diagonalDown="false">
      <left style="dotted"/>
      <right style="dotted"/>
      <top/>
      <bottom style="thin"/>
      <diagonal/>
    </border>
    <border diagonalUp="false" diagonalDown="false">
      <left style="dotted"/>
      <right/>
      <top/>
      <bottom style="thin"/>
      <diagonal/>
    </border>
    <border diagonalUp="false" diagonalDown="false">
      <left/>
      <right/>
      <top/>
      <bottom style="thin"/>
      <diagonal/>
    </border>
    <border diagonalUp="false" diagonalDown="false">
      <left style="dotted"/>
      <right style="dotted"/>
      <top style="dotted"/>
      <bottom/>
      <diagonal/>
    </border>
    <border diagonalUp="false" diagonalDown="false">
      <left/>
      <right style="dotted"/>
      <top style="dotted"/>
      <bottom/>
      <diagonal/>
    </border>
    <border diagonalUp="false" diagonalDown="false">
      <left style="dotted"/>
      <right/>
      <top style="dotted"/>
      <bottom/>
      <diagonal/>
    </border>
    <border diagonalUp="false" diagonalDown="false">
      <left style="thin"/>
      <right/>
      <top/>
      <bottom style="thin"/>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266">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7" fillId="0" borderId="1" xfId="0" applyFont="true" applyBorder="true" applyAlignment="true" applyProtection="false">
      <alignment horizontal="right" vertical="center" textRotation="0" wrapText="true" indent="0" shrinkToFit="false"/>
      <protection locked="true" hidden="false"/>
    </xf>
    <xf numFmtId="164" fontId="6" fillId="0" borderId="0" xfId="0" applyFont="true" applyBorder="false" applyAlignment="true" applyProtection="false">
      <alignment horizontal="left" vertical="top" textRotation="0" wrapText="false" indent="0" shrinkToFit="false"/>
      <protection locked="true" hidden="false"/>
    </xf>
    <xf numFmtId="164" fontId="8" fillId="0" borderId="2" xfId="0" applyFont="true" applyBorder="true" applyAlignment="true" applyProtection="false">
      <alignment horizontal="right" vertical="center" textRotation="0" wrapText="tru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right" vertical="center" textRotation="0" wrapText="true" indent="0" shrinkToFit="false"/>
      <protection locked="true" hidden="false"/>
    </xf>
    <xf numFmtId="164" fontId="9" fillId="0" borderId="4" xfId="0" applyFont="true" applyBorder="true" applyAlignment="true" applyProtection="false">
      <alignment horizontal="general" vertical="center" textRotation="0" wrapText="false" indent="0" shrinkToFit="false"/>
      <protection locked="true" hidden="false"/>
    </xf>
    <xf numFmtId="164" fontId="9" fillId="0" borderId="5" xfId="0" applyFont="true" applyBorder="true" applyAlignment="true" applyProtection="false">
      <alignment horizontal="left" vertical="center" textRotation="0" wrapText="true" indent="0" shrinkToFit="false"/>
      <protection locked="true" hidden="false"/>
    </xf>
    <xf numFmtId="164" fontId="9" fillId="0" borderId="4" xfId="0" applyFont="true" applyBorder="true" applyAlignment="true" applyProtection="false">
      <alignment horizontal="right" vertical="center" textRotation="0" wrapText="false" indent="0" shrinkToFit="false"/>
      <protection locked="true" hidden="false"/>
    </xf>
    <xf numFmtId="165" fontId="9" fillId="0" borderId="5" xfId="0" applyFont="true" applyBorder="true" applyAlignment="true" applyProtection="false">
      <alignment horizontal="left" vertical="center" textRotation="0" wrapText="true" indent="0" shrinkToFit="false"/>
      <protection locked="true" hidden="false"/>
    </xf>
    <xf numFmtId="164" fontId="6" fillId="0" borderId="6" xfId="0" applyFont="true" applyBorder="true" applyAlignment="true" applyProtection="false">
      <alignment horizontal="left" vertical="center" textRotation="0" wrapText="false" indent="0" shrinkToFit="false"/>
      <protection locked="true" hidden="false"/>
    </xf>
    <xf numFmtId="164" fontId="9" fillId="0" borderId="4"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general" vertical="center" textRotation="0" wrapText="true" indent="0" shrinkToFit="false"/>
      <protection locked="true" hidden="false"/>
    </xf>
    <xf numFmtId="164" fontId="9" fillId="0" borderId="4" xfId="0" applyFont="true" applyBorder="true" applyAlignment="true" applyProtection="false">
      <alignment horizontal="right" vertical="center" textRotation="0" wrapText="true" indent="0" shrinkToFit="false"/>
      <protection locked="true" hidden="false"/>
    </xf>
    <xf numFmtId="164" fontId="9" fillId="0" borderId="7" xfId="0" applyFont="true" applyBorder="true" applyAlignment="true" applyProtection="false">
      <alignment horizontal="general"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9" fillId="0" borderId="4" xfId="0" applyFont="true" applyBorder="true" applyAlignment="true" applyProtection="false">
      <alignment horizontal="center" vertical="center" textRotation="0" wrapText="true" indent="0" shrinkToFit="false"/>
      <protection locked="true" hidden="false"/>
    </xf>
    <xf numFmtId="164" fontId="9" fillId="0" borderId="5" xfId="0" applyFont="true" applyBorder="true" applyAlignment="true" applyProtection="false">
      <alignment horizontal="center" vertical="center" textRotation="0" wrapText="true" indent="0" shrinkToFit="false"/>
      <protection locked="true" hidden="false"/>
    </xf>
    <xf numFmtId="164" fontId="9" fillId="0" borderId="5" xfId="0" applyFont="true" applyBorder="true" applyAlignment="true" applyProtection="false">
      <alignment horizontal="center" vertical="top" textRotation="0" wrapText="true" indent="0" shrinkToFit="false"/>
      <protection locked="true" hidden="false"/>
    </xf>
    <xf numFmtId="164" fontId="9" fillId="0" borderId="5" xfId="0" applyFont="true" applyBorder="true" applyAlignment="true" applyProtection="false">
      <alignment horizontal="left" vertical="center" textRotation="0" wrapText="true" indent="1" shrinkToFit="false"/>
      <protection locked="true" hidden="false"/>
    </xf>
    <xf numFmtId="164" fontId="9" fillId="0" borderId="5" xfId="0" applyFont="true" applyBorder="true" applyAlignment="true" applyProtection="false">
      <alignment horizontal="left" vertical="center" textRotation="0" wrapText="true" indent="4" shrinkToFit="false"/>
      <protection locked="true" hidden="false"/>
    </xf>
    <xf numFmtId="164" fontId="9" fillId="0" borderId="6" xfId="0" applyFont="true" applyBorder="true" applyAlignment="true" applyProtection="false">
      <alignment horizontal="left" vertical="center" textRotation="0" wrapText="true" indent="4" shrinkToFit="false"/>
      <protection locked="true" hidden="false"/>
    </xf>
    <xf numFmtId="164" fontId="6" fillId="0" borderId="8" xfId="0" applyFont="true" applyBorder="true" applyAlignment="true" applyProtection="false">
      <alignment horizontal="left" vertical="center" textRotation="0" wrapText="true" indent="0" shrinkToFit="false"/>
      <protection locked="true" hidden="false"/>
    </xf>
    <xf numFmtId="164" fontId="9" fillId="2" borderId="9" xfId="0" applyFont="true" applyBorder="true" applyAlignment="true" applyProtection="false">
      <alignment horizontal="center" vertical="center" textRotation="0" wrapText="true" indent="0" shrinkToFit="false"/>
      <protection locked="true" hidden="false"/>
    </xf>
    <xf numFmtId="164" fontId="9" fillId="2" borderId="10" xfId="0" applyFont="true" applyBorder="true" applyAlignment="true" applyProtection="false">
      <alignment horizontal="left" vertical="center" textRotation="0" wrapText="true" indent="0" shrinkToFit="false"/>
      <protection locked="true" hidden="false"/>
    </xf>
    <xf numFmtId="164" fontId="12" fillId="3" borderId="11" xfId="0" applyFont="true" applyBorder="true" applyAlignment="true" applyProtection="false">
      <alignment horizontal="center" vertical="center" textRotation="0" wrapText="true" indent="0" shrinkToFit="false"/>
      <protection locked="true" hidden="false"/>
    </xf>
    <xf numFmtId="166" fontId="6" fillId="3" borderId="12" xfId="0" applyFont="true" applyBorder="true" applyAlignment="true" applyProtection="false">
      <alignment horizontal="center" vertical="center" textRotation="0" wrapText="false" indent="0" shrinkToFit="true"/>
      <protection locked="true" hidden="false"/>
    </xf>
    <xf numFmtId="164" fontId="12" fillId="3" borderId="12" xfId="0" applyFont="true" applyBorder="true" applyAlignment="true" applyProtection="false">
      <alignment horizontal="center" vertical="center" textRotation="0" wrapText="true" indent="0" shrinkToFit="false"/>
      <protection locked="true" hidden="false"/>
    </xf>
    <xf numFmtId="164" fontId="6" fillId="0" borderId="12" xfId="0" applyFont="true" applyBorder="true" applyAlignment="true" applyProtection="false">
      <alignment horizontal="left" vertical="bottom" textRotation="0" wrapText="true" indent="0" shrinkToFit="false"/>
      <protection locked="true" hidden="false"/>
    </xf>
    <xf numFmtId="164" fontId="6" fillId="3" borderId="13" xfId="0" applyFont="true" applyBorder="true" applyAlignment="true" applyProtection="false">
      <alignment horizontal="center" vertical="center" textRotation="0" wrapText="true" indent="0" shrinkToFit="false"/>
      <protection locked="true" hidden="false"/>
    </xf>
    <xf numFmtId="165" fontId="6" fillId="0" borderId="13" xfId="0" applyFont="true" applyBorder="true" applyAlignment="true" applyProtection="false">
      <alignment horizontal="general" vertical="center" textRotation="0" wrapText="true" indent="0" shrinkToFit="false"/>
      <protection locked="true" hidden="false"/>
    </xf>
    <xf numFmtId="164" fontId="12" fillId="3" borderId="14" xfId="0" applyFont="true" applyBorder="true" applyAlignment="true" applyProtection="false">
      <alignment horizontal="left" vertical="center" textRotation="0" wrapText="true" indent="0" shrinkToFit="false"/>
      <protection locked="true" hidden="false"/>
    </xf>
    <xf numFmtId="167" fontId="6" fillId="0" borderId="13" xfId="0" applyFont="true" applyBorder="true" applyAlignment="true" applyProtection="false">
      <alignment horizontal="right" vertical="center" textRotation="0" wrapText="true" indent="0" shrinkToFit="false"/>
      <protection locked="true" hidden="false"/>
    </xf>
    <xf numFmtId="168" fontId="6" fillId="3" borderId="15" xfId="0" applyFont="true" applyBorder="true" applyAlignment="true" applyProtection="false">
      <alignment horizontal="right" vertical="center" textRotation="0" wrapText="false" indent="0" shrinkToFit="true"/>
      <protection locked="true" hidden="false"/>
    </xf>
    <xf numFmtId="164" fontId="12" fillId="0" borderId="4" xfId="0" applyFont="true" applyBorder="true" applyAlignment="true" applyProtection="false">
      <alignment horizontal="center" vertical="center" textRotation="0" wrapText="true" indent="0" shrinkToFit="false"/>
      <protection locked="true" hidden="false"/>
    </xf>
    <xf numFmtId="169" fontId="6" fillId="0" borderId="5" xfId="21" applyFont="true" applyBorder="true" applyAlignment="true" applyProtection="false">
      <alignment horizontal="center" vertical="center" textRotation="0" wrapText="true" indent="0" shrinkToFit="false"/>
      <protection locked="true" hidden="false"/>
    </xf>
    <xf numFmtId="164" fontId="12" fillId="0" borderId="5" xfId="0" applyFont="true" applyBorder="true" applyAlignment="true" applyProtection="false">
      <alignment horizontal="center" vertical="center" textRotation="0" wrapText="true" indent="0" shrinkToFit="false"/>
      <protection locked="true" hidden="false"/>
    </xf>
    <xf numFmtId="164" fontId="12" fillId="0" borderId="5" xfId="0" applyFont="true" applyBorder="true" applyAlignment="true" applyProtection="false">
      <alignment horizontal="left" vertical="top" textRotation="0" wrapText="true" indent="0" shrinkToFit="false"/>
      <protection locked="true" hidden="false"/>
    </xf>
    <xf numFmtId="164" fontId="6" fillId="0" borderId="5" xfId="0" applyFont="true" applyBorder="true" applyAlignment="true" applyProtection="false">
      <alignment horizontal="center" vertical="top" textRotation="0" wrapText="true" indent="0" shrinkToFit="false"/>
      <protection locked="true" hidden="false"/>
    </xf>
    <xf numFmtId="165" fontId="6" fillId="0" borderId="5" xfId="0" applyFont="true" applyBorder="true" applyAlignment="true" applyProtection="false">
      <alignment horizontal="right" vertical="center" textRotation="0" wrapText="false" indent="0" shrinkToFit="true"/>
      <protection locked="true" hidden="false"/>
    </xf>
    <xf numFmtId="164" fontId="12" fillId="0" borderId="5" xfId="0" applyFont="true" applyBorder="true" applyAlignment="true" applyProtection="false">
      <alignment horizontal="left" vertical="center" textRotation="0" wrapText="true" indent="0" shrinkToFit="false"/>
      <protection locked="true" hidden="false"/>
    </xf>
    <xf numFmtId="164" fontId="11" fillId="0" borderId="5" xfId="0" applyFont="true" applyBorder="true" applyAlignment="true" applyProtection="false">
      <alignment horizontal="right" vertical="center" textRotation="0" wrapText="false" indent="0" shrinkToFit="false"/>
      <protection locked="true" hidden="false"/>
    </xf>
    <xf numFmtId="168" fontId="11" fillId="0" borderId="6" xfId="0" applyFont="true" applyBorder="true" applyAlignment="true" applyProtection="false">
      <alignment horizontal="right" vertical="center" textRotation="0" wrapText="false" indent="0" shrinkToFit="true"/>
      <protection locked="true" hidden="false"/>
    </xf>
    <xf numFmtId="164" fontId="6" fillId="4" borderId="0" xfId="0" applyFont="true" applyBorder="false" applyAlignment="true" applyProtection="false">
      <alignment horizontal="left" vertical="top" textRotation="0" wrapText="false" indent="0" shrinkToFit="false"/>
      <protection locked="true" hidden="false"/>
    </xf>
    <xf numFmtId="164" fontId="9" fillId="2" borderId="4" xfId="0" applyFont="true" applyBorder="true" applyAlignment="true" applyProtection="false">
      <alignment horizontal="center" vertical="center" textRotation="0" wrapText="true" indent="0" shrinkToFit="false"/>
      <protection locked="true" hidden="false"/>
    </xf>
    <xf numFmtId="164" fontId="9" fillId="2" borderId="6" xfId="0" applyFont="true" applyBorder="true" applyAlignment="true" applyProtection="false">
      <alignment horizontal="left" vertical="center" textRotation="0" wrapText="true" indent="0" shrinkToFit="false"/>
      <protection locked="true" hidden="false"/>
    </xf>
    <xf numFmtId="164" fontId="12" fillId="3" borderId="16" xfId="0" applyFont="true" applyBorder="true" applyAlignment="true" applyProtection="false">
      <alignment horizontal="center" vertical="center" textRotation="0" wrapText="true" indent="0" shrinkToFit="false"/>
      <protection locked="true" hidden="false"/>
    </xf>
    <xf numFmtId="164" fontId="6" fillId="3" borderId="17" xfId="21" applyFont="true" applyBorder="true" applyAlignment="true" applyProtection="false">
      <alignment horizontal="center" vertical="center" textRotation="0" wrapText="true" indent="0" shrinkToFit="false"/>
      <protection locked="true" hidden="false"/>
    </xf>
    <xf numFmtId="164" fontId="12" fillId="3" borderId="18" xfId="0" applyFont="true" applyBorder="true" applyAlignment="true" applyProtection="false">
      <alignment horizontal="center" vertical="center" textRotation="0" wrapText="true" indent="0" shrinkToFit="false"/>
      <protection locked="true" hidden="false"/>
    </xf>
    <xf numFmtId="164" fontId="6" fillId="3" borderId="18" xfId="0" applyFont="true" applyBorder="true" applyAlignment="true" applyProtection="false">
      <alignment horizontal="left" vertical="center" textRotation="0" wrapText="true" indent="0" shrinkToFit="false"/>
      <protection locked="true" hidden="false"/>
    </xf>
    <xf numFmtId="164" fontId="6" fillId="3" borderId="19" xfId="0" applyFont="true" applyBorder="true" applyAlignment="true" applyProtection="false">
      <alignment horizontal="center" vertical="center" textRotation="0" wrapText="true" indent="0" shrinkToFit="false"/>
      <protection locked="true" hidden="false"/>
    </xf>
    <xf numFmtId="165" fontId="6" fillId="3" borderId="18" xfId="0" applyFont="true" applyBorder="true" applyAlignment="true" applyProtection="false">
      <alignment horizontal="right" vertical="center" textRotation="0" wrapText="false" indent="0" shrinkToFit="true"/>
      <protection locked="true" hidden="false"/>
    </xf>
    <xf numFmtId="164" fontId="12" fillId="3" borderId="20" xfId="0" applyFont="true" applyBorder="true" applyAlignment="true" applyProtection="false">
      <alignment horizontal="left" vertical="center" textRotation="0" wrapText="true" indent="0" shrinkToFit="false"/>
      <protection locked="true" hidden="false"/>
    </xf>
    <xf numFmtId="167" fontId="6" fillId="0" borderId="19" xfId="0" applyFont="true" applyBorder="true" applyAlignment="true" applyProtection="false">
      <alignment horizontal="right" vertical="center" textRotation="0" wrapText="true" indent="0" shrinkToFit="false"/>
      <protection locked="true" hidden="false"/>
    </xf>
    <xf numFmtId="168" fontId="6" fillId="3" borderId="21" xfId="0" applyFont="true" applyBorder="true" applyAlignment="true" applyProtection="false">
      <alignment horizontal="right" vertical="center" textRotation="0" wrapText="false" indent="0" shrinkToFit="true"/>
      <protection locked="true" hidden="false"/>
    </xf>
    <xf numFmtId="164" fontId="6" fillId="0" borderId="18" xfId="0" applyFont="true" applyBorder="true" applyAlignment="true" applyProtection="false">
      <alignment horizontal="left" vertical="center" textRotation="0" wrapText="true" indent="0" shrinkToFit="false"/>
      <protection locked="true" hidden="false"/>
    </xf>
    <xf numFmtId="164" fontId="6" fillId="3" borderId="18" xfId="0" applyFont="true" applyBorder="true" applyAlignment="true" applyProtection="false">
      <alignment horizontal="center" vertical="center" textRotation="0" wrapText="true" indent="0" shrinkToFit="false"/>
      <protection locked="true" hidden="false"/>
    </xf>
    <xf numFmtId="164" fontId="6" fillId="3" borderId="18" xfId="0" applyFont="true" applyBorder="true" applyAlignment="true" applyProtection="false">
      <alignment horizontal="left" vertical="bottom" textRotation="0" wrapText="true" indent="0" shrinkToFit="false"/>
      <protection locked="true" hidden="false"/>
    </xf>
    <xf numFmtId="166" fontId="6" fillId="3" borderId="18" xfId="0" applyFont="true" applyBorder="true" applyAlignment="true" applyProtection="false">
      <alignment horizontal="center" vertical="center" textRotation="0" wrapText="false" indent="0" shrinkToFit="true"/>
      <protection locked="true" hidden="false"/>
    </xf>
    <xf numFmtId="164" fontId="12" fillId="3" borderId="22" xfId="0" applyFont="true" applyBorder="true" applyAlignment="true" applyProtection="false">
      <alignment horizontal="left" vertical="center" textRotation="0" wrapText="true" indent="0" shrinkToFit="false"/>
      <protection locked="true" hidden="false"/>
    </xf>
    <xf numFmtId="164" fontId="6" fillId="0" borderId="23" xfId="0" applyFont="true" applyBorder="true" applyAlignment="true" applyProtection="false">
      <alignment horizontal="left" vertical="top" textRotation="0" wrapText="false" indent="0" shrinkToFit="false"/>
      <protection locked="true" hidden="false"/>
    </xf>
    <xf numFmtId="167" fontId="6" fillId="0" borderId="24" xfId="0" applyFont="true" applyBorder="true" applyAlignment="true" applyProtection="false">
      <alignment horizontal="left" vertical="top" textRotation="0" wrapText="false" indent="0" shrinkToFit="false"/>
      <protection locked="true" hidden="false"/>
    </xf>
    <xf numFmtId="164" fontId="6" fillId="0" borderId="18" xfId="0" applyFont="true" applyBorder="true" applyAlignment="true" applyProtection="false">
      <alignment horizontal="left" vertical="bottom" textRotation="0" wrapText="true" indent="0" shrinkToFit="false"/>
      <protection locked="true" hidden="false"/>
    </xf>
    <xf numFmtId="165" fontId="6" fillId="4" borderId="0" xfId="0" applyFont="true" applyBorder="false" applyAlignment="true" applyProtection="false">
      <alignment horizontal="left" vertical="top" textRotation="0" wrapText="false" indent="0" shrinkToFit="false"/>
      <protection locked="true" hidden="false"/>
    </xf>
    <xf numFmtId="164" fontId="6" fillId="4" borderId="23" xfId="0" applyFont="true" applyBorder="true" applyAlignment="true" applyProtection="false">
      <alignment horizontal="left" vertical="top" textRotation="0" wrapText="false" indent="0" shrinkToFit="false"/>
      <protection locked="true" hidden="false"/>
    </xf>
    <xf numFmtId="164" fontId="6" fillId="4" borderId="24" xfId="0" applyFont="true" applyBorder="true" applyAlignment="true" applyProtection="false">
      <alignment horizontal="left" vertical="top" textRotation="0" wrapText="false" indent="0" shrinkToFit="false"/>
      <protection locked="true" hidden="false"/>
    </xf>
    <xf numFmtId="164" fontId="6" fillId="3" borderId="12" xfId="0" applyFont="true" applyBorder="true" applyAlignment="true" applyProtection="false">
      <alignment horizontal="left" vertical="bottom" textRotation="0" wrapText="true" indent="0" shrinkToFit="false"/>
      <protection locked="true" hidden="false"/>
    </xf>
    <xf numFmtId="164" fontId="6" fillId="3" borderId="12" xfId="0" applyFont="true" applyBorder="true" applyAlignment="true" applyProtection="false">
      <alignment horizontal="center" vertical="center" textRotation="0" wrapText="true" indent="0" shrinkToFit="false"/>
      <protection locked="true" hidden="false"/>
    </xf>
    <xf numFmtId="165" fontId="6" fillId="3" borderId="12" xfId="0" applyFont="true" applyBorder="true" applyAlignment="true" applyProtection="false">
      <alignment horizontal="right" vertical="center" textRotation="0" wrapText="false" indent="0" shrinkToFit="true"/>
      <protection locked="true" hidden="false"/>
    </xf>
    <xf numFmtId="164" fontId="12" fillId="3" borderId="25" xfId="0" applyFont="true" applyBorder="true" applyAlignment="true" applyProtection="false">
      <alignment horizontal="left" vertical="center" textRotation="0" wrapText="true" indent="0" shrinkToFit="false"/>
      <protection locked="true" hidden="false"/>
    </xf>
    <xf numFmtId="164" fontId="12" fillId="3" borderId="4" xfId="0" applyFont="true" applyBorder="true" applyAlignment="true" applyProtection="false">
      <alignment horizontal="center" vertical="center" textRotation="0" wrapText="true" indent="0" shrinkToFit="false"/>
      <protection locked="true" hidden="false"/>
    </xf>
    <xf numFmtId="164" fontId="12" fillId="3" borderId="5" xfId="0" applyFont="true" applyBorder="true" applyAlignment="true" applyProtection="false">
      <alignment horizontal="center" vertical="center" textRotation="0" wrapText="true" indent="0" shrinkToFit="false"/>
      <protection locked="true" hidden="false"/>
    </xf>
    <xf numFmtId="164" fontId="6" fillId="3" borderId="5" xfId="0" applyFont="true" applyBorder="true" applyAlignment="true" applyProtection="false">
      <alignment horizontal="left" vertical="top" textRotation="0" wrapText="true" indent="0" shrinkToFit="false"/>
      <protection locked="true" hidden="false"/>
    </xf>
    <xf numFmtId="165" fontId="6" fillId="3" borderId="5" xfId="0" applyFont="true" applyBorder="true" applyAlignment="true" applyProtection="false">
      <alignment horizontal="right" vertical="center" textRotation="0" wrapText="false" indent="0" shrinkToFit="true"/>
      <protection locked="true" hidden="false"/>
    </xf>
    <xf numFmtId="164" fontId="12" fillId="3" borderId="5" xfId="0" applyFont="true" applyBorder="true" applyAlignment="true" applyProtection="false">
      <alignment horizontal="left" vertical="center" textRotation="0" wrapText="true" indent="0" shrinkToFit="false"/>
      <protection locked="true" hidden="false"/>
    </xf>
    <xf numFmtId="164" fontId="9" fillId="3" borderId="5" xfId="0" applyFont="true" applyBorder="true" applyAlignment="true" applyProtection="false">
      <alignment horizontal="left" vertical="center" textRotation="0" wrapText="true" indent="0" shrinkToFit="false"/>
      <protection locked="true" hidden="false"/>
    </xf>
    <xf numFmtId="168" fontId="11" fillId="3" borderId="6" xfId="0" applyFont="true" applyBorder="true" applyAlignment="true" applyProtection="false">
      <alignment horizontal="right" vertical="center" textRotation="0" wrapText="false" indent="0" shrinkToFit="true"/>
      <protection locked="true" hidden="false"/>
    </xf>
    <xf numFmtId="165" fontId="6" fillId="3" borderId="19" xfId="0" applyFont="true" applyBorder="true" applyAlignment="true" applyProtection="false">
      <alignment horizontal="right" vertical="center" textRotation="0" wrapText="false" indent="0" shrinkToFit="true"/>
      <protection locked="true" hidden="false"/>
    </xf>
    <xf numFmtId="164" fontId="6" fillId="3" borderId="18" xfId="0" applyFont="true" applyBorder="true" applyAlignment="true" applyProtection="false">
      <alignment horizontal="left" vertical="top" textRotation="0" wrapText="true" indent="0" shrinkToFit="false"/>
      <protection locked="true" hidden="false"/>
    </xf>
    <xf numFmtId="164" fontId="6" fillId="3" borderId="12" xfId="0" applyFont="true" applyBorder="true" applyAlignment="true" applyProtection="false">
      <alignment horizontal="left" vertical="top" textRotation="0" wrapText="true" indent="0" shrinkToFit="false"/>
      <protection locked="true" hidden="false"/>
    </xf>
    <xf numFmtId="164" fontId="11" fillId="2" borderId="9" xfId="0" applyFont="true" applyBorder="true" applyAlignment="true" applyProtection="false">
      <alignment horizontal="center" vertical="center" textRotation="0" wrapText="true" indent="0" shrinkToFit="false"/>
      <protection locked="true" hidden="false"/>
    </xf>
    <xf numFmtId="164" fontId="11" fillId="2" borderId="10" xfId="0" applyFont="true" applyBorder="true" applyAlignment="true" applyProtection="false">
      <alignment horizontal="left" vertical="center" textRotation="0" wrapText="true" indent="0" shrinkToFit="false"/>
      <protection locked="true" hidden="false"/>
    </xf>
    <xf numFmtId="164" fontId="12" fillId="3" borderId="26" xfId="0" applyFont="true" applyBorder="true" applyAlignment="true" applyProtection="false">
      <alignment horizontal="center" vertical="center" textRotation="0" wrapText="true" indent="0" shrinkToFit="false"/>
      <protection locked="true" hidden="false"/>
    </xf>
    <xf numFmtId="164" fontId="12" fillId="3" borderId="27" xfId="0" applyFont="true" applyBorder="true" applyAlignment="true" applyProtection="false">
      <alignment horizontal="center" vertical="center" textRotation="0" wrapText="true" indent="0" shrinkToFit="false"/>
      <protection locked="true" hidden="false"/>
    </xf>
    <xf numFmtId="164" fontId="12" fillId="0" borderId="18" xfId="0" applyFont="true" applyBorder="true" applyAlignment="true" applyProtection="false">
      <alignment horizontal="general" vertical="bottom" textRotation="0" wrapText="true" indent="0" shrinkToFit="false"/>
      <protection locked="true" hidden="false"/>
    </xf>
    <xf numFmtId="164" fontId="12" fillId="3" borderId="28" xfId="0" applyFont="true" applyBorder="true" applyAlignment="true" applyProtection="false">
      <alignment horizontal="center" vertical="center" textRotation="0" wrapText="true" indent="0" shrinkToFit="false"/>
      <protection locked="true" hidden="false"/>
    </xf>
    <xf numFmtId="165" fontId="12" fillId="3" borderId="27" xfId="0" applyFont="true" applyBorder="true" applyAlignment="true" applyProtection="false">
      <alignment horizontal="right" vertical="center" textRotation="0" wrapText="true" indent="0" shrinkToFit="false"/>
      <protection locked="true" hidden="false"/>
    </xf>
    <xf numFmtId="164" fontId="12" fillId="3" borderId="29" xfId="0" applyFont="true" applyBorder="true" applyAlignment="true" applyProtection="false">
      <alignment horizontal="left" vertical="center" textRotation="0" wrapText="true" indent="0" shrinkToFit="false"/>
      <protection locked="true" hidden="false"/>
    </xf>
    <xf numFmtId="164" fontId="12" fillId="3" borderId="17" xfId="0" applyFont="true" applyBorder="true" applyAlignment="true" applyProtection="false">
      <alignment horizontal="left" vertical="center" textRotation="0" wrapText="true" indent="0" shrinkToFit="false"/>
      <protection locked="true" hidden="false"/>
    </xf>
    <xf numFmtId="168" fontId="6" fillId="3" borderId="30" xfId="0" applyFont="true" applyBorder="true" applyAlignment="true" applyProtection="false">
      <alignment horizontal="right" vertical="center" textRotation="0" wrapText="false" indent="0" shrinkToFit="true"/>
      <protection locked="true" hidden="false"/>
    </xf>
    <xf numFmtId="164" fontId="12" fillId="0" borderId="31" xfId="0" applyFont="true" applyBorder="true" applyAlignment="true" applyProtection="false">
      <alignment horizontal="center" vertical="center" textRotation="0" wrapText="true" indent="0" shrinkToFit="false"/>
      <protection locked="true" hidden="false"/>
    </xf>
    <xf numFmtId="164" fontId="6" fillId="0" borderId="12" xfId="21" applyFont="true" applyBorder="true" applyAlignment="true" applyProtection="false">
      <alignment horizontal="center" vertical="center" textRotation="0" wrapText="true" indent="0" shrinkToFit="false"/>
      <protection locked="true" hidden="false"/>
    </xf>
    <xf numFmtId="164" fontId="12" fillId="0" borderId="12" xfId="0" applyFont="true" applyBorder="true" applyAlignment="true" applyProtection="false">
      <alignment horizontal="center" vertical="center" textRotation="0" wrapText="true" indent="0" shrinkToFit="false"/>
      <protection locked="true" hidden="false"/>
    </xf>
    <xf numFmtId="164" fontId="12" fillId="0" borderId="32" xfId="0" applyFont="true" applyBorder="true" applyAlignment="true" applyProtection="false">
      <alignment horizontal="center" vertical="center" textRotation="0" wrapText="true" indent="0" shrinkToFit="false"/>
      <protection locked="true" hidden="false"/>
    </xf>
    <xf numFmtId="165" fontId="12" fillId="0" borderId="33" xfId="0" applyFont="true" applyBorder="true" applyAlignment="true" applyProtection="false">
      <alignment horizontal="right" vertical="center" textRotation="0" wrapText="true" indent="0" shrinkToFit="false"/>
      <protection locked="true" hidden="false"/>
    </xf>
    <xf numFmtId="164" fontId="12" fillId="0" borderId="34" xfId="0" applyFont="true" applyBorder="true" applyAlignment="true" applyProtection="false">
      <alignment horizontal="left" vertical="center" textRotation="0" wrapText="true" indent="0" shrinkToFit="false"/>
      <protection locked="true" hidden="false"/>
    </xf>
    <xf numFmtId="164" fontId="12" fillId="0" borderId="35" xfId="0" applyFont="true" applyBorder="true" applyAlignment="true" applyProtection="false">
      <alignment horizontal="left" vertical="center" textRotation="0" wrapText="true" indent="0" shrinkToFit="false"/>
      <protection locked="true" hidden="false"/>
    </xf>
    <xf numFmtId="168" fontId="6" fillId="0" borderId="7" xfId="0" applyFont="true" applyBorder="true" applyAlignment="true" applyProtection="false">
      <alignment horizontal="right" vertical="center" textRotation="0" wrapText="false" indent="0" shrinkToFit="true"/>
      <protection locked="true" hidden="false"/>
    </xf>
    <xf numFmtId="164" fontId="6" fillId="0" borderId="4" xfId="0" applyFont="true" applyBorder="true" applyAlignment="true" applyProtection="false">
      <alignment horizontal="center" vertical="center" textRotation="0" wrapText="true" indent="0" shrinkToFit="false"/>
      <protection locked="true" hidden="false"/>
    </xf>
    <xf numFmtId="164" fontId="11" fillId="0" borderId="5" xfId="0" applyFont="true" applyBorder="true" applyAlignment="true" applyProtection="false">
      <alignment horizontal="general" vertical="center" textRotation="0" wrapText="false" indent="0" shrinkToFit="false"/>
      <protection locked="true" hidden="false"/>
    </xf>
    <xf numFmtId="164" fontId="6" fillId="0" borderId="5" xfId="0" applyFont="true" applyBorder="true" applyAlignment="true" applyProtection="false">
      <alignment horizontal="general" vertical="center" textRotation="0" wrapText="false" indent="0" shrinkToFit="false"/>
      <protection locked="true" hidden="false"/>
    </xf>
    <xf numFmtId="164" fontId="6" fillId="3" borderId="16" xfId="0" applyFont="true" applyBorder="true" applyAlignment="true" applyProtection="false">
      <alignment horizontal="center" vertical="center" textRotation="0" wrapText="true" indent="0" shrinkToFit="false"/>
      <protection locked="true" hidden="false"/>
    </xf>
    <xf numFmtId="164" fontId="6" fillId="3" borderId="27" xfId="0" applyFont="true" applyBorder="true" applyAlignment="true" applyProtection="false">
      <alignment horizontal="center" vertical="center" textRotation="0" wrapText="true" indent="0" shrinkToFit="false"/>
      <protection locked="true" hidden="false"/>
    </xf>
    <xf numFmtId="164" fontId="6" fillId="0" borderId="27" xfId="0" applyFont="true" applyBorder="true" applyAlignment="true" applyProtection="false">
      <alignment horizontal="left" vertical="center" textRotation="0" wrapText="true" indent="0" shrinkToFit="false"/>
      <protection locked="true" hidden="false"/>
    </xf>
    <xf numFmtId="165" fontId="6" fillId="3" borderId="27" xfId="0" applyFont="true" applyBorder="true" applyAlignment="true" applyProtection="false">
      <alignment horizontal="right" vertical="center" textRotation="0" wrapText="false" indent="0" shrinkToFit="true"/>
      <protection locked="true" hidden="false"/>
    </xf>
    <xf numFmtId="164" fontId="6" fillId="3" borderId="29" xfId="0" applyFont="true" applyBorder="true" applyAlignment="true" applyProtection="false">
      <alignment horizontal="left" vertical="center" textRotation="0" wrapText="true" indent="0" shrinkToFit="false"/>
      <protection locked="true" hidden="false"/>
    </xf>
    <xf numFmtId="164" fontId="6" fillId="3" borderId="20" xfId="0" applyFont="true" applyBorder="true" applyAlignment="true" applyProtection="false">
      <alignment horizontal="left" vertical="center" textRotation="0" wrapText="true" indent="0" shrinkToFit="false"/>
      <protection locked="true" hidden="false"/>
    </xf>
    <xf numFmtId="165" fontId="6" fillId="0" borderId="0" xfId="0" applyFont="true" applyBorder="false" applyAlignment="true" applyProtection="false">
      <alignment horizontal="left" vertical="top" textRotation="0" wrapText="false" indent="0" shrinkToFit="false"/>
      <protection locked="true" hidden="false"/>
    </xf>
    <xf numFmtId="164" fontId="6" fillId="3" borderId="18" xfId="21" applyFont="true" applyBorder="true" applyAlignment="true" applyProtection="false">
      <alignment horizontal="center" vertical="center" textRotation="0" wrapText="true" indent="0" shrinkToFit="false"/>
      <protection locked="true" hidden="false"/>
    </xf>
    <xf numFmtId="164" fontId="6" fillId="3" borderId="17" xfId="0" applyFont="true" applyBorder="true" applyAlignment="true" applyProtection="false">
      <alignment horizontal="left" vertical="center" textRotation="0" wrapText="true" indent="0" shrinkToFit="false"/>
      <protection locked="true" hidden="false"/>
    </xf>
    <xf numFmtId="164" fontId="6" fillId="3" borderId="22" xfId="0" applyFont="true" applyBorder="true" applyAlignment="true" applyProtection="false">
      <alignment horizontal="left" vertical="center" textRotation="0" wrapText="true" indent="0" shrinkToFit="false"/>
      <protection locked="true" hidden="false"/>
    </xf>
    <xf numFmtId="169" fontId="6" fillId="3" borderId="12" xfId="21" applyFont="true" applyBorder="true" applyAlignment="true" applyProtection="false">
      <alignment horizontal="center" vertical="center" textRotation="0" wrapText="true" indent="0" shrinkToFit="false"/>
      <protection locked="true" hidden="false"/>
    </xf>
    <xf numFmtId="164" fontId="6" fillId="0" borderId="12" xfId="0" applyFont="true" applyBorder="true" applyAlignment="true" applyProtection="false">
      <alignment horizontal="left" vertical="center" textRotation="0" wrapText="true" indent="0" shrinkToFit="false"/>
      <protection locked="true" hidden="false"/>
    </xf>
    <xf numFmtId="164" fontId="6" fillId="3" borderId="25" xfId="0" applyFont="true" applyBorder="true" applyAlignment="true" applyProtection="false">
      <alignment horizontal="left" vertical="center" textRotation="0" wrapText="true" indent="0" shrinkToFit="false"/>
      <protection locked="true" hidden="false"/>
    </xf>
    <xf numFmtId="168" fontId="6" fillId="3" borderId="13" xfId="0" applyFont="true" applyBorder="true" applyAlignment="true" applyProtection="false">
      <alignment horizontal="right" vertical="center" textRotation="0" wrapText="false" indent="0" shrinkToFit="false"/>
      <protection locked="true" hidden="false"/>
    </xf>
    <xf numFmtId="164" fontId="6" fillId="3" borderId="14" xfId="0" applyFont="true" applyBorder="true" applyAlignment="true" applyProtection="false">
      <alignment horizontal="left" vertical="center" textRotation="0" wrapText="true" indent="0" shrinkToFit="false"/>
      <protection locked="true" hidden="false"/>
    </xf>
    <xf numFmtId="164" fontId="6" fillId="0" borderId="5" xfId="0" applyFont="true" applyBorder="true" applyAlignment="true" applyProtection="false">
      <alignment horizontal="center" vertical="center" textRotation="0" wrapText="true" indent="0" shrinkToFit="false"/>
      <protection locked="true" hidden="false"/>
    </xf>
    <xf numFmtId="164" fontId="12" fillId="3" borderId="36" xfId="0" applyFont="true" applyBorder="true" applyAlignment="true" applyProtection="false">
      <alignment horizontal="center" vertical="center" textRotation="0" wrapText="true" indent="0" shrinkToFit="false"/>
      <protection locked="true" hidden="false"/>
    </xf>
    <xf numFmtId="164" fontId="6" fillId="0" borderId="36" xfId="0" applyFont="true" applyBorder="true" applyAlignment="true" applyProtection="false">
      <alignment horizontal="left" vertical="bottom" textRotation="0" wrapText="true" indent="0" shrinkToFit="false"/>
      <protection locked="true" hidden="false"/>
    </xf>
    <xf numFmtId="164" fontId="6" fillId="3" borderId="37" xfId="0" applyFont="true" applyBorder="true" applyAlignment="true" applyProtection="false">
      <alignment horizontal="center" vertical="center" textRotation="0" wrapText="true" indent="0" shrinkToFit="false"/>
      <protection locked="true" hidden="false"/>
    </xf>
    <xf numFmtId="164" fontId="12" fillId="3" borderId="38" xfId="0" applyFont="true" applyBorder="true" applyAlignment="true" applyProtection="false">
      <alignment horizontal="left" vertical="center" textRotation="0" wrapText="true" indent="0" shrinkToFit="false"/>
      <protection locked="true" hidden="false"/>
    </xf>
    <xf numFmtId="164" fontId="12" fillId="3" borderId="31" xfId="0" applyFont="true" applyBorder="true" applyAlignment="true" applyProtection="false">
      <alignment horizontal="center" vertical="center" textRotation="0" wrapText="true" indent="0" shrinkToFit="false"/>
      <protection locked="true" hidden="false"/>
    </xf>
    <xf numFmtId="164" fontId="6" fillId="3" borderId="12" xfId="21" applyFont="true" applyBorder="true" applyAlignment="true" applyProtection="false">
      <alignment horizontal="center" vertical="center" textRotation="0" wrapText="true" indent="0" shrinkToFit="false"/>
      <protection locked="true" hidden="false"/>
    </xf>
    <xf numFmtId="164" fontId="12" fillId="0" borderId="12" xfId="0" applyFont="true" applyBorder="true" applyAlignment="true" applyProtection="false">
      <alignment horizontal="general" vertical="bottom" textRotation="0" wrapText="true" indent="0" shrinkToFit="false"/>
      <protection locked="true" hidden="false"/>
    </xf>
    <xf numFmtId="164" fontId="12" fillId="3" borderId="39" xfId="0" applyFont="true" applyBorder="true" applyAlignment="true" applyProtection="false">
      <alignment horizontal="center" vertical="center" textRotation="0" wrapText="true" indent="0" shrinkToFit="false"/>
      <protection locked="true" hidden="false"/>
    </xf>
    <xf numFmtId="164" fontId="12" fillId="3" borderId="35" xfId="0" applyFont="true" applyBorder="true" applyAlignment="true" applyProtection="false">
      <alignment horizontal="center" vertical="center" textRotation="0" wrapText="true" indent="0" shrinkToFit="false"/>
      <protection locked="true" hidden="false"/>
    </xf>
    <xf numFmtId="164" fontId="12" fillId="3" borderId="35" xfId="0" applyFont="true" applyBorder="true" applyAlignment="true" applyProtection="false">
      <alignment horizontal="left" vertical="top" textRotation="0" wrapText="true" indent="0" shrinkToFit="false"/>
      <protection locked="true" hidden="false"/>
    </xf>
    <xf numFmtId="164" fontId="12" fillId="3" borderId="35" xfId="0" applyFont="true" applyBorder="true" applyAlignment="true" applyProtection="false">
      <alignment horizontal="right" vertical="center" textRotation="0" wrapText="true" indent="0" shrinkToFit="false"/>
      <protection locked="true" hidden="false"/>
    </xf>
    <xf numFmtId="164" fontId="12" fillId="3" borderId="35" xfId="0" applyFont="true" applyBorder="true" applyAlignment="true" applyProtection="false">
      <alignment horizontal="left" vertical="center" textRotation="0" wrapText="true" indent="0" shrinkToFit="false"/>
      <protection locked="true" hidden="false"/>
    </xf>
    <xf numFmtId="168" fontId="6" fillId="3" borderId="35" xfId="0" applyFont="true" applyBorder="true" applyAlignment="true" applyProtection="false">
      <alignment horizontal="right" vertical="center" textRotation="0" wrapText="false" indent="0" shrinkToFit="false"/>
      <protection locked="true" hidden="false"/>
    </xf>
    <xf numFmtId="168" fontId="6" fillId="3" borderId="7" xfId="0" applyFont="true" applyBorder="true" applyAlignment="true" applyProtection="false">
      <alignment horizontal="right" vertical="center" textRotation="0" wrapText="false" indent="0" shrinkToFit="true"/>
      <protection locked="true" hidden="false"/>
    </xf>
    <xf numFmtId="164" fontId="9" fillId="0" borderId="23" xfId="0" applyFont="true" applyBorder="true" applyAlignment="true" applyProtection="false">
      <alignment horizontal="right" vertical="center" textRotation="0" wrapText="true" indent="0" shrinkToFit="false"/>
      <protection locked="true" hidden="false"/>
    </xf>
    <xf numFmtId="164" fontId="9" fillId="0" borderId="0" xfId="0" applyFont="true" applyBorder="false" applyAlignment="true" applyProtection="false">
      <alignment horizontal="right" vertical="center" textRotation="0" wrapText="true" indent="0" shrinkToFit="false"/>
      <protection locked="true" hidden="false"/>
    </xf>
    <xf numFmtId="164" fontId="9" fillId="0" borderId="0" xfId="0" applyFont="true" applyBorder="false" applyAlignment="true" applyProtection="false">
      <alignment horizontal="right" vertical="top" textRotation="0" wrapText="true" indent="0" shrinkToFit="false"/>
      <protection locked="true" hidden="false"/>
    </xf>
    <xf numFmtId="164" fontId="9" fillId="0" borderId="0" xfId="0" applyFont="true" applyBorder="false" applyAlignment="true" applyProtection="false">
      <alignment horizontal="left" vertical="center" textRotation="0" wrapText="true" indent="0" shrinkToFit="false"/>
      <protection locked="true" hidden="false"/>
    </xf>
    <xf numFmtId="168" fontId="11" fillId="0" borderId="24" xfId="0" applyFont="true" applyBorder="true" applyAlignment="true" applyProtection="false">
      <alignment horizontal="right" vertical="center" textRotation="0" wrapText="false" indent="0" shrinkToFit="true"/>
      <protection locked="true" hidden="false"/>
    </xf>
    <xf numFmtId="170" fontId="11" fillId="0" borderId="4" xfId="0" applyFont="true" applyBorder="true" applyAlignment="true" applyProtection="false">
      <alignment horizontal="right" vertical="center" textRotation="0" wrapText="false" indent="0" shrinkToFit="true"/>
      <protection locked="true" hidden="false"/>
    </xf>
    <xf numFmtId="170" fontId="11" fillId="0" borderId="5" xfId="0" applyFont="true" applyBorder="true" applyAlignment="true" applyProtection="false">
      <alignment horizontal="right" vertical="center" textRotation="0" wrapText="false" indent="0" shrinkToFit="true"/>
      <protection locked="true" hidden="false"/>
    </xf>
    <xf numFmtId="170" fontId="11" fillId="0" borderId="5" xfId="0" applyFont="true" applyBorder="true" applyAlignment="true" applyProtection="false">
      <alignment horizontal="right" vertical="top" textRotation="0" wrapText="false" indent="0" shrinkToFit="true"/>
      <protection locked="true" hidden="false"/>
    </xf>
    <xf numFmtId="164" fontId="6" fillId="0" borderId="0" xfId="0" applyFont="true" applyBorder="true" applyAlignment="true" applyProtection="false">
      <alignment horizontal="center" vertical="center" textRotation="0" wrapText="tru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true" applyAlignment="true" applyProtection="false">
      <alignment horizontal="left" vertical="top"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2" fillId="0" borderId="0" xfId="20" applyFont="true" applyBorder="true" applyAlignment="true" applyProtection="false">
      <alignment horizontal="center" vertical="center" textRotation="0" wrapText="false" indent="0" shrinkToFit="false"/>
      <protection locked="true" hidden="false"/>
    </xf>
    <xf numFmtId="164" fontId="14" fillId="0" borderId="0" xfId="0" applyFont="true" applyBorder="false" applyAlignment="true" applyProtection="false">
      <alignment horizontal="center" vertical="center" textRotation="0" wrapText="true" indent="0" shrinkToFit="false"/>
      <protection locked="true" hidden="false"/>
    </xf>
    <xf numFmtId="164" fontId="14" fillId="0" borderId="0" xfId="0" applyFont="true" applyBorder="false" applyAlignment="true" applyProtection="false">
      <alignment horizontal="center" vertical="top" textRotation="0" wrapText="true" indent="0" shrinkToFit="false"/>
      <protection locked="true" hidden="false"/>
    </xf>
    <xf numFmtId="164" fontId="14" fillId="0" borderId="0" xfId="0" applyFont="true" applyBorder="false" applyAlignment="true" applyProtection="false">
      <alignment horizontal="right" vertical="center" textRotation="0" wrapText="true" indent="0" shrinkToFit="false"/>
      <protection locked="true" hidden="false"/>
    </xf>
    <xf numFmtId="164" fontId="14" fillId="0" borderId="0" xfId="0" applyFont="true" applyBorder="false" applyAlignment="true" applyProtection="false">
      <alignment horizontal="center" vertical="top" textRotation="0" wrapText="false" indent="0" shrinkToFit="false"/>
      <protection locked="true" hidden="false"/>
    </xf>
    <xf numFmtId="164" fontId="12" fillId="0" borderId="0" xfId="0" applyFont="true" applyBorder="false" applyAlignment="true" applyProtection="false">
      <alignment horizontal="center" vertical="center" textRotation="0" wrapText="true" indent="0" shrinkToFit="false"/>
      <protection locked="true" hidden="false"/>
    </xf>
    <xf numFmtId="164" fontId="12" fillId="0" borderId="0" xfId="0" applyFont="true" applyBorder="false" applyAlignment="true" applyProtection="false">
      <alignment horizontal="center" vertical="top" textRotation="0" wrapText="true" indent="0" shrinkToFit="false"/>
      <protection locked="true" hidden="false"/>
    </xf>
    <xf numFmtId="164" fontId="12" fillId="0" borderId="0" xfId="0" applyFont="true" applyBorder="false" applyAlignment="true" applyProtection="false">
      <alignment horizontal="right" vertical="center" textRotation="0" wrapText="true" indent="0" shrinkToFit="false"/>
      <protection locked="true" hidden="false"/>
    </xf>
    <xf numFmtId="164" fontId="6" fillId="0" borderId="0" xfId="0" applyFont="true" applyBorder="false" applyAlignment="true" applyProtection="false">
      <alignment horizontal="center" vertical="top" textRotation="0" wrapText="false" indent="0" shrinkToFit="false"/>
      <protection locked="true" hidden="false"/>
    </xf>
    <xf numFmtId="164" fontId="15" fillId="0" borderId="0" xfId="2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right" vertical="bottom" textRotation="0" wrapText="true" indent="0" shrinkToFit="false"/>
      <protection locked="true" hidden="false"/>
    </xf>
    <xf numFmtId="164" fontId="8" fillId="0" borderId="3" xfId="0" applyFont="true" applyBorder="true" applyAlignment="true" applyProtection="false">
      <alignment horizontal="right" vertical="top" textRotation="0" wrapText="true" indent="0" shrinkToFit="false"/>
      <protection locked="true" hidden="false"/>
    </xf>
    <xf numFmtId="164" fontId="9" fillId="0" borderId="8" xfId="0" applyFont="true" applyBorder="true" applyAlignment="true" applyProtection="false">
      <alignment horizontal="center" vertical="center" textRotation="0" wrapText="true" indent="0" shrinkToFit="false"/>
      <protection locked="true" hidden="false"/>
    </xf>
    <xf numFmtId="164" fontId="16" fillId="0" borderId="8" xfId="20" applyFont="true" applyBorder="true" applyAlignment="true" applyProtection="false">
      <alignment horizontal="center" vertical="center" textRotation="0" wrapText="true" indent="0" shrinkToFit="false"/>
      <protection locked="true" hidden="false"/>
    </xf>
    <xf numFmtId="164" fontId="17" fillId="5" borderId="8" xfId="20" applyFont="true" applyBorder="true" applyAlignment="true" applyProtection="false">
      <alignment horizontal="center" vertical="center" textRotation="0" wrapText="false" indent="0" shrinkToFit="false"/>
      <protection locked="true" hidden="false"/>
    </xf>
    <xf numFmtId="164" fontId="17" fillId="5" borderId="8" xfId="20" applyFont="true" applyBorder="true" applyAlignment="true" applyProtection="false">
      <alignment horizontal="center" vertical="center" textRotation="0" wrapText="true" indent="0" shrinkToFit="false"/>
      <protection locked="true" hidden="false"/>
    </xf>
    <xf numFmtId="164" fontId="17" fillId="5" borderId="8" xfId="20" applyFont="true" applyBorder="true" applyAlignment="true" applyProtection="false">
      <alignment horizontal="left" vertical="center" textRotation="0" wrapText="true" indent="0" shrinkToFit="false"/>
      <protection locked="true" hidden="false"/>
    </xf>
    <xf numFmtId="164" fontId="15" fillId="0" borderId="0" xfId="20" applyFont="true" applyBorder="false" applyAlignment="true" applyProtection="false">
      <alignment horizontal="general" vertical="center" textRotation="0" wrapText="false" indent="0" shrinkToFit="false"/>
      <protection locked="true" hidden="false"/>
    </xf>
    <xf numFmtId="164" fontId="16" fillId="3" borderId="8" xfId="20" applyFont="true" applyBorder="true" applyAlignment="true" applyProtection="false">
      <alignment horizontal="left" vertical="top" textRotation="0" wrapText="true" indent="0" shrinkToFit="false"/>
      <protection locked="true" hidden="false"/>
    </xf>
    <xf numFmtId="164" fontId="15" fillId="3" borderId="0" xfId="20" applyFont="true" applyBorder="false" applyAlignment="false" applyProtection="false">
      <alignment horizontal="general" vertical="bottom" textRotation="0" wrapText="false" indent="0" shrinkToFit="false"/>
      <protection locked="true" hidden="false"/>
    </xf>
    <xf numFmtId="164" fontId="15" fillId="6" borderId="8" xfId="20" applyFont="true" applyBorder="true" applyAlignment="true" applyProtection="false">
      <alignment horizontal="center" vertical="top" textRotation="0" wrapText="true" indent="0" shrinkToFit="false"/>
      <protection locked="true" hidden="false"/>
    </xf>
    <xf numFmtId="165" fontId="16" fillId="6" borderId="8" xfId="20" applyFont="true" applyBorder="true" applyAlignment="true" applyProtection="false">
      <alignment horizontal="left" vertical="top" textRotation="0" wrapText="true" indent="0" shrinkToFit="false"/>
      <protection locked="true" hidden="false"/>
    </xf>
    <xf numFmtId="171" fontId="15" fillId="6" borderId="8" xfId="20" applyFont="true" applyBorder="true" applyAlignment="true" applyProtection="false">
      <alignment horizontal="right" vertical="center" textRotation="0" wrapText="true" indent="0" shrinkToFit="false"/>
      <protection locked="true" hidden="false"/>
    </xf>
    <xf numFmtId="171" fontId="15" fillId="6" borderId="8" xfId="20" applyFont="true" applyBorder="true" applyAlignment="true" applyProtection="false">
      <alignment horizontal="center" vertical="center" textRotation="0" wrapText="true" indent="0" shrinkToFit="false"/>
      <protection locked="true" hidden="false"/>
    </xf>
    <xf numFmtId="164" fontId="15" fillId="0" borderId="8" xfId="20" applyFont="true" applyBorder="true" applyAlignment="true" applyProtection="false">
      <alignment horizontal="left" vertical="top" textRotation="0" wrapText="true" indent="0" shrinkToFit="false"/>
      <protection locked="true" hidden="false"/>
    </xf>
    <xf numFmtId="170" fontId="15" fillId="0" borderId="8" xfId="20" applyFont="true" applyBorder="true" applyAlignment="true" applyProtection="false">
      <alignment horizontal="center" vertical="center" textRotation="0" wrapText="false" indent="0" shrinkToFit="true"/>
      <protection locked="true" hidden="false"/>
    </xf>
    <xf numFmtId="164" fontId="15" fillId="6" borderId="8" xfId="20" applyFont="true" applyBorder="true" applyAlignment="true" applyProtection="false">
      <alignment horizontal="center" vertical="center" textRotation="0" wrapText="true" indent="0" shrinkToFit="false"/>
      <protection locked="true" hidden="false"/>
    </xf>
    <xf numFmtId="165" fontId="15" fillId="6" borderId="8" xfId="20" applyFont="true" applyBorder="true" applyAlignment="true" applyProtection="false">
      <alignment horizontal="left" vertical="top" textRotation="0" wrapText="true" indent="0" shrinkToFit="false"/>
      <protection locked="true" hidden="false"/>
    </xf>
    <xf numFmtId="164" fontId="15" fillId="0" borderId="8" xfId="20" applyFont="true" applyBorder="true" applyAlignment="true" applyProtection="false">
      <alignment horizontal="center" vertical="center" textRotation="0" wrapText="true" indent="0" shrinkToFit="false"/>
      <protection locked="true" hidden="false"/>
    </xf>
    <xf numFmtId="164" fontId="17" fillId="5" borderId="8" xfId="20" applyFont="true" applyBorder="true" applyAlignment="true" applyProtection="false">
      <alignment horizontal="center" vertical="top" textRotation="0" wrapText="true" indent="0" shrinkToFit="false"/>
      <protection locked="true" hidden="false"/>
    </xf>
    <xf numFmtId="171" fontId="17" fillId="5" borderId="8" xfId="20" applyFont="true" applyBorder="true" applyAlignment="true" applyProtection="false">
      <alignment horizontal="center" vertical="center" textRotation="0" wrapText="true" indent="0" shrinkToFit="false"/>
      <protection locked="true" hidden="false"/>
    </xf>
    <xf numFmtId="171" fontId="17" fillId="5" borderId="8" xfId="20" applyFont="true" applyBorder="true" applyAlignment="true" applyProtection="false">
      <alignment horizontal="right" vertical="top" textRotation="0" wrapText="true" indent="0" shrinkToFit="false"/>
      <protection locked="true" hidden="false"/>
    </xf>
    <xf numFmtId="171" fontId="15" fillId="0" borderId="0" xfId="2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right" vertical="center" textRotation="0" wrapText="false" indent="0" shrinkToFit="false"/>
      <protection locked="true" hidden="false"/>
    </xf>
    <xf numFmtId="164" fontId="8" fillId="0" borderId="2" xfId="0" applyFont="true" applyBorder="true" applyAlignment="true" applyProtection="false">
      <alignment horizontal="right"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4" fontId="9" fillId="0" borderId="3" xfId="0" applyFont="true" applyBorder="true" applyAlignment="true" applyProtection="false">
      <alignment horizontal="center" vertical="center" textRotation="0" wrapText="false" indent="0" shrinkToFit="false"/>
      <protection locked="true" hidden="false"/>
    </xf>
    <xf numFmtId="164" fontId="9" fillId="0" borderId="3" xfId="0" applyFont="true" applyBorder="true" applyAlignment="true" applyProtection="false">
      <alignment horizontal="center" vertical="center" textRotation="0" wrapText="true" indent="0" shrinkToFit="false"/>
      <protection locked="true" hidden="false"/>
    </xf>
    <xf numFmtId="164" fontId="18" fillId="0" borderId="23" xfId="0" applyFont="true" applyBorder="true" applyAlignment="true" applyProtection="false">
      <alignment horizontal="center" vertical="center" textRotation="0" wrapText="false" indent="0" shrinkToFit="false"/>
      <protection locked="true" hidden="false"/>
    </xf>
    <xf numFmtId="164" fontId="18" fillId="0" borderId="0" xfId="0" applyFont="true" applyBorder="true" applyAlignment="true" applyProtection="false">
      <alignment horizontal="center" vertical="center" textRotation="0" wrapText="false" indent="0" shrinkToFit="false"/>
      <protection locked="true" hidden="false"/>
    </xf>
    <xf numFmtId="164" fontId="18" fillId="0" borderId="24" xfId="0" applyFont="true" applyBorder="true" applyAlignment="true" applyProtection="false">
      <alignment horizontal="center" vertical="center" textRotation="0" wrapText="false" indent="0" shrinkToFit="false"/>
      <protection locked="true" hidden="false"/>
    </xf>
    <xf numFmtId="164" fontId="9" fillId="0" borderId="40" xfId="0" applyFont="true" applyBorder="true" applyAlignment="true" applyProtection="false">
      <alignment horizontal="center"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9" fillId="0" borderId="40" xfId="0" applyFont="true" applyBorder="true" applyAlignment="true" applyProtection="false">
      <alignment horizontal="general" vertical="bottom" textRotation="0" wrapText="false" indent="0" shrinkToFit="false"/>
      <protection locked="true" hidden="false"/>
    </xf>
    <xf numFmtId="164" fontId="12" fillId="0" borderId="41" xfId="0" applyFont="true" applyBorder="true" applyAlignment="false" applyProtection="false">
      <alignment horizontal="general" vertical="bottom" textRotation="0" wrapText="false" indent="0" shrinkToFit="false"/>
      <protection locked="true" hidden="false"/>
    </xf>
    <xf numFmtId="164" fontId="12" fillId="0" borderId="42" xfId="0" applyFont="true" applyBorder="true" applyAlignment="false" applyProtection="false">
      <alignment horizontal="general" vertical="bottom" textRotation="0" wrapText="false" indent="0" shrinkToFit="false"/>
      <protection locked="true" hidden="false"/>
    </xf>
    <xf numFmtId="172" fontId="12" fillId="0" borderId="3" xfId="0" applyFont="true" applyBorder="true" applyAlignment="true" applyProtection="false">
      <alignment horizontal="center" vertical="center" textRotation="0" wrapText="false" indent="0" shrinkToFit="false"/>
      <protection locked="true" hidden="false"/>
    </xf>
    <xf numFmtId="166" fontId="12" fillId="0" borderId="3" xfId="0" applyFont="true" applyBorder="true" applyAlignment="true" applyProtection="false">
      <alignment horizontal="center" vertical="center" textRotation="0" wrapText="false" indent="0" shrinkToFit="false"/>
      <protection locked="true" hidden="false"/>
    </xf>
    <xf numFmtId="168" fontId="12" fillId="0" borderId="3" xfId="20" applyFont="true" applyBorder="true" applyAlignment="true" applyProtection="false">
      <alignment horizontal="left" vertical="center" textRotation="0" wrapText="true" indent="0" shrinkToFit="false"/>
      <protection locked="true" hidden="false"/>
    </xf>
    <xf numFmtId="164" fontId="9" fillId="0" borderId="40" xfId="0" applyFont="true" applyBorder="true" applyAlignment="false" applyProtection="false">
      <alignment horizontal="general" vertical="bottom" textRotation="0" wrapText="false" indent="0" shrinkToFit="false"/>
      <protection locked="true" hidden="false"/>
    </xf>
    <xf numFmtId="164" fontId="12" fillId="0" borderId="23" xfId="0" applyFont="true" applyBorder="true" applyAlignment="false" applyProtection="false">
      <alignment horizontal="general" vertical="bottom" textRotation="0" wrapText="false" indent="0" shrinkToFit="false"/>
      <protection locked="true" hidden="false"/>
    </xf>
    <xf numFmtId="164" fontId="12" fillId="0" borderId="0" xfId="0" applyFont="true" applyBorder="true" applyAlignment="false" applyProtection="false">
      <alignment horizontal="general" vertical="bottom" textRotation="0" wrapText="false" indent="0" shrinkToFit="false"/>
      <protection locked="true" hidden="false"/>
    </xf>
    <xf numFmtId="164" fontId="12" fillId="0" borderId="24" xfId="0" applyFont="true" applyBorder="true" applyAlignment="false" applyProtection="false">
      <alignment horizontal="general" vertical="bottom" textRotation="0" wrapText="false" indent="0" shrinkToFit="false"/>
      <protection locked="true" hidden="false"/>
    </xf>
    <xf numFmtId="164" fontId="18" fillId="0" borderId="0" xfId="0" applyFont="true" applyBorder="true" applyAlignment="true" applyProtection="false">
      <alignment horizontal="right" vertical="bottom" textRotation="0" wrapText="false" indent="0" shrinkToFit="false"/>
      <protection locked="true" hidden="false"/>
    </xf>
    <xf numFmtId="165" fontId="18" fillId="0" borderId="0" xfId="0" applyFont="true" applyBorder="true" applyAlignment="true" applyProtection="false">
      <alignment horizontal="center" vertical="bottom" textRotation="0" wrapText="false" indent="0" shrinkToFit="false"/>
      <protection locked="true" hidden="false"/>
    </xf>
    <xf numFmtId="164" fontId="18" fillId="0" borderId="0" xfId="0" applyFont="true" applyBorder="tru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2" fillId="0" borderId="39" xfId="0" applyFont="true" applyBorder="true" applyAlignment="false" applyProtection="false">
      <alignment horizontal="general" vertical="bottom" textRotation="0" wrapText="false" indent="0" shrinkToFit="false"/>
      <protection locked="true" hidden="false"/>
    </xf>
    <xf numFmtId="164" fontId="12" fillId="0" borderId="35" xfId="0" applyFont="true" applyBorder="true" applyAlignment="false" applyProtection="false">
      <alignment horizontal="general" vertical="bottom" textRotation="0" wrapText="false" indent="0" shrinkToFit="false"/>
      <protection locked="true" hidden="false"/>
    </xf>
    <xf numFmtId="164" fontId="12" fillId="0" borderId="7" xfId="0" applyFont="true" applyBorder="true" applyAlignment="false" applyProtection="false">
      <alignment horizontal="general" vertical="bottom" textRotation="0" wrapText="false" indent="0" shrinkToFit="false"/>
      <protection locked="true" hidden="false"/>
    </xf>
    <xf numFmtId="164" fontId="6" fillId="0" borderId="4" xfId="0" applyFont="true" applyBorder="true" applyAlignment="false" applyProtection="false">
      <alignment horizontal="general" vertical="bottom" textRotation="0" wrapText="false" indent="0" shrinkToFit="false"/>
      <protection locked="true" hidden="false"/>
    </xf>
    <xf numFmtId="164" fontId="6" fillId="0" borderId="5" xfId="0" applyFont="true" applyBorder="true" applyAlignment="false" applyProtection="false">
      <alignment horizontal="general" vertical="bottom" textRotation="0" wrapText="false" indent="0" shrinkToFit="false"/>
      <protection locked="true" hidden="false"/>
    </xf>
    <xf numFmtId="164" fontId="6" fillId="0" borderId="6" xfId="0" applyFont="true" applyBorder="true" applyAlignment="false" applyProtection="false">
      <alignment horizontal="general" vertical="bottom" textRotation="0" wrapText="false" indent="0" shrinkToFit="false"/>
      <protection locked="true" hidden="false"/>
    </xf>
    <xf numFmtId="164" fontId="9" fillId="3" borderId="40" xfId="0" applyFont="true" applyBorder="true" applyAlignment="true" applyProtection="false">
      <alignment horizontal="center" vertical="center" textRotation="0" wrapText="false" indent="0" shrinkToFit="false"/>
      <protection locked="true" hidden="false"/>
    </xf>
    <xf numFmtId="164" fontId="9" fillId="3" borderId="1" xfId="0" applyFont="true" applyBorder="true" applyAlignment="true" applyProtection="false">
      <alignment horizontal="center" vertical="center" textRotation="0" wrapText="false" indent="0" shrinkToFit="false"/>
      <protection locked="true" hidden="false"/>
    </xf>
    <xf numFmtId="164" fontId="9" fillId="3" borderId="40" xfId="0" applyFont="true" applyBorder="true" applyAlignment="false" applyProtection="false">
      <alignment horizontal="general" vertical="bottom" textRotation="0" wrapText="false" indent="0" shrinkToFit="false"/>
      <protection locked="true" hidden="false"/>
    </xf>
    <xf numFmtId="164" fontId="12" fillId="3" borderId="41" xfId="0" applyFont="true" applyBorder="true" applyAlignment="false" applyProtection="false">
      <alignment horizontal="general" vertical="bottom" textRotation="0" wrapText="false" indent="0" shrinkToFit="false"/>
      <protection locked="true" hidden="false"/>
    </xf>
    <xf numFmtId="164" fontId="12" fillId="3" borderId="42" xfId="0" applyFont="true" applyBorder="true" applyAlignment="false" applyProtection="false">
      <alignment horizontal="general" vertical="bottom" textRotation="0" wrapText="false" indent="0" shrinkToFit="false"/>
      <protection locked="true" hidden="false"/>
    </xf>
    <xf numFmtId="164" fontId="12" fillId="3" borderId="3" xfId="0" applyFont="true" applyBorder="true" applyAlignment="true" applyProtection="false">
      <alignment horizontal="center" vertical="center" textRotation="0" wrapText="false" indent="0" shrinkToFit="false"/>
      <protection locked="true" hidden="false"/>
    </xf>
    <xf numFmtId="167" fontId="12" fillId="3" borderId="3" xfId="0" applyFont="true" applyBorder="true" applyAlignment="true" applyProtection="false">
      <alignment horizontal="center" vertical="center" textRotation="0" wrapText="false" indent="0" shrinkToFit="false"/>
      <protection locked="true" hidden="false"/>
    </xf>
    <xf numFmtId="168" fontId="12" fillId="3" borderId="3" xfId="20" applyFont="true" applyBorder="true" applyAlignment="true" applyProtection="false">
      <alignment horizontal="left" vertical="center" textRotation="0" wrapText="true" indent="0" shrinkToFit="false"/>
      <protection locked="true" hidden="false"/>
    </xf>
    <xf numFmtId="173" fontId="12" fillId="0" borderId="0" xfId="0" applyFont="true" applyBorder="tru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bottom" textRotation="0" wrapText="true" indent="0" shrinkToFit="false"/>
      <protection locked="true" hidden="false"/>
    </xf>
    <xf numFmtId="164" fontId="12" fillId="0" borderId="0" xfId="0" applyFont="true" applyBorder="true" applyAlignment="true" applyProtection="false">
      <alignment horizontal="general" vertical="bottom" textRotation="0" wrapText="false" indent="0" shrinkToFit="false"/>
      <protection locked="true" hidden="false"/>
    </xf>
    <xf numFmtId="164" fontId="12" fillId="0" borderId="24" xfId="0" applyFont="true" applyBorder="true" applyAlignment="true" applyProtection="false">
      <alignment horizontal="general" vertical="bottom" textRotation="0" wrapText="false" indent="0" shrinkToFit="false"/>
      <protection locked="true" hidden="false"/>
    </xf>
    <xf numFmtId="164" fontId="6" fillId="0" borderId="40" xfId="0" applyFont="true" applyBorder="true" applyAlignment="false" applyProtection="false">
      <alignment horizontal="general" vertical="bottom" textRotation="0" wrapText="false" indent="0" shrinkToFit="false"/>
      <protection locked="true" hidden="false"/>
    </xf>
    <xf numFmtId="164" fontId="6" fillId="0" borderId="41" xfId="0" applyFont="true" applyBorder="true" applyAlignment="false" applyProtection="false">
      <alignment horizontal="general" vertical="bottom" textRotation="0" wrapText="false" indent="0" shrinkToFit="false"/>
      <protection locked="true" hidden="false"/>
    </xf>
    <xf numFmtId="164" fontId="6" fillId="0" borderId="42" xfId="0" applyFont="true" applyBorder="true" applyAlignment="false" applyProtection="false">
      <alignment horizontal="general" vertical="bottom" textRotation="0" wrapText="false" indent="0" shrinkToFit="false"/>
      <protection locked="true" hidden="false"/>
    </xf>
    <xf numFmtId="164" fontId="12" fillId="3" borderId="3" xfId="20" applyFont="true" applyBorder="true" applyAlignment="true" applyProtection="false">
      <alignment horizontal="left" vertical="center" textRotation="0" wrapText="true" indent="0" shrinkToFit="false"/>
      <protection locked="true" hidden="false"/>
    </xf>
    <xf numFmtId="164" fontId="12" fillId="0" borderId="0" xfId="0" applyFont="true" applyBorder="true" applyAlignment="true" applyProtection="false">
      <alignment horizontal="general" vertical="bottom" textRotation="0" wrapText="true" indent="0" shrinkToFit="false"/>
      <protection locked="true" hidden="false"/>
    </xf>
    <xf numFmtId="165" fontId="18" fillId="0" borderId="0" xfId="0" applyFont="true" applyBorder="true" applyAlignment="true" applyProtection="false">
      <alignment horizontal="left" vertical="bottom" textRotation="0" wrapText="false" indent="0" shrinkToFit="false"/>
      <protection locked="true" hidden="false"/>
    </xf>
    <xf numFmtId="164" fontId="6" fillId="0" borderId="23" xfId="0" applyFont="true" applyBorder="tru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top" textRotation="0" wrapText="true" indent="0" shrinkToFit="false"/>
      <protection locked="true" hidden="false"/>
    </xf>
    <xf numFmtId="164" fontId="12" fillId="0" borderId="0" xfId="0" applyFont="true" applyBorder="true" applyAlignment="true" applyProtection="false">
      <alignment horizontal="general" vertical="top" textRotation="0" wrapText="true" indent="0" shrinkToFit="false"/>
      <protection locked="true" hidden="false"/>
    </xf>
    <xf numFmtId="164" fontId="12" fillId="0" borderId="23" xfId="0" applyFont="true" applyBorder="true" applyAlignment="true" applyProtection="false">
      <alignment horizontal="general" vertical="bottom" textRotation="0" wrapText="true" indent="0" shrinkToFit="false"/>
      <protection locked="true" hidden="false"/>
    </xf>
    <xf numFmtId="173" fontId="18" fillId="0" borderId="0" xfId="0" applyFont="true" applyBorder="true" applyAlignment="false" applyProtection="false">
      <alignment horizontal="general" vertical="bottom" textRotation="0" wrapText="false" indent="0" shrinkToFit="false"/>
      <protection locked="true" hidden="false"/>
    </xf>
    <xf numFmtId="164" fontId="12" fillId="0" borderId="5" xfId="0" applyFont="true" applyBorder="true" applyAlignment="false" applyProtection="false">
      <alignment horizontal="general" vertical="bottom" textRotation="0" wrapText="false" indent="0" shrinkToFit="false"/>
      <protection locked="true" hidden="false"/>
    </xf>
    <xf numFmtId="164" fontId="19" fillId="0" borderId="5" xfId="0" applyFont="true" applyBorder="true" applyAlignment="false" applyProtection="false">
      <alignment horizontal="general" vertical="bottom" textRotation="0" wrapText="false" indent="0" shrinkToFit="false"/>
      <protection locked="true" hidden="false"/>
    </xf>
    <xf numFmtId="166" fontId="12" fillId="3" borderId="3" xfId="0" applyFont="true" applyBorder="true" applyAlignment="true" applyProtection="false">
      <alignment horizontal="center" vertical="center" textRotation="0" wrapText="false" indent="0" shrinkToFit="false"/>
      <protection locked="true" hidden="false"/>
    </xf>
    <xf numFmtId="164" fontId="12" fillId="0" borderId="23" xfId="0" applyFont="true" applyBorder="true" applyAlignment="true" applyProtection="false">
      <alignment horizontal="general" vertical="bottom" textRotation="0" wrapText="false" indent="0" shrinkToFit="false"/>
      <protection locked="true" hidden="false"/>
    </xf>
    <xf numFmtId="164" fontId="12" fillId="0" borderId="23" xfId="0" applyFont="true" applyBorder="true" applyAlignment="true" applyProtection="false">
      <alignment horizontal="left" vertical="top" textRotation="0" wrapText="false" indent="0" shrinkToFit="false"/>
      <protection locked="true" hidden="false"/>
    </xf>
    <xf numFmtId="164" fontId="12" fillId="0" borderId="23" xfId="0" applyFont="true" applyBorder="true" applyAlignment="true" applyProtection="false">
      <alignment horizontal="center" vertical="center" textRotation="0" wrapText="true" indent="0" shrinkToFit="false"/>
      <protection locked="true" hidden="false"/>
    </xf>
    <xf numFmtId="164" fontId="12" fillId="0" borderId="0" xfId="0" applyFont="true" applyBorder="true" applyAlignment="true" applyProtection="false">
      <alignment horizontal="center" vertical="center" textRotation="0" wrapText="true" indent="0" shrinkToFit="false"/>
      <protection locked="true" hidden="false"/>
    </xf>
    <xf numFmtId="164" fontId="12" fillId="0" borderId="23" xfId="0" applyFont="true" applyBorder="true" applyAlignment="true" applyProtection="false">
      <alignment horizontal="left" vertical="center" textRotation="0" wrapText="true" indent="0" shrinkToFit="false"/>
      <protection locked="true" hidden="false"/>
    </xf>
    <xf numFmtId="169" fontId="12" fillId="3" borderId="3" xfId="0" applyFont="true" applyBorder="true" applyAlignment="true" applyProtection="false">
      <alignment horizontal="center" vertical="center"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20" fillId="0" borderId="0" xfId="0" applyFont="true" applyBorder="false" applyAlignment="true" applyProtection="false">
      <alignment horizontal="center" vertical="bottom" textRotation="0" wrapText="false" indent="0" shrinkToFit="false"/>
      <protection locked="true" hidden="false"/>
    </xf>
    <xf numFmtId="164" fontId="20" fillId="0" borderId="8" xfId="0" applyFont="true" applyBorder="true" applyAlignment="true" applyProtection="false">
      <alignment horizontal="center" vertical="bottom" textRotation="0" wrapText="false" indent="0" shrinkToFit="false"/>
      <protection locked="true" hidden="false"/>
    </xf>
    <xf numFmtId="165" fontId="20" fillId="0" borderId="8" xfId="0" applyFont="true" applyBorder="true" applyAlignment="true" applyProtection="false">
      <alignment horizontal="center" vertical="bottom" textRotation="0" wrapText="false" indent="0" shrinkToFit="false"/>
      <protection locked="true" hidden="false"/>
    </xf>
    <xf numFmtId="164" fontId="21" fillId="0" borderId="8" xfId="0" applyFont="true" applyBorder="true" applyAlignment="true" applyProtection="false">
      <alignment horizontal="right" vertical="bottom" textRotation="0" wrapText="false" indent="0" shrinkToFit="false"/>
      <protection locked="true" hidden="false"/>
    </xf>
    <xf numFmtId="165" fontId="21" fillId="0" borderId="8" xfId="0" applyFont="true" applyBorder="true" applyAlignment="true" applyProtection="false">
      <alignment horizontal="center" vertical="bottom" textRotation="0" wrapText="false" indent="0" shrinkToFit="false"/>
      <protection locked="true" hidden="false"/>
    </xf>
    <xf numFmtId="164" fontId="22" fillId="0" borderId="0" xfId="0" applyFont="true" applyBorder="false" applyAlignment="true" applyProtection="false">
      <alignment horizontal="left" vertical="bottom" textRotation="0" wrapText="false" indent="0" shrinkToFit="false"/>
      <protection locked="true" hidden="false"/>
    </xf>
    <xf numFmtId="164" fontId="22" fillId="0" borderId="0" xfId="0" applyFont="true" applyBorder="false" applyAlignment="true" applyProtection="false">
      <alignment horizontal="right" vertical="bottom" textRotation="0" wrapText="false" indent="0" shrinkToFit="false"/>
      <protection locked="true" hidden="false"/>
    </xf>
    <xf numFmtId="164" fontId="23" fillId="0" borderId="0" xfId="0" applyFont="true" applyBorder="true" applyAlignment="true" applyProtection="false">
      <alignment horizontal="left" vertical="center" textRotation="0" wrapText="false" indent="0" shrinkToFit="false"/>
      <protection locked="true" hidden="false"/>
    </xf>
    <xf numFmtId="164" fontId="23" fillId="0" borderId="8" xfId="0" applyFont="true" applyBorder="true" applyAlignment="true" applyProtection="false">
      <alignment horizontal="center" vertical="center"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3" fillId="0" borderId="8" xfId="0" applyFont="true" applyBorder="true" applyAlignment="true" applyProtection="false">
      <alignment horizontal="center" vertical="bottom" textRotation="0" wrapText="false" indent="0" shrinkToFit="false"/>
      <protection locked="true" hidden="false"/>
    </xf>
    <xf numFmtId="164" fontId="24" fillId="0" borderId="8" xfId="0" applyFont="true" applyBorder="true" applyAlignment="false" applyProtection="false">
      <alignment horizontal="general" vertical="bottom" textRotation="0" wrapText="false" indent="0" shrinkToFit="false"/>
      <protection locked="true" hidden="false"/>
    </xf>
    <xf numFmtId="164" fontId="24" fillId="0" borderId="8" xfId="0" applyFont="true" applyBorder="tru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23" fillId="0" borderId="8" xfId="0" applyFont="true" applyBorder="true" applyAlignment="true" applyProtection="false">
      <alignment horizontal="right" vertical="bottom" textRotation="0" wrapText="false" indent="0" shrinkToFit="false"/>
      <protection locked="true" hidden="false"/>
    </xf>
    <xf numFmtId="164" fontId="0" fillId="0" borderId="8" xfId="0" applyFont="true" applyBorder="true" applyAlignment="true" applyProtection="false">
      <alignment horizontal="center" vertical="bottom" textRotation="0" wrapText="false" indent="0" shrinkToFit="false"/>
      <protection locked="true" hidden="false"/>
    </xf>
    <xf numFmtId="164" fontId="0" fillId="0" borderId="8" xfId="0" applyFont="false" applyBorder="true" applyAlignment="true" applyProtection="false">
      <alignment horizontal="center" vertical="bottom" textRotation="0" wrapText="false" indent="0" shrinkToFit="false"/>
      <protection locked="true" hidden="false"/>
    </xf>
    <xf numFmtId="167" fontId="9" fillId="2" borderId="10" xfId="0" applyFont="true" applyBorder="true" applyAlignment="true" applyProtection="false">
      <alignment horizontal="left" vertical="center" textRotation="0" wrapText="true" indent="0" shrinkToFit="false"/>
      <protection locked="true" hidden="false"/>
    </xf>
    <xf numFmtId="167" fontId="9" fillId="2" borderId="6" xfId="0" applyFont="true" applyBorder="true" applyAlignment="true" applyProtection="false">
      <alignment horizontal="left" vertical="center" textRotation="0" wrapText="true" indent="0" shrinkToFit="false"/>
      <protection locked="true" hidden="false"/>
    </xf>
    <xf numFmtId="167" fontId="11" fillId="2" borderId="10" xfId="0" applyFont="true" applyBorder="true" applyAlignment="true" applyProtection="false">
      <alignment horizontal="left" vertical="center" textRotation="0" wrapText="true" indent="0" shrinkToFit="false"/>
      <protection locked="true" hidden="false"/>
    </xf>
    <xf numFmtId="164" fontId="11" fillId="0" borderId="4" xfId="0" applyFont="true" applyBorder="true" applyAlignment="true" applyProtection="false">
      <alignment horizontal="right" vertical="center" textRotation="0" wrapText="tru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Normal_Plan1" xfId="21"/>
    <cellStyle name="TableStyleLight1" xfId="22"/>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B4C7E7"/>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2F5597"/>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jpeg"/>
</Relationships>
</file>

<file path=xl/drawings/_rels/drawing2.xml.rels><?xml version="1.0" encoding="UTF-8"?>
<Relationships xmlns="http://schemas.openxmlformats.org/package/2006/relationships"><Relationship Id="rId1" Type="http://schemas.openxmlformats.org/officeDocument/2006/relationships/image" Target="../media/image2.jpeg"/>
</Relationships>
</file>

<file path=xl/drawings/_rels/drawing3.xml.rels><?xml version="1.0" encoding="UTF-8"?>
<Relationships xmlns="http://schemas.openxmlformats.org/package/2006/relationships"><Relationship Id="rId1" Type="http://schemas.openxmlformats.org/officeDocument/2006/relationships/image" Target="../media/image3.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266760</xdr:colOff>
      <xdr:row>0</xdr:row>
      <xdr:rowOff>108360</xdr:rowOff>
    </xdr:from>
    <xdr:to>
      <xdr:col>2</xdr:col>
      <xdr:colOff>705600</xdr:colOff>
      <xdr:row>4</xdr:row>
      <xdr:rowOff>34560</xdr:rowOff>
    </xdr:to>
    <xdr:pic>
      <xdr:nvPicPr>
        <xdr:cNvPr id="0" name="image1.jpeg" descr=""/>
        <xdr:cNvPicPr/>
      </xdr:nvPicPr>
      <xdr:blipFill>
        <a:blip r:embed="rId1"/>
        <a:stretch/>
      </xdr:blipFill>
      <xdr:spPr>
        <a:xfrm>
          <a:off x="266760" y="108360"/>
          <a:ext cx="1979280" cy="6595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27000</xdr:colOff>
      <xdr:row>0</xdr:row>
      <xdr:rowOff>25200</xdr:rowOff>
    </xdr:from>
    <xdr:to>
      <xdr:col>1</xdr:col>
      <xdr:colOff>1478160</xdr:colOff>
      <xdr:row>1</xdr:row>
      <xdr:rowOff>317880</xdr:rowOff>
    </xdr:to>
    <xdr:pic>
      <xdr:nvPicPr>
        <xdr:cNvPr id="1" name="Figuras 1" descr=""/>
        <xdr:cNvPicPr/>
      </xdr:nvPicPr>
      <xdr:blipFill>
        <a:blip r:embed="rId1"/>
        <a:srcRect l="13228" t="13107" r="11570" b="13294"/>
        <a:stretch/>
      </xdr:blipFill>
      <xdr:spPr>
        <a:xfrm>
          <a:off x="27000" y="25200"/>
          <a:ext cx="1796040" cy="5454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4</xdr:col>
      <xdr:colOff>274320</xdr:colOff>
      <xdr:row>9</xdr:row>
      <xdr:rowOff>99360</xdr:rowOff>
    </xdr:from>
    <xdr:to>
      <xdr:col>4</xdr:col>
      <xdr:colOff>407880</xdr:colOff>
      <xdr:row>14</xdr:row>
      <xdr:rowOff>120600</xdr:rowOff>
    </xdr:to>
    <xdr:sp>
      <xdr:nvSpPr>
        <xdr:cNvPr id="2" name="Chave direita 1"/>
        <xdr:cNvSpPr/>
      </xdr:nvSpPr>
      <xdr:spPr>
        <a:xfrm>
          <a:off x="5283720" y="21657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256320</xdr:colOff>
      <xdr:row>20</xdr:row>
      <xdr:rowOff>84240</xdr:rowOff>
    </xdr:from>
    <xdr:to>
      <xdr:col>4</xdr:col>
      <xdr:colOff>389880</xdr:colOff>
      <xdr:row>25</xdr:row>
      <xdr:rowOff>105480</xdr:rowOff>
    </xdr:to>
    <xdr:sp>
      <xdr:nvSpPr>
        <xdr:cNvPr id="3" name="Chave direita 20"/>
        <xdr:cNvSpPr/>
      </xdr:nvSpPr>
      <xdr:spPr>
        <a:xfrm>
          <a:off x="5265720" y="4197600"/>
          <a:ext cx="133560" cy="89784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249120</xdr:colOff>
      <xdr:row>32</xdr:row>
      <xdr:rowOff>9720</xdr:rowOff>
    </xdr:from>
    <xdr:to>
      <xdr:col>4</xdr:col>
      <xdr:colOff>382680</xdr:colOff>
      <xdr:row>37</xdr:row>
      <xdr:rowOff>30600</xdr:rowOff>
    </xdr:to>
    <xdr:sp>
      <xdr:nvSpPr>
        <xdr:cNvPr id="4" name="Chave direita 21"/>
        <xdr:cNvSpPr/>
      </xdr:nvSpPr>
      <xdr:spPr>
        <a:xfrm>
          <a:off x="5258520" y="648216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42</xdr:row>
      <xdr:rowOff>158400</xdr:rowOff>
    </xdr:from>
    <xdr:to>
      <xdr:col>4</xdr:col>
      <xdr:colOff>402120</xdr:colOff>
      <xdr:row>48</xdr:row>
      <xdr:rowOff>4320</xdr:rowOff>
    </xdr:to>
    <xdr:sp>
      <xdr:nvSpPr>
        <xdr:cNvPr id="5" name="Chave direita 22"/>
        <xdr:cNvSpPr/>
      </xdr:nvSpPr>
      <xdr:spPr>
        <a:xfrm>
          <a:off x="5277960" y="85345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228960</xdr:colOff>
      <xdr:row>53</xdr:row>
      <xdr:rowOff>160560</xdr:rowOff>
    </xdr:from>
    <xdr:to>
      <xdr:col>4</xdr:col>
      <xdr:colOff>362520</xdr:colOff>
      <xdr:row>59</xdr:row>
      <xdr:rowOff>6480</xdr:rowOff>
    </xdr:to>
    <xdr:sp>
      <xdr:nvSpPr>
        <xdr:cNvPr id="6" name="Chave direita 23"/>
        <xdr:cNvSpPr/>
      </xdr:nvSpPr>
      <xdr:spPr>
        <a:xfrm>
          <a:off x="5238360" y="108367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238680</xdr:colOff>
      <xdr:row>64</xdr:row>
      <xdr:rowOff>104760</xdr:rowOff>
    </xdr:from>
    <xdr:to>
      <xdr:col>4</xdr:col>
      <xdr:colOff>372240</xdr:colOff>
      <xdr:row>69</xdr:row>
      <xdr:rowOff>126000</xdr:rowOff>
    </xdr:to>
    <xdr:sp>
      <xdr:nvSpPr>
        <xdr:cNvPr id="7" name="Chave direita 24"/>
        <xdr:cNvSpPr/>
      </xdr:nvSpPr>
      <xdr:spPr>
        <a:xfrm>
          <a:off x="5248080" y="1285560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258840</xdr:colOff>
      <xdr:row>84</xdr:row>
      <xdr:rowOff>88560</xdr:rowOff>
    </xdr:from>
    <xdr:to>
      <xdr:col>4</xdr:col>
      <xdr:colOff>392400</xdr:colOff>
      <xdr:row>89</xdr:row>
      <xdr:rowOff>109800</xdr:rowOff>
    </xdr:to>
    <xdr:sp>
      <xdr:nvSpPr>
        <xdr:cNvPr id="8" name="Chave direita 25"/>
        <xdr:cNvSpPr/>
      </xdr:nvSpPr>
      <xdr:spPr>
        <a:xfrm>
          <a:off x="5268240" y="1659168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94</xdr:row>
      <xdr:rowOff>73080</xdr:rowOff>
    </xdr:from>
    <xdr:to>
      <xdr:col>4</xdr:col>
      <xdr:colOff>402120</xdr:colOff>
      <xdr:row>99</xdr:row>
      <xdr:rowOff>93960</xdr:rowOff>
    </xdr:to>
    <xdr:sp>
      <xdr:nvSpPr>
        <xdr:cNvPr id="9" name="Chave direita 26"/>
        <xdr:cNvSpPr/>
      </xdr:nvSpPr>
      <xdr:spPr>
        <a:xfrm>
          <a:off x="5277960" y="185425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228960</xdr:colOff>
      <xdr:row>104</xdr:row>
      <xdr:rowOff>36720</xdr:rowOff>
    </xdr:from>
    <xdr:to>
      <xdr:col>4</xdr:col>
      <xdr:colOff>362520</xdr:colOff>
      <xdr:row>109</xdr:row>
      <xdr:rowOff>57960</xdr:rowOff>
    </xdr:to>
    <xdr:sp>
      <xdr:nvSpPr>
        <xdr:cNvPr id="10" name="Chave direita 27"/>
        <xdr:cNvSpPr/>
      </xdr:nvSpPr>
      <xdr:spPr>
        <a:xfrm>
          <a:off x="5238360" y="2031480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258840</xdr:colOff>
      <xdr:row>114</xdr:row>
      <xdr:rowOff>171360</xdr:rowOff>
    </xdr:from>
    <xdr:to>
      <xdr:col>4</xdr:col>
      <xdr:colOff>392400</xdr:colOff>
      <xdr:row>119</xdr:row>
      <xdr:rowOff>64800</xdr:rowOff>
    </xdr:to>
    <xdr:sp>
      <xdr:nvSpPr>
        <xdr:cNvPr id="11" name="Chave direita 28"/>
        <xdr:cNvSpPr/>
      </xdr:nvSpPr>
      <xdr:spPr>
        <a:xfrm>
          <a:off x="5268240" y="22279680"/>
          <a:ext cx="133560" cy="7696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258480</xdr:colOff>
      <xdr:row>124</xdr:row>
      <xdr:rowOff>62640</xdr:rowOff>
    </xdr:from>
    <xdr:to>
      <xdr:col>4</xdr:col>
      <xdr:colOff>392040</xdr:colOff>
      <xdr:row>129</xdr:row>
      <xdr:rowOff>83880</xdr:rowOff>
    </xdr:to>
    <xdr:sp>
      <xdr:nvSpPr>
        <xdr:cNvPr id="12" name="Chave direita 29"/>
        <xdr:cNvSpPr/>
      </xdr:nvSpPr>
      <xdr:spPr>
        <a:xfrm>
          <a:off x="5267880" y="2412720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239040</xdr:colOff>
      <xdr:row>134</xdr:row>
      <xdr:rowOff>72720</xdr:rowOff>
    </xdr:from>
    <xdr:to>
      <xdr:col>4</xdr:col>
      <xdr:colOff>372600</xdr:colOff>
      <xdr:row>139</xdr:row>
      <xdr:rowOff>93960</xdr:rowOff>
    </xdr:to>
    <xdr:sp>
      <xdr:nvSpPr>
        <xdr:cNvPr id="13" name="Chave direita 30"/>
        <xdr:cNvSpPr/>
      </xdr:nvSpPr>
      <xdr:spPr>
        <a:xfrm>
          <a:off x="5248440" y="25889760"/>
          <a:ext cx="133560" cy="89784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229320</xdr:colOff>
      <xdr:row>144</xdr:row>
      <xdr:rowOff>82080</xdr:rowOff>
    </xdr:from>
    <xdr:to>
      <xdr:col>4</xdr:col>
      <xdr:colOff>362880</xdr:colOff>
      <xdr:row>149</xdr:row>
      <xdr:rowOff>103320</xdr:rowOff>
    </xdr:to>
    <xdr:sp>
      <xdr:nvSpPr>
        <xdr:cNvPr id="14" name="Chave direita 31"/>
        <xdr:cNvSpPr/>
      </xdr:nvSpPr>
      <xdr:spPr>
        <a:xfrm>
          <a:off x="5238720" y="276519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239040</xdr:colOff>
      <xdr:row>154</xdr:row>
      <xdr:rowOff>91440</xdr:rowOff>
    </xdr:from>
    <xdr:to>
      <xdr:col>4</xdr:col>
      <xdr:colOff>372600</xdr:colOff>
      <xdr:row>159</xdr:row>
      <xdr:rowOff>112680</xdr:rowOff>
    </xdr:to>
    <xdr:sp>
      <xdr:nvSpPr>
        <xdr:cNvPr id="15" name="Chave direita 32"/>
        <xdr:cNvSpPr/>
      </xdr:nvSpPr>
      <xdr:spPr>
        <a:xfrm>
          <a:off x="5248440" y="2941380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248760</xdr:colOff>
      <xdr:row>164</xdr:row>
      <xdr:rowOff>90720</xdr:rowOff>
    </xdr:from>
    <xdr:to>
      <xdr:col>4</xdr:col>
      <xdr:colOff>382320</xdr:colOff>
      <xdr:row>169</xdr:row>
      <xdr:rowOff>111600</xdr:rowOff>
    </xdr:to>
    <xdr:sp>
      <xdr:nvSpPr>
        <xdr:cNvPr id="16" name="Chave direita 33"/>
        <xdr:cNvSpPr/>
      </xdr:nvSpPr>
      <xdr:spPr>
        <a:xfrm>
          <a:off x="5258160" y="311655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268920</xdr:colOff>
      <xdr:row>174</xdr:row>
      <xdr:rowOff>80640</xdr:rowOff>
    </xdr:from>
    <xdr:to>
      <xdr:col>4</xdr:col>
      <xdr:colOff>402480</xdr:colOff>
      <xdr:row>179</xdr:row>
      <xdr:rowOff>101880</xdr:rowOff>
    </xdr:to>
    <xdr:sp>
      <xdr:nvSpPr>
        <xdr:cNvPr id="17" name="Chave direita 34"/>
        <xdr:cNvSpPr/>
      </xdr:nvSpPr>
      <xdr:spPr>
        <a:xfrm>
          <a:off x="5278320" y="329083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258840</xdr:colOff>
      <xdr:row>194</xdr:row>
      <xdr:rowOff>90000</xdr:rowOff>
    </xdr:from>
    <xdr:to>
      <xdr:col>4</xdr:col>
      <xdr:colOff>392400</xdr:colOff>
      <xdr:row>199</xdr:row>
      <xdr:rowOff>111240</xdr:rowOff>
    </xdr:to>
    <xdr:sp>
      <xdr:nvSpPr>
        <xdr:cNvPr id="18" name="Chave direita 35"/>
        <xdr:cNvSpPr/>
      </xdr:nvSpPr>
      <xdr:spPr>
        <a:xfrm>
          <a:off x="5268240" y="3655224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248760</xdr:colOff>
      <xdr:row>234</xdr:row>
      <xdr:rowOff>79920</xdr:rowOff>
    </xdr:from>
    <xdr:to>
      <xdr:col>4</xdr:col>
      <xdr:colOff>382320</xdr:colOff>
      <xdr:row>239</xdr:row>
      <xdr:rowOff>101160</xdr:rowOff>
    </xdr:to>
    <xdr:sp>
      <xdr:nvSpPr>
        <xdr:cNvPr id="19" name="Chave direita 36"/>
        <xdr:cNvSpPr/>
      </xdr:nvSpPr>
      <xdr:spPr>
        <a:xfrm>
          <a:off x="5258160" y="4397040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244</xdr:row>
      <xdr:rowOff>78480</xdr:rowOff>
    </xdr:from>
    <xdr:to>
      <xdr:col>4</xdr:col>
      <xdr:colOff>402120</xdr:colOff>
      <xdr:row>249</xdr:row>
      <xdr:rowOff>99360</xdr:rowOff>
    </xdr:to>
    <xdr:sp>
      <xdr:nvSpPr>
        <xdr:cNvPr id="20" name="Chave direita 37"/>
        <xdr:cNvSpPr/>
      </xdr:nvSpPr>
      <xdr:spPr>
        <a:xfrm>
          <a:off x="5277960" y="4573548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238680</xdr:colOff>
      <xdr:row>75</xdr:row>
      <xdr:rowOff>24480</xdr:rowOff>
    </xdr:from>
    <xdr:to>
      <xdr:col>4</xdr:col>
      <xdr:colOff>372240</xdr:colOff>
      <xdr:row>79</xdr:row>
      <xdr:rowOff>144000</xdr:rowOff>
    </xdr:to>
    <xdr:sp>
      <xdr:nvSpPr>
        <xdr:cNvPr id="21" name="Chave direita 38"/>
        <xdr:cNvSpPr/>
      </xdr:nvSpPr>
      <xdr:spPr>
        <a:xfrm>
          <a:off x="5248080" y="14703120"/>
          <a:ext cx="133560" cy="94824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258840</xdr:colOff>
      <xdr:row>204</xdr:row>
      <xdr:rowOff>90000</xdr:rowOff>
    </xdr:from>
    <xdr:to>
      <xdr:col>4</xdr:col>
      <xdr:colOff>392400</xdr:colOff>
      <xdr:row>209</xdr:row>
      <xdr:rowOff>111240</xdr:rowOff>
    </xdr:to>
    <xdr:sp>
      <xdr:nvSpPr>
        <xdr:cNvPr id="22" name="Chave direita 39"/>
        <xdr:cNvSpPr/>
      </xdr:nvSpPr>
      <xdr:spPr>
        <a:xfrm>
          <a:off x="5268240" y="3830508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258840</xdr:colOff>
      <xdr:row>214</xdr:row>
      <xdr:rowOff>90000</xdr:rowOff>
    </xdr:from>
    <xdr:to>
      <xdr:col>4</xdr:col>
      <xdr:colOff>392400</xdr:colOff>
      <xdr:row>219</xdr:row>
      <xdr:rowOff>111240</xdr:rowOff>
    </xdr:to>
    <xdr:sp>
      <xdr:nvSpPr>
        <xdr:cNvPr id="23" name="Chave direita 40"/>
        <xdr:cNvSpPr/>
      </xdr:nvSpPr>
      <xdr:spPr>
        <a:xfrm>
          <a:off x="5268240" y="400575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258840</xdr:colOff>
      <xdr:row>224</xdr:row>
      <xdr:rowOff>90000</xdr:rowOff>
    </xdr:from>
    <xdr:to>
      <xdr:col>4</xdr:col>
      <xdr:colOff>392400</xdr:colOff>
      <xdr:row>229</xdr:row>
      <xdr:rowOff>111240</xdr:rowOff>
    </xdr:to>
    <xdr:sp>
      <xdr:nvSpPr>
        <xdr:cNvPr id="24" name="Chave direita 41"/>
        <xdr:cNvSpPr/>
      </xdr:nvSpPr>
      <xdr:spPr>
        <a:xfrm>
          <a:off x="5268240" y="4196124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268920</xdr:colOff>
      <xdr:row>184</xdr:row>
      <xdr:rowOff>80280</xdr:rowOff>
    </xdr:from>
    <xdr:to>
      <xdr:col>4</xdr:col>
      <xdr:colOff>402480</xdr:colOff>
      <xdr:row>189</xdr:row>
      <xdr:rowOff>101880</xdr:rowOff>
    </xdr:to>
    <xdr:sp>
      <xdr:nvSpPr>
        <xdr:cNvPr id="25" name="Chave direita 42"/>
        <xdr:cNvSpPr/>
      </xdr:nvSpPr>
      <xdr:spPr>
        <a:xfrm>
          <a:off x="5278320" y="34660440"/>
          <a:ext cx="133560" cy="89784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oneCell">
    <xdr:from>
      <xdr:col>0</xdr:col>
      <xdr:colOff>109440</xdr:colOff>
      <xdr:row>0</xdr:row>
      <xdr:rowOff>72360</xdr:rowOff>
    </xdr:from>
    <xdr:to>
      <xdr:col>0</xdr:col>
      <xdr:colOff>1780200</xdr:colOff>
      <xdr:row>2</xdr:row>
      <xdr:rowOff>163800</xdr:rowOff>
    </xdr:to>
    <xdr:pic>
      <xdr:nvPicPr>
        <xdr:cNvPr id="26" name="image1.jpeg 2" descr=""/>
        <xdr:cNvPicPr/>
      </xdr:nvPicPr>
      <xdr:blipFill>
        <a:blip r:embed="rId1"/>
        <a:stretch/>
      </xdr:blipFill>
      <xdr:spPr>
        <a:xfrm>
          <a:off x="109440" y="72360"/>
          <a:ext cx="1670760" cy="502200"/>
        </a:xfrm>
        <a:prstGeom prst="rect">
          <a:avLst/>
        </a:prstGeom>
        <a:ln w="12600">
          <a:noFill/>
        </a:ln>
      </xdr:spPr>
    </xdr:pic>
    <xdr:clientData/>
  </xdr:twoCellAnchor>
  <xdr:twoCellAnchor editAs="twoCell">
    <xdr:from>
      <xdr:col>4</xdr:col>
      <xdr:colOff>268560</xdr:colOff>
      <xdr:row>254</xdr:row>
      <xdr:rowOff>78120</xdr:rowOff>
    </xdr:from>
    <xdr:to>
      <xdr:col>4</xdr:col>
      <xdr:colOff>402120</xdr:colOff>
      <xdr:row>259</xdr:row>
      <xdr:rowOff>99360</xdr:rowOff>
    </xdr:to>
    <xdr:sp>
      <xdr:nvSpPr>
        <xdr:cNvPr id="27" name="Chave direita 43"/>
        <xdr:cNvSpPr/>
      </xdr:nvSpPr>
      <xdr:spPr>
        <a:xfrm>
          <a:off x="5277960" y="474879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264</xdr:row>
      <xdr:rowOff>78480</xdr:rowOff>
    </xdr:from>
    <xdr:to>
      <xdr:col>4</xdr:col>
      <xdr:colOff>402120</xdr:colOff>
      <xdr:row>269</xdr:row>
      <xdr:rowOff>99720</xdr:rowOff>
    </xdr:to>
    <xdr:sp>
      <xdr:nvSpPr>
        <xdr:cNvPr id="28" name="Chave direita 44"/>
        <xdr:cNvSpPr/>
      </xdr:nvSpPr>
      <xdr:spPr>
        <a:xfrm>
          <a:off x="5277960" y="49339080"/>
          <a:ext cx="133560" cy="89784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274</xdr:row>
      <xdr:rowOff>78480</xdr:rowOff>
    </xdr:from>
    <xdr:to>
      <xdr:col>4</xdr:col>
      <xdr:colOff>402120</xdr:colOff>
      <xdr:row>279</xdr:row>
      <xdr:rowOff>99360</xdr:rowOff>
    </xdr:to>
    <xdr:sp>
      <xdr:nvSpPr>
        <xdr:cNvPr id="29" name="Chave direita 45"/>
        <xdr:cNvSpPr/>
      </xdr:nvSpPr>
      <xdr:spPr>
        <a:xfrm>
          <a:off x="5277960" y="511585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284</xdr:row>
      <xdr:rowOff>78120</xdr:rowOff>
    </xdr:from>
    <xdr:to>
      <xdr:col>4</xdr:col>
      <xdr:colOff>402120</xdr:colOff>
      <xdr:row>289</xdr:row>
      <xdr:rowOff>99360</xdr:rowOff>
    </xdr:to>
    <xdr:sp>
      <xdr:nvSpPr>
        <xdr:cNvPr id="30" name="Chave direita 46"/>
        <xdr:cNvSpPr/>
      </xdr:nvSpPr>
      <xdr:spPr>
        <a:xfrm>
          <a:off x="5277960" y="531565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294</xdr:row>
      <xdr:rowOff>78480</xdr:rowOff>
    </xdr:from>
    <xdr:to>
      <xdr:col>4</xdr:col>
      <xdr:colOff>402120</xdr:colOff>
      <xdr:row>299</xdr:row>
      <xdr:rowOff>99720</xdr:rowOff>
    </xdr:to>
    <xdr:sp>
      <xdr:nvSpPr>
        <xdr:cNvPr id="31" name="Chave direita 47"/>
        <xdr:cNvSpPr/>
      </xdr:nvSpPr>
      <xdr:spPr>
        <a:xfrm>
          <a:off x="5277960" y="549093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304</xdr:row>
      <xdr:rowOff>78480</xdr:rowOff>
    </xdr:from>
    <xdr:to>
      <xdr:col>4</xdr:col>
      <xdr:colOff>402120</xdr:colOff>
      <xdr:row>309</xdr:row>
      <xdr:rowOff>99360</xdr:rowOff>
    </xdr:to>
    <xdr:sp>
      <xdr:nvSpPr>
        <xdr:cNvPr id="32" name="Chave direita 48"/>
        <xdr:cNvSpPr/>
      </xdr:nvSpPr>
      <xdr:spPr>
        <a:xfrm>
          <a:off x="5277960" y="567288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314</xdr:row>
      <xdr:rowOff>78120</xdr:rowOff>
    </xdr:from>
    <xdr:to>
      <xdr:col>4</xdr:col>
      <xdr:colOff>402120</xdr:colOff>
      <xdr:row>319</xdr:row>
      <xdr:rowOff>99360</xdr:rowOff>
    </xdr:to>
    <xdr:sp>
      <xdr:nvSpPr>
        <xdr:cNvPr id="33" name="Chave direita 49"/>
        <xdr:cNvSpPr/>
      </xdr:nvSpPr>
      <xdr:spPr>
        <a:xfrm>
          <a:off x="5277960" y="58558320"/>
          <a:ext cx="133560" cy="89784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324</xdr:row>
      <xdr:rowOff>78480</xdr:rowOff>
    </xdr:from>
    <xdr:to>
      <xdr:col>4</xdr:col>
      <xdr:colOff>402120</xdr:colOff>
      <xdr:row>329</xdr:row>
      <xdr:rowOff>99720</xdr:rowOff>
    </xdr:to>
    <xdr:sp>
      <xdr:nvSpPr>
        <xdr:cNvPr id="34" name="Chave direita 50"/>
        <xdr:cNvSpPr/>
      </xdr:nvSpPr>
      <xdr:spPr>
        <a:xfrm>
          <a:off x="5277960" y="605253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334</xdr:row>
      <xdr:rowOff>78480</xdr:rowOff>
    </xdr:from>
    <xdr:to>
      <xdr:col>4</xdr:col>
      <xdr:colOff>402120</xdr:colOff>
      <xdr:row>339</xdr:row>
      <xdr:rowOff>99360</xdr:rowOff>
    </xdr:to>
    <xdr:sp>
      <xdr:nvSpPr>
        <xdr:cNvPr id="35" name="Chave direita 51"/>
        <xdr:cNvSpPr/>
      </xdr:nvSpPr>
      <xdr:spPr>
        <a:xfrm>
          <a:off x="5277960" y="6227784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344</xdr:row>
      <xdr:rowOff>78480</xdr:rowOff>
    </xdr:from>
    <xdr:to>
      <xdr:col>4</xdr:col>
      <xdr:colOff>402120</xdr:colOff>
      <xdr:row>349</xdr:row>
      <xdr:rowOff>99000</xdr:rowOff>
    </xdr:to>
    <xdr:sp>
      <xdr:nvSpPr>
        <xdr:cNvPr id="36" name="Chave direita 52"/>
        <xdr:cNvSpPr/>
      </xdr:nvSpPr>
      <xdr:spPr>
        <a:xfrm>
          <a:off x="5277960" y="641390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354</xdr:row>
      <xdr:rowOff>78120</xdr:rowOff>
    </xdr:from>
    <xdr:to>
      <xdr:col>4</xdr:col>
      <xdr:colOff>402120</xdr:colOff>
      <xdr:row>359</xdr:row>
      <xdr:rowOff>99000</xdr:rowOff>
    </xdr:to>
    <xdr:sp>
      <xdr:nvSpPr>
        <xdr:cNvPr id="37" name="Chave direita 53"/>
        <xdr:cNvSpPr/>
      </xdr:nvSpPr>
      <xdr:spPr>
        <a:xfrm>
          <a:off x="5277960" y="661474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364</xdr:row>
      <xdr:rowOff>78480</xdr:rowOff>
    </xdr:from>
    <xdr:to>
      <xdr:col>4</xdr:col>
      <xdr:colOff>402120</xdr:colOff>
      <xdr:row>369</xdr:row>
      <xdr:rowOff>99360</xdr:rowOff>
    </xdr:to>
    <xdr:sp>
      <xdr:nvSpPr>
        <xdr:cNvPr id="38" name="Chave direita 54"/>
        <xdr:cNvSpPr/>
      </xdr:nvSpPr>
      <xdr:spPr>
        <a:xfrm>
          <a:off x="5277960" y="679003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374</xdr:row>
      <xdr:rowOff>78480</xdr:rowOff>
    </xdr:from>
    <xdr:to>
      <xdr:col>4</xdr:col>
      <xdr:colOff>402120</xdr:colOff>
      <xdr:row>379</xdr:row>
      <xdr:rowOff>99000</xdr:rowOff>
    </xdr:to>
    <xdr:sp>
      <xdr:nvSpPr>
        <xdr:cNvPr id="39" name="Chave direita 55"/>
        <xdr:cNvSpPr/>
      </xdr:nvSpPr>
      <xdr:spPr>
        <a:xfrm>
          <a:off x="5277960" y="696528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384</xdr:row>
      <xdr:rowOff>78120</xdr:rowOff>
    </xdr:from>
    <xdr:to>
      <xdr:col>4</xdr:col>
      <xdr:colOff>402120</xdr:colOff>
      <xdr:row>389</xdr:row>
      <xdr:rowOff>99000</xdr:rowOff>
    </xdr:to>
    <xdr:sp>
      <xdr:nvSpPr>
        <xdr:cNvPr id="40" name="Chave direita 56"/>
        <xdr:cNvSpPr/>
      </xdr:nvSpPr>
      <xdr:spPr>
        <a:xfrm>
          <a:off x="5277960" y="714052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394</xdr:row>
      <xdr:rowOff>78480</xdr:rowOff>
    </xdr:from>
    <xdr:to>
      <xdr:col>4</xdr:col>
      <xdr:colOff>402120</xdr:colOff>
      <xdr:row>399</xdr:row>
      <xdr:rowOff>99360</xdr:rowOff>
    </xdr:to>
    <xdr:sp>
      <xdr:nvSpPr>
        <xdr:cNvPr id="41" name="Chave direita 57"/>
        <xdr:cNvSpPr/>
      </xdr:nvSpPr>
      <xdr:spPr>
        <a:xfrm>
          <a:off x="5277960" y="731581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404</xdr:row>
      <xdr:rowOff>78480</xdr:rowOff>
    </xdr:from>
    <xdr:to>
      <xdr:col>4</xdr:col>
      <xdr:colOff>402120</xdr:colOff>
      <xdr:row>409</xdr:row>
      <xdr:rowOff>99000</xdr:rowOff>
    </xdr:to>
    <xdr:sp>
      <xdr:nvSpPr>
        <xdr:cNvPr id="42" name="Chave direita 58"/>
        <xdr:cNvSpPr/>
      </xdr:nvSpPr>
      <xdr:spPr>
        <a:xfrm>
          <a:off x="5277960" y="749106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414</xdr:row>
      <xdr:rowOff>78120</xdr:rowOff>
    </xdr:from>
    <xdr:to>
      <xdr:col>4</xdr:col>
      <xdr:colOff>402120</xdr:colOff>
      <xdr:row>419</xdr:row>
      <xdr:rowOff>99000</xdr:rowOff>
    </xdr:to>
    <xdr:sp>
      <xdr:nvSpPr>
        <xdr:cNvPr id="43" name="Chave direita 59"/>
        <xdr:cNvSpPr/>
      </xdr:nvSpPr>
      <xdr:spPr>
        <a:xfrm>
          <a:off x="5277960" y="766630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424</xdr:row>
      <xdr:rowOff>78480</xdr:rowOff>
    </xdr:from>
    <xdr:to>
      <xdr:col>4</xdr:col>
      <xdr:colOff>402120</xdr:colOff>
      <xdr:row>429</xdr:row>
      <xdr:rowOff>99360</xdr:rowOff>
    </xdr:to>
    <xdr:sp>
      <xdr:nvSpPr>
        <xdr:cNvPr id="44" name="Chave direita 60"/>
        <xdr:cNvSpPr/>
      </xdr:nvSpPr>
      <xdr:spPr>
        <a:xfrm>
          <a:off x="5277960" y="784717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434</xdr:row>
      <xdr:rowOff>78480</xdr:rowOff>
    </xdr:from>
    <xdr:to>
      <xdr:col>4</xdr:col>
      <xdr:colOff>402120</xdr:colOff>
      <xdr:row>439</xdr:row>
      <xdr:rowOff>99000</xdr:rowOff>
    </xdr:to>
    <xdr:sp>
      <xdr:nvSpPr>
        <xdr:cNvPr id="45" name="Chave direita 61"/>
        <xdr:cNvSpPr/>
      </xdr:nvSpPr>
      <xdr:spPr>
        <a:xfrm>
          <a:off x="5277960" y="802242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444</xdr:row>
      <xdr:rowOff>78120</xdr:rowOff>
    </xdr:from>
    <xdr:to>
      <xdr:col>4</xdr:col>
      <xdr:colOff>402120</xdr:colOff>
      <xdr:row>449</xdr:row>
      <xdr:rowOff>99000</xdr:rowOff>
    </xdr:to>
    <xdr:sp>
      <xdr:nvSpPr>
        <xdr:cNvPr id="46" name="Chave direita 62"/>
        <xdr:cNvSpPr/>
      </xdr:nvSpPr>
      <xdr:spPr>
        <a:xfrm>
          <a:off x="5277960" y="819766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454</xdr:row>
      <xdr:rowOff>78480</xdr:rowOff>
    </xdr:from>
    <xdr:to>
      <xdr:col>4</xdr:col>
      <xdr:colOff>402120</xdr:colOff>
      <xdr:row>459</xdr:row>
      <xdr:rowOff>99360</xdr:rowOff>
    </xdr:to>
    <xdr:sp>
      <xdr:nvSpPr>
        <xdr:cNvPr id="47" name="Chave direita 63"/>
        <xdr:cNvSpPr/>
      </xdr:nvSpPr>
      <xdr:spPr>
        <a:xfrm>
          <a:off x="5277960" y="837853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464</xdr:row>
      <xdr:rowOff>78480</xdr:rowOff>
    </xdr:from>
    <xdr:to>
      <xdr:col>4</xdr:col>
      <xdr:colOff>402120</xdr:colOff>
      <xdr:row>469</xdr:row>
      <xdr:rowOff>99000</xdr:rowOff>
    </xdr:to>
    <xdr:sp>
      <xdr:nvSpPr>
        <xdr:cNvPr id="48" name="Chave direita 64"/>
        <xdr:cNvSpPr/>
      </xdr:nvSpPr>
      <xdr:spPr>
        <a:xfrm>
          <a:off x="5277960" y="85772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474</xdr:row>
      <xdr:rowOff>78120</xdr:rowOff>
    </xdr:from>
    <xdr:to>
      <xdr:col>4</xdr:col>
      <xdr:colOff>402120</xdr:colOff>
      <xdr:row>479</xdr:row>
      <xdr:rowOff>99000</xdr:rowOff>
    </xdr:to>
    <xdr:sp>
      <xdr:nvSpPr>
        <xdr:cNvPr id="49" name="Chave direita 65"/>
        <xdr:cNvSpPr/>
      </xdr:nvSpPr>
      <xdr:spPr>
        <a:xfrm>
          <a:off x="5277960" y="8752536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484</xdr:row>
      <xdr:rowOff>78480</xdr:rowOff>
    </xdr:from>
    <xdr:to>
      <xdr:col>4</xdr:col>
      <xdr:colOff>402120</xdr:colOff>
      <xdr:row>489</xdr:row>
      <xdr:rowOff>99360</xdr:rowOff>
    </xdr:to>
    <xdr:sp>
      <xdr:nvSpPr>
        <xdr:cNvPr id="50" name="Chave direita 66"/>
        <xdr:cNvSpPr/>
      </xdr:nvSpPr>
      <xdr:spPr>
        <a:xfrm>
          <a:off x="5277960" y="892782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494</xdr:row>
      <xdr:rowOff>78480</xdr:rowOff>
    </xdr:from>
    <xdr:to>
      <xdr:col>4</xdr:col>
      <xdr:colOff>402120</xdr:colOff>
      <xdr:row>499</xdr:row>
      <xdr:rowOff>99000</xdr:rowOff>
    </xdr:to>
    <xdr:sp>
      <xdr:nvSpPr>
        <xdr:cNvPr id="51" name="Chave direita 67"/>
        <xdr:cNvSpPr/>
      </xdr:nvSpPr>
      <xdr:spPr>
        <a:xfrm>
          <a:off x="5277960" y="9110844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504</xdr:row>
      <xdr:rowOff>78120</xdr:rowOff>
    </xdr:from>
    <xdr:to>
      <xdr:col>4</xdr:col>
      <xdr:colOff>402120</xdr:colOff>
      <xdr:row>509</xdr:row>
      <xdr:rowOff>99000</xdr:rowOff>
    </xdr:to>
    <xdr:sp>
      <xdr:nvSpPr>
        <xdr:cNvPr id="52" name="Chave direita 68"/>
        <xdr:cNvSpPr/>
      </xdr:nvSpPr>
      <xdr:spPr>
        <a:xfrm>
          <a:off x="5277960" y="930326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514</xdr:row>
      <xdr:rowOff>78480</xdr:rowOff>
    </xdr:from>
    <xdr:to>
      <xdr:col>4</xdr:col>
      <xdr:colOff>402120</xdr:colOff>
      <xdr:row>519</xdr:row>
      <xdr:rowOff>99360</xdr:rowOff>
    </xdr:to>
    <xdr:sp>
      <xdr:nvSpPr>
        <xdr:cNvPr id="53" name="Chave direita 69"/>
        <xdr:cNvSpPr/>
      </xdr:nvSpPr>
      <xdr:spPr>
        <a:xfrm>
          <a:off x="5277960" y="950839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524</xdr:row>
      <xdr:rowOff>78480</xdr:rowOff>
    </xdr:from>
    <xdr:to>
      <xdr:col>4</xdr:col>
      <xdr:colOff>402120</xdr:colOff>
      <xdr:row>529</xdr:row>
      <xdr:rowOff>99000</xdr:rowOff>
    </xdr:to>
    <xdr:sp>
      <xdr:nvSpPr>
        <xdr:cNvPr id="54" name="Chave direita 70"/>
        <xdr:cNvSpPr/>
      </xdr:nvSpPr>
      <xdr:spPr>
        <a:xfrm>
          <a:off x="5277960" y="9683676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534</xdr:row>
      <xdr:rowOff>78120</xdr:rowOff>
    </xdr:from>
    <xdr:to>
      <xdr:col>4</xdr:col>
      <xdr:colOff>402120</xdr:colOff>
      <xdr:row>539</xdr:row>
      <xdr:rowOff>99000</xdr:rowOff>
    </xdr:to>
    <xdr:sp>
      <xdr:nvSpPr>
        <xdr:cNvPr id="55" name="Chave direita 71"/>
        <xdr:cNvSpPr/>
      </xdr:nvSpPr>
      <xdr:spPr>
        <a:xfrm>
          <a:off x="5277960" y="98588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544</xdr:row>
      <xdr:rowOff>78480</xdr:rowOff>
    </xdr:from>
    <xdr:to>
      <xdr:col>4</xdr:col>
      <xdr:colOff>402120</xdr:colOff>
      <xdr:row>549</xdr:row>
      <xdr:rowOff>99360</xdr:rowOff>
    </xdr:to>
    <xdr:sp>
      <xdr:nvSpPr>
        <xdr:cNvPr id="56" name="Chave direita 72"/>
        <xdr:cNvSpPr/>
      </xdr:nvSpPr>
      <xdr:spPr>
        <a:xfrm>
          <a:off x="5277960" y="1004504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554</xdr:row>
      <xdr:rowOff>78480</xdr:rowOff>
    </xdr:from>
    <xdr:to>
      <xdr:col>4</xdr:col>
      <xdr:colOff>402120</xdr:colOff>
      <xdr:row>559</xdr:row>
      <xdr:rowOff>99000</xdr:rowOff>
    </xdr:to>
    <xdr:sp>
      <xdr:nvSpPr>
        <xdr:cNvPr id="57" name="Chave direita 73"/>
        <xdr:cNvSpPr/>
      </xdr:nvSpPr>
      <xdr:spPr>
        <a:xfrm>
          <a:off x="5277960" y="102395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564</xdr:row>
      <xdr:rowOff>78120</xdr:rowOff>
    </xdr:from>
    <xdr:to>
      <xdr:col>4</xdr:col>
      <xdr:colOff>402120</xdr:colOff>
      <xdr:row>569</xdr:row>
      <xdr:rowOff>99000</xdr:rowOff>
    </xdr:to>
    <xdr:sp>
      <xdr:nvSpPr>
        <xdr:cNvPr id="58" name="Chave direita 74"/>
        <xdr:cNvSpPr/>
      </xdr:nvSpPr>
      <xdr:spPr>
        <a:xfrm>
          <a:off x="5277960" y="10414836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574</xdr:row>
      <xdr:rowOff>78480</xdr:rowOff>
    </xdr:from>
    <xdr:to>
      <xdr:col>4</xdr:col>
      <xdr:colOff>402120</xdr:colOff>
      <xdr:row>579</xdr:row>
      <xdr:rowOff>99360</xdr:rowOff>
    </xdr:to>
    <xdr:sp>
      <xdr:nvSpPr>
        <xdr:cNvPr id="59" name="Chave direita 75"/>
        <xdr:cNvSpPr/>
      </xdr:nvSpPr>
      <xdr:spPr>
        <a:xfrm>
          <a:off x="5277960" y="1060207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584</xdr:row>
      <xdr:rowOff>78480</xdr:rowOff>
    </xdr:from>
    <xdr:to>
      <xdr:col>4</xdr:col>
      <xdr:colOff>402120</xdr:colOff>
      <xdr:row>589</xdr:row>
      <xdr:rowOff>99000</xdr:rowOff>
    </xdr:to>
    <xdr:sp>
      <xdr:nvSpPr>
        <xdr:cNvPr id="60" name="Chave direita 76"/>
        <xdr:cNvSpPr/>
      </xdr:nvSpPr>
      <xdr:spPr>
        <a:xfrm>
          <a:off x="5277960" y="10803996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594</xdr:row>
      <xdr:rowOff>78120</xdr:rowOff>
    </xdr:from>
    <xdr:to>
      <xdr:col>4</xdr:col>
      <xdr:colOff>402120</xdr:colOff>
      <xdr:row>599</xdr:row>
      <xdr:rowOff>99000</xdr:rowOff>
    </xdr:to>
    <xdr:sp>
      <xdr:nvSpPr>
        <xdr:cNvPr id="61" name="Chave direita 77"/>
        <xdr:cNvSpPr/>
      </xdr:nvSpPr>
      <xdr:spPr>
        <a:xfrm>
          <a:off x="5277960" y="1097920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604</xdr:row>
      <xdr:rowOff>78480</xdr:rowOff>
    </xdr:from>
    <xdr:to>
      <xdr:col>4</xdr:col>
      <xdr:colOff>402120</xdr:colOff>
      <xdr:row>609</xdr:row>
      <xdr:rowOff>99360</xdr:rowOff>
    </xdr:to>
    <xdr:sp>
      <xdr:nvSpPr>
        <xdr:cNvPr id="62" name="Chave direita 78"/>
        <xdr:cNvSpPr/>
      </xdr:nvSpPr>
      <xdr:spPr>
        <a:xfrm>
          <a:off x="5277960" y="1115452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614</xdr:row>
      <xdr:rowOff>78480</xdr:rowOff>
    </xdr:from>
    <xdr:to>
      <xdr:col>4</xdr:col>
      <xdr:colOff>402120</xdr:colOff>
      <xdr:row>619</xdr:row>
      <xdr:rowOff>99000</xdr:rowOff>
    </xdr:to>
    <xdr:sp>
      <xdr:nvSpPr>
        <xdr:cNvPr id="63" name="Chave direita 79"/>
        <xdr:cNvSpPr/>
      </xdr:nvSpPr>
      <xdr:spPr>
        <a:xfrm>
          <a:off x="5277960" y="11329776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624</xdr:row>
      <xdr:rowOff>78120</xdr:rowOff>
    </xdr:from>
    <xdr:to>
      <xdr:col>4</xdr:col>
      <xdr:colOff>402120</xdr:colOff>
      <xdr:row>629</xdr:row>
      <xdr:rowOff>99000</xdr:rowOff>
    </xdr:to>
    <xdr:sp>
      <xdr:nvSpPr>
        <xdr:cNvPr id="64" name="Chave direita 80"/>
        <xdr:cNvSpPr/>
      </xdr:nvSpPr>
      <xdr:spPr>
        <a:xfrm>
          <a:off x="5277960" y="115049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634</xdr:row>
      <xdr:rowOff>78480</xdr:rowOff>
    </xdr:from>
    <xdr:to>
      <xdr:col>4</xdr:col>
      <xdr:colOff>402120</xdr:colOff>
      <xdr:row>639</xdr:row>
      <xdr:rowOff>99360</xdr:rowOff>
    </xdr:to>
    <xdr:sp>
      <xdr:nvSpPr>
        <xdr:cNvPr id="65" name="Chave direita 81"/>
        <xdr:cNvSpPr/>
      </xdr:nvSpPr>
      <xdr:spPr>
        <a:xfrm>
          <a:off x="5277960" y="1168030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644</xdr:row>
      <xdr:rowOff>78480</xdr:rowOff>
    </xdr:from>
    <xdr:to>
      <xdr:col>4</xdr:col>
      <xdr:colOff>402120</xdr:colOff>
      <xdr:row>649</xdr:row>
      <xdr:rowOff>99000</xdr:rowOff>
    </xdr:to>
    <xdr:sp>
      <xdr:nvSpPr>
        <xdr:cNvPr id="66" name="Chave direita 82"/>
        <xdr:cNvSpPr/>
      </xdr:nvSpPr>
      <xdr:spPr>
        <a:xfrm>
          <a:off x="5277960" y="11855556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654</xdr:row>
      <xdr:rowOff>78120</xdr:rowOff>
    </xdr:from>
    <xdr:to>
      <xdr:col>4</xdr:col>
      <xdr:colOff>402120</xdr:colOff>
      <xdr:row>659</xdr:row>
      <xdr:rowOff>99000</xdr:rowOff>
    </xdr:to>
    <xdr:sp>
      <xdr:nvSpPr>
        <xdr:cNvPr id="67" name="Chave direita 83"/>
        <xdr:cNvSpPr/>
      </xdr:nvSpPr>
      <xdr:spPr>
        <a:xfrm>
          <a:off x="5277960" y="12038508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664</xdr:row>
      <xdr:rowOff>78480</xdr:rowOff>
    </xdr:from>
    <xdr:to>
      <xdr:col>4</xdr:col>
      <xdr:colOff>402120</xdr:colOff>
      <xdr:row>669</xdr:row>
      <xdr:rowOff>99360</xdr:rowOff>
    </xdr:to>
    <xdr:sp>
      <xdr:nvSpPr>
        <xdr:cNvPr id="68" name="Chave direita 84"/>
        <xdr:cNvSpPr/>
      </xdr:nvSpPr>
      <xdr:spPr>
        <a:xfrm>
          <a:off x="5277960" y="1221382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674</xdr:row>
      <xdr:rowOff>78480</xdr:rowOff>
    </xdr:from>
    <xdr:to>
      <xdr:col>4</xdr:col>
      <xdr:colOff>402120</xdr:colOff>
      <xdr:row>679</xdr:row>
      <xdr:rowOff>99000</xdr:rowOff>
    </xdr:to>
    <xdr:sp>
      <xdr:nvSpPr>
        <xdr:cNvPr id="69" name="Chave direita 85"/>
        <xdr:cNvSpPr/>
      </xdr:nvSpPr>
      <xdr:spPr>
        <a:xfrm>
          <a:off x="5277960" y="12389076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684</xdr:row>
      <xdr:rowOff>78120</xdr:rowOff>
    </xdr:from>
    <xdr:to>
      <xdr:col>4</xdr:col>
      <xdr:colOff>402120</xdr:colOff>
      <xdr:row>689</xdr:row>
      <xdr:rowOff>99000</xdr:rowOff>
    </xdr:to>
    <xdr:sp>
      <xdr:nvSpPr>
        <xdr:cNvPr id="70" name="Chave direita 86"/>
        <xdr:cNvSpPr/>
      </xdr:nvSpPr>
      <xdr:spPr>
        <a:xfrm>
          <a:off x="5277960" y="1257624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694</xdr:row>
      <xdr:rowOff>78480</xdr:rowOff>
    </xdr:from>
    <xdr:to>
      <xdr:col>4</xdr:col>
      <xdr:colOff>402120</xdr:colOff>
      <xdr:row>699</xdr:row>
      <xdr:rowOff>99360</xdr:rowOff>
    </xdr:to>
    <xdr:sp>
      <xdr:nvSpPr>
        <xdr:cNvPr id="71" name="Chave direita 87"/>
        <xdr:cNvSpPr/>
      </xdr:nvSpPr>
      <xdr:spPr>
        <a:xfrm>
          <a:off x="5277960" y="1277402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704</xdr:row>
      <xdr:rowOff>78480</xdr:rowOff>
    </xdr:from>
    <xdr:to>
      <xdr:col>4</xdr:col>
      <xdr:colOff>402120</xdr:colOff>
      <xdr:row>709</xdr:row>
      <xdr:rowOff>99000</xdr:rowOff>
    </xdr:to>
    <xdr:sp>
      <xdr:nvSpPr>
        <xdr:cNvPr id="72" name="Chave direita 88"/>
        <xdr:cNvSpPr/>
      </xdr:nvSpPr>
      <xdr:spPr>
        <a:xfrm>
          <a:off x="5277960" y="12949272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714</xdr:row>
      <xdr:rowOff>78120</xdr:rowOff>
    </xdr:from>
    <xdr:to>
      <xdr:col>4</xdr:col>
      <xdr:colOff>402120</xdr:colOff>
      <xdr:row>719</xdr:row>
      <xdr:rowOff>99000</xdr:rowOff>
    </xdr:to>
    <xdr:sp>
      <xdr:nvSpPr>
        <xdr:cNvPr id="73" name="Chave direita 89"/>
        <xdr:cNvSpPr/>
      </xdr:nvSpPr>
      <xdr:spPr>
        <a:xfrm>
          <a:off x="5277960" y="13124484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724</xdr:row>
      <xdr:rowOff>78480</xdr:rowOff>
    </xdr:from>
    <xdr:to>
      <xdr:col>4</xdr:col>
      <xdr:colOff>402120</xdr:colOff>
      <xdr:row>729</xdr:row>
      <xdr:rowOff>99360</xdr:rowOff>
    </xdr:to>
    <xdr:sp>
      <xdr:nvSpPr>
        <xdr:cNvPr id="74" name="Chave direita 90"/>
        <xdr:cNvSpPr/>
      </xdr:nvSpPr>
      <xdr:spPr>
        <a:xfrm>
          <a:off x="5277960" y="1330754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734</xdr:row>
      <xdr:rowOff>78480</xdr:rowOff>
    </xdr:from>
    <xdr:to>
      <xdr:col>4</xdr:col>
      <xdr:colOff>402120</xdr:colOff>
      <xdr:row>739</xdr:row>
      <xdr:rowOff>99000</xdr:rowOff>
    </xdr:to>
    <xdr:sp>
      <xdr:nvSpPr>
        <xdr:cNvPr id="75" name="Chave direita 91"/>
        <xdr:cNvSpPr/>
      </xdr:nvSpPr>
      <xdr:spPr>
        <a:xfrm>
          <a:off x="5277960" y="1349053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744</xdr:row>
      <xdr:rowOff>78120</xdr:rowOff>
    </xdr:from>
    <xdr:to>
      <xdr:col>4</xdr:col>
      <xdr:colOff>402120</xdr:colOff>
      <xdr:row>749</xdr:row>
      <xdr:rowOff>99000</xdr:rowOff>
    </xdr:to>
    <xdr:sp>
      <xdr:nvSpPr>
        <xdr:cNvPr id="76" name="Chave direita 92"/>
        <xdr:cNvSpPr/>
      </xdr:nvSpPr>
      <xdr:spPr>
        <a:xfrm>
          <a:off x="5277960" y="1366578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754</xdr:row>
      <xdr:rowOff>78480</xdr:rowOff>
    </xdr:from>
    <xdr:to>
      <xdr:col>4</xdr:col>
      <xdr:colOff>402120</xdr:colOff>
      <xdr:row>759</xdr:row>
      <xdr:rowOff>99360</xdr:rowOff>
    </xdr:to>
    <xdr:sp>
      <xdr:nvSpPr>
        <xdr:cNvPr id="77" name="Chave direita 93"/>
        <xdr:cNvSpPr/>
      </xdr:nvSpPr>
      <xdr:spPr>
        <a:xfrm>
          <a:off x="5277960" y="1384106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764</xdr:row>
      <xdr:rowOff>78480</xdr:rowOff>
    </xdr:from>
    <xdr:to>
      <xdr:col>4</xdr:col>
      <xdr:colOff>402120</xdr:colOff>
      <xdr:row>769</xdr:row>
      <xdr:rowOff>99000</xdr:rowOff>
    </xdr:to>
    <xdr:sp>
      <xdr:nvSpPr>
        <xdr:cNvPr id="78" name="Chave direita 94"/>
        <xdr:cNvSpPr/>
      </xdr:nvSpPr>
      <xdr:spPr>
        <a:xfrm>
          <a:off x="5277960" y="1401631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774</xdr:row>
      <xdr:rowOff>78120</xdr:rowOff>
    </xdr:from>
    <xdr:to>
      <xdr:col>4</xdr:col>
      <xdr:colOff>402120</xdr:colOff>
      <xdr:row>779</xdr:row>
      <xdr:rowOff>99000</xdr:rowOff>
    </xdr:to>
    <xdr:sp>
      <xdr:nvSpPr>
        <xdr:cNvPr id="79" name="Chave direita 95"/>
        <xdr:cNvSpPr/>
      </xdr:nvSpPr>
      <xdr:spPr>
        <a:xfrm>
          <a:off x="5277960" y="1419930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784</xdr:row>
      <xdr:rowOff>78480</xdr:rowOff>
    </xdr:from>
    <xdr:to>
      <xdr:col>4</xdr:col>
      <xdr:colOff>402120</xdr:colOff>
      <xdr:row>789</xdr:row>
      <xdr:rowOff>99360</xdr:rowOff>
    </xdr:to>
    <xdr:sp>
      <xdr:nvSpPr>
        <xdr:cNvPr id="80" name="Chave direita 96"/>
        <xdr:cNvSpPr/>
      </xdr:nvSpPr>
      <xdr:spPr>
        <a:xfrm>
          <a:off x="5277960" y="14374584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794</xdr:row>
      <xdr:rowOff>78480</xdr:rowOff>
    </xdr:from>
    <xdr:to>
      <xdr:col>4</xdr:col>
      <xdr:colOff>402120</xdr:colOff>
      <xdr:row>799</xdr:row>
      <xdr:rowOff>99000</xdr:rowOff>
    </xdr:to>
    <xdr:sp>
      <xdr:nvSpPr>
        <xdr:cNvPr id="81" name="Chave direita 97"/>
        <xdr:cNvSpPr/>
      </xdr:nvSpPr>
      <xdr:spPr>
        <a:xfrm>
          <a:off x="5277960" y="14549868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804</xdr:row>
      <xdr:rowOff>78120</xdr:rowOff>
    </xdr:from>
    <xdr:to>
      <xdr:col>4</xdr:col>
      <xdr:colOff>402120</xdr:colOff>
      <xdr:row>809</xdr:row>
      <xdr:rowOff>99000</xdr:rowOff>
    </xdr:to>
    <xdr:sp>
      <xdr:nvSpPr>
        <xdr:cNvPr id="82" name="Chave direita 98"/>
        <xdr:cNvSpPr/>
      </xdr:nvSpPr>
      <xdr:spPr>
        <a:xfrm>
          <a:off x="5277960" y="147485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814</xdr:row>
      <xdr:rowOff>78480</xdr:rowOff>
    </xdr:from>
    <xdr:to>
      <xdr:col>4</xdr:col>
      <xdr:colOff>402120</xdr:colOff>
      <xdr:row>819</xdr:row>
      <xdr:rowOff>99360</xdr:rowOff>
    </xdr:to>
    <xdr:sp>
      <xdr:nvSpPr>
        <xdr:cNvPr id="83" name="Chave direita 99"/>
        <xdr:cNvSpPr/>
      </xdr:nvSpPr>
      <xdr:spPr>
        <a:xfrm>
          <a:off x="5277960" y="1492387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824</xdr:row>
      <xdr:rowOff>78480</xdr:rowOff>
    </xdr:from>
    <xdr:to>
      <xdr:col>4</xdr:col>
      <xdr:colOff>402120</xdr:colOff>
      <xdr:row>829</xdr:row>
      <xdr:rowOff>99000</xdr:rowOff>
    </xdr:to>
    <xdr:sp>
      <xdr:nvSpPr>
        <xdr:cNvPr id="84" name="Chave direita 100"/>
        <xdr:cNvSpPr/>
      </xdr:nvSpPr>
      <xdr:spPr>
        <a:xfrm>
          <a:off x="5277960" y="1509912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834</xdr:row>
      <xdr:rowOff>78120</xdr:rowOff>
    </xdr:from>
    <xdr:to>
      <xdr:col>4</xdr:col>
      <xdr:colOff>402120</xdr:colOff>
      <xdr:row>839</xdr:row>
      <xdr:rowOff>99000</xdr:rowOff>
    </xdr:to>
    <xdr:sp>
      <xdr:nvSpPr>
        <xdr:cNvPr id="85" name="Chave direita 101"/>
        <xdr:cNvSpPr/>
      </xdr:nvSpPr>
      <xdr:spPr>
        <a:xfrm>
          <a:off x="5277960" y="1527436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844</xdr:row>
      <xdr:rowOff>78480</xdr:rowOff>
    </xdr:from>
    <xdr:to>
      <xdr:col>4</xdr:col>
      <xdr:colOff>402120</xdr:colOff>
      <xdr:row>849</xdr:row>
      <xdr:rowOff>99360</xdr:rowOff>
    </xdr:to>
    <xdr:sp>
      <xdr:nvSpPr>
        <xdr:cNvPr id="86" name="Chave direita 102"/>
        <xdr:cNvSpPr/>
      </xdr:nvSpPr>
      <xdr:spPr>
        <a:xfrm>
          <a:off x="5277960" y="1544965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854</xdr:row>
      <xdr:rowOff>78480</xdr:rowOff>
    </xdr:from>
    <xdr:to>
      <xdr:col>4</xdr:col>
      <xdr:colOff>402120</xdr:colOff>
      <xdr:row>859</xdr:row>
      <xdr:rowOff>99000</xdr:rowOff>
    </xdr:to>
    <xdr:sp>
      <xdr:nvSpPr>
        <xdr:cNvPr id="87" name="Chave direita 103"/>
        <xdr:cNvSpPr/>
      </xdr:nvSpPr>
      <xdr:spPr>
        <a:xfrm>
          <a:off x="5277960" y="1562490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864</xdr:row>
      <xdr:rowOff>78120</xdr:rowOff>
    </xdr:from>
    <xdr:to>
      <xdr:col>4</xdr:col>
      <xdr:colOff>402120</xdr:colOff>
      <xdr:row>869</xdr:row>
      <xdr:rowOff>99000</xdr:rowOff>
    </xdr:to>
    <xdr:sp>
      <xdr:nvSpPr>
        <xdr:cNvPr id="88" name="Chave direita 104"/>
        <xdr:cNvSpPr/>
      </xdr:nvSpPr>
      <xdr:spPr>
        <a:xfrm>
          <a:off x="5277960" y="1580014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874</xdr:row>
      <xdr:rowOff>78480</xdr:rowOff>
    </xdr:from>
    <xdr:to>
      <xdr:col>4</xdr:col>
      <xdr:colOff>402120</xdr:colOff>
      <xdr:row>879</xdr:row>
      <xdr:rowOff>99360</xdr:rowOff>
    </xdr:to>
    <xdr:sp>
      <xdr:nvSpPr>
        <xdr:cNvPr id="89" name="Chave direita 105"/>
        <xdr:cNvSpPr/>
      </xdr:nvSpPr>
      <xdr:spPr>
        <a:xfrm>
          <a:off x="5277960" y="1597543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884</xdr:row>
      <xdr:rowOff>78840</xdr:rowOff>
    </xdr:from>
    <xdr:to>
      <xdr:col>4</xdr:col>
      <xdr:colOff>402120</xdr:colOff>
      <xdr:row>889</xdr:row>
      <xdr:rowOff>99720</xdr:rowOff>
    </xdr:to>
    <xdr:sp>
      <xdr:nvSpPr>
        <xdr:cNvPr id="90" name="Chave direita 106"/>
        <xdr:cNvSpPr/>
      </xdr:nvSpPr>
      <xdr:spPr>
        <a:xfrm>
          <a:off x="5277960" y="1615849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894</xdr:row>
      <xdr:rowOff>78840</xdr:rowOff>
    </xdr:from>
    <xdr:to>
      <xdr:col>4</xdr:col>
      <xdr:colOff>402120</xdr:colOff>
      <xdr:row>899</xdr:row>
      <xdr:rowOff>99360</xdr:rowOff>
    </xdr:to>
    <xdr:sp>
      <xdr:nvSpPr>
        <xdr:cNvPr id="91" name="Chave direita 107"/>
        <xdr:cNvSpPr/>
      </xdr:nvSpPr>
      <xdr:spPr>
        <a:xfrm>
          <a:off x="5277960" y="1633374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904</xdr:row>
      <xdr:rowOff>78480</xdr:rowOff>
    </xdr:from>
    <xdr:to>
      <xdr:col>4</xdr:col>
      <xdr:colOff>402120</xdr:colOff>
      <xdr:row>909</xdr:row>
      <xdr:rowOff>99360</xdr:rowOff>
    </xdr:to>
    <xdr:sp>
      <xdr:nvSpPr>
        <xdr:cNvPr id="92" name="Chave direita 108"/>
        <xdr:cNvSpPr/>
      </xdr:nvSpPr>
      <xdr:spPr>
        <a:xfrm>
          <a:off x="5277960" y="1650895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914</xdr:row>
      <xdr:rowOff>78840</xdr:rowOff>
    </xdr:from>
    <xdr:to>
      <xdr:col>4</xdr:col>
      <xdr:colOff>402120</xdr:colOff>
      <xdr:row>919</xdr:row>
      <xdr:rowOff>99720</xdr:rowOff>
    </xdr:to>
    <xdr:sp>
      <xdr:nvSpPr>
        <xdr:cNvPr id="93" name="Chave direita 109"/>
        <xdr:cNvSpPr/>
      </xdr:nvSpPr>
      <xdr:spPr>
        <a:xfrm>
          <a:off x="5277960" y="1668427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924</xdr:row>
      <xdr:rowOff>78840</xdr:rowOff>
    </xdr:from>
    <xdr:to>
      <xdr:col>4</xdr:col>
      <xdr:colOff>402120</xdr:colOff>
      <xdr:row>929</xdr:row>
      <xdr:rowOff>99360</xdr:rowOff>
    </xdr:to>
    <xdr:sp>
      <xdr:nvSpPr>
        <xdr:cNvPr id="94" name="Chave direita 110"/>
        <xdr:cNvSpPr/>
      </xdr:nvSpPr>
      <xdr:spPr>
        <a:xfrm>
          <a:off x="5277960" y="1685952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934</xdr:row>
      <xdr:rowOff>78480</xdr:rowOff>
    </xdr:from>
    <xdr:to>
      <xdr:col>4</xdr:col>
      <xdr:colOff>402120</xdr:colOff>
      <xdr:row>939</xdr:row>
      <xdr:rowOff>99360</xdr:rowOff>
    </xdr:to>
    <xdr:sp>
      <xdr:nvSpPr>
        <xdr:cNvPr id="95" name="Chave direita 111"/>
        <xdr:cNvSpPr/>
      </xdr:nvSpPr>
      <xdr:spPr>
        <a:xfrm>
          <a:off x="5277960" y="1704560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944</xdr:row>
      <xdr:rowOff>78840</xdr:rowOff>
    </xdr:from>
    <xdr:to>
      <xdr:col>4</xdr:col>
      <xdr:colOff>402120</xdr:colOff>
      <xdr:row>949</xdr:row>
      <xdr:rowOff>99720</xdr:rowOff>
    </xdr:to>
    <xdr:sp>
      <xdr:nvSpPr>
        <xdr:cNvPr id="96" name="Chave direita 112"/>
        <xdr:cNvSpPr/>
      </xdr:nvSpPr>
      <xdr:spPr>
        <a:xfrm>
          <a:off x="5277960" y="172208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954</xdr:row>
      <xdr:rowOff>78840</xdr:rowOff>
    </xdr:from>
    <xdr:to>
      <xdr:col>4</xdr:col>
      <xdr:colOff>402120</xdr:colOff>
      <xdr:row>959</xdr:row>
      <xdr:rowOff>99360</xdr:rowOff>
    </xdr:to>
    <xdr:sp>
      <xdr:nvSpPr>
        <xdr:cNvPr id="97" name="Chave direita 113"/>
        <xdr:cNvSpPr/>
      </xdr:nvSpPr>
      <xdr:spPr>
        <a:xfrm>
          <a:off x="5277960" y="17396136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964</xdr:row>
      <xdr:rowOff>78480</xdr:rowOff>
    </xdr:from>
    <xdr:to>
      <xdr:col>4</xdr:col>
      <xdr:colOff>402120</xdr:colOff>
      <xdr:row>969</xdr:row>
      <xdr:rowOff>99360</xdr:rowOff>
    </xdr:to>
    <xdr:sp>
      <xdr:nvSpPr>
        <xdr:cNvPr id="98" name="Chave direita 114"/>
        <xdr:cNvSpPr/>
      </xdr:nvSpPr>
      <xdr:spPr>
        <a:xfrm>
          <a:off x="5277960" y="17582220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974</xdr:row>
      <xdr:rowOff>78840</xdr:rowOff>
    </xdr:from>
    <xdr:to>
      <xdr:col>4</xdr:col>
      <xdr:colOff>402120</xdr:colOff>
      <xdr:row>979</xdr:row>
      <xdr:rowOff>99720</xdr:rowOff>
    </xdr:to>
    <xdr:sp>
      <xdr:nvSpPr>
        <xdr:cNvPr id="99" name="Chave direita 115"/>
        <xdr:cNvSpPr/>
      </xdr:nvSpPr>
      <xdr:spPr>
        <a:xfrm>
          <a:off x="5277960" y="1775754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984</xdr:row>
      <xdr:rowOff>78840</xdr:rowOff>
    </xdr:from>
    <xdr:to>
      <xdr:col>4</xdr:col>
      <xdr:colOff>402120</xdr:colOff>
      <xdr:row>989</xdr:row>
      <xdr:rowOff>99360</xdr:rowOff>
    </xdr:to>
    <xdr:sp>
      <xdr:nvSpPr>
        <xdr:cNvPr id="100" name="Chave direita 116"/>
        <xdr:cNvSpPr/>
      </xdr:nvSpPr>
      <xdr:spPr>
        <a:xfrm>
          <a:off x="5277960" y="17932788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994</xdr:row>
      <xdr:rowOff>78480</xdr:rowOff>
    </xdr:from>
    <xdr:to>
      <xdr:col>4</xdr:col>
      <xdr:colOff>402120</xdr:colOff>
      <xdr:row>999</xdr:row>
      <xdr:rowOff>99360</xdr:rowOff>
    </xdr:to>
    <xdr:sp>
      <xdr:nvSpPr>
        <xdr:cNvPr id="101" name="Chave direita 117"/>
        <xdr:cNvSpPr/>
      </xdr:nvSpPr>
      <xdr:spPr>
        <a:xfrm>
          <a:off x="5277960" y="1811995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1004</xdr:row>
      <xdr:rowOff>78840</xdr:rowOff>
    </xdr:from>
    <xdr:to>
      <xdr:col>4</xdr:col>
      <xdr:colOff>402120</xdr:colOff>
      <xdr:row>1009</xdr:row>
      <xdr:rowOff>99720</xdr:rowOff>
    </xdr:to>
    <xdr:sp>
      <xdr:nvSpPr>
        <xdr:cNvPr id="102" name="Chave direita 118"/>
        <xdr:cNvSpPr/>
      </xdr:nvSpPr>
      <xdr:spPr>
        <a:xfrm>
          <a:off x="5277960" y="18295236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1014</xdr:row>
      <xdr:rowOff>78840</xdr:rowOff>
    </xdr:from>
    <xdr:to>
      <xdr:col>4</xdr:col>
      <xdr:colOff>402120</xdr:colOff>
      <xdr:row>1019</xdr:row>
      <xdr:rowOff>99360</xdr:rowOff>
    </xdr:to>
    <xdr:sp>
      <xdr:nvSpPr>
        <xdr:cNvPr id="103" name="Chave direita 119"/>
        <xdr:cNvSpPr/>
      </xdr:nvSpPr>
      <xdr:spPr>
        <a:xfrm>
          <a:off x="5277960" y="1847052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1024</xdr:row>
      <xdr:rowOff>78480</xdr:rowOff>
    </xdr:from>
    <xdr:to>
      <xdr:col>4</xdr:col>
      <xdr:colOff>402120</xdr:colOff>
      <xdr:row>1029</xdr:row>
      <xdr:rowOff>99360</xdr:rowOff>
    </xdr:to>
    <xdr:sp>
      <xdr:nvSpPr>
        <xdr:cNvPr id="104" name="Chave direita 120"/>
        <xdr:cNvSpPr/>
      </xdr:nvSpPr>
      <xdr:spPr>
        <a:xfrm>
          <a:off x="5277960" y="1867082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1034</xdr:row>
      <xdr:rowOff>78840</xdr:rowOff>
    </xdr:from>
    <xdr:to>
      <xdr:col>4</xdr:col>
      <xdr:colOff>402120</xdr:colOff>
      <xdr:row>1039</xdr:row>
      <xdr:rowOff>99720</xdr:rowOff>
    </xdr:to>
    <xdr:sp>
      <xdr:nvSpPr>
        <xdr:cNvPr id="105" name="Chave direita 121"/>
        <xdr:cNvSpPr/>
      </xdr:nvSpPr>
      <xdr:spPr>
        <a:xfrm>
          <a:off x="5277960" y="18871200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1044</xdr:row>
      <xdr:rowOff>78840</xdr:rowOff>
    </xdr:from>
    <xdr:to>
      <xdr:col>4</xdr:col>
      <xdr:colOff>402120</xdr:colOff>
      <xdr:row>1049</xdr:row>
      <xdr:rowOff>99360</xdr:rowOff>
    </xdr:to>
    <xdr:sp>
      <xdr:nvSpPr>
        <xdr:cNvPr id="106" name="Chave direita 122"/>
        <xdr:cNvSpPr/>
      </xdr:nvSpPr>
      <xdr:spPr>
        <a:xfrm>
          <a:off x="5277960" y="1905310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1054</xdr:row>
      <xdr:rowOff>78480</xdr:rowOff>
    </xdr:from>
    <xdr:to>
      <xdr:col>4</xdr:col>
      <xdr:colOff>402120</xdr:colOff>
      <xdr:row>1059</xdr:row>
      <xdr:rowOff>99360</xdr:rowOff>
    </xdr:to>
    <xdr:sp>
      <xdr:nvSpPr>
        <xdr:cNvPr id="107" name="Chave direita 123"/>
        <xdr:cNvSpPr/>
      </xdr:nvSpPr>
      <xdr:spPr>
        <a:xfrm>
          <a:off x="5277960" y="19237104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1064</xdr:row>
      <xdr:rowOff>78840</xdr:rowOff>
    </xdr:from>
    <xdr:to>
      <xdr:col>4</xdr:col>
      <xdr:colOff>402120</xdr:colOff>
      <xdr:row>1069</xdr:row>
      <xdr:rowOff>99720</xdr:rowOff>
    </xdr:to>
    <xdr:sp>
      <xdr:nvSpPr>
        <xdr:cNvPr id="108" name="Chave direita 124"/>
        <xdr:cNvSpPr/>
      </xdr:nvSpPr>
      <xdr:spPr>
        <a:xfrm>
          <a:off x="5277960" y="1942534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1074</xdr:row>
      <xdr:rowOff>78840</xdr:rowOff>
    </xdr:from>
    <xdr:to>
      <xdr:col>4</xdr:col>
      <xdr:colOff>402120</xdr:colOff>
      <xdr:row>1079</xdr:row>
      <xdr:rowOff>99360</xdr:rowOff>
    </xdr:to>
    <xdr:sp>
      <xdr:nvSpPr>
        <xdr:cNvPr id="109" name="Chave direita 125"/>
        <xdr:cNvSpPr/>
      </xdr:nvSpPr>
      <xdr:spPr>
        <a:xfrm>
          <a:off x="5277960" y="19607292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1084</xdr:row>
      <xdr:rowOff>78480</xdr:rowOff>
    </xdr:from>
    <xdr:to>
      <xdr:col>4</xdr:col>
      <xdr:colOff>402120</xdr:colOff>
      <xdr:row>1089</xdr:row>
      <xdr:rowOff>99360</xdr:rowOff>
    </xdr:to>
    <xdr:sp>
      <xdr:nvSpPr>
        <xdr:cNvPr id="110" name="Chave direita 126"/>
        <xdr:cNvSpPr/>
      </xdr:nvSpPr>
      <xdr:spPr>
        <a:xfrm>
          <a:off x="5277960" y="1979128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1094</xdr:row>
      <xdr:rowOff>78840</xdr:rowOff>
    </xdr:from>
    <xdr:to>
      <xdr:col>4</xdr:col>
      <xdr:colOff>402120</xdr:colOff>
      <xdr:row>1099</xdr:row>
      <xdr:rowOff>99720</xdr:rowOff>
    </xdr:to>
    <xdr:sp>
      <xdr:nvSpPr>
        <xdr:cNvPr id="111" name="Chave direita 127"/>
        <xdr:cNvSpPr/>
      </xdr:nvSpPr>
      <xdr:spPr>
        <a:xfrm>
          <a:off x="5277960" y="1996657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1104</xdr:row>
      <xdr:rowOff>78840</xdr:rowOff>
    </xdr:from>
    <xdr:to>
      <xdr:col>4</xdr:col>
      <xdr:colOff>402120</xdr:colOff>
      <xdr:row>1109</xdr:row>
      <xdr:rowOff>99360</xdr:rowOff>
    </xdr:to>
    <xdr:sp>
      <xdr:nvSpPr>
        <xdr:cNvPr id="112" name="Chave direita 128"/>
        <xdr:cNvSpPr/>
      </xdr:nvSpPr>
      <xdr:spPr>
        <a:xfrm>
          <a:off x="5277960" y="2014182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1114</xdr:row>
      <xdr:rowOff>78480</xdr:rowOff>
    </xdr:from>
    <xdr:to>
      <xdr:col>4</xdr:col>
      <xdr:colOff>402120</xdr:colOff>
      <xdr:row>1119</xdr:row>
      <xdr:rowOff>99360</xdr:rowOff>
    </xdr:to>
    <xdr:sp>
      <xdr:nvSpPr>
        <xdr:cNvPr id="113" name="Chave direita 129"/>
        <xdr:cNvSpPr/>
      </xdr:nvSpPr>
      <xdr:spPr>
        <a:xfrm>
          <a:off x="5277960" y="203321520"/>
          <a:ext cx="133560" cy="89748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1124</xdr:row>
      <xdr:rowOff>78840</xdr:rowOff>
    </xdr:from>
    <xdr:to>
      <xdr:col>4</xdr:col>
      <xdr:colOff>402120</xdr:colOff>
      <xdr:row>1129</xdr:row>
      <xdr:rowOff>99720</xdr:rowOff>
    </xdr:to>
    <xdr:sp>
      <xdr:nvSpPr>
        <xdr:cNvPr id="114" name="Chave direita 130"/>
        <xdr:cNvSpPr/>
      </xdr:nvSpPr>
      <xdr:spPr>
        <a:xfrm>
          <a:off x="5277960" y="2050747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1134</xdr:row>
      <xdr:rowOff>78840</xdr:rowOff>
    </xdr:from>
    <xdr:to>
      <xdr:col>4</xdr:col>
      <xdr:colOff>402120</xdr:colOff>
      <xdr:row>1139</xdr:row>
      <xdr:rowOff>99360</xdr:rowOff>
    </xdr:to>
    <xdr:sp>
      <xdr:nvSpPr>
        <xdr:cNvPr id="115" name="Chave direita 131"/>
        <xdr:cNvSpPr/>
      </xdr:nvSpPr>
      <xdr:spPr>
        <a:xfrm>
          <a:off x="5277960" y="2068272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1144</xdr:row>
      <xdr:rowOff>78480</xdr:rowOff>
    </xdr:from>
    <xdr:to>
      <xdr:col>4</xdr:col>
      <xdr:colOff>402120</xdr:colOff>
      <xdr:row>1149</xdr:row>
      <xdr:rowOff>99360</xdr:rowOff>
    </xdr:to>
    <xdr:sp>
      <xdr:nvSpPr>
        <xdr:cNvPr id="116" name="Chave direita 132"/>
        <xdr:cNvSpPr/>
      </xdr:nvSpPr>
      <xdr:spPr>
        <a:xfrm>
          <a:off x="5277960" y="2086354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1154</xdr:row>
      <xdr:rowOff>78840</xdr:rowOff>
    </xdr:from>
    <xdr:to>
      <xdr:col>4</xdr:col>
      <xdr:colOff>402120</xdr:colOff>
      <xdr:row>1159</xdr:row>
      <xdr:rowOff>99720</xdr:rowOff>
    </xdr:to>
    <xdr:sp>
      <xdr:nvSpPr>
        <xdr:cNvPr id="117" name="Chave direita 133"/>
        <xdr:cNvSpPr/>
      </xdr:nvSpPr>
      <xdr:spPr>
        <a:xfrm>
          <a:off x="5277960" y="2103883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1164</xdr:row>
      <xdr:rowOff>78840</xdr:rowOff>
    </xdr:from>
    <xdr:to>
      <xdr:col>4</xdr:col>
      <xdr:colOff>402120</xdr:colOff>
      <xdr:row>1169</xdr:row>
      <xdr:rowOff>99360</xdr:rowOff>
    </xdr:to>
    <xdr:sp>
      <xdr:nvSpPr>
        <xdr:cNvPr id="118" name="Chave direita 134"/>
        <xdr:cNvSpPr/>
      </xdr:nvSpPr>
      <xdr:spPr>
        <a:xfrm>
          <a:off x="5277960" y="2121408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1174</xdr:row>
      <xdr:rowOff>78480</xdr:rowOff>
    </xdr:from>
    <xdr:to>
      <xdr:col>4</xdr:col>
      <xdr:colOff>402120</xdr:colOff>
      <xdr:row>1179</xdr:row>
      <xdr:rowOff>99360</xdr:rowOff>
    </xdr:to>
    <xdr:sp>
      <xdr:nvSpPr>
        <xdr:cNvPr id="119" name="Chave direita 135"/>
        <xdr:cNvSpPr/>
      </xdr:nvSpPr>
      <xdr:spPr>
        <a:xfrm>
          <a:off x="5277960" y="2138932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1184</xdr:row>
      <xdr:rowOff>78840</xdr:rowOff>
    </xdr:from>
    <xdr:to>
      <xdr:col>4</xdr:col>
      <xdr:colOff>402120</xdr:colOff>
      <xdr:row>1189</xdr:row>
      <xdr:rowOff>99720</xdr:rowOff>
    </xdr:to>
    <xdr:sp>
      <xdr:nvSpPr>
        <xdr:cNvPr id="120" name="Chave direita 136"/>
        <xdr:cNvSpPr/>
      </xdr:nvSpPr>
      <xdr:spPr>
        <a:xfrm>
          <a:off x="5277960" y="2156461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1194</xdr:row>
      <xdr:rowOff>78840</xdr:rowOff>
    </xdr:from>
    <xdr:to>
      <xdr:col>4</xdr:col>
      <xdr:colOff>402120</xdr:colOff>
      <xdr:row>1199</xdr:row>
      <xdr:rowOff>99360</xdr:rowOff>
    </xdr:to>
    <xdr:sp>
      <xdr:nvSpPr>
        <xdr:cNvPr id="121" name="Chave direita 137"/>
        <xdr:cNvSpPr/>
      </xdr:nvSpPr>
      <xdr:spPr>
        <a:xfrm>
          <a:off x="5277960" y="2173986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1204</xdr:row>
      <xdr:rowOff>78480</xdr:rowOff>
    </xdr:from>
    <xdr:to>
      <xdr:col>4</xdr:col>
      <xdr:colOff>402120</xdr:colOff>
      <xdr:row>1209</xdr:row>
      <xdr:rowOff>99360</xdr:rowOff>
    </xdr:to>
    <xdr:sp>
      <xdr:nvSpPr>
        <xdr:cNvPr id="122" name="Chave direita 138"/>
        <xdr:cNvSpPr/>
      </xdr:nvSpPr>
      <xdr:spPr>
        <a:xfrm>
          <a:off x="5277960" y="21915108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1214</xdr:row>
      <xdr:rowOff>78840</xdr:rowOff>
    </xdr:from>
    <xdr:to>
      <xdr:col>4</xdr:col>
      <xdr:colOff>402120</xdr:colOff>
      <xdr:row>1219</xdr:row>
      <xdr:rowOff>99720</xdr:rowOff>
    </xdr:to>
    <xdr:sp>
      <xdr:nvSpPr>
        <xdr:cNvPr id="123" name="Chave direita 139"/>
        <xdr:cNvSpPr/>
      </xdr:nvSpPr>
      <xdr:spPr>
        <a:xfrm>
          <a:off x="5277960" y="221055120"/>
          <a:ext cx="133560" cy="89712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twoCellAnchor editAs="twoCell">
    <xdr:from>
      <xdr:col>4</xdr:col>
      <xdr:colOff>268560</xdr:colOff>
      <xdr:row>1224</xdr:row>
      <xdr:rowOff>78840</xdr:rowOff>
    </xdr:from>
    <xdr:to>
      <xdr:col>4</xdr:col>
      <xdr:colOff>402120</xdr:colOff>
      <xdr:row>1229</xdr:row>
      <xdr:rowOff>99360</xdr:rowOff>
    </xdr:to>
    <xdr:sp>
      <xdr:nvSpPr>
        <xdr:cNvPr id="124" name="Chave direita 140"/>
        <xdr:cNvSpPr/>
      </xdr:nvSpPr>
      <xdr:spPr>
        <a:xfrm>
          <a:off x="5277960" y="222807600"/>
          <a:ext cx="133560" cy="896760"/>
        </a:xfrm>
        <a:prstGeom prst="rightBrace">
          <a:avLst>
            <a:gd name="adj1" fmla="val 8333"/>
            <a:gd name="adj2" fmla="val 50000"/>
          </a:avLst>
        </a:prstGeom>
        <a:noFill/>
        <a:ln w="6480">
          <a:solidFill>
            <a:srgbClr val="000000"/>
          </a:solidFill>
          <a:round/>
        </a:ln>
      </xdr:spPr>
      <xdr:style>
        <a:lnRef idx="0"/>
        <a:fillRef idx="0"/>
        <a:effectRef idx="0"/>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S193"/>
  <sheetViews>
    <sheetView showFormulas="false" showGridLines="false" showRowColHeaders="true" showZeros="true" rightToLeft="false" tabSelected="true" showOutlineSymbols="true" defaultGridColor="true" view="normal" topLeftCell="B1" colorId="64" zoomScale="100" zoomScaleNormal="100" zoomScalePageLayoutView="100" workbookViewId="0">
      <selection pane="topLeft" activeCell="J179" activeCellId="0" sqref="J179"/>
    </sheetView>
  </sheetViews>
  <sheetFormatPr defaultColWidth="8.08203125" defaultRowHeight="13.8" zeroHeight="false" outlineLevelRow="0" outlineLevelCol="0"/>
  <cols>
    <col collapsed="false" customWidth="true" hidden="false" outlineLevel="0" max="1" min="1" style="1" width="8.17"/>
    <col collapsed="false" customWidth="true" hidden="false" outlineLevel="0" max="2" min="2" style="1" width="16.15"/>
    <col collapsed="false" customWidth="true" hidden="false" outlineLevel="0" max="3" min="3" style="1" width="15.98"/>
    <col collapsed="false" customWidth="true" hidden="false" outlineLevel="0" max="4" min="4" style="2" width="80.33"/>
    <col collapsed="false" customWidth="true" hidden="false" outlineLevel="0" max="5" min="5" style="2" width="12.33"/>
    <col collapsed="false" customWidth="true" hidden="false" outlineLevel="0" max="6" min="6" style="1" width="11.02"/>
    <col collapsed="false" customWidth="true" hidden="false" outlineLevel="0" max="7" min="7" style="1" width="4"/>
    <col collapsed="false" customWidth="true" hidden="false" outlineLevel="0" max="8" min="8" style="3" width="15.16"/>
    <col collapsed="false" customWidth="true" hidden="false" outlineLevel="0" max="9" min="9" style="1" width="10"/>
    <col collapsed="false" customWidth="true" hidden="false" outlineLevel="0" max="10" min="10" style="1" width="14.84"/>
    <col collapsed="false" customWidth="true" hidden="false" outlineLevel="0" max="11" min="11" style="2" width="2.02"/>
    <col collapsed="false" customWidth="true" hidden="false" outlineLevel="0" max="12" min="12" style="2" width="19.34"/>
    <col collapsed="false" customWidth="false" hidden="false" outlineLevel="0" max="14" min="13" style="2" width="8.1"/>
    <col collapsed="false" customWidth="true" hidden="false" outlineLevel="0" max="15" min="15" style="2" width="15.52"/>
    <col collapsed="false" customWidth="true" hidden="false" outlineLevel="0" max="16" min="16" style="2" width="9.83"/>
    <col collapsed="false" customWidth="false" hidden="false" outlineLevel="0" max="1024" min="17" style="2" width="8.1"/>
  </cols>
  <sheetData>
    <row r="1" s="5" customFormat="true" ht="17.35" hidden="false" customHeight="true" outlineLevel="0" collapsed="false">
      <c r="A1" s="4" t="s">
        <v>0</v>
      </c>
      <c r="B1" s="4"/>
      <c r="C1" s="4"/>
      <c r="D1" s="4"/>
      <c r="E1" s="4"/>
      <c r="F1" s="4"/>
      <c r="G1" s="4"/>
      <c r="H1" s="4"/>
      <c r="I1" s="4"/>
      <c r="J1" s="4"/>
    </row>
    <row r="2" s="5" customFormat="true" ht="12.8" hidden="false" customHeight="true" outlineLevel="0" collapsed="false">
      <c r="A2" s="6" t="s">
        <v>1</v>
      </c>
      <c r="B2" s="6"/>
      <c r="C2" s="6"/>
      <c r="D2" s="6"/>
      <c r="E2" s="6"/>
      <c r="F2" s="6"/>
      <c r="G2" s="6"/>
      <c r="H2" s="6"/>
      <c r="I2" s="6"/>
      <c r="J2" s="6"/>
    </row>
    <row r="3" s="5" customFormat="true" ht="13.8" hidden="false" customHeight="true" outlineLevel="0" collapsed="false">
      <c r="A3" s="7" t="s">
        <v>2</v>
      </c>
      <c r="B3" s="7"/>
      <c r="C3" s="7"/>
      <c r="D3" s="7"/>
      <c r="E3" s="7"/>
      <c r="F3" s="7"/>
      <c r="G3" s="7"/>
      <c r="H3" s="7"/>
      <c r="I3" s="7"/>
      <c r="J3" s="7"/>
    </row>
    <row r="4" s="5" customFormat="true" ht="13.8" hidden="false" customHeight="false" outlineLevel="0" collapsed="false">
      <c r="A4" s="7"/>
      <c r="B4" s="7"/>
      <c r="C4" s="7"/>
      <c r="D4" s="7"/>
      <c r="E4" s="7"/>
      <c r="F4" s="7"/>
      <c r="G4" s="7"/>
      <c r="H4" s="7"/>
      <c r="I4" s="7"/>
      <c r="J4" s="7"/>
    </row>
    <row r="5" s="5" customFormat="true" ht="13.8" hidden="false" customHeight="true" outlineLevel="0" collapsed="false">
      <c r="A5" s="8" t="s">
        <v>3</v>
      </c>
      <c r="B5" s="8"/>
      <c r="C5" s="8"/>
      <c r="D5" s="8"/>
      <c r="E5" s="8"/>
      <c r="F5" s="8"/>
      <c r="G5" s="8"/>
      <c r="H5" s="8"/>
      <c r="I5" s="8"/>
      <c r="J5" s="8"/>
    </row>
    <row r="6" s="5" customFormat="true" ht="13.5" hidden="false" customHeight="true" outlineLevel="0" collapsed="false">
      <c r="A6" s="9" t="s">
        <v>4</v>
      </c>
      <c r="B6" s="10" t="s">
        <v>5</v>
      </c>
      <c r="C6" s="10"/>
      <c r="D6" s="10"/>
      <c r="E6" s="10"/>
      <c r="F6" s="10"/>
      <c r="G6" s="11" t="s">
        <v>6</v>
      </c>
      <c r="H6" s="11"/>
      <c r="I6" s="12" t="n">
        <f aca="false">MDC!E15</f>
        <v>3293.13</v>
      </c>
      <c r="J6" s="13"/>
    </row>
    <row r="7" s="5" customFormat="true" ht="35.1" hidden="false" customHeight="true" outlineLevel="0" collapsed="false">
      <c r="A7" s="14" t="s">
        <v>7</v>
      </c>
      <c r="B7" s="10" t="s">
        <v>8</v>
      </c>
      <c r="C7" s="10"/>
      <c r="D7" s="10"/>
      <c r="E7" s="10"/>
      <c r="F7" s="15"/>
      <c r="G7" s="16" t="s">
        <v>9</v>
      </c>
      <c r="H7" s="16"/>
      <c r="I7" s="12" t="n">
        <f aca="false">MDC!D15</f>
        <v>23279.9</v>
      </c>
      <c r="J7" s="17"/>
    </row>
    <row r="8" s="5" customFormat="true" ht="13.8" hidden="false" customHeight="false" outlineLevel="0" collapsed="false">
      <c r="A8" s="18"/>
      <c r="B8" s="18"/>
      <c r="C8" s="18"/>
      <c r="D8" s="18"/>
      <c r="E8" s="18"/>
      <c r="F8" s="18"/>
      <c r="G8" s="18"/>
      <c r="H8" s="18"/>
      <c r="I8" s="18"/>
      <c r="J8" s="18"/>
    </row>
    <row r="9" s="5" customFormat="true" ht="13.8" hidden="false" customHeight="true" outlineLevel="0" collapsed="false">
      <c r="A9" s="19" t="s">
        <v>10</v>
      </c>
      <c r="B9" s="20" t="s">
        <v>11</v>
      </c>
      <c r="C9" s="20" t="s">
        <v>12</v>
      </c>
      <c r="D9" s="21" t="s">
        <v>13</v>
      </c>
      <c r="E9" s="21" t="s">
        <v>14</v>
      </c>
      <c r="F9" s="22" t="s">
        <v>15</v>
      </c>
      <c r="G9" s="23" t="s">
        <v>16</v>
      </c>
      <c r="H9" s="23"/>
      <c r="I9" s="24" t="s">
        <v>17</v>
      </c>
      <c r="J9" s="24"/>
    </row>
    <row r="10" s="5" customFormat="true" ht="13.8" hidden="false" customHeight="false" outlineLevel="0" collapsed="false">
      <c r="A10" s="25"/>
      <c r="B10" s="25"/>
      <c r="C10" s="25"/>
      <c r="D10" s="25"/>
      <c r="E10" s="25"/>
      <c r="F10" s="25"/>
      <c r="G10" s="25"/>
      <c r="H10" s="25"/>
      <c r="I10" s="25"/>
      <c r="J10" s="25"/>
    </row>
    <row r="11" s="5" customFormat="true" ht="13.8" hidden="false" customHeight="true" outlineLevel="0" collapsed="false">
      <c r="A11" s="26" t="s">
        <v>18</v>
      </c>
      <c r="B11" s="27" t="s">
        <v>19</v>
      </c>
      <c r="C11" s="27"/>
      <c r="D11" s="27"/>
      <c r="E11" s="27"/>
      <c r="F11" s="27"/>
      <c r="G11" s="27"/>
      <c r="H11" s="27"/>
      <c r="I11" s="27"/>
      <c r="J11" s="27"/>
    </row>
    <row r="12" s="5" customFormat="true" ht="23.85" hidden="false" customHeight="false" outlineLevel="0" collapsed="false">
      <c r="A12" s="28" t="s">
        <v>20</v>
      </c>
      <c r="B12" s="29" t="n">
        <v>103689</v>
      </c>
      <c r="C12" s="30" t="s">
        <v>21</v>
      </c>
      <c r="D12" s="31" t="s">
        <v>22</v>
      </c>
      <c r="E12" s="32" t="s">
        <v>23</v>
      </c>
      <c r="F12" s="33" t="n">
        <v>9</v>
      </c>
      <c r="G12" s="34" t="s">
        <v>24</v>
      </c>
      <c r="H12" s="35" t="n">
        <f aca="false">VLOOKUP(B12,Planilha4!$A$7:$D$8000,4,0)</f>
        <v>470.52</v>
      </c>
      <c r="I12" s="34" t="s">
        <v>24</v>
      </c>
      <c r="J12" s="36" t="n">
        <f aca="false">F12*H12</f>
        <v>4234.68</v>
      </c>
    </row>
    <row r="13" s="46" customFormat="true" ht="13.8" hidden="false" customHeight="false" outlineLevel="0" collapsed="false">
      <c r="A13" s="37"/>
      <c r="B13" s="38"/>
      <c r="C13" s="39"/>
      <c r="D13" s="40"/>
      <c r="E13" s="41"/>
      <c r="F13" s="42"/>
      <c r="G13" s="43"/>
      <c r="H13" s="44" t="s">
        <v>25</v>
      </c>
      <c r="I13" s="10" t="s">
        <v>24</v>
      </c>
      <c r="J13" s="45" t="n">
        <f aca="false">SUM(J12:J12)</f>
        <v>4234.68</v>
      </c>
    </row>
    <row r="14" s="46" customFormat="true" ht="13.8" hidden="false" customHeight="true" outlineLevel="0" collapsed="false">
      <c r="A14" s="47" t="n">
        <v>2</v>
      </c>
      <c r="B14" s="48" t="s">
        <v>26</v>
      </c>
      <c r="C14" s="48"/>
      <c r="D14" s="48"/>
      <c r="E14" s="48"/>
      <c r="F14" s="48"/>
      <c r="G14" s="48"/>
      <c r="H14" s="48"/>
      <c r="I14" s="48"/>
      <c r="J14" s="48"/>
    </row>
    <row r="15" s="5" customFormat="true" ht="13.8" hidden="false" customHeight="true" outlineLevel="0" collapsed="false">
      <c r="A15" s="26" t="s">
        <v>27</v>
      </c>
      <c r="B15" s="27" t="s">
        <v>28</v>
      </c>
      <c r="C15" s="27"/>
      <c r="D15" s="27"/>
      <c r="E15" s="27"/>
      <c r="F15" s="27"/>
      <c r="G15" s="27"/>
      <c r="H15" s="27"/>
      <c r="I15" s="27"/>
      <c r="J15" s="27"/>
    </row>
    <row r="16" s="5" customFormat="true" ht="35.05" hidden="false" customHeight="false" outlineLevel="0" collapsed="false">
      <c r="A16" s="49" t="s">
        <v>29</v>
      </c>
      <c r="B16" s="50" t="n">
        <v>98525</v>
      </c>
      <c r="C16" s="51" t="s">
        <v>21</v>
      </c>
      <c r="D16" s="52" t="s">
        <v>30</v>
      </c>
      <c r="E16" s="53" t="s">
        <v>23</v>
      </c>
      <c r="F16" s="54" t="n">
        <f aca="false">(MDC!E5+MDC!E8+MDC!E9+MDC!E10)*2.5</f>
        <v>2168.975</v>
      </c>
      <c r="G16" s="55" t="s">
        <v>24</v>
      </c>
      <c r="H16" s="56" t="n">
        <f aca="false">VLOOKUP(B16,Planilha4!$A$7:$D$8000,4,0)</f>
        <v>0.69</v>
      </c>
      <c r="I16" s="55" t="s">
        <v>24</v>
      </c>
      <c r="J16" s="57" t="n">
        <f aca="false">H16*F16</f>
        <v>1496.59275</v>
      </c>
    </row>
    <row r="17" s="5" customFormat="true" ht="35.05" hidden="false" customHeight="false" outlineLevel="0" collapsed="false">
      <c r="A17" s="49" t="s">
        <v>31</v>
      </c>
      <c r="B17" s="51" t="n">
        <v>100978</v>
      </c>
      <c r="C17" s="51" t="s">
        <v>21</v>
      </c>
      <c r="D17" s="58" t="s">
        <v>32</v>
      </c>
      <c r="E17" s="59" t="s">
        <v>33</v>
      </c>
      <c r="F17" s="54" t="n">
        <f aca="false">F16*0.1*1.3</f>
        <v>281.96675</v>
      </c>
      <c r="G17" s="55" t="s">
        <v>24</v>
      </c>
      <c r="H17" s="56" t="n">
        <f aca="false">VLOOKUP(B17,Planilha4!$A$7:$D$8000,4,0)</f>
        <v>7.22</v>
      </c>
      <c r="I17" s="55" t="s">
        <v>24</v>
      </c>
      <c r="J17" s="57" t="n">
        <f aca="false">H17*F17</f>
        <v>2035.799935</v>
      </c>
    </row>
    <row r="18" s="5" customFormat="true" ht="23.85" hidden="false" customHeight="false" outlineLevel="0" collapsed="false">
      <c r="A18" s="49" t="s">
        <v>34</v>
      </c>
      <c r="B18" s="51" t="n">
        <v>95875</v>
      </c>
      <c r="C18" s="51" t="s">
        <v>21</v>
      </c>
      <c r="D18" s="60" t="s">
        <v>35</v>
      </c>
      <c r="E18" s="59" t="s">
        <v>36</v>
      </c>
      <c r="F18" s="54" t="n">
        <f aca="false">F17*MDC!K18</f>
        <v>4483.271325</v>
      </c>
      <c r="G18" s="55" t="s">
        <v>24</v>
      </c>
      <c r="H18" s="56" t="n">
        <f aca="false">VLOOKUP(B18,Planilha4!$A$7:$D$8000,4,0)</f>
        <v>2.56</v>
      </c>
      <c r="I18" s="55" t="s">
        <v>24</v>
      </c>
      <c r="J18" s="57" t="n">
        <f aca="false">H18*F18</f>
        <v>11477.174592</v>
      </c>
    </row>
    <row r="19" s="5" customFormat="true" ht="46.25" hidden="false" customHeight="false" outlineLevel="0" collapsed="false">
      <c r="A19" s="49" t="s">
        <v>37</v>
      </c>
      <c r="B19" s="61" t="n">
        <v>101141</v>
      </c>
      <c r="C19" s="51" t="s">
        <v>21</v>
      </c>
      <c r="D19" s="52" t="s">
        <v>38</v>
      </c>
      <c r="E19" s="59" t="s">
        <v>33</v>
      </c>
      <c r="F19" s="54" t="n">
        <f aca="false">(MDC!D5+MDC!D8+MDC!D9+MDC!D10)*0.45</f>
        <v>2547.2205</v>
      </c>
      <c r="G19" s="62" t="s">
        <v>24</v>
      </c>
      <c r="H19" s="56" t="n">
        <f aca="false">VLOOKUP(B19,Planilha4!$A$7:$D$8000,4,0)</f>
        <v>16.78</v>
      </c>
      <c r="I19" s="55" t="s">
        <v>24</v>
      </c>
      <c r="J19" s="57" t="n">
        <f aca="false">H19*F19</f>
        <v>42742.35999</v>
      </c>
    </row>
    <row r="20" s="5" customFormat="true" ht="23.85" hidden="false" customHeight="false" outlineLevel="0" collapsed="false">
      <c r="A20" s="49" t="s">
        <v>39</v>
      </c>
      <c r="B20" s="51" t="n">
        <v>95875</v>
      </c>
      <c r="C20" s="51" t="s">
        <v>21</v>
      </c>
      <c r="D20" s="60" t="s">
        <v>35</v>
      </c>
      <c r="E20" s="59" t="s">
        <v>36</v>
      </c>
      <c r="F20" s="54" t="n">
        <f aca="false">F19*MDC!K18*1.3</f>
        <v>52651.047735</v>
      </c>
      <c r="G20" s="55" t="s">
        <v>24</v>
      </c>
      <c r="H20" s="56" t="n">
        <f aca="false">VLOOKUP(B20,Planilha4!$A$7:$D$8000,4,0)</f>
        <v>2.56</v>
      </c>
      <c r="I20" s="55" t="s">
        <v>24</v>
      </c>
      <c r="J20" s="57" t="n">
        <f aca="false">H20*F20</f>
        <v>134786.6822016</v>
      </c>
    </row>
    <row r="21" s="5" customFormat="true" ht="23.85" hidden="false" customHeight="false" outlineLevel="0" collapsed="false">
      <c r="A21" s="49" t="s">
        <v>40</v>
      </c>
      <c r="B21" s="61" t="n">
        <v>100576</v>
      </c>
      <c r="C21" s="51" t="s">
        <v>21</v>
      </c>
      <c r="D21" s="60" t="s">
        <v>41</v>
      </c>
      <c r="E21" s="53" t="s">
        <v>23</v>
      </c>
      <c r="F21" s="54" t="n">
        <f aca="false">MDC!D5+MDC!D8+MDC!D9+MDC!D10</f>
        <v>5660.49</v>
      </c>
      <c r="G21" s="55" t="s">
        <v>24</v>
      </c>
      <c r="H21" s="56" t="n">
        <f aca="false">VLOOKUP(B21,Planilha4!$A$7:$D$8000,4,0)</f>
        <v>2.14</v>
      </c>
      <c r="I21" s="55" t="s">
        <v>24</v>
      </c>
      <c r="J21" s="57" t="n">
        <f aca="false">H21*F21</f>
        <v>12113.4486</v>
      </c>
      <c r="O21" s="63" t="s">
        <v>42</v>
      </c>
      <c r="P21" s="64" t="n">
        <f aca="false">1.2*2*0.2</f>
        <v>0.48</v>
      </c>
    </row>
    <row r="22" s="46" customFormat="true" ht="35.05" hidden="false" customHeight="false" outlineLevel="0" collapsed="false">
      <c r="A22" s="49" t="s">
        <v>43</v>
      </c>
      <c r="B22" s="51" t="n">
        <v>100569</v>
      </c>
      <c r="C22" s="51" t="s">
        <v>21</v>
      </c>
      <c r="D22" s="65" t="s">
        <v>44</v>
      </c>
      <c r="E22" s="59" t="s">
        <v>33</v>
      </c>
      <c r="F22" s="54" t="n">
        <f aca="false">(MDC!D5+MDC!D8+MDC!D9+MDC!D10)*0.2</f>
        <v>1132.098</v>
      </c>
      <c r="G22" s="55" t="s">
        <v>24</v>
      </c>
      <c r="H22" s="56" t="n">
        <f aca="false">VLOOKUP(B22,Planilha4!$A$7:$D$8000,4,0)</f>
        <v>127.87</v>
      </c>
      <c r="I22" s="55" t="s">
        <v>24</v>
      </c>
      <c r="J22" s="57" t="n">
        <f aca="false">H22*F22</f>
        <v>144761.37126</v>
      </c>
      <c r="L22" s="66" t="n">
        <f aca="false">F22+F52+F82+F112</f>
        <v>4167.484</v>
      </c>
      <c r="O22" s="67"/>
      <c r="P22" s="68"/>
    </row>
    <row r="23" s="46" customFormat="true" ht="35.05" hidden="false" customHeight="false" outlineLevel="0" collapsed="false">
      <c r="A23" s="49" t="s">
        <v>45</v>
      </c>
      <c r="B23" s="51" t="n">
        <v>100978</v>
      </c>
      <c r="C23" s="51" t="s">
        <v>21</v>
      </c>
      <c r="D23" s="58" t="s">
        <v>32</v>
      </c>
      <c r="E23" s="59" t="s">
        <v>33</v>
      </c>
      <c r="F23" s="54" t="n">
        <f aca="false">F22*0.66</f>
        <v>747.18468</v>
      </c>
      <c r="G23" s="55" t="s">
        <v>24</v>
      </c>
      <c r="H23" s="56" t="n">
        <f aca="false">VLOOKUP(B23,Planilha4!$A$7:$D$8000,4,0)</f>
        <v>7.22</v>
      </c>
      <c r="I23" s="55" t="s">
        <v>24</v>
      </c>
      <c r="J23" s="57" t="n">
        <f aca="false">H23*F23</f>
        <v>5394.6733896</v>
      </c>
      <c r="L23" s="66" t="n">
        <f aca="false">L22/2</f>
        <v>2083.742</v>
      </c>
      <c r="O23" s="67"/>
      <c r="P23" s="68"/>
    </row>
    <row r="24" s="46" customFormat="true" ht="23.85" hidden="false" customHeight="false" outlineLevel="0" collapsed="false">
      <c r="A24" s="28" t="s">
        <v>46</v>
      </c>
      <c r="B24" s="30" t="n">
        <v>95875</v>
      </c>
      <c r="C24" s="30" t="s">
        <v>21</v>
      </c>
      <c r="D24" s="69" t="s">
        <v>35</v>
      </c>
      <c r="E24" s="70" t="s">
        <v>36</v>
      </c>
      <c r="F24" s="71" t="n">
        <f aca="false">F23*Planilha1!D7</f>
        <v>18799.1665488</v>
      </c>
      <c r="G24" s="72" t="s">
        <v>24</v>
      </c>
      <c r="H24" s="35" t="n">
        <f aca="false">VLOOKUP(B24,Planilha4!$A$7:$D$8000,4,0)</f>
        <v>2.56</v>
      </c>
      <c r="I24" s="72" t="s">
        <v>24</v>
      </c>
      <c r="J24" s="36" t="n">
        <f aca="false">H24*F24</f>
        <v>48125.866364928</v>
      </c>
      <c r="O24" s="67"/>
      <c r="P24" s="68"/>
    </row>
    <row r="25" s="46" customFormat="true" ht="13.8" hidden="false" customHeight="false" outlineLevel="0" collapsed="false">
      <c r="A25" s="73"/>
      <c r="B25" s="74"/>
      <c r="C25" s="74"/>
      <c r="D25" s="75"/>
      <c r="E25" s="74"/>
      <c r="F25" s="76"/>
      <c r="G25" s="77"/>
      <c r="H25" s="44" t="s">
        <v>25</v>
      </c>
      <c r="I25" s="78" t="s">
        <v>24</v>
      </c>
      <c r="J25" s="79" t="n">
        <f aca="false">SUM(J16:J24)</f>
        <v>402933.969083128</v>
      </c>
      <c r="O25" s="67"/>
      <c r="P25" s="68"/>
    </row>
    <row r="26" s="46" customFormat="true" ht="13.8" hidden="false" customHeight="true" outlineLevel="0" collapsed="false">
      <c r="A26" s="26" t="s">
        <v>47</v>
      </c>
      <c r="B26" s="27" t="s">
        <v>48</v>
      </c>
      <c r="C26" s="27"/>
      <c r="D26" s="27"/>
      <c r="E26" s="27"/>
      <c r="F26" s="27"/>
      <c r="G26" s="27"/>
      <c r="H26" s="27"/>
      <c r="I26" s="27"/>
      <c r="J26" s="27"/>
      <c r="O26" s="67"/>
      <c r="P26" s="68"/>
    </row>
    <row r="27" s="46" customFormat="true" ht="35.05" hidden="false" customHeight="false" outlineLevel="0" collapsed="false">
      <c r="A27" s="49" t="s">
        <v>49</v>
      </c>
      <c r="B27" s="51" t="n">
        <v>96396</v>
      </c>
      <c r="C27" s="51" t="s">
        <v>21</v>
      </c>
      <c r="D27" s="52" t="s">
        <v>50</v>
      </c>
      <c r="E27" s="59" t="s">
        <v>33</v>
      </c>
      <c r="F27" s="54" t="n">
        <f aca="false">(MDC!D5+MDC!D8+MDC!D9+MDC!D10)*0.15</f>
        <v>849.0735</v>
      </c>
      <c r="G27" s="55" t="s">
        <v>24</v>
      </c>
      <c r="H27" s="56" t="n">
        <f aca="false">VLOOKUP(B27,Planilha4!$A$7:$D$8000,4,0)</f>
        <v>128.59</v>
      </c>
      <c r="I27" s="55" t="s">
        <v>24</v>
      </c>
      <c r="J27" s="57" t="n">
        <f aca="false">F27*H27</f>
        <v>109182.361365</v>
      </c>
      <c r="L27" s="66" t="n">
        <f aca="false">F27+F57+F87+F117</f>
        <v>3125.613</v>
      </c>
      <c r="O27" s="67"/>
      <c r="P27" s="68"/>
    </row>
    <row r="28" s="46" customFormat="true" ht="35.05" hidden="false" customHeight="false" outlineLevel="0" collapsed="false">
      <c r="A28" s="49" t="s">
        <v>51</v>
      </c>
      <c r="B28" s="51" t="n">
        <v>100978</v>
      </c>
      <c r="C28" s="51" t="s">
        <v>21</v>
      </c>
      <c r="D28" s="58" t="s">
        <v>32</v>
      </c>
      <c r="E28" s="59" t="s">
        <v>33</v>
      </c>
      <c r="F28" s="54" t="n">
        <f aca="false">F27</f>
        <v>849.0735</v>
      </c>
      <c r="G28" s="55" t="s">
        <v>24</v>
      </c>
      <c r="H28" s="56" t="n">
        <f aca="false">VLOOKUP(B28,Planilha4!$A$7:$D$8000,4,0)</f>
        <v>7.22</v>
      </c>
      <c r="I28" s="55" t="s">
        <v>24</v>
      </c>
      <c r="J28" s="57" t="n">
        <f aca="false">F28*H28</f>
        <v>6130.31067</v>
      </c>
      <c r="L28" s="66" t="n">
        <f aca="false">L27/2</f>
        <v>1562.8065</v>
      </c>
      <c r="O28" s="67"/>
      <c r="P28" s="68"/>
    </row>
    <row r="29" s="46" customFormat="true" ht="23.85" hidden="false" customHeight="false" outlineLevel="0" collapsed="false">
      <c r="A29" s="49" t="s">
        <v>52</v>
      </c>
      <c r="B29" s="51" t="n">
        <v>95875</v>
      </c>
      <c r="C29" s="51" t="s">
        <v>21</v>
      </c>
      <c r="D29" s="65" t="s">
        <v>35</v>
      </c>
      <c r="E29" s="59" t="s">
        <v>36</v>
      </c>
      <c r="F29" s="54" t="n">
        <f aca="false">F28*Planilha1!D7</f>
        <v>21362.68926</v>
      </c>
      <c r="G29" s="55" t="s">
        <v>24</v>
      </c>
      <c r="H29" s="56" t="n">
        <f aca="false">VLOOKUP(B29,Planilha4!$A$7:$D$8000,4,0)</f>
        <v>2.56</v>
      </c>
      <c r="I29" s="55" t="s">
        <v>24</v>
      </c>
      <c r="J29" s="57" t="n">
        <f aca="false">F29*H29</f>
        <v>54688.4845056</v>
      </c>
      <c r="O29" s="67"/>
      <c r="P29" s="68"/>
    </row>
    <row r="30" s="46" customFormat="true" ht="13.8" hidden="false" customHeight="false" outlineLevel="0" collapsed="false">
      <c r="A30" s="49" t="s">
        <v>53</v>
      </c>
      <c r="B30" s="51" t="s">
        <v>54</v>
      </c>
      <c r="C30" s="51" t="s">
        <v>55</v>
      </c>
      <c r="D30" s="65" t="s">
        <v>56</v>
      </c>
      <c r="E30" s="59" t="s">
        <v>23</v>
      </c>
      <c r="F30" s="54" t="n">
        <f aca="false">MDC!D5+MDC!D8+MDC!D9+MDC!D10</f>
        <v>5660.49</v>
      </c>
      <c r="G30" s="55" t="s">
        <v>24</v>
      </c>
      <c r="H30" s="80" t="n">
        <v>15.59</v>
      </c>
      <c r="I30" s="55" t="s">
        <v>24</v>
      </c>
      <c r="J30" s="57" t="n">
        <f aca="false">F30*H30</f>
        <v>88247.0391</v>
      </c>
      <c r="O30" s="67"/>
      <c r="P30" s="68"/>
    </row>
    <row r="31" s="46" customFormat="true" ht="13.8" hidden="false" customHeight="false" outlineLevel="0" collapsed="false">
      <c r="A31" s="49" t="s">
        <v>57</v>
      </c>
      <c r="B31" s="51" t="s">
        <v>58</v>
      </c>
      <c r="C31" s="51" t="s">
        <v>55</v>
      </c>
      <c r="D31" s="65" t="s">
        <v>59</v>
      </c>
      <c r="E31" s="59" t="s">
        <v>23</v>
      </c>
      <c r="F31" s="54" t="n">
        <f aca="false">F30*2</f>
        <v>11320.98</v>
      </c>
      <c r="G31" s="55" t="s">
        <v>24</v>
      </c>
      <c r="H31" s="80" t="n">
        <v>6.02</v>
      </c>
      <c r="I31" s="55" t="s">
        <v>24</v>
      </c>
      <c r="J31" s="57" t="n">
        <f aca="false">F31*H31</f>
        <v>68152.2996</v>
      </c>
      <c r="O31" s="67"/>
      <c r="P31" s="68"/>
    </row>
    <row r="32" s="46" customFormat="true" ht="13.8" hidden="false" customHeight="false" outlineLevel="0" collapsed="false">
      <c r="A32" s="73"/>
      <c r="B32" s="74"/>
      <c r="C32" s="74"/>
      <c r="D32" s="75"/>
      <c r="E32" s="74"/>
      <c r="F32" s="76"/>
      <c r="G32" s="77"/>
      <c r="H32" s="44" t="s">
        <v>25</v>
      </c>
      <c r="I32" s="78" t="s">
        <v>24</v>
      </c>
      <c r="J32" s="79" t="n">
        <f aca="false">SUM(J27:J31)</f>
        <v>326400.4952406</v>
      </c>
      <c r="O32" s="67"/>
      <c r="P32" s="68"/>
    </row>
    <row r="33" s="46" customFormat="true" ht="13.8" hidden="false" customHeight="true" outlineLevel="0" collapsed="false">
      <c r="A33" s="26" t="s">
        <v>60</v>
      </c>
      <c r="B33" s="27" t="s">
        <v>61</v>
      </c>
      <c r="C33" s="27"/>
      <c r="D33" s="27"/>
      <c r="E33" s="27"/>
      <c r="F33" s="27"/>
      <c r="G33" s="27"/>
      <c r="H33" s="27"/>
      <c r="I33" s="27"/>
      <c r="J33" s="27"/>
      <c r="O33" s="67"/>
      <c r="P33" s="68"/>
    </row>
    <row r="34" s="46" customFormat="true" ht="23.85" hidden="false" customHeight="false" outlineLevel="0" collapsed="false">
      <c r="A34" s="49" t="s">
        <v>62</v>
      </c>
      <c r="B34" s="51" t="n">
        <v>95996</v>
      </c>
      <c r="C34" s="51" t="s">
        <v>21</v>
      </c>
      <c r="D34" s="65" t="s">
        <v>63</v>
      </c>
      <c r="E34" s="59" t="s">
        <v>33</v>
      </c>
      <c r="F34" s="54" t="n">
        <f aca="false">(MDC!D5+MDC!D8+MDC!D9+MDC!D10)*0.04</f>
        <v>226.4196</v>
      </c>
      <c r="G34" s="55" t="s">
        <v>24</v>
      </c>
      <c r="H34" s="56" t="n">
        <f aca="false">VLOOKUP(B34,Planilha4!$A$7:$D$8000,4,0)</f>
        <v>1245.65</v>
      </c>
      <c r="I34" s="55" t="s">
        <v>24</v>
      </c>
      <c r="J34" s="57" t="n">
        <f aca="false">F34*H34</f>
        <v>282039.57474</v>
      </c>
      <c r="L34" s="66" t="n">
        <f aca="false">F34+F64+F94+F122</f>
        <v>833.4968</v>
      </c>
      <c r="O34" s="67"/>
      <c r="P34" s="68"/>
    </row>
    <row r="35" s="46" customFormat="true" ht="23.85" hidden="false" customHeight="false" outlineLevel="0" collapsed="false">
      <c r="A35" s="49" t="s">
        <v>64</v>
      </c>
      <c r="B35" s="51" t="n">
        <v>100986</v>
      </c>
      <c r="C35" s="51" t="s">
        <v>21</v>
      </c>
      <c r="D35" s="65" t="s">
        <v>65</v>
      </c>
      <c r="E35" s="59" t="s">
        <v>33</v>
      </c>
      <c r="F35" s="54" t="n">
        <f aca="false">F34</f>
        <v>226.4196</v>
      </c>
      <c r="G35" s="55" t="s">
        <v>24</v>
      </c>
      <c r="H35" s="56" t="n">
        <f aca="false">VLOOKUP(B35,Planilha4!$A$7:$D$8000,4,0)</f>
        <v>9.39</v>
      </c>
      <c r="I35" s="55" t="s">
        <v>24</v>
      </c>
      <c r="J35" s="57" t="n">
        <f aca="false">F35*H35</f>
        <v>2126.080044</v>
      </c>
      <c r="L35" s="66" t="n">
        <f aca="false">L34/2</f>
        <v>416.7484</v>
      </c>
      <c r="O35" s="67"/>
      <c r="P35" s="68"/>
    </row>
    <row r="36" s="46" customFormat="true" ht="23.85" hidden="false" customHeight="false" outlineLevel="0" collapsed="false">
      <c r="A36" s="49" t="s">
        <v>66</v>
      </c>
      <c r="B36" s="51" t="n">
        <v>95875</v>
      </c>
      <c r="C36" s="51" t="s">
        <v>21</v>
      </c>
      <c r="D36" s="65" t="s">
        <v>35</v>
      </c>
      <c r="E36" s="59" t="s">
        <v>36</v>
      </c>
      <c r="F36" s="54" t="n">
        <f aca="false">F35*Planilha1!D7</f>
        <v>5696.717136</v>
      </c>
      <c r="G36" s="55" t="s">
        <v>24</v>
      </c>
      <c r="H36" s="56" t="n">
        <f aca="false">VLOOKUP(B36,Planilha4!$A$7:$D$8000,4,0)</f>
        <v>2.56</v>
      </c>
      <c r="I36" s="55" t="s">
        <v>24</v>
      </c>
      <c r="J36" s="57" t="n">
        <f aca="false">F36*H36</f>
        <v>14583.59586816</v>
      </c>
      <c r="O36" s="67"/>
      <c r="P36" s="68"/>
    </row>
    <row r="37" s="46" customFormat="true" ht="23.85" hidden="false" customHeight="false" outlineLevel="0" collapsed="false">
      <c r="A37" s="49" t="s">
        <v>67</v>
      </c>
      <c r="B37" s="51" t="n">
        <v>95995</v>
      </c>
      <c r="C37" s="51" t="s">
        <v>21</v>
      </c>
      <c r="D37" s="58" t="s">
        <v>68</v>
      </c>
      <c r="E37" s="59" t="s">
        <v>33</v>
      </c>
      <c r="F37" s="54" t="n">
        <f aca="false">(MDC!D5+MDC!D8+MDC!D9+MDC!D10)*0.04</f>
        <v>226.4196</v>
      </c>
      <c r="G37" s="55" t="s">
        <v>24</v>
      </c>
      <c r="H37" s="56" t="n">
        <f aca="false">VLOOKUP(B37,Planilha4!$A$7:$D$8000,4,0)</f>
        <v>1444.78</v>
      </c>
      <c r="I37" s="55" t="s">
        <v>24</v>
      </c>
      <c r="J37" s="57" t="n">
        <f aca="false">F37*H37</f>
        <v>327126.509688</v>
      </c>
      <c r="L37" s="66" t="n">
        <f aca="false">F37+F67+F125+F135+F97</f>
        <v>931.196</v>
      </c>
      <c r="O37" s="67"/>
      <c r="P37" s="68"/>
    </row>
    <row r="38" s="46" customFormat="true" ht="23.85" hidden="false" customHeight="false" outlineLevel="0" collapsed="false">
      <c r="A38" s="49" t="s">
        <v>69</v>
      </c>
      <c r="B38" s="51" t="n">
        <v>100986</v>
      </c>
      <c r="C38" s="51" t="s">
        <v>21</v>
      </c>
      <c r="D38" s="65" t="s">
        <v>65</v>
      </c>
      <c r="E38" s="59" t="s">
        <v>33</v>
      </c>
      <c r="F38" s="54" t="n">
        <f aca="false">F37</f>
        <v>226.4196</v>
      </c>
      <c r="G38" s="55" t="s">
        <v>24</v>
      </c>
      <c r="H38" s="56" t="n">
        <f aca="false">VLOOKUP(B38,Planilha4!$A$7:$D$8000,4,0)</f>
        <v>9.39</v>
      </c>
      <c r="I38" s="55" t="s">
        <v>24</v>
      </c>
      <c r="J38" s="57" t="n">
        <f aca="false">F38*H38</f>
        <v>2126.080044</v>
      </c>
      <c r="L38" s="66" t="n">
        <f aca="false">L37/2</f>
        <v>465.598</v>
      </c>
      <c r="O38" s="67"/>
      <c r="P38" s="68"/>
    </row>
    <row r="39" s="46" customFormat="true" ht="23.85" hidden="false" customHeight="false" outlineLevel="0" collapsed="false">
      <c r="A39" s="49" t="s">
        <v>70</v>
      </c>
      <c r="B39" s="30" t="n">
        <v>95875</v>
      </c>
      <c r="C39" s="30" t="s">
        <v>21</v>
      </c>
      <c r="D39" s="31" t="s">
        <v>35</v>
      </c>
      <c r="E39" s="70" t="s">
        <v>36</v>
      </c>
      <c r="F39" s="71" t="n">
        <f aca="false">F38*Planilha1!D7</f>
        <v>5696.717136</v>
      </c>
      <c r="G39" s="72" t="s">
        <v>24</v>
      </c>
      <c r="H39" s="35" t="n">
        <f aca="false">VLOOKUP(B39,Planilha4!$A$7:$D$8000,4,0)</f>
        <v>2.56</v>
      </c>
      <c r="I39" s="72" t="s">
        <v>24</v>
      </c>
      <c r="J39" s="36" t="n">
        <f aca="false">F39*H39</f>
        <v>14583.59586816</v>
      </c>
      <c r="O39" s="67"/>
      <c r="P39" s="68"/>
    </row>
    <row r="40" s="46" customFormat="true" ht="13.8" hidden="false" customHeight="false" outlineLevel="0" collapsed="false">
      <c r="A40" s="73"/>
      <c r="B40" s="74"/>
      <c r="C40" s="74"/>
      <c r="D40" s="75"/>
      <c r="E40" s="74"/>
      <c r="F40" s="76"/>
      <c r="G40" s="77"/>
      <c r="H40" s="44" t="s">
        <v>25</v>
      </c>
      <c r="I40" s="78" t="s">
        <v>24</v>
      </c>
      <c r="J40" s="79" t="n">
        <f aca="false">SUM(J34:J39)</f>
        <v>642585.43625232</v>
      </c>
      <c r="O40" s="67"/>
      <c r="P40" s="68"/>
    </row>
    <row r="41" s="46" customFormat="true" ht="13.8" hidden="false" customHeight="true" outlineLevel="0" collapsed="false">
      <c r="A41" s="47" t="n">
        <v>3</v>
      </c>
      <c r="B41" s="48" t="s">
        <v>71</v>
      </c>
      <c r="C41" s="48"/>
      <c r="D41" s="48"/>
      <c r="E41" s="48"/>
      <c r="F41" s="48"/>
      <c r="G41" s="48"/>
      <c r="H41" s="48"/>
      <c r="I41" s="48"/>
      <c r="J41" s="48"/>
      <c r="O41" s="67"/>
      <c r="P41" s="68"/>
    </row>
    <row r="42" s="46" customFormat="true" ht="13.8" hidden="false" customHeight="true" outlineLevel="0" collapsed="false">
      <c r="A42" s="26" t="s">
        <v>72</v>
      </c>
      <c r="B42" s="27" t="s">
        <v>28</v>
      </c>
      <c r="C42" s="27"/>
      <c r="D42" s="27"/>
      <c r="E42" s="27"/>
      <c r="F42" s="27"/>
      <c r="G42" s="27"/>
      <c r="H42" s="27"/>
      <c r="I42" s="27"/>
      <c r="J42" s="27"/>
      <c r="O42" s="67"/>
      <c r="P42" s="68"/>
    </row>
    <row r="43" s="46" customFormat="true" ht="35.05" hidden="false" customHeight="false" outlineLevel="0" collapsed="false">
      <c r="A43" s="49" t="s">
        <v>73</v>
      </c>
      <c r="B43" s="50" t="n">
        <v>98525</v>
      </c>
      <c r="C43" s="51" t="s">
        <v>21</v>
      </c>
      <c r="D43" s="52" t="s">
        <v>30</v>
      </c>
      <c r="E43" s="53" t="s">
        <v>23</v>
      </c>
      <c r="F43" s="54" t="n">
        <f aca="false">(MDC!E6+MDC!E7+MDC!E11+MDC!E12)*2.5</f>
        <v>2183.65</v>
      </c>
      <c r="G43" s="55" t="s">
        <v>24</v>
      </c>
      <c r="H43" s="56" t="n">
        <f aca="false">VLOOKUP(B43,Planilha4!$A$7:$D$8000,4,0)</f>
        <v>0.69</v>
      </c>
      <c r="I43" s="55" t="s">
        <v>24</v>
      </c>
      <c r="J43" s="57" t="n">
        <f aca="false">H43*F43</f>
        <v>1506.7185</v>
      </c>
      <c r="O43" s="67"/>
      <c r="P43" s="68"/>
    </row>
    <row r="44" s="46" customFormat="true" ht="35.05" hidden="false" customHeight="false" outlineLevel="0" collapsed="false">
      <c r="A44" s="49" t="s">
        <v>74</v>
      </c>
      <c r="B44" s="51" t="n">
        <v>100978</v>
      </c>
      <c r="C44" s="51" t="s">
        <v>21</v>
      </c>
      <c r="D44" s="58" t="s">
        <v>32</v>
      </c>
      <c r="E44" s="59" t="s">
        <v>33</v>
      </c>
      <c r="F44" s="54" t="n">
        <f aca="false">F43*0.1*1.3</f>
        <v>283.8745</v>
      </c>
      <c r="G44" s="55" t="s">
        <v>24</v>
      </c>
      <c r="H44" s="56" t="n">
        <f aca="false">VLOOKUP(B44,Planilha4!$A$7:$D$8000,4,0)</f>
        <v>7.22</v>
      </c>
      <c r="I44" s="55" t="s">
        <v>24</v>
      </c>
      <c r="J44" s="57" t="n">
        <f aca="false">H44*F44</f>
        <v>2049.57389</v>
      </c>
      <c r="O44" s="67"/>
      <c r="P44" s="68"/>
    </row>
    <row r="45" s="46" customFormat="true" ht="23.85" hidden="false" customHeight="false" outlineLevel="0" collapsed="false">
      <c r="A45" s="49" t="s">
        <v>75</v>
      </c>
      <c r="B45" s="51" t="n">
        <v>95875</v>
      </c>
      <c r="C45" s="51" t="s">
        <v>21</v>
      </c>
      <c r="D45" s="60" t="s">
        <v>35</v>
      </c>
      <c r="E45" s="59" t="s">
        <v>36</v>
      </c>
      <c r="F45" s="54" t="n">
        <f aca="false">F44*MDC!K18</f>
        <v>4513.60455</v>
      </c>
      <c r="G45" s="55" t="s">
        <v>24</v>
      </c>
      <c r="H45" s="56" t="n">
        <f aca="false">VLOOKUP(B45,Planilha4!$A$7:$D$8000,4,0)</f>
        <v>2.56</v>
      </c>
      <c r="I45" s="55" t="s">
        <v>24</v>
      </c>
      <c r="J45" s="57" t="n">
        <f aca="false">H45*F45</f>
        <v>11554.827648</v>
      </c>
      <c r="O45" s="67"/>
      <c r="P45" s="68"/>
    </row>
    <row r="46" s="46" customFormat="true" ht="23.85" hidden="false" customHeight="false" outlineLevel="0" collapsed="false">
      <c r="A46" s="49" t="s">
        <v>76</v>
      </c>
      <c r="B46" s="50" t="n">
        <v>97636</v>
      </c>
      <c r="C46" s="51" t="s">
        <v>21</v>
      </c>
      <c r="D46" s="58" t="s">
        <v>77</v>
      </c>
      <c r="E46" s="53" t="s">
        <v>23</v>
      </c>
      <c r="F46" s="54" t="n">
        <f aca="false">100*6.5</f>
        <v>650</v>
      </c>
      <c r="G46" s="55" t="s">
        <v>24</v>
      </c>
      <c r="H46" s="56" t="n">
        <f aca="false">VLOOKUP(B46,Planilha4!$A$7:$D$8000,4,0)</f>
        <v>24.44</v>
      </c>
      <c r="I46" s="55" t="s">
        <v>24</v>
      </c>
      <c r="J46" s="57" t="n">
        <f aca="false">H46*F46</f>
        <v>15886</v>
      </c>
      <c r="L46" s="46" t="n">
        <f aca="false">F46+F76+F106</f>
        <v>10078.18</v>
      </c>
      <c r="O46" s="67"/>
      <c r="P46" s="68"/>
    </row>
    <row r="47" s="46" customFormat="true" ht="35.05" hidden="false" customHeight="false" outlineLevel="0" collapsed="false">
      <c r="A47" s="49" t="s">
        <v>78</v>
      </c>
      <c r="B47" s="50" t="n">
        <v>100982</v>
      </c>
      <c r="C47" s="51" t="s">
        <v>21</v>
      </c>
      <c r="D47" s="58" t="s">
        <v>79</v>
      </c>
      <c r="E47" s="53" t="s">
        <v>33</v>
      </c>
      <c r="F47" s="54" t="n">
        <f aca="false">F46*0.05*1.3</f>
        <v>42.25</v>
      </c>
      <c r="G47" s="55" t="s">
        <v>24</v>
      </c>
      <c r="H47" s="56" t="n">
        <f aca="false">VLOOKUP(B47,Planilha4!$A$7:$D$8000,4,0)</f>
        <v>9.34</v>
      </c>
      <c r="I47" s="55" t="s">
        <v>24</v>
      </c>
      <c r="J47" s="57" t="n">
        <f aca="false">H47*F47</f>
        <v>394.615</v>
      </c>
      <c r="L47" s="46" t="n">
        <f aca="false">L46/2</f>
        <v>5039.09</v>
      </c>
      <c r="O47" s="67"/>
      <c r="P47" s="68"/>
    </row>
    <row r="48" s="46" customFormat="true" ht="35.05" hidden="false" customHeight="false" outlineLevel="0" collapsed="false">
      <c r="A48" s="49" t="s">
        <v>80</v>
      </c>
      <c r="B48" s="50" t="n">
        <v>93590</v>
      </c>
      <c r="C48" s="51" t="s">
        <v>21</v>
      </c>
      <c r="D48" s="58" t="s">
        <v>81</v>
      </c>
      <c r="E48" s="53" t="s">
        <v>36</v>
      </c>
      <c r="F48" s="54" t="n">
        <f aca="false">F47*MDC!K18</f>
        <v>671.775</v>
      </c>
      <c r="G48" s="55" t="s">
        <v>24</v>
      </c>
      <c r="H48" s="56" t="n">
        <f aca="false">VLOOKUP(B48,Planilha4!$A$7:$D$8000,4,0)</f>
        <v>1.01</v>
      </c>
      <c r="I48" s="55" t="s">
        <v>24</v>
      </c>
      <c r="J48" s="57" t="n">
        <f aca="false">H48*F48</f>
        <v>678.49275</v>
      </c>
      <c r="O48" s="67"/>
      <c r="P48" s="68"/>
    </row>
    <row r="49" s="46" customFormat="true" ht="46.25" hidden="false" customHeight="false" outlineLevel="0" collapsed="false">
      <c r="A49" s="49" t="s">
        <v>82</v>
      </c>
      <c r="B49" s="61" t="n">
        <v>101141</v>
      </c>
      <c r="C49" s="51" t="s">
        <v>21</v>
      </c>
      <c r="D49" s="52" t="s">
        <v>38</v>
      </c>
      <c r="E49" s="59" t="s">
        <v>33</v>
      </c>
      <c r="F49" s="54" t="n">
        <f aca="false">(MDC!D6+MDC!D7+MDC!D11+MDC!D12)*0.45</f>
        <v>2586.9375</v>
      </c>
      <c r="G49" s="62" t="s">
        <v>24</v>
      </c>
      <c r="H49" s="56" t="n">
        <f aca="false">VLOOKUP(B49,Planilha4!$A$7:$D$8000,4,0)</f>
        <v>16.78</v>
      </c>
      <c r="I49" s="55" t="s">
        <v>24</v>
      </c>
      <c r="J49" s="57" t="n">
        <f aca="false">H49*F49</f>
        <v>43408.81125</v>
      </c>
      <c r="O49" s="67"/>
      <c r="P49" s="68"/>
    </row>
    <row r="50" s="46" customFormat="true" ht="23.85" hidden="false" customHeight="false" outlineLevel="0" collapsed="false">
      <c r="A50" s="49" t="s">
        <v>83</v>
      </c>
      <c r="B50" s="51" t="n">
        <v>95875</v>
      </c>
      <c r="C50" s="51" t="s">
        <v>21</v>
      </c>
      <c r="D50" s="60" t="s">
        <v>35</v>
      </c>
      <c r="E50" s="59" t="s">
        <v>36</v>
      </c>
      <c r="F50" s="54" t="n">
        <f aca="false">F49*MDC!K18*1.3</f>
        <v>53471.998125</v>
      </c>
      <c r="G50" s="55" t="s">
        <v>24</v>
      </c>
      <c r="H50" s="56" t="n">
        <f aca="false">VLOOKUP(B50,Planilha4!$A$7:$D$8000,4,0)</f>
        <v>2.56</v>
      </c>
      <c r="I50" s="55" t="s">
        <v>24</v>
      </c>
      <c r="J50" s="57" t="n">
        <f aca="false">H50*F50</f>
        <v>136888.3152</v>
      </c>
      <c r="O50" s="67"/>
      <c r="P50" s="68"/>
    </row>
    <row r="51" s="46" customFormat="true" ht="23.85" hidden="false" customHeight="false" outlineLevel="0" collapsed="false">
      <c r="A51" s="49" t="s">
        <v>84</v>
      </c>
      <c r="B51" s="61" t="n">
        <v>100576</v>
      </c>
      <c r="C51" s="51" t="s">
        <v>21</v>
      </c>
      <c r="D51" s="60" t="s">
        <v>41</v>
      </c>
      <c r="E51" s="53" t="s">
        <v>23</v>
      </c>
      <c r="F51" s="54" t="n">
        <f aca="false">MDC!D6+MDC!D7+MDC!D11+MDC!D12</f>
        <v>5748.75</v>
      </c>
      <c r="G51" s="55" t="s">
        <v>24</v>
      </c>
      <c r="H51" s="56" t="n">
        <f aca="false">VLOOKUP(B51,Planilha4!$A$7:$D$8000,4,0)</f>
        <v>2.14</v>
      </c>
      <c r="I51" s="55" t="s">
        <v>24</v>
      </c>
      <c r="J51" s="57" t="n">
        <f aca="false">H51*F51</f>
        <v>12302.325</v>
      </c>
      <c r="O51" s="67"/>
      <c r="P51" s="68"/>
    </row>
    <row r="52" s="46" customFormat="true" ht="35.05" hidden="false" customHeight="false" outlineLevel="0" collapsed="false">
      <c r="A52" s="49" t="s">
        <v>85</v>
      </c>
      <c r="B52" s="51" t="n">
        <v>100569</v>
      </c>
      <c r="C52" s="51" t="s">
        <v>21</v>
      </c>
      <c r="D52" s="65" t="s">
        <v>44</v>
      </c>
      <c r="E52" s="59" t="s">
        <v>33</v>
      </c>
      <c r="F52" s="54" t="n">
        <f aca="false">(MDC!D6+MDC!D7+MDC!D11+MDC!D12)*0.2</f>
        <v>1149.75</v>
      </c>
      <c r="G52" s="55" t="s">
        <v>24</v>
      </c>
      <c r="H52" s="56" t="n">
        <f aca="false">VLOOKUP(B52,Planilha4!$A$7:$D$8000,4,0)</f>
        <v>127.87</v>
      </c>
      <c r="I52" s="55" t="s">
        <v>24</v>
      </c>
      <c r="J52" s="57" t="n">
        <f aca="false">H52*F52</f>
        <v>147018.5325</v>
      </c>
      <c r="O52" s="67"/>
      <c r="P52" s="68"/>
    </row>
    <row r="53" s="46" customFormat="true" ht="35.05" hidden="false" customHeight="false" outlineLevel="0" collapsed="false">
      <c r="A53" s="49" t="s">
        <v>86</v>
      </c>
      <c r="B53" s="51" t="n">
        <v>100978</v>
      </c>
      <c r="C53" s="51" t="s">
        <v>21</v>
      </c>
      <c r="D53" s="58" t="s">
        <v>32</v>
      </c>
      <c r="E53" s="59" t="s">
        <v>33</v>
      </c>
      <c r="F53" s="54" t="n">
        <f aca="false">F52*0.66</f>
        <v>758.835</v>
      </c>
      <c r="G53" s="55" t="s">
        <v>24</v>
      </c>
      <c r="H53" s="56" t="n">
        <f aca="false">VLOOKUP(B53,Planilha4!$A$7:$D$8000,4,0)</f>
        <v>7.22</v>
      </c>
      <c r="I53" s="55" t="s">
        <v>24</v>
      </c>
      <c r="J53" s="57" t="n">
        <f aca="false">H53*F53</f>
        <v>5478.7887</v>
      </c>
      <c r="O53" s="67"/>
      <c r="P53" s="68"/>
    </row>
    <row r="54" s="46" customFormat="true" ht="23.85" hidden="false" customHeight="false" outlineLevel="0" collapsed="false">
      <c r="A54" s="28" t="s">
        <v>87</v>
      </c>
      <c r="B54" s="30" t="n">
        <v>95875</v>
      </c>
      <c r="C54" s="30" t="s">
        <v>21</v>
      </c>
      <c r="D54" s="69" t="s">
        <v>35</v>
      </c>
      <c r="E54" s="70" t="s">
        <v>36</v>
      </c>
      <c r="F54" s="71" t="n">
        <f aca="false">F53*Planilha1!D7</f>
        <v>19092.2886</v>
      </c>
      <c r="G54" s="72" t="s">
        <v>24</v>
      </c>
      <c r="H54" s="35" t="n">
        <f aca="false">VLOOKUP(B54,Planilha4!$A$7:$D$8000,4,0)</f>
        <v>2.56</v>
      </c>
      <c r="I54" s="72" t="s">
        <v>24</v>
      </c>
      <c r="J54" s="36" t="n">
        <f aca="false">H54*F54</f>
        <v>48876.258816</v>
      </c>
      <c r="O54" s="67"/>
      <c r="P54" s="68"/>
    </row>
    <row r="55" s="46" customFormat="true" ht="13.8" hidden="false" customHeight="false" outlineLevel="0" collapsed="false">
      <c r="A55" s="73"/>
      <c r="B55" s="74"/>
      <c r="C55" s="74"/>
      <c r="D55" s="75"/>
      <c r="E55" s="74"/>
      <c r="F55" s="76"/>
      <c r="G55" s="77"/>
      <c r="H55" s="44" t="s">
        <v>25</v>
      </c>
      <c r="I55" s="78" t="s">
        <v>24</v>
      </c>
      <c r="J55" s="79" t="n">
        <f aca="false">SUM(J43:J54)</f>
        <v>426043.259254</v>
      </c>
      <c r="O55" s="67"/>
      <c r="P55" s="68"/>
    </row>
    <row r="56" s="46" customFormat="true" ht="13.8" hidden="false" customHeight="true" outlineLevel="0" collapsed="false">
      <c r="A56" s="26" t="s">
        <v>88</v>
      </c>
      <c r="B56" s="27" t="s">
        <v>48</v>
      </c>
      <c r="C56" s="27"/>
      <c r="D56" s="27"/>
      <c r="E56" s="27"/>
      <c r="F56" s="27"/>
      <c r="G56" s="27"/>
      <c r="H56" s="27"/>
      <c r="I56" s="27"/>
      <c r="J56" s="27"/>
      <c r="O56" s="67"/>
      <c r="P56" s="68"/>
    </row>
    <row r="57" s="46" customFormat="true" ht="35.05" hidden="false" customHeight="false" outlineLevel="0" collapsed="false">
      <c r="A57" s="49" t="s">
        <v>89</v>
      </c>
      <c r="B57" s="51" t="n">
        <v>96396</v>
      </c>
      <c r="C57" s="51" t="s">
        <v>21</v>
      </c>
      <c r="D57" s="52" t="s">
        <v>50</v>
      </c>
      <c r="E57" s="59" t="s">
        <v>33</v>
      </c>
      <c r="F57" s="54" t="n">
        <f aca="false">(MDC!D6+MDC!D7+MDC!D11+MDC!D12)*0.15</f>
        <v>862.3125</v>
      </c>
      <c r="G57" s="55" t="s">
        <v>24</v>
      </c>
      <c r="H57" s="56" t="n">
        <f aca="false">VLOOKUP(B57,Planilha4!$A$7:$D$8000,4,0)</f>
        <v>128.59</v>
      </c>
      <c r="I57" s="55" t="s">
        <v>24</v>
      </c>
      <c r="J57" s="57" t="n">
        <f aca="false">F57*H57</f>
        <v>110884.764375</v>
      </c>
      <c r="O57" s="67"/>
      <c r="P57" s="68"/>
    </row>
    <row r="58" s="46" customFormat="true" ht="35.05" hidden="false" customHeight="false" outlineLevel="0" collapsed="false">
      <c r="A58" s="49" t="s">
        <v>90</v>
      </c>
      <c r="B58" s="51" t="n">
        <v>100978</v>
      </c>
      <c r="C58" s="51" t="s">
        <v>21</v>
      </c>
      <c r="D58" s="58" t="s">
        <v>32</v>
      </c>
      <c r="E58" s="59" t="s">
        <v>33</v>
      </c>
      <c r="F58" s="54" t="n">
        <f aca="false">F57</f>
        <v>862.3125</v>
      </c>
      <c r="G58" s="55" t="s">
        <v>24</v>
      </c>
      <c r="H58" s="56" t="n">
        <f aca="false">VLOOKUP(B58,Planilha4!$A$7:$D$8000,4,0)</f>
        <v>7.22</v>
      </c>
      <c r="I58" s="55" t="s">
        <v>24</v>
      </c>
      <c r="J58" s="57" t="n">
        <f aca="false">F58*H58</f>
        <v>6225.89625</v>
      </c>
      <c r="O58" s="67"/>
      <c r="P58" s="68"/>
    </row>
    <row r="59" s="46" customFormat="true" ht="23.85" hidden="false" customHeight="false" outlineLevel="0" collapsed="false">
      <c r="A59" s="49" t="s">
        <v>91</v>
      </c>
      <c r="B59" s="51" t="n">
        <v>95875</v>
      </c>
      <c r="C59" s="51" t="s">
        <v>21</v>
      </c>
      <c r="D59" s="65" t="s">
        <v>35</v>
      </c>
      <c r="E59" s="59" t="s">
        <v>36</v>
      </c>
      <c r="F59" s="54" t="n">
        <f aca="false">F58*Planilha1!D7</f>
        <v>21695.7825</v>
      </c>
      <c r="G59" s="55" t="s">
        <v>24</v>
      </c>
      <c r="H59" s="56" t="n">
        <f aca="false">VLOOKUP(B59,Planilha4!$A$7:$D$8000,4,0)</f>
        <v>2.56</v>
      </c>
      <c r="I59" s="55" t="s">
        <v>24</v>
      </c>
      <c r="J59" s="57" t="n">
        <f aca="false">F59*H59</f>
        <v>55541.2032</v>
      </c>
      <c r="O59" s="67"/>
      <c r="P59" s="68"/>
    </row>
    <row r="60" s="46" customFormat="true" ht="13.8" hidden="false" customHeight="false" outlineLevel="0" collapsed="false">
      <c r="A60" s="49" t="s">
        <v>92</v>
      </c>
      <c r="B60" s="51" t="s">
        <v>54</v>
      </c>
      <c r="C60" s="51" t="s">
        <v>55</v>
      </c>
      <c r="D60" s="65" t="s">
        <v>56</v>
      </c>
      <c r="E60" s="59" t="s">
        <v>23</v>
      </c>
      <c r="F60" s="54" t="n">
        <f aca="false">MDC!D6+MDC!D7+MDC!D11+MDC!D12</f>
        <v>5748.75</v>
      </c>
      <c r="G60" s="55" t="s">
        <v>24</v>
      </c>
      <c r="H60" s="80" t="n">
        <v>15.59</v>
      </c>
      <c r="I60" s="55" t="s">
        <v>24</v>
      </c>
      <c r="J60" s="57" t="n">
        <f aca="false">F60*H60</f>
        <v>89623.0125</v>
      </c>
      <c r="O60" s="67"/>
      <c r="P60" s="68"/>
    </row>
    <row r="61" s="46" customFormat="true" ht="13.8" hidden="false" customHeight="false" outlineLevel="0" collapsed="false">
      <c r="A61" s="49" t="s">
        <v>93</v>
      </c>
      <c r="B61" s="51" t="s">
        <v>58</v>
      </c>
      <c r="C61" s="51" t="s">
        <v>55</v>
      </c>
      <c r="D61" s="65" t="s">
        <v>59</v>
      </c>
      <c r="E61" s="59" t="s">
        <v>23</v>
      </c>
      <c r="F61" s="54" t="n">
        <f aca="false">F60*2</f>
        <v>11497.5</v>
      </c>
      <c r="G61" s="55" t="s">
        <v>24</v>
      </c>
      <c r="H61" s="80" t="n">
        <v>6.02</v>
      </c>
      <c r="I61" s="55" t="s">
        <v>24</v>
      </c>
      <c r="J61" s="57" t="n">
        <f aca="false">F61*H61</f>
        <v>69214.95</v>
      </c>
      <c r="O61" s="67"/>
      <c r="P61" s="68"/>
    </row>
    <row r="62" s="46" customFormat="true" ht="13.8" hidden="false" customHeight="false" outlineLevel="0" collapsed="false">
      <c r="A62" s="73"/>
      <c r="B62" s="74"/>
      <c r="C62" s="74"/>
      <c r="D62" s="75"/>
      <c r="E62" s="74"/>
      <c r="F62" s="76"/>
      <c r="G62" s="77"/>
      <c r="H62" s="44" t="s">
        <v>25</v>
      </c>
      <c r="I62" s="78" t="s">
        <v>24</v>
      </c>
      <c r="J62" s="79" t="n">
        <f aca="false">SUM(J57:J61)</f>
        <v>331489.826325</v>
      </c>
      <c r="O62" s="67"/>
      <c r="P62" s="68"/>
    </row>
    <row r="63" s="46" customFormat="true" ht="13.8" hidden="false" customHeight="true" outlineLevel="0" collapsed="false">
      <c r="A63" s="26" t="s">
        <v>94</v>
      </c>
      <c r="B63" s="27" t="s">
        <v>61</v>
      </c>
      <c r="C63" s="27"/>
      <c r="D63" s="27"/>
      <c r="E63" s="27"/>
      <c r="F63" s="27"/>
      <c r="G63" s="27"/>
      <c r="H63" s="27"/>
      <c r="I63" s="27"/>
      <c r="J63" s="27"/>
      <c r="O63" s="67"/>
      <c r="P63" s="68"/>
    </row>
    <row r="64" s="46" customFormat="true" ht="23.85" hidden="false" customHeight="false" outlineLevel="0" collapsed="false">
      <c r="A64" s="49" t="s">
        <v>95</v>
      </c>
      <c r="B64" s="51" t="n">
        <v>95996</v>
      </c>
      <c r="C64" s="51" t="s">
        <v>21</v>
      </c>
      <c r="D64" s="65" t="s">
        <v>63</v>
      </c>
      <c r="E64" s="59" t="s">
        <v>33</v>
      </c>
      <c r="F64" s="54" t="n">
        <f aca="false">(MDC!D6+MDC!D7+MDC!D11+MDC!D12)*0.04</f>
        <v>229.95</v>
      </c>
      <c r="G64" s="55" t="s">
        <v>24</v>
      </c>
      <c r="H64" s="56" t="n">
        <f aca="false">VLOOKUP(B64,Planilha4!$A$7:$D$8000,4,0)</f>
        <v>1245.65</v>
      </c>
      <c r="I64" s="55" t="s">
        <v>24</v>
      </c>
      <c r="J64" s="57" t="n">
        <f aca="false">F64*H64</f>
        <v>286437.2175</v>
      </c>
      <c r="O64" s="67"/>
      <c r="P64" s="68"/>
    </row>
    <row r="65" s="46" customFormat="true" ht="23.85" hidden="false" customHeight="false" outlineLevel="0" collapsed="false">
      <c r="A65" s="49" t="s">
        <v>96</v>
      </c>
      <c r="B65" s="51" t="n">
        <v>100986</v>
      </c>
      <c r="C65" s="51" t="s">
        <v>21</v>
      </c>
      <c r="D65" s="65" t="s">
        <v>65</v>
      </c>
      <c r="E65" s="59" t="s">
        <v>33</v>
      </c>
      <c r="F65" s="54" t="n">
        <f aca="false">F64</f>
        <v>229.95</v>
      </c>
      <c r="G65" s="55" t="s">
        <v>24</v>
      </c>
      <c r="H65" s="56" t="n">
        <f aca="false">VLOOKUP(B65,Planilha4!$A$7:$D$8000,4,0)</f>
        <v>9.39</v>
      </c>
      <c r="I65" s="55" t="s">
        <v>24</v>
      </c>
      <c r="J65" s="57" t="n">
        <f aca="false">F65*H65</f>
        <v>2159.2305</v>
      </c>
      <c r="O65" s="67"/>
      <c r="P65" s="68"/>
    </row>
    <row r="66" s="46" customFormat="true" ht="23.85" hidden="false" customHeight="false" outlineLevel="0" collapsed="false">
      <c r="A66" s="49" t="s">
        <v>97</v>
      </c>
      <c r="B66" s="51" t="n">
        <v>95875</v>
      </c>
      <c r="C66" s="51" t="s">
        <v>21</v>
      </c>
      <c r="D66" s="65" t="s">
        <v>35</v>
      </c>
      <c r="E66" s="59" t="s">
        <v>36</v>
      </c>
      <c r="F66" s="54" t="n">
        <f aca="false">F65*Planilha1!D7</f>
        <v>5785.542</v>
      </c>
      <c r="G66" s="55" t="s">
        <v>24</v>
      </c>
      <c r="H66" s="56" t="n">
        <f aca="false">VLOOKUP(B66,Planilha4!$A$7:$D$8000,4,0)</f>
        <v>2.56</v>
      </c>
      <c r="I66" s="55" t="s">
        <v>24</v>
      </c>
      <c r="J66" s="57" t="n">
        <f aca="false">F66*H66</f>
        <v>14810.98752</v>
      </c>
      <c r="O66" s="67"/>
      <c r="P66" s="68"/>
    </row>
    <row r="67" s="46" customFormat="true" ht="23.85" hidden="false" customHeight="false" outlineLevel="0" collapsed="false">
      <c r="A67" s="49" t="s">
        <v>98</v>
      </c>
      <c r="B67" s="51" t="n">
        <v>95995</v>
      </c>
      <c r="C67" s="51" t="s">
        <v>21</v>
      </c>
      <c r="D67" s="58" t="s">
        <v>68</v>
      </c>
      <c r="E67" s="59" t="s">
        <v>33</v>
      </c>
      <c r="F67" s="54" t="n">
        <f aca="false">(MDC!D6+MDC!D7+MDC!D11+MDC!D12)*0.04</f>
        <v>229.95</v>
      </c>
      <c r="G67" s="55" t="s">
        <v>24</v>
      </c>
      <c r="H67" s="56" t="n">
        <f aca="false">VLOOKUP(B67,Planilha4!$A$7:$D$8000,4,0)</f>
        <v>1444.78</v>
      </c>
      <c r="I67" s="55" t="s">
        <v>24</v>
      </c>
      <c r="J67" s="57" t="n">
        <f aca="false">F67*H67</f>
        <v>332227.161</v>
      </c>
      <c r="O67" s="67"/>
      <c r="P67" s="68"/>
    </row>
    <row r="68" s="46" customFormat="true" ht="23.85" hidden="false" customHeight="false" outlineLevel="0" collapsed="false">
      <c r="A68" s="49" t="s">
        <v>99</v>
      </c>
      <c r="B68" s="51" t="n">
        <v>100986</v>
      </c>
      <c r="C68" s="51" t="s">
        <v>21</v>
      </c>
      <c r="D68" s="65" t="s">
        <v>65</v>
      </c>
      <c r="E68" s="59" t="s">
        <v>33</v>
      </c>
      <c r="F68" s="54" t="n">
        <f aca="false">F67</f>
        <v>229.95</v>
      </c>
      <c r="G68" s="55" t="s">
        <v>24</v>
      </c>
      <c r="H68" s="56" t="n">
        <f aca="false">VLOOKUP(B68,Planilha4!$A$7:$D$8000,4,0)</f>
        <v>9.39</v>
      </c>
      <c r="I68" s="55" t="s">
        <v>24</v>
      </c>
      <c r="J68" s="57" t="n">
        <f aca="false">F68*H68</f>
        <v>2159.2305</v>
      </c>
      <c r="O68" s="67"/>
      <c r="P68" s="68"/>
    </row>
    <row r="69" s="46" customFormat="true" ht="23.85" hidden="false" customHeight="false" outlineLevel="0" collapsed="false">
      <c r="A69" s="49" t="s">
        <v>100</v>
      </c>
      <c r="B69" s="30" t="n">
        <v>95875</v>
      </c>
      <c r="C69" s="30" t="s">
        <v>21</v>
      </c>
      <c r="D69" s="31" t="s">
        <v>35</v>
      </c>
      <c r="E69" s="70" t="s">
        <v>36</v>
      </c>
      <c r="F69" s="71" t="n">
        <f aca="false">F68*Planilha1!D7</f>
        <v>5785.542</v>
      </c>
      <c r="G69" s="72" t="s">
        <v>24</v>
      </c>
      <c r="H69" s="35" t="n">
        <f aca="false">VLOOKUP(B69,Planilha4!$A$7:$D$8000,4,0)</f>
        <v>2.56</v>
      </c>
      <c r="I69" s="72" t="s">
        <v>24</v>
      </c>
      <c r="J69" s="36" t="n">
        <f aca="false">F69*H69</f>
        <v>14810.98752</v>
      </c>
      <c r="O69" s="67"/>
      <c r="P69" s="68"/>
    </row>
    <row r="70" s="46" customFormat="true" ht="13.8" hidden="false" customHeight="false" outlineLevel="0" collapsed="false">
      <c r="A70" s="73"/>
      <c r="B70" s="74"/>
      <c r="C70" s="74"/>
      <c r="D70" s="75"/>
      <c r="E70" s="74"/>
      <c r="F70" s="76"/>
      <c r="G70" s="77"/>
      <c r="H70" s="44" t="s">
        <v>25</v>
      </c>
      <c r="I70" s="78" t="s">
        <v>24</v>
      </c>
      <c r="J70" s="79" t="n">
        <f aca="false">SUM(J64:J69)</f>
        <v>652604.81454</v>
      </c>
      <c r="O70" s="67"/>
      <c r="P70" s="68"/>
    </row>
    <row r="71" s="46" customFormat="true" ht="13.8" hidden="false" customHeight="true" outlineLevel="0" collapsed="false">
      <c r="A71" s="47" t="n">
        <v>4</v>
      </c>
      <c r="B71" s="48" t="s">
        <v>101</v>
      </c>
      <c r="C71" s="48"/>
      <c r="D71" s="48"/>
      <c r="E71" s="48"/>
      <c r="F71" s="48"/>
      <c r="G71" s="48"/>
      <c r="H71" s="48"/>
      <c r="I71" s="48"/>
      <c r="J71" s="48"/>
      <c r="O71" s="67"/>
      <c r="P71" s="68"/>
    </row>
    <row r="72" s="46" customFormat="true" ht="13.8" hidden="false" customHeight="true" outlineLevel="0" collapsed="false">
      <c r="A72" s="26" t="s">
        <v>102</v>
      </c>
      <c r="B72" s="27" t="s">
        <v>28</v>
      </c>
      <c r="C72" s="27"/>
      <c r="D72" s="27"/>
      <c r="E72" s="27"/>
      <c r="F72" s="27"/>
      <c r="G72" s="27"/>
      <c r="H72" s="27"/>
      <c r="I72" s="27"/>
      <c r="J72" s="27"/>
      <c r="O72" s="67"/>
      <c r="P72" s="68"/>
    </row>
    <row r="73" s="46" customFormat="true" ht="35.05" hidden="false" customHeight="false" outlineLevel="0" collapsed="false">
      <c r="A73" s="49" t="s">
        <v>103</v>
      </c>
      <c r="B73" s="50" t="n">
        <v>98525</v>
      </c>
      <c r="C73" s="51" t="s">
        <v>21</v>
      </c>
      <c r="D73" s="52" t="s">
        <v>30</v>
      </c>
      <c r="E73" s="53" t="s">
        <v>23</v>
      </c>
      <c r="F73" s="54" t="n">
        <f aca="false">MDC!E13*2.5</f>
        <v>2456.15</v>
      </c>
      <c r="G73" s="55" t="s">
        <v>24</v>
      </c>
      <c r="H73" s="56" t="n">
        <f aca="false">VLOOKUP(B73,Planilha4!$A$7:$D$8000,4,0)</f>
        <v>0.69</v>
      </c>
      <c r="I73" s="55" t="s">
        <v>24</v>
      </c>
      <c r="J73" s="57" t="n">
        <f aca="false">H73*F73</f>
        <v>1694.7435</v>
      </c>
      <c r="O73" s="67"/>
      <c r="P73" s="68"/>
    </row>
    <row r="74" s="46" customFormat="true" ht="35.05" hidden="false" customHeight="false" outlineLevel="0" collapsed="false">
      <c r="A74" s="49" t="s">
        <v>104</v>
      </c>
      <c r="B74" s="51" t="n">
        <v>100978</v>
      </c>
      <c r="C74" s="51" t="s">
        <v>21</v>
      </c>
      <c r="D74" s="58" t="s">
        <v>32</v>
      </c>
      <c r="E74" s="59" t="s">
        <v>33</v>
      </c>
      <c r="F74" s="54" t="n">
        <f aca="false">F73*0.1*1.3</f>
        <v>319.2995</v>
      </c>
      <c r="G74" s="55" t="s">
        <v>24</v>
      </c>
      <c r="H74" s="56" t="n">
        <f aca="false">VLOOKUP(B74,Planilha4!$A$7:$D$8000,4,0)</f>
        <v>7.22</v>
      </c>
      <c r="I74" s="55" t="s">
        <v>24</v>
      </c>
      <c r="J74" s="57" t="n">
        <f aca="false">H74*F74</f>
        <v>2305.34239</v>
      </c>
      <c r="O74" s="67"/>
      <c r="P74" s="68"/>
    </row>
    <row r="75" s="46" customFormat="true" ht="23.85" hidden="false" customHeight="false" outlineLevel="0" collapsed="false">
      <c r="A75" s="49" t="s">
        <v>105</v>
      </c>
      <c r="B75" s="51" t="n">
        <v>95875</v>
      </c>
      <c r="C75" s="51" t="s">
        <v>21</v>
      </c>
      <c r="D75" s="60" t="s">
        <v>35</v>
      </c>
      <c r="E75" s="59" t="s">
        <v>36</v>
      </c>
      <c r="F75" s="54" t="n">
        <f aca="false">F74*MDC!K18</f>
        <v>5076.86205</v>
      </c>
      <c r="G75" s="55" t="s">
        <v>24</v>
      </c>
      <c r="H75" s="56" t="n">
        <f aca="false">VLOOKUP(B75,Planilha4!$A$7:$D$8000,4,0)</f>
        <v>2.56</v>
      </c>
      <c r="I75" s="55" t="s">
        <v>24</v>
      </c>
      <c r="J75" s="57" t="n">
        <f aca="false">H75*F75</f>
        <v>12996.766848</v>
      </c>
      <c r="O75" s="67"/>
      <c r="P75" s="68"/>
    </row>
    <row r="76" s="46" customFormat="true" ht="23.85" hidden="false" customHeight="false" outlineLevel="0" collapsed="false">
      <c r="A76" s="49" t="s">
        <v>106</v>
      </c>
      <c r="B76" s="50" t="n">
        <v>97636</v>
      </c>
      <c r="C76" s="51" t="s">
        <v>21</v>
      </c>
      <c r="D76" s="58" t="s">
        <v>77</v>
      </c>
      <c r="E76" s="53" t="s">
        <v>23</v>
      </c>
      <c r="F76" s="54" t="n">
        <f aca="false">MDC!D13</f>
        <v>6906.44</v>
      </c>
      <c r="G76" s="55" t="s">
        <v>24</v>
      </c>
      <c r="H76" s="56" t="n">
        <f aca="false">VLOOKUP(B76,Planilha4!$A$7:$D$8000,4,0)</f>
        <v>24.44</v>
      </c>
      <c r="I76" s="55" t="s">
        <v>24</v>
      </c>
      <c r="J76" s="57" t="n">
        <f aca="false">H76*F76</f>
        <v>168793.3936</v>
      </c>
      <c r="O76" s="67"/>
      <c r="P76" s="68"/>
    </row>
    <row r="77" s="46" customFormat="true" ht="35.05" hidden="false" customHeight="false" outlineLevel="0" collapsed="false">
      <c r="A77" s="49" t="s">
        <v>107</v>
      </c>
      <c r="B77" s="50" t="n">
        <v>100982</v>
      </c>
      <c r="C77" s="51" t="s">
        <v>21</v>
      </c>
      <c r="D77" s="58" t="s">
        <v>79</v>
      </c>
      <c r="E77" s="53" t="s">
        <v>33</v>
      </c>
      <c r="F77" s="54" t="n">
        <f aca="false">F76*0.05*1.3</f>
        <v>448.9186</v>
      </c>
      <c r="G77" s="55" t="s">
        <v>24</v>
      </c>
      <c r="H77" s="56" t="n">
        <f aca="false">VLOOKUP(B77,Planilha4!$A$7:$D$8000,4,0)</f>
        <v>9.34</v>
      </c>
      <c r="I77" s="55" t="s">
        <v>24</v>
      </c>
      <c r="J77" s="57" t="n">
        <f aca="false">H77*F77</f>
        <v>4192.899724</v>
      </c>
      <c r="O77" s="67"/>
      <c r="P77" s="68"/>
    </row>
    <row r="78" s="46" customFormat="true" ht="35.05" hidden="false" customHeight="false" outlineLevel="0" collapsed="false">
      <c r="A78" s="49" t="s">
        <v>108</v>
      </c>
      <c r="B78" s="50" t="n">
        <v>93590</v>
      </c>
      <c r="C78" s="51" t="s">
        <v>21</v>
      </c>
      <c r="D78" s="58" t="s">
        <v>81</v>
      </c>
      <c r="E78" s="53" t="s">
        <v>36</v>
      </c>
      <c r="F78" s="54" t="n">
        <f aca="false">F77*MDC!K18</f>
        <v>7137.80574</v>
      </c>
      <c r="G78" s="55" t="s">
        <v>24</v>
      </c>
      <c r="H78" s="56" t="n">
        <f aca="false">VLOOKUP(B78,Planilha4!$A$7:$D$8000,4,0)</f>
        <v>1.01</v>
      </c>
      <c r="I78" s="55" t="s">
        <v>24</v>
      </c>
      <c r="J78" s="57" t="n">
        <f aca="false">H78*F78</f>
        <v>7209.1837974</v>
      </c>
      <c r="O78" s="67"/>
      <c r="P78" s="68"/>
    </row>
    <row r="79" s="46" customFormat="true" ht="46.25" hidden="false" customHeight="false" outlineLevel="0" collapsed="false">
      <c r="A79" s="49" t="s">
        <v>109</v>
      </c>
      <c r="B79" s="61" t="n">
        <v>101141</v>
      </c>
      <c r="C79" s="51" t="s">
        <v>21</v>
      </c>
      <c r="D79" s="52" t="s">
        <v>38</v>
      </c>
      <c r="E79" s="59" t="s">
        <v>33</v>
      </c>
      <c r="F79" s="54" t="n">
        <f aca="false">MDC!D13*0.45</f>
        <v>3107.898</v>
      </c>
      <c r="G79" s="62" t="s">
        <v>24</v>
      </c>
      <c r="H79" s="56" t="n">
        <f aca="false">VLOOKUP(B79,Planilha4!$A$7:$D$8000,4,0)</f>
        <v>16.78</v>
      </c>
      <c r="I79" s="55" t="s">
        <v>24</v>
      </c>
      <c r="J79" s="57" t="n">
        <f aca="false">H79*F79</f>
        <v>52150.52844</v>
      </c>
      <c r="O79" s="67"/>
      <c r="P79" s="68"/>
    </row>
    <row r="80" s="46" customFormat="true" ht="23.85" hidden="false" customHeight="false" outlineLevel="0" collapsed="false">
      <c r="A80" s="49" t="s">
        <v>110</v>
      </c>
      <c r="B80" s="51" t="n">
        <v>95875</v>
      </c>
      <c r="C80" s="51" t="s">
        <v>21</v>
      </c>
      <c r="D80" s="60" t="s">
        <v>35</v>
      </c>
      <c r="E80" s="59" t="s">
        <v>36</v>
      </c>
      <c r="F80" s="54" t="n">
        <f aca="false">F79*MDC!K18*1.3</f>
        <v>64240.25166</v>
      </c>
      <c r="G80" s="55" t="s">
        <v>24</v>
      </c>
      <c r="H80" s="56" t="n">
        <f aca="false">VLOOKUP(B80,Planilha4!$A$7:$D$8000,4,0)</f>
        <v>2.56</v>
      </c>
      <c r="I80" s="55" t="s">
        <v>24</v>
      </c>
      <c r="J80" s="57" t="n">
        <f aca="false">H80*F80</f>
        <v>164455.0442496</v>
      </c>
      <c r="O80" s="67"/>
      <c r="P80" s="68"/>
    </row>
    <row r="81" s="46" customFormat="true" ht="23.85" hidden="false" customHeight="false" outlineLevel="0" collapsed="false">
      <c r="A81" s="49" t="s">
        <v>111</v>
      </c>
      <c r="B81" s="61" t="n">
        <v>100576</v>
      </c>
      <c r="C81" s="51" t="s">
        <v>21</v>
      </c>
      <c r="D81" s="60" t="s">
        <v>41</v>
      </c>
      <c r="E81" s="53" t="s">
        <v>23</v>
      </c>
      <c r="F81" s="54" t="n">
        <f aca="false">MDC!D13</f>
        <v>6906.44</v>
      </c>
      <c r="G81" s="55" t="s">
        <v>24</v>
      </c>
      <c r="H81" s="56" t="n">
        <f aca="false">VLOOKUP(B81,Planilha4!$A$7:$D$8000,4,0)</f>
        <v>2.14</v>
      </c>
      <c r="I81" s="55" t="s">
        <v>24</v>
      </c>
      <c r="J81" s="57" t="n">
        <f aca="false">H81*F81</f>
        <v>14779.7816</v>
      </c>
      <c r="O81" s="67"/>
      <c r="P81" s="68"/>
    </row>
    <row r="82" s="46" customFormat="true" ht="35.05" hidden="false" customHeight="false" outlineLevel="0" collapsed="false">
      <c r="A82" s="49" t="s">
        <v>112</v>
      </c>
      <c r="B82" s="51" t="n">
        <v>100569</v>
      </c>
      <c r="C82" s="51" t="s">
        <v>21</v>
      </c>
      <c r="D82" s="65" t="s">
        <v>44</v>
      </c>
      <c r="E82" s="59" t="s">
        <v>33</v>
      </c>
      <c r="F82" s="54" t="n">
        <f aca="false">F81*0.2</f>
        <v>1381.288</v>
      </c>
      <c r="G82" s="55" t="s">
        <v>24</v>
      </c>
      <c r="H82" s="56" t="n">
        <f aca="false">VLOOKUP(B82,Planilha4!$A$7:$D$8000,4,0)</f>
        <v>127.87</v>
      </c>
      <c r="I82" s="55" t="s">
        <v>24</v>
      </c>
      <c r="J82" s="57" t="n">
        <f aca="false">H82*F82</f>
        <v>176625.29656</v>
      </c>
      <c r="O82" s="67"/>
      <c r="P82" s="68"/>
    </row>
    <row r="83" s="46" customFormat="true" ht="35.05" hidden="false" customHeight="false" outlineLevel="0" collapsed="false">
      <c r="A83" s="49" t="s">
        <v>113</v>
      </c>
      <c r="B83" s="51" t="n">
        <v>100978</v>
      </c>
      <c r="C83" s="51" t="s">
        <v>21</v>
      </c>
      <c r="D83" s="58" t="s">
        <v>32</v>
      </c>
      <c r="E83" s="59" t="s">
        <v>33</v>
      </c>
      <c r="F83" s="54" t="n">
        <f aca="false">F82*0.66</f>
        <v>911.65008</v>
      </c>
      <c r="G83" s="55" t="s">
        <v>24</v>
      </c>
      <c r="H83" s="56" t="n">
        <f aca="false">VLOOKUP(B83,Planilha4!$A$7:$D$8000,4,0)</f>
        <v>7.22</v>
      </c>
      <c r="I83" s="55" t="s">
        <v>24</v>
      </c>
      <c r="J83" s="57" t="n">
        <f aca="false">H83*F83</f>
        <v>6582.1135776</v>
      </c>
      <c r="O83" s="67"/>
      <c r="P83" s="68"/>
    </row>
    <row r="84" s="46" customFormat="true" ht="23.85" hidden="false" customHeight="false" outlineLevel="0" collapsed="false">
      <c r="A84" s="28" t="s">
        <v>114</v>
      </c>
      <c r="B84" s="30" t="n">
        <v>95875</v>
      </c>
      <c r="C84" s="30" t="s">
        <v>21</v>
      </c>
      <c r="D84" s="69" t="s">
        <v>35</v>
      </c>
      <c r="E84" s="70" t="s">
        <v>36</v>
      </c>
      <c r="F84" s="71" t="n">
        <f aca="false">F83*Planilha1!D7</f>
        <v>22937.1160128</v>
      </c>
      <c r="G84" s="72" t="s">
        <v>24</v>
      </c>
      <c r="H84" s="35" t="n">
        <f aca="false">VLOOKUP(B84,Planilha4!$A$7:$D$8000,4,0)</f>
        <v>2.56</v>
      </c>
      <c r="I84" s="72" t="s">
        <v>24</v>
      </c>
      <c r="J84" s="36" t="n">
        <f aca="false">H84*F84</f>
        <v>58719.016992768</v>
      </c>
      <c r="O84" s="67"/>
      <c r="P84" s="68"/>
    </row>
    <row r="85" s="46" customFormat="true" ht="13.8" hidden="false" customHeight="false" outlineLevel="0" collapsed="false">
      <c r="A85" s="73"/>
      <c r="B85" s="74"/>
      <c r="C85" s="74"/>
      <c r="D85" s="75"/>
      <c r="E85" s="74"/>
      <c r="F85" s="76"/>
      <c r="G85" s="77"/>
      <c r="H85" s="44" t="s">
        <v>25</v>
      </c>
      <c r="I85" s="78" t="s">
        <v>24</v>
      </c>
      <c r="J85" s="79" t="n">
        <f aca="false">SUM(J73:J84)</f>
        <v>670504.111279368</v>
      </c>
      <c r="O85" s="67"/>
      <c r="P85" s="68"/>
    </row>
    <row r="86" s="46" customFormat="true" ht="13.8" hidden="false" customHeight="true" outlineLevel="0" collapsed="false">
      <c r="A86" s="26" t="s">
        <v>115</v>
      </c>
      <c r="B86" s="27" t="s">
        <v>48</v>
      </c>
      <c r="C86" s="27"/>
      <c r="D86" s="27"/>
      <c r="E86" s="27"/>
      <c r="F86" s="27"/>
      <c r="G86" s="27"/>
      <c r="H86" s="27"/>
      <c r="I86" s="27"/>
      <c r="J86" s="27"/>
      <c r="O86" s="67"/>
      <c r="P86" s="68"/>
    </row>
    <row r="87" s="46" customFormat="true" ht="35.05" hidden="false" customHeight="false" outlineLevel="0" collapsed="false">
      <c r="A87" s="49" t="s">
        <v>116</v>
      </c>
      <c r="B87" s="51" t="n">
        <v>96396</v>
      </c>
      <c r="C87" s="51" t="s">
        <v>21</v>
      </c>
      <c r="D87" s="52" t="s">
        <v>50</v>
      </c>
      <c r="E87" s="59" t="s">
        <v>33</v>
      </c>
      <c r="F87" s="54" t="n">
        <f aca="false">MDC!D13*0.15</f>
        <v>1035.966</v>
      </c>
      <c r="G87" s="55" t="s">
        <v>24</v>
      </c>
      <c r="H87" s="56" t="n">
        <f aca="false">VLOOKUP(B87,Planilha4!$A$7:$D$8000,4,0)</f>
        <v>128.59</v>
      </c>
      <c r="I87" s="55" t="s">
        <v>24</v>
      </c>
      <c r="J87" s="57" t="n">
        <f aca="false">F87*H87</f>
        <v>133214.86794</v>
      </c>
      <c r="O87" s="67"/>
      <c r="P87" s="68"/>
    </row>
    <row r="88" s="46" customFormat="true" ht="35.05" hidden="false" customHeight="false" outlineLevel="0" collapsed="false">
      <c r="A88" s="49" t="s">
        <v>117</v>
      </c>
      <c r="B88" s="51" t="n">
        <v>100978</v>
      </c>
      <c r="C88" s="51" t="s">
        <v>21</v>
      </c>
      <c r="D88" s="58" t="s">
        <v>32</v>
      </c>
      <c r="E88" s="59" t="s">
        <v>33</v>
      </c>
      <c r="F88" s="54" t="n">
        <f aca="false">F87</f>
        <v>1035.966</v>
      </c>
      <c r="G88" s="55" t="s">
        <v>24</v>
      </c>
      <c r="H88" s="56" t="n">
        <f aca="false">VLOOKUP(B88,Planilha4!$A$7:$D$8000,4,0)</f>
        <v>7.22</v>
      </c>
      <c r="I88" s="55" t="s">
        <v>24</v>
      </c>
      <c r="J88" s="57" t="n">
        <f aca="false">F88*H88</f>
        <v>7479.67452</v>
      </c>
      <c r="O88" s="67"/>
      <c r="P88" s="68"/>
    </row>
    <row r="89" s="46" customFormat="true" ht="23.85" hidden="false" customHeight="false" outlineLevel="0" collapsed="false">
      <c r="A89" s="49" t="s">
        <v>118</v>
      </c>
      <c r="B89" s="51" t="n">
        <v>95875</v>
      </c>
      <c r="C89" s="51" t="s">
        <v>21</v>
      </c>
      <c r="D89" s="65" t="s">
        <v>35</v>
      </c>
      <c r="E89" s="59" t="s">
        <v>36</v>
      </c>
      <c r="F89" s="54" t="n">
        <f aca="false">F88*Planilha1!D7</f>
        <v>26064.90456</v>
      </c>
      <c r="G89" s="55" t="s">
        <v>24</v>
      </c>
      <c r="H89" s="56" t="n">
        <f aca="false">VLOOKUP(B89,Planilha4!$A$7:$D$8000,4,0)</f>
        <v>2.56</v>
      </c>
      <c r="I89" s="55" t="s">
        <v>24</v>
      </c>
      <c r="J89" s="57" t="n">
        <f aca="false">F89*H89</f>
        <v>66726.1556736</v>
      </c>
      <c r="O89" s="67"/>
      <c r="P89" s="68"/>
    </row>
    <row r="90" s="46" customFormat="true" ht="13.8" hidden="false" customHeight="false" outlineLevel="0" collapsed="false">
      <c r="A90" s="49" t="s">
        <v>119</v>
      </c>
      <c r="B90" s="51" t="s">
        <v>54</v>
      </c>
      <c r="C90" s="51" t="s">
        <v>55</v>
      </c>
      <c r="D90" s="65" t="s">
        <v>56</v>
      </c>
      <c r="E90" s="59" t="s">
        <v>23</v>
      </c>
      <c r="F90" s="54" t="n">
        <f aca="false">MDC!D13</f>
        <v>6906.44</v>
      </c>
      <c r="G90" s="55" t="s">
        <v>24</v>
      </c>
      <c r="H90" s="80" t="n">
        <v>15.59</v>
      </c>
      <c r="I90" s="55" t="s">
        <v>24</v>
      </c>
      <c r="J90" s="57" t="n">
        <f aca="false">F90*H90</f>
        <v>107671.3996</v>
      </c>
      <c r="O90" s="67"/>
      <c r="P90" s="68"/>
    </row>
    <row r="91" s="46" customFormat="true" ht="13.8" hidden="false" customHeight="false" outlineLevel="0" collapsed="false">
      <c r="A91" s="49" t="s">
        <v>120</v>
      </c>
      <c r="B91" s="51" t="s">
        <v>58</v>
      </c>
      <c r="C91" s="51" t="s">
        <v>55</v>
      </c>
      <c r="D91" s="65" t="s">
        <v>59</v>
      </c>
      <c r="E91" s="59" t="s">
        <v>23</v>
      </c>
      <c r="F91" s="54" t="n">
        <f aca="false">F90*2</f>
        <v>13812.88</v>
      </c>
      <c r="G91" s="55" t="s">
        <v>24</v>
      </c>
      <c r="H91" s="80" t="n">
        <v>6.02</v>
      </c>
      <c r="I91" s="55" t="s">
        <v>24</v>
      </c>
      <c r="J91" s="57" t="n">
        <f aca="false">F91*H91</f>
        <v>83153.5376</v>
      </c>
      <c r="O91" s="67"/>
      <c r="P91" s="68"/>
    </row>
    <row r="92" s="46" customFormat="true" ht="13.8" hidden="false" customHeight="false" outlineLevel="0" collapsed="false">
      <c r="A92" s="73"/>
      <c r="B92" s="74"/>
      <c r="C92" s="74"/>
      <c r="D92" s="75"/>
      <c r="E92" s="74"/>
      <c r="F92" s="76"/>
      <c r="G92" s="77"/>
      <c r="H92" s="44" t="s">
        <v>25</v>
      </c>
      <c r="I92" s="78" t="s">
        <v>24</v>
      </c>
      <c r="J92" s="79" t="n">
        <f aca="false">SUM(J87:J91)</f>
        <v>398245.6353336</v>
      </c>
      <c r="O92" s="67"/>
      <c r="P92" s="68"/>
    </row>
    <row r="93" s="46" customFormat="true" ht="13.8" hidden="false" customHeight="true" outlineLevel="0" collapsed="false">
      <c r="A93" s="26" t="s">
        <v>121</v>
      </c>
      <c r="B93" s="27" t="s">
        <v>61</v>
      </c>
      <c r="C93" s="27"/>
      <c r="D93" s="27"/>
      <c r="E93" s="27"/>
      <c r="F93" s="27"/>
      <c r="G93" s="27"/>
      <c r="H93" s="27"/>
      <c r="I93" s="27"/>
      <c r="J93" s="27"/>
      <c r="O93" s="67"/>
      <c r="P93" s="68"/>
    </row>
    <row r="94" s="46" customFormat="true" ht="23.85" hidden="false" customHeight="false" outlineLevel="0" collapsed="false">
      <c r="A94" s="49" t="s">
        <v>122</v>
      </c>
      <c r="B94" s="51" t="n">
        <v>95996</v>
      </c>
      <c r="C94" s="51" t="s">
        <v>21</v>
      </c>
      <c r="D94" s="65" t="s">
        <v>63</v>
      </c>
      <c r="E94" s="59" t="s">
        <v>33</v>
      </c>
      <c r="F94" s="54" t="n">
        <f aca="false">(MDC!D13)*0.04</f>
        <v>276.2576</v>
      </c>
      <c r="G94" s="55" t="s">
        <v>24</v>
      </c>
      <c r="H94" s="56" t="n">
        <f aca="false">VLOOKUP(B94,Planilha4!$A$7:$D$8000,4,0)</f>
        <v>1245.65</v>
      </c>
      <c r="I94" s="55" t="s">
        <v>24</v>
      </c>
      <c r="J94" s="57" t="n">
        <f aca="false">F94*H94</f>
        <v>344120.27944</v>
      </c>
      <c r="O94" s="67"/>
      <c r="P94" s="68"/>
    </row>
    <row r="95" s="46" customFormat="true" ht="23.85" hidden="false" customHeight="false" outlineLevel="0" collapsed="false">
      <c r="A95" s="49" t="s">
        <v>123</v>
      </c>
      <c r="B95" s="51" t="n">
        <v>100986</v>
      </c>
      <c r="C95" s="51" t="s">
        <v>21</v>
      </c>
      <c r="D95" s="65" t="s">
        <v>65</v>
      </c>
      <c r="E95" s="59" t="s">
        <v>33</v>
      </c>
      <c r="F95" s="54" t="n">
        <f aca="false">F94</f>
        <v>276.2576</v>
      </c>
      <c r="G95" s="55" t="s">
        <v>24</v>
      </c>
      <c r="H95" s="56" t="n">
        <f aca="false">VLOOKUP(B95,Planilha4!$A$7:$D$8000,4,0)</f>
        <v>9.39</v>
      </c>
      <c r="I95" s="55" t="s">
        <v>24</v>
      </c>
      <c r="J95" s="57" t="n">
        <f aca="false">F95*H95</f>
        <v>2594.058864</v>
      </c>
      <c r="O95" s="67"/>
      <c r="P95" s="68"/>
    </row>
    <row r="96" s="46" customFormat="true" ht="23.85" hidden="false" customHeight="false" outlineLevel="0" collapsed="false">
      <c r="A96" s="49" t="s">
        <v>124</v>
      </c>
      <c r="B96" s="51" t="n">
        <v>95875</v>
      </c>
      <c r="C96" s="51" t="s">
        <v>21</v>
      </c>
      <c r="D96" s="65" t="s">
        <v>35</v>
      </c>
      <c r="E96" s="59" t="s">
        <v>36</v>
      </c>
      <c r="F96" s="54" t="n">
        <f aca="false">F95*Planilha1!D7</f>
        <v>6950.641216</v>
      </c>
      <c r="G96" s="55" t="s">
        <v>24</v>
      </c>
      <c r="H96" s="56" t="n">
        <f aca="false">VLOOKUP(B96,Planilha4!$A$7:$D$8000,4,0)</f>
        <v>2.56</v>
      </c>
      <c r="I96" s="55" t="s">
        <v>24</v>
      </c>
      <c r="J96" s="57" t="n">
        <f aca="false">F96*H96</f>
        <v>17793.64151296</v>
      </c>
      <c r="O96" s="67"/>
      <c r="P96" s="68"/>
    </row>
    <row r="97" s="46" customFormat="true" ht="23.85" hidden="false" customHeight="false" outlineLevel="0" collapsed="false">
      <c r="A97" s="49" t="s">
        <v>125</v>
      </c>
      <c r="B97" s="51" t="n">
        <v>95995</v>
      </c>
      <c r="C97" s="51" t="s">
        <v>21</v>
      </c>
      <c r="D97" s="58" t="s">
        <v>68</v>
      </c>
      <c r="E97" s="59" t="s">
        <v>33</v>
      </c>
      <c r="F97" s="54" t="n">
        <f aca="false">(MDC!D13)*0.04</f>
        <v>276.2576</v>
      </c>
      <c r="G97" s="55" t="s">
        <v>24</v>
      </c>
      <c r="H97" s="56" t="n">
        <f aca="false">VLOOKUP(B97,Planilha4!$A$7:$D$8000,4,0)</f>
        <v>1444.78</v>
      </c>
      <c r="I97" s="55" t="s">
        <v>24</v>
      </c>
      <c r="J97" s="57" t="n">
        <f aca="false">F97*H97</f>
        <v>399131.455328</v>
      </c>
      <c r="O97" s="67"/>
      <c r="P97" s="68"/>
    </row>
    <row r="98" s="46" customFormat="true" ht="23.85" hidden="false" customHeight="false" outlineLevel="0" collapsed="false">
      <c r="A98" s="49" t="s">
        <v>126</v>
      </c>
      <c r="B98" s="51" t="n">
        <v>100986</v>
      </c>
      <c r="C98" s="51" t="s">
        <v>21</v>
      </c>
      <c r="D98" s="65" t="s">
        <v>65</v>
      </c>
      <c r="E98" s="59" t="s">
        <v>33</v>
      </c>
      <c r="F98" s="54" t="n">
        <f aca="false">F97</f>
        <v>276.2576</v>
      </c>
      <c r="G98" s="55" t="s">
        <v>24</v>
      </c>
      <c r="H98" s="56" t="n">
        <f aca="false">VLOOKUP(B98,Planilha4!$A$7:$D$8000,4,0)</f>
        <v>9.39</v>
      </c>
      <c r="I98" s="55" t="s">
        <v>24</v>
      </c>
      <c r="J98" s="57" t="n">
        <f aca="false">F98*H98</f>
        <v>2594.058864</v>
      </c>
      <c r="O98" s="67"/>
      <c r="P98" s="68"/>
    </row>
    <row r="99" s="46" customFormat="true" ht="23.85" hidden="false" customHeight="false" outlineLevel="0" collapsed="false">
      <c r="A99" s="49" t="s">
        <v>127</v>
      </c>
      <c r="B99" s="30" t="n">
        <v>95875</v>
      </c>
      <c r="C99" s="30" t="s">
        <v>21</v>
      </c>
      <c r="D99" s="31" t="s">
        <v>35</v>
      </c>
      <c r="E99" s="70" t="s">
        <v>36</v>
      </c>
      <c r="F99" s="71" t="n">
        <f aca="false">F98*Planilha1!D7</f>
        <v>6950.641216</v>
      </c>
      <c r="G99" s="72" t="s">
        <v>24</v>
      </c>
      <c r="H99" s="35" t="n">
        <f aca="false">VLOOKUP(B99,Planilha4!$A$7:$D$8000,4,0)</f>
        <v>2.56</v>
      </c>
      <c r="I99" s="72" t="s">
        <v>24</v>
      </c>
      <c r="J99" s="36" t="n">
        <f aca="false">F99*H99</f>
        <v>17793.64151296</v>
      </c>
      <c r="O99" s="67"/>
      <c r="P99" s="68"/>
    </row>
    <row r="100" s="46" customFormat="true" ht="13.8" hidden="false" customHeight="false" outlineLevel="0" collapsed="false">
      <c r="A100" s="73"/>
      <c r="B100" s="74"/>
      <c r="C100" s="74"/>
      <c r="D100" s="75"/>
      <c r="E100" s="74"/>
      <c r="F100" s="76"/>
      <c r="G100" s="77"/>
      <c r="H100" s="44" t="s">
        <v>25</v>
      </c>
      <c r="I100" s="78" t="s">
        <v>24</v>
      </c>
      <c r="J100" s="79" t="n">
        <f aca="false">SUM(J94:J99)</f>
        <v>784027.13552192</v>
      </c>
      <c r="O100" s="67"/>
      <c r="P100" s="68"/>
    </row>
    <row r="101" s="46" customFormat="true" ht="13.8" hidden="false" customHeight="true" outlineLevel="0" collapsed="false">
      <c r="A101" s="47" t="n">
        <v>5</v>
      </c>
      <c r="B101" s="48" t="s">
        <v>128</v>
      </c>
      <c r="C101" s="48"/>
      <c r="D101" s="48"/>
      <c r="E101" s="48"/>
      <c r="F101" s="48"/>
      <c r="G101" s="48"/>
      <c r="H101" s="48"/>
      <c r="I101" s="48"/>
      <c r="J101" s="48"/>
      <c r="O101" s="67"/>
      <c r="P101" s="68"/>
    </row>
    <row r="102" s="46" customFormat="true" ht="13.8" hidden="false" customHeight="true" outlineLevel="0" collapsed="false">
      <c r="A102" s="26" t="s">
        <v>129</v>
      </c>
      <c r="B102" s="27" t="s">
        <v>28</v>
      </c>
      <c r="C102" s="27"/>
      <c r="D102" s="27"/>
      <c r="E102" s="27"/>
      <c r="F102" s="27"/>
      <c r="G102" s="27"/>
      <c r="H102" s="27"/>
      <c r="I102" s="27"/>
      <c r="J102" s="27"/>
      <c r="O102" s="67"/>
      <c r="P102" s="68"/>
    </row>
    <row r="103" s="46" customFormat="true" ht="35.05" hidden="false" customHeight="false" outlineLevel="0" collapsed="false">
      <c r="A103" s="49" t="s">
        <v>130</v>
      </c>
      <c r="B103" s="50" t="n">
        <v>98525</v>
      </c>
      <c r="C103" s="51" t="s">
        <v>21</v>
      </c>
      <c r="D103" s="52" t="s">
        <v>30</v>
      </c>
      <c r="E103" s="53" t="s">
        <v>23</v>
      </c>
      <c r="F103" s="54" t="n">
        <f aca="false">MDC!E14*0.9</f>
        <v>512.658</v>
      </c>
      <c r="G103" s="55" t="s">
        <v>24</v>
      </c>
      <c r="H103" s="56" t="n">
        <f aca="false">VLOOKUP(B103,Planilha4!$A$7:$D$8000,4,0)</f>
        <v>0.69</v>
      </c>
      <c r="I103" s="55" t="s">
        <v>24</v>
      </c>
      <c r="J103" s="57" t="n">
        <f aca="false">H103*F103</f>
        <v>353.73402</v>
      </c>
      <c r="O103" s="67"/>
      <c r="P103" s="68"/>
    </row>
    <row r="104" s="46" customFormat="true" ht="35.05" hidden="false" customHeight="false" outlineLevel="0" collapsed="false">
      <c r="A104" s="49" t="s">
        <v>131</v>
      </c>
      <c r="B104" s="51" t="n">
        <v>100978</v>
      </c>
      <c r="C104" s="51" t="s">
        <v>21</v>
      </c>
      <c r="D104" s="58" t="s">
        <v>32</v>
      </c>
      <c r="E104" s="59" t="s">
        <v>33</v>
      </c>
      <c r="F104" s="54" t="n">
        <f aca="false">F103*0.1*1.3</f>
        <v>66.64554</v>
      </c>
      <c r="G104" s="55" t="s">
        <v>24</v>
      </c>
      <c r="H104" s="56" t="n">
        <f aca="false">VLOOKUP(B104,Planilha4!$A$7:$D$8000,4,0)</f>
        <v>7.22</v>
      </c>
      <c r="I104" s="55" t="s">
        <v>24</v>
      </c>
      <c r="J104" s="57" t="n">
        <f aca="false">H104*F104</f>
        <v>481.1807988</v>
      </c>
      <c r="O104" s="67"/>
      <c r="P104" s="68"/>
    </row>
    <row r="105" s="46" customFormat="true" ht="23.85" hidden="false" customHeight="false" outlineLevel="0" collapsed="false">
      <c r="A105" s="49" t="s">
        <v>132</v>
      </c>
      <c r="B105" s="51" t="n">
        <v>95875</v>
      </c>
      <c r="C105" s="51" t="s">
        <v>21</v>
      </c>
      <c r="D105" s="60" t="s">
        <v>35</v>
      </c>
      <c r="E105" s="59" t="s">
        <v>36</v>
      </c>
      <c r="F105" s="54" t="n">
        <f aca="false">F104*MDC!K16</f>
        <v>626.468076</v>
      </c>
      <c r="G105" s="55" t="s">
        <v>24</v>
      </c>
      <c r="H105" s="56" t="n">
        <f aca="false">VLOOKUP(B105,Planilha4!$A$7:$D$8000,4,0)</f>
        <v>2.56</v>
      </c>
      <c r="I105" s="55" t="s">
        <v>24</v>
      </c>
      <c r="J105" s="57" t="n">
        <f aca="false">H105*F105</f>
        <v>1603.75827456</v>
      </c>
      <c r="O105" s="67"/>
      <c r="P105" s="68"/>
    </row>
    <row r="106" s="46" customFormat="true" ht="23.85" hidden="false" customHeight="false" outlineLevel="0" collapsed="false">
      <c r="A106" s="49" t="s">
        <v>133</v>
      </c>
      <c r="B106" s="50" t="n">
        <v>97636</v>
      </c>
      <c r="C106" s="51" t="s">
        <v>21</v>
      </c>
      <c r="D106" s="58" t="s">
        <v>77</v>
      </c>
      <c r="E106" s="53" t="s">
        <v>23</v>
      </c>
      <c r="F106" s="54" t="n">
        <v>2521.74</v>
      </c>
      <c r="G106" s="55" t="s">
        <v>24</v>
      </c>
      <c r="H106" s="56" t="n">
        <f aca="false">VLOOKUP(B106,Planilha4!$A$7:$D$8000,4,0)</f>
        <v>24.44</v>
      </c>
      <c r="I106" s="55" t="s">
        <v>24</v>
      </c>
      <c r="J106" s="57" t="n">
        <f aca="false">H106*F106</f>
        <v>61631.3256</v>
      </c>
      <c r="O106" s="67"/>
      <c r="P106" s="68"/>
    </row>
    <row r="107" s="46" customFormat="true" ht="35.05" hidden="false" customHeight="false" outlineLevel="0" collapsed="false">
      <c r="A107" s="49" t="s">
        <v>134</v>
      </c>
      <c r="B107" s="50" t="n">
        <v>100982</v>
      </c>
      <c r="C107" s="51" t="s">
        <v>21</v>
      </c>
      <c r="D107" s="58" t="s">
        <v>79</v>
      </c>
      <c r="E107" s="53" t="s">
        <v>33</v>
      </c>
      <c r="F107" s="54" t="n">
        <f aca="false">F106*0.05*1.3</f>
        <v>163.9131</v>
      </c>
      <c r="G107" s="55" t="s">
        <v>24</v>
      </c>
      <c r="H107" s="56" t="n">
        <f aca="false">VLOOKUP(B107,Planilha4!$A$7:$D$8000,4,0)</f>
        <v>9.34</v>
      </c>
      <c r="I107" s="55" t="s">
        <v>24</v>
      </c>
      <c r="J107" s="57" t="n">
        <f aca="false">H107*F107</f>
        <v>1530.948354</v>
      </c>
      <c r="O107" s="67"/>
      <c r="P107" s="68"/>
    </row>
    <row r="108" s="46" customFormat="true" ht="35.05" hidden="false" customHeight="false" outlineLevel="0" collapsed="false">
      <c r="A108" s="49" t="s">
        <v>135</v>
      </c>
      <c r="B108" s="50" t="n">
        <v>93590</v>
      </c>
      <c r="C108" s="51" t="s">
        <v>21</v>
      </c>
      <c r="D108" s="58" t="s">
        <v>81</v>
      </c>
      <c r="E108" s="53" t="s">
        <v>36</v>
      </c>
      <c r="F108" s="54" t="n">
        <f aca="false">F107*MDC!K16</f>
        <v>1540.78314</v>
      </c>
      <c r="G108" s="55" t="s">
        <v>24</v>
      </c>
      <c r="H108" s="56" t="n">
        <f aca="false">VLOOKUP(B108,Planilha4!$A$7:$D$8000,4,0)</f>
        <v>1.01</v>
      </c>
      <c r="I108" s="55" t="s">
        <v>24</v>
      </c>
      <c r="J108" s="57" t="n">
        <f aca="false">H108*F108</f>
        <v>1556.1909714</v>
      </c>
      <c r="O108" s="67"/>
      <c r="P108" s="68"/>
    </row>
    <row r="109" s="46" customFormat="true" ht="46.25" hidden="false" customHeight="false" outlineLevel="0" collapsed="false">
      <c r="A109" s="49" t="s">
        <v>136</v>
      </c>
      <c r="B109" s="61" t="n">
        <v>101141</v>
      </c>
      <c r="C109" s="51" t="s">
        <v>21</v>
      </c>
      <c r="D109" s="52" t="s">
        <v>38</v>
      </c>
      <c r="E109" s="59" t="s">
        <v>33</v>
      </c>
      <c r="F109" s="54" t="n">
        <f aca="false">F106*0.45</f>
        <v>1134.783</v>
      </c>
      <c r="G109" s="62" t="s">
        <v>24</v>
      </c>
      <c r="H109" s="56" t="n">
        <f aca="false">VLOOKUP(B109,Planilha4!$A$7:$D$8000,4,0)</f>
        <v>16.78</v>
      </c>
      <c r="I109" s="55" t="s">
        <v>24</v>
      </c>
      <c r="J109" s="57" t="n">
        <f aca="false">H109*F109</f>
        <v>19041.65874</v>
      </c>
      <c r="O109" s="67"/>
      <c r="P109" s="68"/>
    </row>
    <row r="110" s="46" customFormat="true" ht="23.85" hidden="false" customHeight="false" outlineLevel="0" collapsed="false">
      <c r="A110" s="49" t="s">
        <v>137</v>
      </c>
      <c r="B110" s="51" t="n">
        <v>95875</v>
      </c>
      <c r="C110" s="51" t="s">
        <v>21</v>
      </c>
      <c r="D110" s="60" t="s">
        <v>35</v>
      </c>
      <c r="E110" s="59" t="s">
        <v>36</v>
      </c>
      <c r="F110" s="54" t="n">
        <f aca="false">F109*MDC!K16*1.3</f>
        <v>13867.04826</v>
      </c>
      <c r="G110" s="55" t="s">
        <v>24</v>
      </c>
      <c r="H110" s="56" t="n">
        <f aca="false">VLOOKUP(B110,Planilha4!$A$7:$D$8000,4,0)</f>
        <v>2.56</v>
      </c>
      <c r="I110" s="55" t="s">
        <v>24</v>
      </c>
      <c r="J110" s="57" t="n">
        <f aca="false">H110*F110</f>
        <v>35499.6435456</v>
      </c>
      <c r="O110" s="67"/>
      <c r="P110" s="68"/>
    </row>
    <row r="111" s="46" customFormat="true" ht="23.85" hidden="false" customHeight="false" outlineLevel="0" collapsed="false">
      <c r="A111" s="49" t="s">
        <v>138</v>
      </c>
      <c r="B111" s="61" t="n">
        <v>100576</v>
      </c>
      <c r="C111" s="51" t="s">
        <v>21</v>
      </c>
      <c r="D111" s="60" t="s">
        <v>41</v>
      </c>
      <c r="E111" s="53" t="s">
        <v>23</v>
      </c>
      <c r="F111" s="54" t="n">
        <f aca="false">F106</f>
        <v>2521.74</v>
      </c>
      <c r="G111" s="55" t="s">
        <v>24</v>
      </c>
      <c r="H111" s="56" t="n">
        <f aca="false">VLOOKUP(B111,Planilha4!$A$7:$D$8000,4,0)</f>
        <v>2.14</v>
      </c>
      <c r="I111" s="55" t="s">
        <v>24</v>
      </c>
      <c r="J111" s="57" t="n">
        <f aca="false">H111*F111</f>
        <v>5396.5236</v>
      </c>
      <c r="O111" s="67"/>
      <c r="P111" s="68"/>
    </row>
    <row r="112" s="46" customFormat="true" ht="35.05" hidden="false" customHeight="false" outlineLevel="0" collapsed="false">
      <c r="A112" s="49" t="s">
        <v>139</v>
      </c>
      <c r="B112" s="51" t="n">
        <v>100569</v>
      </c>
      <c r="C112" s="51" t="s">
        <v>21</v>
      </c>
      <c r="D112" s="65" t="s">
        <v>44</v>
      </c>
      <c r="E112" s="59" t="s">
        <v>33</v>
      </c>
      <c r="F112" s="54" t="n">
        <f aca="false">F111*0.2</f>
        <v>504.348</v>
      </c>
      <c r="G112" s="55" t="s">
        <v>24</v>
      </c>
      <c r="H112" s="56" t="n">
        <f aca="false">VLOOKUP(B112,Planilha4!$A$7:$D$8000,4,0)</f>
        <v>127.87</v>
      </c>
      <c r="I112" s="55" t="s">
        <v>24</v>
      </c>
      <c r="J112" s="57" t="n">
        <f aca="false">H112*F112</f>
        <v>64490.97876</v>
      </c>
      <c r="O112" s="67"/>
      <c r="P112" s="68"/>
    </row>
    <row r="113" s="46" customFormat="true" ht="35.05" hidden="false" customHeight="false" outlineLevel="0" collapsed="false">
      <c r="A113" s="49" t="s">
        <v>140</v>
      </c>
      <c r="B113" s="51" t="n">
        <v>100978</v>
      </c>
      <c r="C113" s="51" t="s">
        <v>21</v>
      </c>
      <c r="D113" s="58" t="s">
        <v>32</v>
      </c>
      <c r="E113" s="59" t="s">
        <v>33</v>
      </c>
      <c r="F113" s="54" t="n">
        <f aca="false">F112*0.66</f>
        <v>332.86968</v>
      </c>
      <c r="G113" s="55" t="s">
        <v>24</v>
      </c>
      <c r="H113" s="56" t="n">
        <f aca="false">VLOOKUP(B113,Planilha4!$A$7:$D$8000,4,0)</f>
        <v>7.22</v>
      </c>
      <c r="I113" s="55" t="s">
        <v>24</v>
      </c>
      <c r="J113" s="57" t="n">
        <f aca="false">H113*F113</f>
        <v>2403.3190896</v>
      </c>
      <c r="O113" s="67"/>
      <c r="P113" s="68"/>
    </row>
    <row r="114" s="46" customFormat="true" ht="23.85" hidden="false" customHeight="false" outlineLevel="0" collapsed="false">
      <c r="A114" s="28" t="s">
        <v>141</v>
      </c>
      <c r="B114" s="30" t="n">
        <v>95875</v>
      </c>
      <c r="C114" s="30" t="s">
        <v>21</v>
      </c>
      <c r="D114" s="69" t="s">
        <v>35</v>
      </c>
      <c r="E114" s="70" t="s">
        <v>36</v>
      </c>
      <c r="F114" s="71" t="n">
        <f aca="false">F113*Planilha1!E7</f>
        <v>7422.993864</v>
      </c>
      <c r="G114" s="72" t="s">
        <v>24</v>
      </c>
      <c r="H114" s="35" t="n">
        <f aca="false">VLOOKUP(B114,Planilha4!$A$7:$D$8000,4,0)</f>
        <v>2.56</v>
      </c>
      <c r="I114" s="72" t="s">
        <v>24</v>
      </c>
      <c r="J114" s="36" t="n">
        <f aca="false">H114*F114</f>
        <v>19002.86429184</v>
      </c>
      <c r="O114" s="67"/>
      <c r="P114" s="68"/>
    </row>
    <row r="115" s="46" customFormat="true" ht="13.8" hidden="false" customHeight="false" outlineLevel="0" collapsed="false">
      <c r="A115" s="73"/>
      <c r="B115" s="74"/>
      <c r="C115" s="74"/>
      <c r="D115" s="75"/>
      <c r="E115" s="74"/>
      <c r="F115" s="76"/>
      <c r="G115" s="77"/>
      <c r="H115" s="44" t="s">
        <v>25</v>
      </c>
      <c r="I115" s="78" t="s">
        <v>24</v>
      </c>
      <c r="J115" s="79" t="n">
        <f aca="false">SUM(J103:J114)</f>
        <v>212992.1260458</v>
      </c>
      <c r="O115" s="67"/>
      <c r="P115" s="68"/>
    </row>
    <row r="116" s="46" customFormat="true" ht="13.8" hidden="false" customHeight="true" outlineLevel="0" collapsed="false">
      <c r="A116" s="26" t="s">
        <v>142</v>
      </c>
      <c r="B116" s="27" t="s">
        <v>61</v>
      </c>
      <c r="C116" s="27"/>
      <c r="D116" s="27"/>
      <c r="E116" s="27"/>
      <c r="F116" s="27"/>
      <c r="G116" s="27"/>
      <c r="H116" s="27"/>
      <c r="I116" s="27"/>
      <c r="J116" s="27"/>
      <c r="O116" s="67"/>
      <c r="P116" s="68"/>
    </row>
    <row r="117" s="46" customFormat="true" ht="35.05" hidden="false" customHeight="false" outlineLevel="0" collapsed="false">
      <c r="A117" s="49" t="s">
        <v>143</v>
      </c>
      <c r="B117" s="51" t="n">
        <v>96396</v>
      </c>
      <c r="C117" s="51" t="s">
        <v>21</v>
      </c>
      <c r="D117" s="52" t="s">
        <v>50</v>
      </c>
      <c r="E117" s="59" t="s">
        <v>33</v>
      </c>
      <c r="F117" s="54" t="n">
        <f aca="false">F106*0.15</f>
        <v>378.261</v>
      </c>
      <c r="G117" s="55" t="s">
        <v>24</v>
      </c>
      <c r="H117" s="56" t="n">
        <f aca="false">VLOOKUP(B117,Planilha4!$A$7:$D$8000,4,0)</f>
        <v>128.59</v>
      </c>
      <c r="I117" s="55" t="s">
        <v>24</v>
      </c>
      <c r="J117" s="57" t="n">
        <f aca="false">F117*H117</f>
        <v>48640.58199</v>
      </c>
      <c r="O117" s="67"/>
      <c r="P117" s="68"/>
    </row>
    <row r="118" s="46" customFormat="true" ht="35.05" hidden="false" customHeight="false" outlineLevel="0" collapsed="false">
      <c r="A118" s="49" t="s">
        <v>144</v>
      </c>
      <c r="B118" s="51" t="n">
        <v>100978</v>
      </c>
      <c r="C118" s="51" t="s">
        <v>21</v>
      </c>
      <c r="D118" s="58" t="s">
        <v>32</v>
      </c>
      <c r="E118" s="59" t="s">
        <v>33</v>
      </c>
      <c r="F118" s="54" t="n">
        <f aca="false">F117</f>
        <v>378.261</v>
      </c>
      <c r="G118" s="55" t="s">
        <v>24</v>
      </c>
      <c r="H118" s="56" t="n">
        <f aca="false">VLOOKUP(B118,Planilha4!$A$7:$D$8000,4,0)</f>
        <v>7.22</v>
      </c>
      <c r="I118" s="55" t="s">
        <v>24</v>
      </c>
      <c r="J118" s="57" t="n">
        <f aca="false">F118*H118</f>
        <v>2731.04442</v>
      </c>
      <c r="O118" s="67"/>
      <c r="P118" s="68"/>
    </row>
    <row r="119" s="46" customFormat="true" ht="23.85" hidden="false" customHeight="false" outlineLevel="0" collapsed="false">
      <c r="A119" s="49" t="s">
        <v>145</v>
      </c>
      <c r="B119" s="51" t="n">
        <v>95875</v>
      </c>
      <c r="C119" s="51" t="s">
        <v>21</v>
      </c>
      <c r="D119" s="65" t="s">
        <v>35</v>
      </c>
      <c r="E119" s="59" t="s">
        <v>36</v>
      </c>
      <c r="F119" s="54" t="n">
        <f aca="false">F118*Planilha1!E7</f>
        <v>8435.2203</v>
      </c>
      <c r="G119" s="55" t="s">
        <v>24</v>
      </c>
      <c r="H119" s="56" t="n">
        <f aca="false">VLOOKUP(B119,Planilha4!$A$7:$D$8000,4,0)</f>
        <v>2.56</v>
      </c>
      <c r="I119" s="55" t="s">
        <v>24</v>
      </c>
      <c r="J119" s="57" t="n">
        <f aca="false">F119*H119</f>
        <v>21594.163968</v>
      </c>
      <c r="O119" s="67"/>
      <c r="P119" s="68"/>
    </row>
    <row r="120" s="46" customFormat="true" ht="13.8" hidden="false" customHeight="false" outlineLevel="0" collapsed="false">
      <c r="A120" s="49" t="s">
        <v>146</v>
      </c>
      <c r="B120" s="51" t="s">
        <v>54</v>
      </c>
      <c r="C120" s="51" t="s">
        <v>55</v>
      </c>
      <c r="D120" s="65" t="s">
        <v>56</v>
      </c>
      <c r="E120" s="59" t="s">
        <v>23</v>
      </c>
      <c r="F120" s="54" t="n">
        <f aca="false">F106</f>
        <v>2521.74</v>
      </c>
      <c r="G120" s="55" t="s">
        <v>24</v>
      </c>
      <c r="H120" s="80" t="n">
        <v>15.59</v>
      </c>
      <c r="I120" s="55" t="s">
        <v>24</v>
      </c>
      <c r="J120" s="57" t="n">
        <f aca="false">F120*H120</f>
        <v>39313.9266</v>
      </c>
      <c r="O120" s="67"/>
      <c r="P120" s="68"/>
    </row>
    <row r="121" s="46" customFormat="true" ht="13.8" hidden="false" customHeight="false" outlineLevel="0" collapsed="false">
      <c r="A121" s="49" t="s">
        <v>147</v>
      </c>
      <c r="B121" s="51" t="s">
        <v>58</v>
      </c>
      <c r="C121" s="51" t="s">
        <v>55</v>
      </c>
      <c r="D121" s="65" t="s">
        <v>59</v>
      </c>
      <c r="E121" s="59" t="s">
        <v>23</v>
      </c>
      <c r="F121" s="54" t="n">
        <f aca="false">F120*2</f>
        <v>5043.48</v>
      </c>
      <c r="G121" s="55" t="s">
        <v>24</v>
      </c>
      <c r="H121" s="80" t="n">
        <v>6.02</v>
      </c>
      <c r="I121" s="55" t="s">
        <v>24</v>
      </c>
      <c r="J121" s="57" t="n">
        <f aca="false">F121*H121</f>
        <v>30361.7496</v>
      </c>
      <c r="O121" s="67"/>
      <c r="P121" s="68"/>
    </row>
    <row r="122" s="46" customFormat="true" ht="23.85" hidden="false" customHeight="false" outlineLevel="0" collapsed="false">
      <c r="A122" s="49" t="s">
        <v>148</v>
      </c>
      <c r="B122" s="51" t="n">
        <v>95996</v>
      </c>
      <c r="C122" s="51" t="s">
        <v>21</v>
      </c>
      <c r="D122" s="65" t="s">
        <v>63</v>
      </c>
      <c r="E122" s="59" t="s">
        <v>33</v>
      </c>
      <c r="F122" s="54" t="n">
        <f aca="false">(F106)*0.04</f>
        <v>100.8696</v>
      </c>
      <c r="G122" s="55" t="s">
        <v>24</v>
      </c>
      <c r="H122" s="56" t="n">
        <f aca="false">VLOOKUP(B122,Planilha4!$A$7:$D$8000,4,0)</f>
        <v>1245.65</v>
      </c>
      <c r="I122" s="55" t="s">
        <v>24</v>
      </c>
      <c r="J122" s="57" t="n">
        <f aca="false">F122*H122</f>
        <v>125648.21724</v>
      </c>
      <c r="O122" s="67"/>
      <c r="P122" s="68"/>
    </row>
    <row r="123" s="46" customFormat="true" ht="23.85" hidden="false" customHeight="false" outlineLevel="0" collapsed="false">
      <c r="A123" s="49" t="s">
        <v>149</v>
      </c>
      <c r="B123" s="51" t="n">
        <v>100986</v>
      </c>
      <c r="C123" s="51" t="s">
        <v>21</v>
      </c>
      <c r="D123" s="65" t="s">
        <v>65</v>
      </c>
      <c r="E123" s="59" t="s">
        <v>33</v>
      </c>
      <c r="F123" s="54" t="n">
        <f aca="false">F122</f>
        <v>100.8696</v>
      </c>
      <c r="G123" s="55" t="s">
        <v>24</v>
      </c>
      <c r="H123" s="56" t="n">
        <f aca="false">VLOOKUP(B123,Planilha4!$A$7:$D$8000,4,0)</f>
        <v>9.39</v>
      </c>
      <c r="I123" s="55" t="s">
        <v>24</v>
      </c>
      <c r="J123" s="57" t="n">
        <f aca="false">F123*H123</f>
        <v>947.165544</v>
      </c>
      <c r="O123" s="67"/>
      <c r="P123" s="68"/>
    </row>
    <row r="124" s="46" customFormat="true" ht="23.85" hidden="false" customHeight="false" outlineLevel="0" collapsed="false">
      <c r="A124" s="49" t="s">
        <v>150</v>
      </c>
      <c r="B124" s="51" t="n">
        <v>95875</v>
      </c>
      <c r="C124" s="51" t="s">
        <v>21</v>
      </c>
      <c r="D124" s="65" t="s">
        <v>35</v>
      </c>
      <c r="E124" s="59" t="s">
        <v>36</v>
      </c>
      <c r="F124" s="54" t="n">
        <f aca="false">F123*Planilha1!E7</f>
        <v>2249.39208</v>
      </c>
      <c r="G124" s="55" t="s">
        <v>24</v>
      </c>
      <c r="H124" s="56" t="n">
        <f aca="false">VLOOKUP(B124,Planilha4!$A$7:$D$8000,4,0)</f>
        <v>2.56</v>
      </c>
      <c r="I124" s="55" t="s">
        <v>24</v>
      </c>
      <c r="J124" s="57" t="n">
        <f aca="false">F124*H124</f>
        <v>5758.4437248</v>
      </c>
      <c r="O124" s="67"/>
      <c r="P124" s="68"/>
    </row>
    <row r="125" s="46" customFormat="true" ht="23.85" hidden="false" customHeight="false" outlineLevel="0" collapsed="false">
      <c r="A125" s="49" t="s">
        <v>151</v>
      </c>
      <c r="B125" s="51" t="n">
        <v>95995</v>
      </c>
      <c r="C125" s="51" t="s">
        <v>21</v>
      </c>
      <c r="D125" s="58" t="s">
        <v>68</v>
      </c>
      <c r="E125" s="59" t="s">
        <v>33</v>
      </c>
      <c r="F125" s="54" t="n">
        <f aca="false">(F106)*0.04</f>
        <v>100.8696</v>
      </c>
      <c r="G125" s="55" t="s">
        <v>24</v>
      </c>
      <c r="H125" s="56" t="n">
        <f aca="false">VLOOKUP(B125,Planilha4!$A$7:$D$8000,4,0)</f>
        <v>1444.78</v>
      </c>
      <c r="I125" s="55" t="s">
        <v>24</v>
      </c>
      <c r="J125" s="57" t="n">
        <f aca="false">F125*H125</f>
        <v>145734.380688</v>
      </c>
      <c r="O125" s="67"/>
      <c r="P125" s="68"/>
    </row>
    <row r="126" s="46" customFormat="true" ht="23.85" hidden="false" customHeight="false" outlineLevel="0" collapsed="false">
      <c r="A126" s="49" t="s">
        <v>152</v>
      </c>
      <c r="B126" s="51" t="n">
        <v>100986</v>
      </c>
      <c r="C126" s="51" t="s">
        <v>21</v>
      </c>
      <c r="D126" s="65" t="s">
        <v>65</v>
      </c>
      <c r="E126" s="59" t="s">
        <v>33</v>
      </c>
      <c r="F126" s="54" t="n">
        <f aca="false">F125</f>
        <v>100.8696</v>
      </c>
      <c r="G126" s="55" t="s">
        <v>24</v>
      </c>
      <c r="H126" s="56" t="n">
        <f aca="false">VLOOKUP(B126,Planilha4!$A$7:$D$8000,4,0)</f>
        <v>9.39</v>
      </c>
      <c r="I126" s="55" t="s">
        <v>24</v>
      </c>
      <c r="J126" s="57" t="n">
        <f aca="false">F126*H126</f>
        <v>947.165544</v>
      </c>
      <c r="O126" s="67"/>
      <c r="P126" s="68"/>
    </row>
    <row r="127" s="46" customFormat="true" ht="23.85" hidden="false" customHeight="false" outlineLevel="0" collapsed="false">
      <c r="A127" s="28" t="s">
        <v>153</v>
      </c>
      <c r="B127" s="30" t="n">
        <v>95875</v>
      </c>
      <c r="C127" s="30" t="s">
        <v>21</v>
      </c>
      <c r="D127" s="31" t="s">
        <v>35</v>
      </c>
      <c r="E127" s="70" t="s">
        <v>36</v>
      </c>
      <c r="F127" s="71" t="n">
        <f aca="false">F126*Planilha1!E7</f>
        <v>2249.39208</v>
      </c>
      <c r="G127" s="72" t="s">
        <v>24</v>
      </c>
      <c r="H127" s="35" t="n">
        <f aca="false">VLOOKUP(B127,Planilha4!$A$7:$D$8000,4,0)</f>
        <v>2.56</v>
      </c>
      <c r="I127" s="72" t="s">
        <v>24</v>
      </c>
      <c r="J127" s="36" t="n">
        <f aca="false">F127*H127</f>
        <v>5758.4437248</v>
      </c>
      <c r="O127" s="67"/>
      <c r="P127" s="68"/>
    </row>
    <row r="128" s="46" customFormat="true" ht="13.8" hidden="false" customHeight="false" outlineLevel="0" collapsed="false">
      <c r="A128" s="73"/>
      <c r="B128" s="74"/>
      <c r="C128" s="74"/>
      <c r="D128" s="75"/>
      <c r="E128" s="74"/>
      <c r="F128" s="76"/>
      <c r="G128" s="77"/>
      <c r="H128" s="44" t="s">
        <v>25</v>
      </c>
      <c r="I128" s="78" t="s">
        <v>24</v>
      </c>
      <c r="J128" s="79" t="n">
        <f aca="false">SUM(J117:J127)</f>
        <v>427435.2830436</v>
      </c>
    </row>
    <row r="129" s="46" customFormat="true" ht="13.8" hidden="false" customHeight="true" outlineLevel="0" collapsed="false">
      <c r="A129" s="26" t="s">
        <v>154</v>
      </c>
      <c r="B129" s="27" t="s">
        <v>155</v>
      </c>
      <c r="C129" s="27"/>
      <c r="D129" s="27"/>
      <c r="E129" s="27"/>
      <c r="F129" s="27"/>
      <c r="G129" s="27"/>
      <c r="H129" s="27"/>
      <c r="I129" s="27"/>
      <c r="J129" s="27"/>
    </row>
    <row r="130" s="46" customFormat="true" ht="13.8" hidden="false" customHeight="false" outlineLevel="0" collapsed="false">
      <c r="A130" s="49" t="s">
        <v>156</v>
      </c>
      <c r="B130" s="51" t="n">
        <v>99814</v>
      </c>
      <c r="C130" s="51" t="s">
        <v>21</v>
      </c>
      <c r="D130" s="65" t="s">
        <v>157</v>
      </c>
      <c r="E130" s="59" t="s">
        <v>23</v>
      </c>
      <c r="F130" s="54" t="n">
        <v>2442.48</v>
      </c>
      <c r="G130" s="55" t="s">
        <v>24</v>
      </c>
      <c r="H130" s="56" t="n">
        <f aca="false">VLOOKUP(B130,Planilha4!$A$7:$D$8000,4,0)</f>
        <v>2.62</v>
      </c>
      <c r="I130" s="55" t="s">
        <v>24</v>
      </c>
      <c r="J130" s="57" t="n">
        <f aca="false">F130*H130</f>
        <v>6399.2976</v>
      </c>
    </row>
    <row r="131" s="46" customFormat="true" ht="23.85" hidden="false" customHeight="false" outlineLevel="0" collapsed="false">
      <c r="A131" s="49" t="s">
        <v>158</v>
      </c>
      <c r="B131" s="51" t="n">
        <v>96001</v>
      </c>
      <c r="C131" s="51" t="s">
        <v>21</v>
      </c>
      <c r="D131" s="65" t="s">
        <v>159</v>
      </c>
      <c r="E131" s="59" t="s">
        <v>23</v>
      </c>
      <c r="F131" s="54" t="n">
        <f aca="false">F130</f>
        <v>2442.48</v>
      </c>
      <c r="G131" s="55" t="s">
        <v>24</v>
      </c>
      <c r="H131" s="56" t="n">
        <f aca="false">VLOOKUP(B131,Planilha4!$A$7:$D$8000,4,0)</f>
        <v>7.68</v>
      </c>
      <c r="I131" s="55" t="s">
        <v>24</v>
      </c>
      <c r="J131" s="57" t="n">
        <f aca="false">F131*H131</f>
        <v>18758.2464</v>
      </c>
    </row>
    <row r="132" s="46" customFormat="true" ht="35.05" hidden="false" customHeight="false" outlineLevel="0" collapsed="false">
      <c r="A132" s="49" t="s">
        <v>160</v>
      </c>
      <c r="B132" s="51" t="n">
        <v>100982</v>
      </c>
      <c r="C132" s="51" t="s">
        <v>21</v>
      </c>
      <c r="D132" s="81" t="s">
        <v>79</v>
      </c>
      <c r="E132" s="51" t="s">
        <v>161</v>
      </c>
      <c r="F132" s="54" t="n">
        <f aca="false">F131*0.05*1.3</f>
        <v>158.7612</v>
      </c>
      <c r="G132" s="55" t="s">
        <v>24</v>
      </c>
      <c r="H132" s="56" t="n">
        <f aca="false">VLOOKUP(B132,Planilha4!$A$7:$D$8000,4,0)</f>
        <v>9.34</v>
      </c>
      <c r="I132" s="55" t="s">
        <v>24</v>
      </c>
      <c r="J132" s="57" t="n">
        <f aca="false">F132*H132</f>
        <v>1482.829608</v>
      </c>
    </row>
    <row r="133" s="46" customFormat="true" ht="23.85" hidden="false" customHeight="false" outlineLevel="0" collapsed="false">
      <c r="A133" s="49" t="s">
        <v>162</v>
      </c>
      <c r="B133" s="51" t="n">
        <v>95875</v>
      </c>
      <c r="C133" s="51" t="s">
        <v>21</v>
      </c>
      <c r="D133" s="65" t="s">
        <v>35</v>
      </c>
      <c r="E133" s="59" t="s">
        <v>36</v>
      </c>
      <c r="F133" s="54" t="n">
        <f aca="false">F132*MDC!K16</f>
        <v>1492.35528</v>
      </c>
      <c r="G133" s="55" t="s">
        <v>24</v>
      </c>
      <c r="H133" s="56" t="n">
        <f aca="false">VLOOKUP(B133,Planilha4!$A$7:$D$8000,4,0)</f>
        <v>2.56</v>
      </c>
      <c r="I133" s="55" t="s">
        <v>24</v>
      </c>
      <c r="J133" s="57" t="n">
        <f aca="false">F133*H133</f>
        <v>3820.4295168</v>
      </c>
    </row>
    <row r="134" s="46" customFormat="true" ht="13.8" hidden="false" customHeight="false" outlineLevel="0" collapsed="false">
      <c r="A134" s="49" t="s">
        <v>163</v>
      </c>
      <c r="B134" s="51" t="s">
        <v>58</v>
      </c>
      <c r="C134" s="51" t="s">
        <v>164</v>
      </c>
      <c r="D134" s="65" t="s">
        <v>59</v>
      </c>
      <c r="E134" s="59" t="s">
        <v>23</v>
      </c>
      <c r="F134" s="54" t="n">
        <f aca="false">F130</f>
        <v>2442.48</v>
      </c>
      <c r="G134" s="55" t="s">
        <v>24</v>
      </c>
      <c r="H134" s="80" t="n">
        <v>6.02</v>
      </c>
      <c r="I134" s="55" t="s">
        <v>24</v>
      </c>
      <c r="J134" s="57" t="n">
        <f aca="false">F134*H134</f>
        <v>14703.7296</v>
      </c>
    </row>
    <row r="135" s="46" customFormat="true" ht="23.85" hidden="false" customHeight="false" outlineLevel="0" collapsed="false">
      <c r="A135" s="49" t="s">
        <v>165</v>
      </c>
      <c r="B135" s="51" t="n">
        <v>95995</v>
      </c>
      <c r="C135" s="51" t="s">
        <v>21</v>
      </c>
      <c r="D135" s="65" t="s">
        <v>68</v>
      </c>
      <c r="E135" s="59" t="s">
        <v>33</v>
      </c>
      <c r="F135" s="54" t="n">
        <f aca="false">F130*0.04</f>
        <v>97.6992</v>
      </c>
      <c r="G135" s="55" t="s">
        <v>24</v>
      </c>
      <c r="H135" s="56" t="n">
        <f aca="false">VLOOKUP(B135,Planilha4!$A$7:$D$8000,4,0)</f>
        <v>1444.78</v>
      </c>
      <c r="I135" s="55" t="s">
        <v>24</v>
      </c>
      <c r="J135" s="57" t="n">
        <f aca="false">F135*H135</f>
        <v>141153.850176</v>
      </c>
    </row>
    <row r="136" s="46" customFormat="true" ht="23.85" hidden="false" customHeight="false" outlineLevel="0" collapsed="false">
      <c r="A136" s="49" t="s">
        <v>166</v>
      </c>
      <c r="B136" s="51" t="n">
        <v>100986</v>
      </c>
      <c r="C136" s="51" t="s">
        <v>21</v>
      </c>
      <c r="D136" s="65" t="s">
        <v>65</v>
      </c>
      <c r="E136" s="59" t="s">
        <v>33</v>
      </c>
      <c r="F136" s="54" t="n">
        <f aca="false">F135</f>
        <v>97.6992</v>
      </c>
      <c r="G136" s="55" t="s">
        <v>24</v>
      </c>
      <c r="H136" s="56" t="n">
        <f aca="false">VLOOKUP(B136,Planilha4!$A$7:$D$8000,4,0)</f>
        <v>9.39</v>
      </c>
      <c r="I136" s="55" t="s">
        <v>24</v>
      </c>
      <c r="J136" s="57" t="n">
        <f aca="false">F136*H136</f>
        <v>917.395488</v>
      </c>
    </row>
    <row r="137" s="46" customFormat="true" ht="23.85" hidden="false" customHeight="false" outlineLevel="0" collapsed="false">
      <c r="A137" s="28" t="s">
        <v>167</v>
      </c>
      <c r="B137" s="30" t="n">
        <v>95875</v>
      </c>
      <c r="C137" s="30" t="s">
        <v>21</v>
      </c>
      <c r="D137" s="82" t="s">
        <v>35</v>
      </c>
      <c r="E137" s="70" t="s">
        <v>36</v>
      </c>
      <c r="F137" s="71" t="n">
        <f aca="false">F136*Planilha1!E7</f>
        <v>2178.69216</v>
      </c>
      <c r="G137" s="72" t="s">
        <v>24</v>
      </c>
      <c r="H137" s="35" t="n">
        <f aca="false">VLOOKUP(B137,Planilha4!$A$7:$D$8000,4,0)</f>
        <v>2.56</v>
      </c>
      <c r="I137" s="72" t="s">
        <v>24</v>
      </c>
      <c r="J137" s="36" t="n">
        <f aca="false">F137*H137</f>
        <v>5577.4519296</v>
      </c>
    </row>
    <row r="138" s="46" customFormat="true" ht="13.5" hidden="false" customHeight="false" outlineLevel="0" collapsed="false">
      <c r="A138" s="73"/>
      <c r="B138" s="74"/>
      <c r="C138" s="74"/>
      <c r="D138" s="75"/>
      <c r="E138" s="74"/>
      <c r="F138" s="76"/>
      <c r="G138" s="77"/>
      <c r="H138" s="44" t="s">
        <v>25</v>
      </c>
      <c r="I138" s="78" t="s">
        <v>24</v>
      </c>
      <c r="J138" s="79" t="n">
        <f aca="false">SUM(J130:J137)</f>
        <v>192813.2303184</v>
      </c>
    </row>
    <row r="139" s="46" customFormat="true" ht="13.5" hidden="false" customHeight="true" outlineLevel="0" collapsed="false">
      <c r="A139" s="83" t="n">
        <v>6</v>
      </c>
      <c r="B139" s="84" t="s">
        <v>168</v>
      </c>
      <c r="C139" s="84"/>
      <c r="D139" s="84"/>
      <c r="E139" s="84"/>
      <c r="F139" s="84"/>
      <c r="G139" s="84"/>
      <c r="H139" s="84"/>
      <c r="I139" s="84"/>
      <c r="J139" s="84"/>
    </row>
    <row r="140" s="46" customFormat="true" ht="35.05" hidden="false" customHeight="false" outlineLevel="0" collapsed="false">
      <c r="A140" s="85" t="s">
        <v>169</v>
      </c>
      <c r="B140" s="86" t="n">
        <v>94267</v>
      </c>
      <c r="C140" s="86" t="s">
        <v>21</v>
      </c>
      <c r="D140" s="87" t="s">
        <v>170</v>
      </c>
      <c r="E140" s="88" t="s">
        <v>171</v>
      </c>
      <c r="F140" s="89" t="n">
        <f aca="false">MDC!I19</f>
        <v>5514.12</v>
      </c>
      <c r="G140" s="90" t="s">
        <v>24</v>
      </c>
      <c r="H140" s="56" t="n">
        <f aca="false">VLOOKUP(B140,Planilha4!$A$7:$D$8000,4,0)</f>
        <v>57.01</v>
      </c>
      <c r="I140" s="91" t="s">
        <v>24</v>
      </c>
      <c r="J140" s="92" t="n">
        <f aca="false">H140*F140</f>
        <v>314359.9812</v>
      </c>
      <c r="L140" s="46" t="n">
        <f aca="false">F140/2</f>
        <v>2757.06</v>
      </c>
    </row>
    <row r="141" s="5" customFormat="true" ht="23.85" hidden="false" customHeight="false" outlineLevel="0" collapsed="false">
      <c r="A141" s="85" t="s">
        <v>172</v>
      </c>
      <c r="B141" s="86" t="n">
        <v>94293</v>
      </c>
      <c r="C141" s="86" t="s">
        <v>21</v>
      </c>
      <c r="D141" s="87" t="s">
        <v>173</v>
      </c>
      <c r="E141" s="88" t="s">
        <v>171</v>
      </c>
      <c r="F141" s="89" t="n">
        <f aca="false">MDC!G19</f>
        <v>6.5</v>
      </c>
      <c r="G141" s="90" t="s">
        <v>24</v>
      </c>
      <c r="H141" s="56" t="n">
        <f aca="false">VLOOKUP(B141,Planilha4!$A$7:$D$8000,4,0)</f>
        <v>166.29</v>
      </c>
      <c r="I141" s="91" t="s">
        <v>24</v>
      </c>
      <c r="J141" s="92" t="n">
        <f aca="false">H141*F141</f>
        <v>1080.885</v>
      </c>
      <c r="O141" s="5" t="s">
        <v>174</v>
      </c>
    </row>
    <row r="142" s="5" customFormat="true" ht="23.85" hidden="false" customHeight="false" outlineLevel="0" collapsed="false">
      <c r="A142" s="93" t="s">
        <v>175</v>
      </c>
      <c r="B142" s="94" t="n">
        <v>96622</v>
      </c>
      <c r="C142" s="95" t="s">
        <v>21</v>
      </c>
      <c r="D142" s="31" t="s">
        <v>176</v>
      </c>
      <c r="E142" s="96" t="s">
        <v>33</v>
      </c>
      <c r="F142" s="97" t="n">
        <f aca="false">F140*0.8*0.05</f>
        <v>220.5648</v>
      </c>
      <c r="G142" s="98" t="s">
        <v>24</v>
      </c>
      <c r="H142" s="35" t="n">
        <f aca="false">VLOOKUP(B142,Planilha4!$A$7:$D$8000,4,0)</f>
        <v>185.44</v>
      </c>
      <c r="I142" s="99" t="s">
        <v>24</v>
      </c>
      <c r="J142" s="100" t="n">
        <f aca="false">H142*F142</f>
        <v>40901.536512</v>
      </c>
    </row>
    <row r="143" s="5" customFormat="true" ht="13.8" hidden="false" customHeight="false" outlineLevel="0" collapsed="false">
      <c r="A143" s="101"/>
      <c r="B143" s="101"/>
      <c r="C143" s="101"/>
      <c r="D143" s="101"/>
      <c r="E143" s="101"/>
      <c r="F143" s="102"/>
      <c r="G143" s="103"/>
      <c r="H143" s="44" t="s">
        <v>25</v>
      </c>
      <c r="I143" s="10" t="s">
        <v>24</v>
      </c>
      <c r="J143" s="45" t="n">
        <f aca="false">SUM(J140:J142)</f>
        <v>356342.402712</v>
      </c>
    </row>
    <row r="144" s="5" customFormat="true" ht="13.8" hidden="false" customHeight="true" outlineLevel="0" collapsed="false">
      <c r="A144" s="83" t="n">
        <v>7</v>
      </c>
      <c r="B144" s="84" t="s">
        <v>177</v>
      </c>
      <c r="C144" s="84"/>
      <c r="D144" s="84"/>
      <c r="E144" s="84"/>
      <c r="F144" s="84"/>
      <c r="G144" s="84"/>
      <c r="H144" s="84"/>
      <c r="I144" s="84"/>
      <c r="J144" s="84"/>
    </row>
    <row r="145" s="5" customFormat="true" ht="13.8" hidden="false" customHeight="true" outlineLevel="0" collapsed="false">
      <c r="A145" s="26" t="s">
        <v>178</v>
      </c>
      <c r="B145" s="27" t="s">
        <v>179</v>
      </c>
      <c r="C145" s="27"/>
      <c r="D145" s="27"/>
      <c r="E145" s="27"/>
      <c r="F145" s="27"/>
      <c r="G145" s="27"/>
      <c r="H145" s="27"/>
      <c r="I145" s="27"/>
      <c r="J145" s="27"/>
    </row>
    <row r="146" s="5" customFormat="true" ht="46.25" hidden="false" customHeight="false" outlineLevel="0" collapsed="false">
      <c r="A146" s="104" t="s">
        <v>180</v>
      </c>
      <c r="B146" s="86" t="n">
        <v>102320</v>
      </c>
      <c r="C146" s="105" t="s">
        <v>21</v>
      </c>
      <c r="D146" s="106" t="s">
        <v>181</v>
      </c>
      <c r="E146" s="105" t="s">
        <v>33</v>
      </c>
      <c r="F146" s="107" t="n">
        <f aca="false">Q150*2*1.3</f>
        <v>4160.494</v>
      </c>
      <c r="G146" s="108" t="s">
        <v>24</v>
      </c>
      <c r="H146" s="56" t="n">
        <f aca="false">VLOOKUP(B146,Planilha4!$A$7:$D$8000,4,0)</f>
        <v>7.08</v>
      </c>
      <c r="I146" s="109" t="s">
        <v>24</v>
      </c>
      <c r="J146" s="57" t="n">
        <f aca="false">H146*F146</f>
        <v>29456.29752</v>
      </c>
      <c r="O146" s="5" t="s">
        <v>182</v>
      </c>
      <c r="P146" s="5" t="n">
        <v>334</v>
      </c>
    </row>
    <row r="147" s="5" customFormat="true" ht="46.25" hidden="false" customHeight="false" outlineLevel="0" collapsed="false">
      <c r="A147" s="104" t="s">
        <v>183</v>
      </c>
      <c r="B147" s="86" t="n">
        <v>93369</v>
      </c>
      <c r="C147" s="59" t="s">
        <v>21</v>
      </c>
      <c r="D147" s="58" t="s">
        <v>184</v>
      </c>
      <c r="E147" s="59" t="s">
        <v>33</v>
      </c>
      <c r="F147" s="54" t="n">
        <f aca="false">F146-S150-S151-S152-S153</f>
        <v>2535.91483456</v>
      </c>
      <c r="G147" s="109" t="s">
        <v>24</v>
      </c>
      <c r="H147" s="56" t="n">
        <f aca="false">VLOOKUP(B147,Planilha4!$A$7:$D$8000,4,0)</f>
        <v>17.78</v>
      </c>
      <c r="I147" s="109" t="s">
        <v>24</v>
      </c>
      <c r="J147" s="57" t="n">
        <f aca="false">H147*F147</f>
        <v>45088.5657584768</v>
      </c>
    </row>
    <row r="148" s="5" customFormat="true" ht="23.85" hidden="false" customHeight="false" outlineLevel="0" collapsed="false">
      <c r="A148" s="104" t="s">
        <v>185</v>
      </c>
      <c r="B148" s="86" t="n">
        <v>100324</v>
      </c>
      <c r="C148" s="59" t="s">
        <v>21</v>
      </c>
      <c r="D148" s="58" t="s">
        <v>186</v>
      </c>
      <c r="E148" s="59" t="s">
        <v>33</v>
      </c>
      <c r="F148" s="54" t="n">
        <f aca="false">(Q150*2)*0.05</f>
        <v>160.019</v>
      </c>
      <c r="G148" s="109" t="s">
        <v>24</v>
      </c>
      <c r="H148" s="56" t="n">
        <f aca="false">VLOOKUP(B148,Planilha4!$A$7:$D$8000,4,0)</f>
        <v>155.75</v>
      </c>
      <c r="I148" s="109" t="s">
        <v>24</v>
      </c>
      <c r="J148" s="57" t="n">
        <f aca="false">H148*F148</f>
        <v>24922.95925</v>
      </c>
    </row>
    <row r="149" s="5" customFormat="true" ht="35.05" hidden="false" customHeight="false" outlineLevel="0" collapsed="false">
      <c r="A149" s="104" t="s">
        <v>187</v>
      </c>
      <c r="B149" s="86" t="n">
        <v>92210</v>
      </c>
      <c r="C149" s="59" t="s">
        <v>21</v>
      </c>
      <c r="D149" s="58" t="s">
        <v>188</v>
      </c>
      <c r="E149" s="59" t="s">
        <v>171</v>
      </c>
      <c r="F149" s="54" t="n">
        <f aca="false">MDC!D21</f>
        <v>298.41</v>
      </c>
      <c r="G149" s="109" t="s">
        <v>24</v>
      </c>
      <c r="H149" s="56" t="n">
        <f aca="false">VLOOKUP(B149,Planilha4!$A$7:$D$8000,4,0)</f>
        <v>168.5</v>
      </c>
      <c r="I149" s="109" t="s">
        <v>24</v>
      </c>
      <c r="J149" s="57" t="n">
        <f aca="false">H149*F149</f>
        <v>50282.085</v>
      </c>
      <c r="O149" s="5" t="s">
        <v>189</v>
      </c>
    </row>
    <row r="150" s="5" customFormat="true" ht="35.05" hidden="false" customHeight="false" outlineLevel="0" collapsed="false">
      <c r="A150" s="104" t="s">
        <v>190</v>
      </c>
      <c r="B150" s="86" t="n">
        <v>92211</v>
      </c>
      <c r="C150" s="59" t="s">
        <v>21</v>
      </c>
      <c r="D150" s="58" t="s">
        <v>191</v>
      </c>
      <c r="E150" s="59" t="s">
        <v>171</v>
      </c>
      <c r="F150" s="54" t="n">
        <f aca="false">MDC!D22</f>
        <v>450</v>
      </c>
      <c r="G150" s="109" t="s">
        <v>24</v>
      </c>
      <c r="H150" s="56" t="n">
        <f aca="false">VLOOKUP(B150,Planilha4!$A$7:$D$8000,4,0)</f>
        <v>204.96</v>
      </c>
      <c r="I150" s="109" t="s">
        <v>24</v>
      </c>
      <c r="J150" s="57" t="n">
        <f aca="false">H150*F150</f>
        <v>92232</v>
      </c>
      <c r="O150" s="5" t="s">
        <v>192</v>
      </c>
      <c r="P150" s="5" t="n">
        <f aca="false">MDC!D24</f>
        <v>179.4</v>
      </c>
      <c r="Q150" s="5" t="n">
        <f aca="false">SUM(P150:P153)</f>
        <v>1600.19</v>
      </c>
      <c r="S150" s="5" t="n">
        <f aca="false">(3.1416*(0.8^2))*P150</f>
        <v>360.7059456</v>
      </c>
    </row>
    <row r="151" s="5" customFormat="true" ht="35.05" hidden="false" customHeight="false" outlineLevel="0" collapsed="false">
      <c r="A151" s="104" t="s">
        <v>193</v>
      </c>
      <c r="B151" s="86" t="n">
        <v>92212</v>
      </c>
      <c r="C151" s="59" t="s">
        <v>21</v>
      </c>
      <c r="D151" s="58" t="s">
        <v>194</v>
      </c>
      <c r="E151" s="59" t="s">
        <v>171</v>
      </c>
      <c r="F151" s="54" t="n">
        <f aca="false">MDC!D23</f>
        <v>672.38</v>
      </c>
      <c r="G151" s="109" t="s">
        <v>24</v>
      </c>
      <c r="H151" s="56" t="n">
        <f aca="false">VLOOKUP(B151,Planilha4!$A$7:$D$8000,4,0)</f>
        <v>312.36</v>
      </c>
      <c r="I151" s="109" t="s">
        <v>24</v>
      </c>
      <c r="J151" s="57" t="n">
        <f aca="false">H151*F151</f>
        <v>210024.6168</v>
      </c>
      <c r="O151" s="5" t="s">
        <v>195</v>
      </c>
      <c r="P151" s="110" t="n">
        <f aca="false">MDC!D23</f>
        <v>672.38</v>
      </c>
      <c r="S151" s="5" t="n">
        <f aca="false">(3.1416*(0.6^2))*P151</f>
        <v>760.44564288</v>
      </c>
    </row>
    <row r="152" s="5" customFormat="true" ht="35.05" hidden="false" customHeight="false" outlineLevel="0" collapsed="false">
      <c r="A152" s="104" t="s">
        <v>196</v>
      </c>
      <c r="B152" s="86" t="n">
        <v>92214</v>
      </c>
      <c r="C152" s="59" t="s">
        <v>21</v>
      </c>
      <c r="D152" s="58" t="s">
        <v>197</v>
      </c>
      <c r="E152" s="59" t="s">
        <v>171</v>
      </c>
      <c r="F152" s="54" t="n">
        <f aca="false">MDC!D24</f>
        <v>179.4</v>
      </c>
      <c r="G152" s="109" t="s">
        <v>24</v>
      </c>
      <c r="H152" s="56" t="n">
        <f aca="false">VLOOKUP(B152,Planilha4!$A$7:$D$8000,4,0)</f>
        <v>502.55</v>
      </c>
      <c r="I152" s="109" t="s">
        <v>24</v>
      </c>
      <c r="J152" s="57" t="n">
        <f aca="false">H152*F152</f>
        <v>90157.47</v>
      </c>
      <c r="O152" s="5" t="s">
        <v>198</v>
      </c>
      <c r="P152" s="5" t="n">
        <f aca="false">MDC!D22</f>
        <v>450</v>
      </c>
      <c r="S152" s="5" t="n">
        <f aca="false">(3.1416*(0.5^2))*P152</f>
        <v>353.43</v>
      </c>
    </row>
    <row r="153" s="5" customFormat="true" ht="13.8" hidden="false" customHeight="false" outlineLevel="0" collapsed="false">
      <c r="A153" s="101"/>
      <c r="B153" s="101"/>
      <c r="C153" s="101"/>
      <c r="D153" s="101"/>
      <c r="E153" s="101"/>
      <c r="F153" s="102"/>
      <c r="G153" s="103"/>
      <c r="H153" s="44" t="s">
        <v>25</v>
      </c>
      <c r="I153" s="10" t="s">
        <v>24</v>
      </c>
      <c r="J153" s="45" t="n">
        <f aca="false">SUM(J146:J152)</f>
        <v>542163.994328477</v>
      </c>
      <c r="O153" s="5" t="s">
        <v>199</v>
      </c>
      <c r="P153" s="110" t="n">
        <f aca="false">MDC!D21</f>
        <v>298.41</v>
      </c>
      <c r="S153" s="5" t="n">
        <f aca="false">(3.1416*(0.4^2))*P153</f>
        <v>149.99757696</v>
      </c>
    </row>
    <row r="154" s="5" customFormat="true" ht="13.8" hidden="false" customHeight="true" outlineLevel="0" collapsed="false">
      <c r="A154" s="83" t="s">
        <v>200</v>
      </c>
      <c r="B154" s="84" t="s">
        <v>201</v>
      </c>
      <c r="C154" s="84"/>
      <c r="D154" s="84"/>
      <c r="E154" s="84"/>
      <c r="F154" s="84"/>
      <c r="G154" s="84"/>
      <c r="H154" s="84"/>
      <c r="I154" s="84"/>
      <c r="J154" s="84"/>
      <c r="P154" s="110"/>
    </row>
    <row r="155" s="5" customFormat="true" ht="23.85" hidden="false" customHeight="false" outlineLevel="0" collapsed="false">
      <c r="A155" s="104" t="s">
        <v>202</v>
      </c>
      <c r="B155" s="86" t="n">
        <v>97957</v>
      </c>
      <c r="C155" s="59" t="s">
        <v>21</v>
      </c>
      <c r="D155" s="58" t="s">
        <v>203</v>
      </c>
      <c r="E155" s="59" t="s">
        <v>204</v>
      </c>
      <c r="F155" s="54" t="n">
        <v>51</v>
      </c>
      <c r="G155" s="109" t="s">
        <v>24</v>
      </c>
      <c r="H155" s="56" t="n">
        <f aca="false">VLOOKUP(B155,Planilha4!$A$7:$D$8000,4,0)</f>
        <v>2754.85</v>
      </c>
      <c r="I155" s="109" t="s">
        <v>24</v>
      </c>
      <c r="J155" s="57" t="n">
        <f aca="false">H155*F155</f>
        <v>140497.35</v>
      </c>
      <c r="O155" s="5" t="s">
        <v>205</v>
      </c>
      <c r="P155" s="5" t="n">
        <f aca="false">MDC!D19</f>
        <v>51</v>
      </c>
    </row>
    <row r="156" s="5" customFormat="true" ht="25.1" hidden="false" customHeight="false" outlineLevel="0" collapsed="false">
      <c r="A156" s="104" t="s">
        <v>206</v>
      </c>
      <c r="B156" s="86" t="n">
        <v>43386</v>
      </c>
      <c r="C156" s="59" t="s">
        <v>207</v>
      </c>
      <c r="D156" s="58" t="s">
        <v>208</v>
      </c>
      <c r="E156" s="59" t="s">
        <v>204</v>
      </c>
      <c r="F156" s="54" t="n">
        <f aca="false">F155*2</f>
        <v>102</v>
      </c>
      <c r="G156" s="109" t="s">
        <v>24</v>
      </c>
      <c r="H156" s="56" t="n">
        <v>39.03</v>
      </c>
      <c r="I156" s="109" t="s">
        <v>24</v>
      </c>
      <c r="J156" s="57" t="n">
        <f aca="false">H156*F156</f>
        <v>3981.06</v>
      </c>
      <c r="O156" s="5" t="s">
        <v>209</v>
      </c>
      <c r="P156" s="5" t="n">
        <f aca="false">MDC!D20</f>
        <v>28</v>
      </c>
    </row>
    <row r="157" s="5" customFormat="true" ht="35.05" hidden="false" customHeight="false" outlineLevel="0" collapsed="false">
      <c r="A157" s="104" t="s">
        <v>210</v>
      </c>
      <c r="B157" s="111" t="n">
        <v>102457</v>
      </c>
      <c r="C157" s="59" t="s">
        <v>21</v>
      </c>
      <c r="D157" s="58" t="s">
        <v>211</v>
      </c>
      <c r="E157" s="59" t="s">
        <v>204</v>
      </c>
      <c r="F157" s="54" t="n">
        <v>28</v>
      </c>
      <c r="G157" s="109" t="s">
        <v>24</v>
      </c>
      <c r="H157" s="56" t="n">
        <f aca="false">VLOOKUP(B157,Planilha4!$A$7:$D$8000,4,0)</f>
        <v>1689.96</v>
      </c>
      <c r="I157" s="109" t="s">
        <v>24</v>
      </c>
      <c r="J157" s="57" t="n">
        <f aca="false">H157*F157</f>
        <v>47318.88</v>
      </c>
      <c r="O157" s="0"/>
      <c r="P157" s="0"/>
      <c r="Q157" s="0"/>
      <c r="R157" s="0"/>
      <c r="S157" s="0"/>
    </row>
    <row r="158" s="5" customFormat="true" ht="23.85" hidden="false" customHeight="false" outlineLevel="0" collapsed="false">
      <c r="A158" s="104" t="s">
        <v>212</v>
      </c>
      <c r="B158" s="111" t="n">
        <v>99318</v>
      </c>
      <c r="C158" s="59" t="s">
        <v>21</v>
      </c>
      <c r="D158" s="58" t="s">
        <v>213</v>
      </c>
      <c r="E158" s="59" t="s">
        <v>171</v>
      </c>
      <c r="F158" s="54" t="n">
        <v>28</v>
      </c>
      <c r="G158" s="109" t="s">
        <v>24</v>
      </c>
      <c r="H158" s="56" t="n">
        <f aca="false">VLOOKUP(B158,Planilha4!$A$7:$D$8000,4,0)</f>
        <v>307.12</v>
      </c>
      <c r="I158" s="109" t="s">
        <v>24</v>
      </c>
      <c r="J158" s="57" t="n">
        <f aca="false">H158*F158</f>
        <v>8599.36</v>
      </c>
      <c r="O158" s="0"/>
      <c r="P158" s="0"/>
      <c r="Q158" s="0"/>
      <c r="R158" s="0"/>
      <c r="S158" s="0"/>
    </row>
    <row r="159" s="5" customFormat="true" ht="23.85" hidden="false" customHeight="false" outlineLevel="0" collapsed="false">
      <c r="A159" s="104" t="s">
        <v>214</v>
      </c>
      <c r="B159" s="111" t="n">
        <v>98114</v>
      </c>
      <c r="C159" s="59" t="s">
        <v>21</v>
      </c>
      <c r="D159" s="58" t="s">
        <v>215</v>
      </c>
      <c r="E159" s="59" t="s">
        <v>204</v>
      </c>
      <c r="F159" s="54" t="n">
        <v>28</v>
      </c>
      <c r="G159" s="109" t="s">
        <v>24</v>
      </c>
      <c r="H159" s="56" t="n">
        <f aca="false">VLOOKUP(B159,Planilha4!$A$7:$D$8000,4,0)</f>
        <v>698.71</v>
      </c>
      <c r="I159" s="112" t="s">
        <v>24</v>
      </c>
      <c r="J159" s="57" t="n">
        <f aca="false">H159*F159</f>
        <v>19563.88</v>
      </c>
    </row>
    <row r="160" s="5" customFormat="true" ht="23.85" hidden="false" customHeight="false" outlineLevel="0" collapsed="false">
      <c r="A160" s="104" t="s">
        <v>216</v>
      </c>
      <c r="B160" s="86" t="n">
        <v>101605</v>
      </c>
      <c r="C160" s="59" t="s">
        <v>21</v>
      </c>
      <c r="D160" s="58" t="s">
        <v>217</v>
      </c>
      <c r="E160" s="59" t="s">
        <v>23</v>
      </c>
      <c r="F160" s="54" t="n">
        <f aca="false">(Q150*1.3)*0.2</f>
        <v>416.0494</v>
      </c>
      <c r="G160" s="109" t="s">
        <v>24</v>
      </c>
      <c r="H160" s="56" t="n">
        <f aca="false">VLOOKUP(B160,Planilha4!$A$7:$D$8000,4,0)</f>
        <v>19.42</v>
      </c>
      <c r="I160" s="113" t="s">
        <v>24</v>
      </c>
      <c r="J160" s="57" t="n">
        <f aca="false">H160*F160</f>
        <v>8079.679348</v>
      </c>
    </row>
    <row r="161" s="5" customFormat="true" ht="23.85" hidden="false" customHeight="false" outlineLevel="0" collapsed="false">
      <c r="A161" s="104" t="s">
        <v>218</v>
      </c>
      <c r="B161" s="111" t="n">
        <v>102750</v>
      </c>
      <c r="C161" s="59" t="s">
        <v>21</v>
      </c>
      <c r="D161" s="58" t="s">
        <v>219</v>
      </c>
      <c r="E161" s="59" t="s">
        <v>204</v>
      </c>
      <c r="F161" s="54" t="n">
        <v>5</v>
      </c>
      <c r="G161" s="109" t="s">
        <v>24</v>
      </c>
      <c r="H161" s="56" t="n">
        <f aca="false">VLOOKUP(B161,Planilha4!$A$7:$D$8000,4,0)</f>
        <v>2648.07</v>
      </c>
      <c r="I161" s="113" t="s">
        <v>24</v>
      </c>
      <c r="J161" s="57" t="n">
        <f aca="false">H161*F161</f>
        <v>13240.35</v>
      </c>
    </row>
    <row r="162" s="5" customFormat="true" ht="23.85" hidden="false" customHeight="false" outlineLevel="0" collapsed="false">
      <c r="A162" s="104" t="s">
        <v>220</v>
      </c>
      <c r="B162" s="111" t="n">
        <v>102751</v>
      </c>
      <c r="C162" s="59" t="s">
        <v>21</v>
      </c>
      <c r="D162" s="58" t="s">
        <v>221</v>
      </c>
      <c r="E162" s="59" t="s">
        <v>204</v>
      </c>
      <c r="F162" s="54" t="n">
        <v>1</v>
      </c>
      <c r="G162" s="109" t="s">
        <v>24</v>
      </c>
      <c r="H162" s="56" t="n">
        <f aca="false">VLOOKUP(B162,Planilha4!$A$7:$D$8000,4,0)</f>
        <v>4588.57</v>
      </c>
      <c r="I162" s="113" t="s">
        <v>24</v>
      </c>
      <c r="J162" s="57" t="n">
        <f aca="false">H162*F162</f>
        <v>4588.57</v>
      </c>
    </row>
    <row r="163" s="5" customFormat="true" ht="23.85" hidden="false" customHeight="false" outlineLevel="0" collapsed="false">
      <c r="A163" s="104" t="s">
        <v>222</v>
      </c>
      <c r="B163" s="111" t="n">
        <v>102487</v>
      </c>
      <c r="C163" s="111" t="s">
        <v>21</v>
      </c>
      <c r="D163" s="58" t="s">
        <v>223</v>
      </c>
      <c r="E163" s="59" t="s">
        <v>33</v>
      </c>
      <c r="F163" s="54" t="n">
        <f aca="false">8*2.5</f>
        <v>20</v>
      </c>
      <c r="G163" s="109" t="s">
        <v>24</v>
      </c>
      <c r="H163" s="56" t="n">
        <f aca="false">VLOOKUP(B163,Planilha4!$A$7:$D$8000,4,0)</f>
        <v>581.01</v>
      </c>
      <c r="I163" s="113" t="s">
        <v>24</v>
      </c>
      <c r="J163" s="57" t="n">
        <f aca="false">H163*F163</f>
        <v>11620.2</v>
      </c>
    </row>
    <row r="164" s="5" customFormat="true" ht="13.8" hidden="false" customHeight="false" outlineLevel="0" collapsed="false">
      <c r="A164" s="104" t="s">
        <v>224</v>
      </c>
      <c r="B164" s="114" t="s">
        <v>225</v>
      </c>
      <c r="C164" s="70" t="s">
        <v>164</v>
      </c>
      <c r="D164" s="115" t="s">
        <v>226</v>
      </c>
      <c r="E164" s="70" t="s">
        <v>33</v>
      </c>
      <c r="F164" s="71" t="n">
        <f aca="false">10*10</f>
        <v>100</v>
      </c>
      <c r="G164" s="116" t="s">
        <v>24</v>
      </c>
      <c r="H164" s="117" t="n">
        <v>256.85</v>
      </c>
      <c r="I164" s="118" t="s">
        <v>24</v>
      </c>
      <c r="J164" s="36" t="n">
        <f aca="false">H164*F164</f>
        <v>25685</v>
      </c>
    </row>
    <row r="165" s="5" customFormat="true" ht="13.8" hidden="false" customHeight="false" outlineLevel="0" collapsed="false">
      <c r="A165" s="101"/>
      <c r="B165" s="119"/>
      <c r="C165" s="119"/>
      <c r="D165" s="119"/>
      <c r="E165" s="119"/>
      <c r="F165" s="102"/>
      <c r="G165" s="103"/>
      <c r="H165" s="44" t="s">
        <v>25</v>
      </c>
      <c r="I165" s="10" t="s">
        <v>24</v>
      </c>
      <c r="J165" s="45" t="n">
        <f aca="false">SUM(J155:J164)</f>
        <v>283174.329348</v>
      </c>
    </row>
    <row r="166" s="46" customFormat="true" ht="13.8" hidden="false" customHeight="true" outlineLevel="0" collapsed="false">
      <c r="A166" s="26" t="n">
        <v>8</v>
      </c>
      <c r="B166" s="27" t="s">
        <v>227</v>
      </c>
      <c r="C166" s="27"/>
      <c r="D166" s="27"/>
      <c r="E166" s="27"/>
      <c r="F166" s="27"/>
      <c r="G166" s="27"/>
      <c r="H166" s="27"/>
      <c r="I166" s="27"/>
      <c r="J166" s="27"/>
    </row>
    <row r="167" s="5" customFormat="true" ht="23.85" hidden="false" customHeight="false" outlineLevel="0" collapsed="false">
      <c r="A167" s="85" t="s">
        <v>228</v>
      </c>
      <c r="B167" s="50" t="n">
        <v>100576</v>
      </c>
      <c r="C167" s="51" t="s">
        <v>21</v>
      </c>
      <c r="D167" s="65" t="s">
        <v>41</v>
      </c>
      <c r="E167" s="53" t="s">
        <v>23</v>
      </c>
      <c r="F167" s="54" t="n">
        <f aca="false">MDC!G5</f>
        <v>5132.72</v>
      </c>
      <c r="G167" s="62" t="s">
        <v>24</v>
      </c>
      <c r="H167" s="56" t="n">
        <f aca="false">VLOOKUP(B167,Planilha4!$A$7:$D$8000,4,0)</f>
        <v>2.14</v>
      </c>
      <c r="I167" s="55" t="s">
        <v>24</v>
      </c>
      <c r="J167" s="57" t="n">
        <f aca="false">H167*F167</f>
        <v>10984.0208</v>
      </c>
    </row>
    <row r="168" s="46" customFormat="true" ht="23.85" hidden="false" customHeight="false" outlineLevel="0" collapsed="false">
      <c r="A168" s="85" t="s">
        <v>229</v>
      </c>
      <c r="B168" s="111" t="n">
        <v>96622</v>
      </c>
      <c r="C168" s="120" t="s">
        <v>21</v>
      </c>
      <c r="D168" s="121" t="s">
        <v>176</v>
      </c>
      <c r="E168" s="122" t="s">
        <v>33</v>
      </c>
      <c r="F168" s="54" t="n">
        <f aca="false">F167*0.05</f>
        <v>256.636</v>
      </c>
      <c r="G168" s="62" t="s">
        <v>24</v>
      </c>
      <c r="H168" s="56" t="n">
        <f aca="false">VLOOKUP(B168,Planilha4!$A$7:$D$8000,4,0)</f>
        <v>185.44</v>
      </c>
      <c r="I168" s="123" t="s">
        <v>24</v>
      </c>
      <c r="J168" s="57" t="n">
        <f aca="false">H168*F168</f>
        <v>47590.57984</v>
      </c>
    </row>
    <row r="169" s="46" customFormat="true" ht="35.05" hidden="false" customHeight="false" outlineLevel="0" collapsed="false">
      <c r="A169" s="85" t="s">
        <v>230</v>
      </c>
      <c r="B169" s="111" t="n">
        <v>104626</v>
      </c>
      <c r="C169" s="51" t="s">
        <v>21</v>
      </c>
      <c r="D169" s="87" t="s">
        <v>231</v>
      </c>
      <c r="E169" s="59" t="s">
        <v>33</v>
      </c>
      <c r="F169" s="54" t="n">
        <f aca="false">F167*0.08</f>
        <v>410.6176</v>
      </c>
      <c r="G169" s="62" t="s">
        <v>24</v>
      </c>
      <c r="H169" s="56" t="n">
        <f aca="false">VLOOKUP(B169,Planilha4!$A$7:$D$8000,4,0)</f>
        <v>678.38</v>
      </c>
      <c r="I169" s="55" t="s">
        <v>24</v>
      </c>
      <c r="J169" s="57" t="n">
        <f aca="false">H169*F169</f>
        <v>278554.767488</v>
      </c>
    </row>
    <row r="170" s="46" customFormat="true" ht="23.85" hidden="false" customHeight="false" outlineLevel="0" collapsed="false">
      <c r="A170" s="124" t="s">
        <v>232</v>
      </c>
      <c r="B170" s="125" t="n">
        <v>101094</v>
      </c>
      <c r="C170" s="30" t="s">
        <v>21</v>
      </c>
      <c r="D170" s="126" t="s">
        <v>233</v>
      </c>
      <c r="E170" s="70" t="s">
        <v>171</v>
      </c>
      <c r="F170" s="71" t="n">
        <f aca="false">MDC!L5</f>
        <v>185.04</v>
      </c>
      <c r="G170" s="34" t="s">
        <v>24</v>
      </c>
      <c r="H170" s="35" t="n">
        <f aca="false">VLOOKUP(B170,Planilha4!$A$7:$D$8000,4,0)</f>
        <v>164.15</v>
      </c>
      <c r="I170" s="72" t="s">
        <v>24</v>
      </c>
      <c r="J170" s="36" t="n">
        <f aca="false">H170*F170</f>
        <v>30374.316</v>
      </c>
    </row>
    <row r="171" s="46" customFormat="true" ht="13.8" hidden="false" customHeight="false" outlineLevel="0" collapsed="false">
      <c r="A171" s="101"/>
      <c r="B171" s="101"/>
      <c r="C171" s="101"/>
      <c r="D171" s="101"/>
      <c r="E171" s="101"/>
      <c r="F171" s="44" t="s">
        <v>25</v>
      </c>
      <c r="G171" s="44"/>
      <c r="H171" s="44"/>
      <c r="I171" s="10" t="s">
        <v>24</v>
      </c>
      <c r="J171" s="45" t="n">
        <f aca="false">SUM(J167:J170)</f>
        <v>367503.684128</v>
      </c>
    </row>
    <row r="172" s="46" customFormat="true" ht="13.8" hidden="false" customHeight="false" outlineLevel="0" collapsed="false">
      <c r="A172" s="127"/>
      <c r="B172" s="128"/>
      <c r="C172" s="128"/>
      <c r="D172" s="129"/>
      <c r="E172" s="128"/>
      <c r="F172" s="130"/>
      <c r="G172" s="131"/>
      <c r="H172" s="132"/>
      <c r="I172" s="131"/>
      <c r="J172" s="133"/>
    </row>
    <row r="173" s="46" customFormat="true" ht="13.8" hidden="false" customHeight="true" outlineLevel="0" collapsed="false">
      <c r="A173" s="16" t="s">
        <v>234</v>
      </c>
      <c r="B173" s="16"/>
      <c r="C173" s="16"/>
      <c r="D173" s="16"/>
      <c r="E173" s="16"/>
      <c r="F173" s="16"/>
      <c r="G173" s="16"/>
      <c r="H173" s="16"/>
      <c r="I173" s="10" t="s">
        <v>24</v>
      </c>
      <c r="J173" s="45" t="n">
        <f aca="false">J13+J25+J40+J55+J70+J85+J100+J143+J165+J171+J115+J128+J138+J32+J62+J92+J153</f>
        <v>7021494.41275421</v>
      </c>
    </row>
    <row r="174" s="5" customFormat="true" ht="13.8" hidden="false" customHeight="false" outlineLevel="0" collapsed="false">
      <c r="A174" s="134"/>
      <c r="B174" s="135"/>
      <c r="C174" s="135"/>
      <c r="D174" s="136"/>
      <c r="E174" s="136"/>
      <c r="F174" s="135"/>
      <c r="G174" s="135"/>
      <c r="H174" s="135"/>
      <c r="I174" s="137"/>
      <c r="J174" s="138"/>
    </row>
    <row r="175" s="5" customFormat="true" ht="13.8" hidden="false" customHeight="false" outlineLevel="0" collapsed="false">
      <c r="A175" s="139" t="s">
        <v>235</v>
      </c>
      <c r="B175" s="139"/>
      <c r="C175" s="139"/>
      <c r="D175" s="139"/>
      <c r="E175" s="139"/>
      <c r="F175" s="139"/>
      <c r="G175" s="139"/>
      <c r="H175" s="139"/>
      <c r="I175" s="10" t="s">
        <v>24</v>
      </c>
      <c r="J175" s="45" t="n">
        <f aca="false">J173*0.2332</f>
        <v>1637412.49705428</v>
      </c>
    </row>
    <row r="176" s="5" customFormat="true" ht="13.8" hidden="false" customHeight="false" outlineLevel="0" collapsed="false">
      <c r="A176" s="139"/>
      <c r="B176" s="140"/>
      <c r="C176" s="140"/>
      <c r="D176" s="141"/>
      <c r="E176" s="141"/>
      <c r="F176" s="140"/>
      <c r="G176" s="140"/>
      <c r="H176" s="140"/>
      <c r="I176" s="10"/>
      <c r="J176" s="45"/>
    </row>
    <row r="177" s="5" customFormat="true" ht="13.8" hidden="false" customHeight="true" outlineLevel="0" collapsed="false">
      <c r="A177" s="16" t="s">
        <v>236</v>
      </c>
      <c r="B177" s="16"/>
      <c r="C177" s="16"/>
      <c r="D177" s="16"/>
      <c r="E177" s="16"/>
      <c r="F177" s="16"/>
      <c r="G177" s="16"/>
      <c r="H177" s="16"/>
      <c r="I177" s="10" t="s">
        <v>24</v>
      </c>
      <c r="J177" s="45" t="n">
        <f aca="false">SUM(J173,J175)</f>
        <v>8658906.9098085</v>
      </c>
    </row>
    <row r="178" s="5" customFormat="true" ht="13.8" hidden="false" customHeight="true" outlineLevel="0" collapsed="false">
      <c r="A178" s="142" t="s">
        <v>237</v>
      </c>
      <c r="B178" s="142"/>
      <c r="C178" s="142"/>
      <c r="D178" s="142"/>
      <c r="E178" s="142"/>
      <c r="F178" s="142"/>
      <c r="G178" s="142"/>
      <c r="H178" s="142"/>
      <c r="I178" s="142"/>
      <c r="J178" s="142"/>
    </row>
    <row r="179" s="5" customFormat="true" ht="13.8" hidden="false" customHeight="false" outlineLevel="0" collapsed="false">
      <c r="A179" s="0"/>
      <c r="B179" s="0"/>
      <c r="C179" s="0"/>
      <c r="D179" s="0"/>
      <c r="E179" s="0"/>
      <c r="F179" s="0"/>
      <c r="G179" s="0"/>
      <c r="H179" s="0"/>
      <c r="I179" s="0"/>
      <c r="J179" s="143"/>
    </row>
    <row r="180" s="5" customFormat="true" ht="13.8" hidden="false" customHeight="false" outlineLevel="0" collapsed="false">
      <c r="A180" s="144"/>
      <c r="B180" s="144"/>
      <c r="C180" s="144"/>
      <c r="D180" s="144"/>
      <c r="E180" s="145"/>
      <c r="F180" s="0"/>
      <c r="G180" s="0"/>
      <c r="H180" s="0"/>
      <c r="I180" s="146"/>
      <c r="J180" s="146"/>
    </row>
    <row r="181" customFormat="false" ht="13.8" hidden="false" customHeight="false" outlineLevel="0" collapsed="false">
      <c r="A181" s="0"/>
      <c r="B181" s="0"/>
      <c r="C181" s="0"/>
      <c r="D181" s="0"/>
      <c r="E181" s="0"/>
      <c r="F181" s="0"/>
      <c r="G181" s="0"/>
      <c r="H181" s="0"/>
      <c r="I181" s="0"/>
      <c r="J181" s="147"/>
    </row>
    <row r="182" s="2" customFormat="true" ht="13.8" hidden="false" customHeight="false" outlineLevel="0" collapsed="false">
      <c r="A182" s="148" t="s">
        <v>238</v>
      </c>
      <c r="B182" s="148"/>
      <c r="C182" s="148"/>
      <c r="D182" s="148"/>
      <c r="E182" s="148"/>
      <c r="F182" s="148"/>
      <c r="H182" s="147" t="s">
        <v>239</v>
      </c>
      <c r="I182" s="147"/>
      <c r="J182" s="147"/>
    </row>
    <row r="183" s="2" customFormat="true" ht="13.8" hidden="false" customHeight="false" outlineLevel="0" collapsed="false">
      <c r="A183" s="148" t="s">
        <v>240</v>
      </c>
      <c r="B183" s="148"/>
      <c r="C183" s="148"/>
      <c r="D183" s="148"/>
      <c r="E183" s="148"/>
      <c r="F183" s="148"/>
      <c r="H183" s="147" t="s">
        <v>241</v>
      </c>
      <c r="I183" s="147"/>
      <c r="J183" s="147"/>
    </row>
    <row r="184" s="2" customFormat="true" ht="13.8" hidden="false" customHeight="false" outlineLevel="0" collapsed="false">
      <c r="A184" s="148" t="s">
        <v>242</v>
      </c>
      <c r="B184" s="148"/>
      <c r="C184" s="148"/>
      <c r="D184" s="148"/>
      <c r="E184" s="148"/>
      <c r="F184" s="148"/>
      <c r="J184" s="149"/>
    </row>
    <row r="185" customFormat="false" ht="13.8" hidden="false" customHeight="false" outlineLevel="0" collapsed="false">
      <c r="B185" s="149"/>
      <c r="C185" s="149"/>
      <c r="D185" s="150"/>
      <c r="E185" s="150"/>
      <c r="F185" s="149"/>
      <c r="G185" s="149"/>
      <c r="H185" s="151"/>
      <c r="I185" s="149"/>
      <c r="J185" s="149"/>
    </row>
    <row r="186" customFormat="false" ht="13.8" hidden="false" customHeight="false" outlineLevel="0" collapsed="false">
      <c r="B186" s="149"/>
      <c r="C186" s="149"/>
      <c r="D186" s="150"/>
      <c r="E186" s="150"/>
      <c r="F186" s="149"/>
      <c r="G186" s="149"/>
      <c r="H186" s="151"/>
      <c r="I186" s="149"/>
      <c r="J186" s="149"/>
      <c r="K186" s="152"/>
    </row>
    <row r="187" customFormat="false" ht="13.8" hidden="false" customHeight="false" outlineLevel="0" collapsed="false">
      <c r="B187" s="153"/>
      <c r="C187" s="153"/>
      <c r="D187" s="154"/>
      <c r="E187" s="154"/>
      <c r="F187" s="153"/>
      <c r="G187" s="153"/>
      <c r="H187" s="155"/>
      <c r="I187" s="153"/>
      <c r="J187" s="153"/>
      <c r="K187" s="150"/>
    </row>
    <row r="188" customFormat="false" ht="13.8" hidden="false" customHeight="false" outlineLevel="0" collapsed="false">
      <c r="K188" s="150"/>
    </row>
    <row r="189" customFormat="false" ht="13.8" hidden="false" customHeight="false" outlineLevel="0" collapsed="false">
      <c r="K189" s="150"/>
    </row>
    <row r="190" customFormat="false" ht="13.8" hidden="false" customHeight="false" outlineLevel="0" collapsed="false">
      <c r="K190" s="154"/>
    </row>
    <row r="193" customFormat="false" ht="13.8" hidden="false" customHeight="false" outlineLevel="0" collapsed="false">
      <c r="D193" s="156"/>
    </row>
  </sheetData>
  <mergeCells count="47">
    <mergeCell ref="A1:J1"/>
    <mergeCell ref="A2:J2"/>
    <mergeCell ref="A3:J4"/>
    <mergeCell ref="A5:J5"/>
    <mergeCell ref="B6:F6"/>
    <mergeCell ref="G6:H6"/>
    <mergeCell ref="B7:E7"/>
    <mergeCell ref="G7:H7"/>
    <mergeCell ref="A8:J8"/>
    <mergeCell ref="G9:H9"/>
    <mergeCell ref="I9:J9"/>
    <mergeCell ref="A10:J10"/>
    <mergeCell ref="B11:J11"/>
    <mergeCell ref="B14:J14"/>
    <mergeCell ref="B15:J15"/>
    <mergeCell ref="B26:J26"/>
    <mergeCell ref="B33:J33"/>
    <mergeCell ref="B41:J41"/>
    <mergeCell ref="B42:J42"/>
    <mergeCell ref="B56:J56"/>
    <mergeCell ref="B63:J63"/>
    <mergeCell ref="B71:J71"/>
    <mergeCell ref="B72:J72"/>
    <mergeCell ref="B86:J86"/>
    <mergeCell ref="B93:J93"/>
    <mergeCell ref="B101:J101"/>
    <mergeCell ref="B102:J102"/>
    <mergeCell ref="B116:J116"/>
    <mergeCell ref="B129:J129"/>
    <mergeCell ref="B139:J139"/>
    <mergeCell ref="A143:E143"/>
    <mergeCell ref="B144:J144"/>
    <mergeCell ref="B145:J145"/>
    <mergeCell ref="A153:E153"/>
    <mergeCell ref="B154:J154"/>
    <mergeCell ref="B166:J166"/>
    <mergeCell ref="A171:E171"/>
    <mergeCell ref="F171:H171"/>
    <mergeCell ref="A173:H173"/>
    <mergeCell ref="A175:H175"/>
    <mergeCell ref="A177:H177"/>
    <mergeCell ref="A178:J178"/>
    <mergeCell ref="A182:C182"/>
    <mergeCell ref="H182:J182"/>
    <mergeCell ref="A183:C183"/>
    <mergeCell ref="H183:J183"/>
    <mergeCell ref="A184:C184"/>
  </mergeCells>
  <printOptions headings="false" gridLines="false" gridLinesSet="true" horizontalCentered="true" verticalCentered="false"/>
  <pageMargins left="0.253472222222222" right="0.211805555555556" top="0.370138888888889" bottom="0.328472222222222" header="0.511811023622047" footer="0.511811023622047"/>
  <pageSetup paperSize="9" scale="55" fitToWidth="1" fitToHeight="1" pageOrder="downThenOver" orientation="portrait" blackAndWhite="false" draft="false" cellComments="none" horizontalDpi="300" verticalDpi="300" copies="1"/>
  <headerFooter differentFirst="false" differentOddEven="false">
    <oddHeader/>
    <oddFooter/>
  </headerFooter>
  <colBreaks count="1" manualBreakCount="1">
    <brk id="10" man="true" max="65535" min="0"/>
  </col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5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M31" activeCellId="0" sqref="M31"/>
    </sheetView>
  </sheetViews>
  <sheetFormatPr defaultColWidth="11.4140625" defaultRowHeight="13.2" zeroHeight="false" outlineLevelRow="0" outlineLevelCol="0"/>
  <cols>
    <col collapsed="false" customWidth="true" hidden="false" outlineLevel="0" max="1" min="1" style="157" width="5.44"/>
    <col collapsed="false" customWidth="true" hidden="false" outlineLevel="0" max="2" min="2" style="157" width="41.44"/>
    <col collapsed="false" customWidth="true" hidden="false" outlineLevel="0" max="3" min="3" style="157" width="18.34"/>
    <col collapsed="false" customWidth="true" hidden="false" outlineLevel="0" max="4" min="4" style="157" width="15.9"/>
    <col collapsed="false" customWidth="true" hidden="false" outlineLevel="0" max="5" min="5" style="157" width="17.03"/>
    <col collapsed="false" customWidth="true" hidden="false" outlineLevel="0" max="6" min="6" style="157" width="17.24"/>
    <col collapsed="false" customWidth="false" hidden="false" outlineLevel="0" max="7" min="7" style="157" width="11.44"/>
    <col collapsed="false" customWidth="true" hidden="false" outlineLevel="0" max="8" min="8" style="157" width="12.89"/>
    <col collapsed="false" customWidth="false" hidden="false" outlineLevel="0" max="256" min="9" style="157" width="11.44"/>
    <col collapsed="false" customWidth="true" hidden="false" outlineLevel="0" max="257" min="257" style="157" width="5.11"/>
    <col collapsed="false" customWidth="true" hidden="false" outlineLevel="0" max="258" min="258" style="157" width="21.56"/>
    <col collapsed="false" customWidth="true" hidden="false" outlineLevel="0" max="259" min="259" style="157" width="17.89"/>
    <col collapsed="false" customWidth="true" hidden="false" outlineLevel="0" max="261" min="260" style="157" width="17.11"/>
    <col collapsed="false" customWidth="true" hidden="false" outlineLevel="0" max="262" min="262" style="157" width="15.98"/>
    <col collapsed="false" customWidth="false" hidden="false" outlineLevel="0" max="512" min="263" style="157" width="11.44"/>
    <col collapsed="false" customWidth="true" hidden="false" outlineLevel="0" max="513" min="513" style="157" width="5.11"/>
    <col collapsed="false" customWidth="true" hidden="false" outlineLevel="0" max="514" min="514" style="157" width="21.56"/>
    <col collapsed="false" customWidth="true" hidden="false" outlineLevel="0" max="515" min="515" style="157" width="17.89"/>
    <col collapsed="false" customWidth="true" hidden="false" outlineLevel="0" max="517" min="516" style="157" width="17.11"/>
    <col collapsed="false" customWidth="true" hidden="false" outlineLevel="0" max="518" min="518" style="157" width="15.98"/>
    <col collapsed="false" customWidth="false" hidden="false" outlineLevel="0" max="768" min="519" style="157" width="11.44"/>
    <col collapsed="false" customWidth="true" hidden="false" outlineLevel="0" max="769" min="769" style="157" width="5.11"/>
    <col collapsed="false" customWidth="true" hidden="false" outlineLevel="0" max="770" min="770" style="157" width="21.56"/>
    <col collapsed="false" customWidth="true" hidden="false" outlineLevel="0" max="771" min="771" style="157" width="17.89"/>
    <col collapsed="false" customWidth="true" hidden="false" outlineLevel="0" max="773" min="772" style="157" width="17.11"/>
    <col collapsed="false" customWidth="true" hidden="false" outlineLevel="0" max="774" min="774" style="157" width="15.98"/>
    <col collapsed="false" customWidth="false" hidden="false" outlineLevel="0" max="1024" min="775" style="157" width="11.44"/>
  </cols>
  <sheetData>
    <row r="1" customFormat="false" ht="19.9" hidden="false" customHeight="true" outlineLevel="0" collapsed="false">
      <c r="A1" s="158" t="s">
        <v>0</v>
      </c>
      <c r="B1" s="158"/>
      <c r="C1" s="158"/>
      <c r="D1" s="158"/>
      <c r="E1" s="158"/>
      <c r="F1" s="158"/>
    </row>
    <row r="2" customFormat="false" ht="28.15" hidden="false" customHeight="true" outlineLevel="0" collapsed="false">
      <c r="A2" s="159" t="s">
        <v>1</v>
      </c>
      <c r="B2" s="159"/>
      <c r="C2" s="159"/>
      <c r="D2" s="159"/>
      <c r="E2" s="159"/>
      <c r="F2" s="159"/>
    </row>
    <row r="3" customFormat="false" ht="37.2" hidden="false" customHeight="true" outlineLevel="0" collapsed="false">
      <c r="A3" s="160" t="s">
        <v>5</v>
      </c>
      <c r="B3" s="160"/>
      <c r="C3" s="160"/>
      <c r="D3" s="160"/>
      <c r="E3" s="160"/>
      <c r="F3" s="160"/>
    </row>
    <row r="4" customFormat="false" ht="45.8" hidden="false" customHeight="true" outlineLevel="0" collapsed="false">
      <c r="A4" s="160" t="s">
        <v>243</v>
      </c>
      <c r="B4" s="160"/>
      <c r="C4" s="160"/>
      <c r="D4" s="160"/>
      <c r="E4" s="160"/>
      <c r="F4" s="160"/>
    </row>
    <row r="5" customFormat="false" ht="13.2" hidden="false" customHeight="true" outlineLevel="0" collapsed="false">
      <c r="A5" s="161" t="s">
        <v>244</v>
      </c>
      <c r="B5" s="161"/>
      <c r="C5" s="161"/>
      <c r="D5" s="161"/>
      <c r="E5" s="161"/>
      <c r="F5" s="161"/>
    </row>
    <row r="6" customFormat="false" ht="13.2" hidden="false" customHeight="true" outlineLevel="0" collapsed="false">
      <c r="A6" s="161" t="s">
        <v>245</v>
      </c>
      <c r="B6" s="161"/>
      <c r="C6" s="161"/>
      <c r="D6" s="161"/>
      <c r="E6" s="161"/>
      <c r="F6" s="161"/>
    </row>
    <row r="7" s="165" customFormat="true" ht="19.9" hidden="false" customHeight="false" outlineLevel="0" collapsed="false">
      <c r="A7" s="162" t="s">
        <v>10</v>
      </c>
      <c r="B7" s="163" t="s">
        <v>246</v>
      </c>
      <c r="C7" s="164" t="s">
        <v>247</v>
      </c>
      <c r="D7" s="163" t="s">
        <v>248</v>
      </c>
      <c r="E7" s="163" t="s">
        <v>249</v>
      </c>
      <c r="F7" s="163" t="s">
        <v>250</v>
      </c>
    </row>
    <row r="8" s="167" customFormat="true" ht="13.2" hidden="false" customHeight="false" outlineLevel="0" collapsed="false">
      <c r="A8" s="166"/>
      <c r="B8" s="166"/>
      <c r="C8" s="166"/>
      <c r="D8" s="166"/>
      <c r="E8" s="166"/>
      <c r="F8" s="166"/>
    </row>
    <row r="9" customFormat="false" ht="13.2" hidden="false" customHeight="false" outlineLevel="0" collapsed="false">
      <c r="A9" s="168" t="n">
        <v>1</v>
      </c>
      <c r="B9" s="169" t="str">
        <f aca="false">'Planilha Orçamentária'!B11</f>
        <v>SERVIÇOS PRELIMINARES</v>
      </c>
      <c r="C9" s="170" t="n">
        <f aca="false">('Planilha Orçamentária'!J13)*1.2332</f>
        <v>5222.207376</v>
      </c>
      <c r="D9" s="171" t="n">
        <f aca="false">C9</f>
        <v>5222.207376</v>
      </c>
      <c r="E9" s="171" t="n">
        <v>0</v>
      </c>
      <c r="F9" s="171" t="n">
        <v>0</v>
      </c>
    </row>
    <row r="10" customFormat="false" ht="13.2" hidden="false" customHeight="false" outlineLevel="0" collapsed="false">
      <c r="A10" s="172"/>
      <c r="B10" s="172"/>
      <c r="C10" s="172"/>
      <c r="D10" s="173" t="n">
        <v>1</v>
      </c>
      <c r="E10" s="173" t="n">
        <v>0</v>
      </c>
      <c r="F10" s="173" t="n">
        <v>0</v>
      </c>
    </row>
    <row r="11" customFormat="false" ht="41.55" hidden="false" customHeight="false" outlineLevel="0" collapsed="false">
      <c r="A11" s="174" t="s">
        <v>27</v>
      </c>
      <c r="B11" s="175" t="s">
        <v>251</v>
      </c>
      <c r="C11" s="170" t="n">
        <f aca="false">('Planilha Orçamentária'!J25)*1.2332</f>
        <v>496898.170673313</v>
      </c>
      <c r="D11" s="171" t="n">
        <f aca="false">C11*D12</f>
        <v>298138.902403988</v>
      </c>
      <c r="E11" s="171" t="n">
        <f aca="false">C11*E12</f>
        <v>198759.268269325</v>
      </c>
      <c r="F11" s="171" t="n">
        <f aca="false">C11*F12</f>
        <v>0</v>
      </c>
    </row>
    <row r="12" customFormat="false" ht="13.2" hidden="false" customHeight="false" outlineLevel="0" collapsed="false">
      <c r="A12" s="176"/>
      <c r="B12" s="176"/>
      <c r="C12" s="176"/>
      <c r="D12" s="173" t="n">
        <v>0.6</v>
      </c>
      <c r="E12" s="173" t="n">
        <v>0.4</v>
      </c>
      <c r="F12" s="173" t="n">
        <v>0</v>
      </c>
    </row>
    <row r="13" customFormat="false" ht="51.7" hidden="false" customHeight="false" outlineLevel="0" collapsed="false">
      <c r="A13" s="174" t="s">
        <v>47</v>
      </c>
      <c r="B13" s="175" t="s">
        <v>252</v>
      </c>
      <c r="C13" s="170" t="n">
        <f aca="false">('Planilha Orçamentária'!J32)*1.2332</f>
        <v>402517.090730708</v>
      </c>
      <c r="D13" s="171" t="n">
        <f aca="false">C13*D14</f>
        <v>0</v>
      </c>
      <c r="E13" s="171" t="n">
        <f aca="false">C13*E14</f>
        <v>161006.836292283</v>
      </c>
      <c r="F13" s="171" t="n">
        <f aca="false">C13*F14</f>
        <v>241510.254438425</v>
      </c>
    </row>
    <row r="14" customFormat="false" ht="13.2" hidden="false" customHeight="false" outlineLevel="0" collapsed="false">
      <c r="A14" s="176"/>
      <c r="B14" s="176"/>
      <c r="C14" s="176"/>
      <c r="D14" s="173" t="n">
        <v>0</v>
      </c>
      <c r="E14" s="173" t="n">
        <v>0.4</v>
      </c>
      <c r="F14" s="173" t="n">
        <v>0.6</v>
      </c>
    </row>
    <row r="15" customFormat="false" ht="51.7" hidden="false" customHeight="false" outlineLevel="0" collapsed="false">
      <c r="A15" s="168" t="s">
        <v>60</v>
      </c>
      <c r="B15" s="175" t="s">
        <v>253</v>
      </c>
      <c r="C15" s="170" t="n">
        <f aca="false">('Planilha Orçamentária'!J40)*1.2332</f>
        <v>792436.359986361</v>
      </c>
      <c r="D15" s="171" t="n">
        <f aca="false">$C$15*D16</f>
        <v>0</v>
      </c>
      <c r="E15" s="171" t="n">
        <f aca="false">$C$15*E16</f>
        <v>237730.907995908</v>
      </c>
      <c r="F15" s="171" t="n">
        <f aca="false">$C$15*F16</f>
        <v>554705.451990453</v>
      </c>
    </row>
    <row r="16" customFormat="false" ht="13.2" hidden="false" customHeight="false" outlineLevel="0" collapsed="false">
      <c r="A16" s="176"/>
      <c r="B16" s="176"/>
      <c r="C16" s="176"/>
      <c r="D16" s="173" t="n">
        <v>0</v>
      </c>
      <c r="E16" s="173" t="n">
        <v>0.3</v>
      </c>
      <c r="F16" s="173" t="n">
        <v>0.7</v>
      </c>
    </row>
    <row r="17" customFormat="false" ht="41.55" hidden="false" customHeight="false" outlineLevel="0" collapsed="false">
      <c r="A17" s="168" t="s">
        <v>72</v>
      </c>
      <c r="B17" s="175" t="s">
        <v>254</v>
      </c>
      <c r="C17" s="170" t="n">
        <f aca="false">('Planilha Orçamentária'!J55)*1.2332</f>
        <v>525396.547312033</v>
      </c>
      <c r="D17" s="171" t="n">
        <f aca="false">$C$17*D18</f>
        <v>315237.92838722</v>
      </c>
      <c r="E17" s="171" t="n">
        <f aca="false">$C$17*E18</f>
        <v>210158.618924813</v>
      </c>
      <c r="F17" s="171" t="n">
        <f aca="false">$C$17*F18</f>
        <v>0</v>
      </c>
    </row>
    <row r="18" customFormat="false" ht="13.2" hidden="false" customHeight="false" outlineLevel="0" collapsed="false">
      <c r="A18" s="176"/>
      <c r="B18" s="176"/>
      <c r="C18" s="176"/>
      <c r="D18" s="173" t="n">
        <v>0.6</v>
      </c>
      <c r="E18" s="173" t="n">
        <v>0.4</v>
      </c>
      <c r="F18" s="173" t="n">
        <v>0</v>
      </c>
    </row>
    <row r="19" customFormat="false" ht="51.7" hidden="false" customHeight="false" outlineLevel="0" collapsed="false">
      <c r="A19" s="168" t="s">
        <v>88</v>
      </c>
      <c r="B19" s="175" t="s">
        <v>255</v>
      </c>
      <c r="C19" s="170" t="n">
        <f aca="false">('Planilha Orçamentária'!J62)*1.2332</f>
        <v>408793.25382399</v>
      </c>
      <c r="D19" s="171" t="n">
        <f aca="false">$C$19*D20</f>
        <v>0</v>
      </c>
      <c r="E19" s="171" t="n">
        <f aca="false">$C$19*E20</f>
        <v>163517.301529596</v>
      </c>
      <c r="F19" s="171" t="n">
        <f aca="false">$C$19*F20</f>
        <v>245275.952294394</v>
      </c>
    </row>
    <row r="20" customFormat="false" ht="13.2" hidden="false" customHeight="false" outlineLevel="0" collapsed="false">
      <c r="A20" s="176"/>
      <c r="B20" s="176"/>
      <c r="C20" s="176"/>
      <c r="D20" s="173" t="n">
        <v>0</v>
      </c>
      <c r="E20" s="173" t="n">
        <v>0.4</v>
      </c>
      <c r="F20" s="173" t="n">
        <v>0.6</v>
      </c>
    </row>
    <row r="21" customFormat="false" ht="51.7" hidden="false" customHeight="false" outlineLevel="0" collapsed="false">
      <c r="A21" s="168" t="s">
        <v>94</v>
      </c>
      <c r="B21" s="175" t="s">
        <v>256</v>
      </c>
      <c r="C21" s="170" t="n">
        <f aca="false">('Planilha Orçamentária'!J70)*1.2332</f>
        <v>804792.257290728</v>
      </c>
      <c r="D21" s="171" t="n">
        <f aca="false">$C$21*D22</f>
        <v>0</v>
      </c>
      <c r="E21" s="171" t="n">
        <f aca="false">$C$21*E22</f>
        <v>241437.677187218</v>
      </c>
      <c r="F21" s="171" t="n">
        <f aca="false">$C$21*F22</f>
        <v>563354.58010351</v>
      </c>
    </row>
    <row r="22" customFormat="false" ht="13.2" hidden="false" customHeight="false" outlineLevel="0" collapsed="false">
      <c r="A22" s="176"/>
      <c r="B22" s="176"/>
      <c r="C22" s="176"/>
      <c r="D22" s="173" t="n">
        <v>0</v>
      </c>
      <c r="E22" s="173" t="n">
        <v>0.3</v>
      </c>
      <c r="F22" s="173" t="n">
        <v>0.7</v>
      </c>
    </row>
    <row r="23" customFormat="false" ht="20.85" hidden="false" customHeight="false" outlineLevel="0" collapsed="false">
      <c r="A23" s="168" t="s">
        <v>102</v>
      </c>
      <c r="B23" s="175" t="s">
        <v>257</v>
      </c>
      <c r="C23" s="170" t="n">
        <f aca="false">('Planilha Orçamentária'!J85)*1.2332</f>
        <v>826865.670029717</v>
      </c>
      <c r="D23" s="171" t="n">
        <f aca="false">$C$23*D24</f>
        <v>496119.40201783</v>
      </c>
      <c r="E23" s="171" t="n">
        <f aca="false">$C$23*E24</f>
        <v>330746.268011887</v>
      </c>
      <c r="F23" s="171" t="n">
        <f aca="false">$C$23*F24</f>
        <v>0</v>
      </c>
    </row>
    <row r="24" customFormat="false" ht="13.2" hidden="false" customHeight="false" outlineLevel="0" collapsed="false">
      <c r="A24" s="176"/>
      <c r="B24" s="176"/>
      <c r="C24" s="176"/>
      <c r="D24" s="173" t="n">
        <v>0.6</v>
      </c>
      <c r="E24" s="173" t="n">
        <v>0.4</v>
      </c>
      <c r="F24" s="173" t="n">
        <v>0</v>
      </c>
    </row>
    <row r="25" customFormat="false" ht="31.4" hidden="false" customHeight="false" outlineLevel="0" collapsed="false">
      <c r="A25" s="168" t="s">
        <v>115</v>
      </c>
      <c r="B25" s="175" t="s">
        <v>258</v>
      </c>
      <c r="C25" s="170" t="n">
        <f aca="false">('Planilha Orçamentária'!J92)*1.2332</f>
        <v>491116.517493396</v>
      </c>
      <c r="D25" s="171" t="n">
        <f aca="false">$C$25*D26</f>
        <v>0</v>
      </c>
      <c r="E25" s="171" t="n">
        <f aca="false">$C$25*E26</f>
        <v>196446.606997358</v>
      </c>
      <c r="F25" s="171" t="n">
        <f aca="false">$C$25*F26</f>
        <v>294669.910496037</v>
      </c>
    </row>
    <row r="26" customFormat="false" ht="13.2" hidden="false" customHeight="false" outlineLevel="0" collapsed="false">
      <c r="A26" s="176"/>
      <c r="B26" s="176"/>
      <c r="C26" s="176"/>
      <c r="D26" s="173" t="n">
        <v>0</v>
      </c>
      <c r="E26" s="173" t="n">
        <v>0.4</v>
      </c>
      <c r="F26" s="173" t="n">
        <v>0.6</v>
      </c>
    </row>
    <row r="27" customFormat="false" ht="31.4" hidden="false" customHeight="false" outlineLevel="0" collapsed="false">
      <c r="A27" s="168" t="s">
        <v>121</v>
      </c>
      <c r="B27" s="175" t="s">
        <v>259</v>
      </c>
      <c r="C27" s="170" t="n">
        <f aca="false">('Planilha Orçamentária'!J100)*1.2332</f>
        <v>966862.263525632</v>
      </c>
      <c r="D27" s="171" t="n">
        <f aca="false">$C$27*D28</f>
        <v>0</v>
      </c>
      <c r="E27" s="171" t="n">
        <f aca="false">$C$27*E28</f>
        <v>290058.67905769</v>
      </c>
      <c r="F27" s="171" t="n">
        <f aca="false">$C$27*F28</f>
        <v>676803.584467942</v>
      </c>
    </row>
    <row r="28" customFormat="false" ht="13.2" hidden="false" customHeight="false" outlineLevel="0" collapsed="false">
      <c r="A28" s="176"/>
      <c r="B28" s="176"/>
      <c r="C28" s="176"/>
      <c r="D28" s="173" t="n">
        <v>0</v>
      </c>
      <c r="E28" s="173" t="n">
        <v>0.3</v>
      </c>
      <c r="F28" s="173" t="n">
        <v>0.7</v>
      </c>
    </row>
    <row r="29" customFormat="false" ht="31.4" hidden="false" customHeight="false" outlineLevel="0" collapsed="false">
      <c r="A29" s="168" t="s">
        <v>129</v>
      </c>
      <c r="B29" s="175" t="s">
        <v>260</v>
      </c>
      <c r="C29" s="170" t="n">
        <f aca="false">('Planilha Orçamentária'!J115)*1.2332</f>
        <v>262661.889839681</v>
      </c>
      <c r="D29" s="171" t="n">
        <f aca="false">$C$29*D30</f>
        <v>157597.133903808</v>
      </c>
      <c r="E29" s="171" t="n">
        <f aca="false">$C$29*E30</f>
        <v>105064.755935872</v>
      </c>
      <c r="F29" s="171" t="n">
        <f aca="false">$C$29*F30</f>
        <v>0</v>
      </c>
    </row>
    <row r="30" customFormat="false" ht="13.2" hidden="false" customHeight="false" outlineLevel="0" collapsed="false">
      <c r="A30" s="176"/>
      <c r="B30" s="176"/>
      <c r="C30" s="176"/>
      <c r="D30" s="173" t="n">
        <v>0.6</v>
      </c>
      <c r="E30" s="173" t="n">
        <v>0.4</v>
      </c>
      <c r="F30" s="173" t="n">
        <v>0</v>
      </c>
    </row>
    <row r="31" customFormat="false" ht="31.4" hidden="false" customHeight="false" outlineLevel="0" collapsed="false">
      <c r="A31" s="168" t="s">
        <v>142</v>
      </c>
      <c r="B31" s="175" t="s">
        <v>261</v>
      </c>
      <c r="C31" s="170" t="n">
        <f aca="false">('Planilha Orçamentária'!J128)*1.2332</f>
        <v>527113.191049368</v>
      </c>
      <c r="D31" s="171" t="n">
        <f aca="false">$C$31*D32</f>
        <v>0</v>
      </c>
      <c r="E31" s="171" t="n">
        <f aca="false">$C$31*E32</f>
        <v>158133.95731481</v>
      </c>
      <c r="F31" s="171" t="n">
        <f aca="false">$C$31*F32</f>
        <v>368979.233734557</v>
      </c>
    </row>
    <row r="32" customFormat="false" ht="13.2" hidden="false" customHeight="false" outlineLevel="0" collapsed="false">
      <c r="A32" s="176"/>
      <c r="B32" s="176"/>
      <c r="C32" s="176"/>
      <c r="D32" s="173" t="n">
        <v>0</v>
      </c>
      <c r="E32" s="173" t="n">
        <v>0.3</v>
      </c>
      <c r="F32" s="173" t="n">
        <v>0.7</v>
      </c>
    </row>
    <row r="33" customFormat="false" ht="31.4" hidden="false" customHeight="false" outlineLevel="0" collapsed="false">
      <c r="A33" s="168" t="s">
        <v>154</v>
      </c>
      <c r="B33" s="175" t="s">
        <v>262</v>
      </c>
      <c r="C33" s="170" t="n">
        <f aca="false">('Planilha Orçamentária'!J138)*1.2332</f>
        <v>237777.275628651</v>
      </c>
      <c r="D33" s="171" t="n">
        <f aca="false">$C$33*D34</f>
        <v>0</v>
      </c>
      <c r="E33" s="171" t="n">
        <f aca="false">$C$33*E34</f>
        <v>71333.1826885953</v>
      </c>
      <c r="F33" s="171" t="n">
        <f aca="false">$C$33*F34</f>
        <v>166444.092940056</v>
      </c>
    </row>
    <row r="34" customFormat="false" ht="13.2" hidden="false" customHeight="false" outlineLevel="0" collapsed="false">
      <c r="A34" s="176"/>
      <c r="B34" s="176"/>
      <c r="C34" s="176"/>
      <c r="D34" s="173" t="n">
        <v>0</v>
      </c>
      <c r="E34" s="173" t="n">
        <v>0.3</v>
      </c>
      <c r="F34" s="173" t="n">
        <v>0.7</v>
      </c>
    </row>
    <row r="35" customFormat="false" ht="31.4" hidden="false" customHeight="false" outlineLevel="0" collapsed="false">
      <c r="A35" s="168" t="n">
        <v>6</v>
      </c>
      <c r="B35" s="175" t="s">
        <v>263</v>
      </c>
      <c r="C35" s="170" t="n">
        <f aca="false">('Planilha Orçamentária'!J143)*1.2332</f>
        <v>439441.451024438</v>
      </c>
      <c r="D35" s="171" t="n">
        <f aca="false">$C$35*D36</f>
        <v>263664.870614663</v>
      </c>
      <c r="E35" s="171" t="n">
        <f aca="false">$C$35*E36</f>
        <v>175776.580409775</v>
      </c>
      <c r="F35" s="171" t="n">
        <f aca="false">$C$35*F36</f>
        <v>0</v>
      </c>
    </row>
    <row r="36" customFormat="false" ht="13.2" hidden="false" customHeight="false" outlineLevel="0" collapsed="false">
      <c r="A36" s="176"/>
      <c r="B36" s="176"/>
      <c r="C36" s="176"/>
      <c r="D36" s="173" t="n">
        <v>0.6</v>
      </c>
      <c r="E36" s="173" t="n">
        <v>0.4</v>
      </c>
      <c r="F36" s="173" t="n">
        <v>0</v>
      </c>
    </row>
    <row r="37" customFormat="false" ht="20.85" hidden="false" customHeight="false" outlineLevel="0" collapsed="false">
      <c r="A37" s="168" t="s">
        <v>178</v>
      </c>
      <c r="B37" s="175" t="s">
        <v>264</v>
      </c>
      <c r="C37" s="170" t="n">
        <f aca="false">('Planilha Orçamentária'!J153)*1.2332</f>
        <v>668596.637805878</v>
      </c>
      <c r="D37" s="171" t="n">
        <f aca="false">$C$37*D38</f>
        <v>401157.982683527</v>
      </c>
      <c r="E37" s="171" t="n">
        <f aca="false">$C$37*E38</f>
        <v>267438.655122351</v>
      </c>
      <c r="F37" s="171" t="n">
        <f aca="false">$C$37*F38</f>
        <v>0</v>
      </c>
    </row>
    <row r="38" customFormat="false" ht="13.2" hidden="false" customHeight="false" outlineLevel="0" collapsed="false">
      <c r="A38" s="176"/>
      <c r="B38" s="176"/>
      <c r="C38" s="176"/>
      <c r="D38" s="173" t="n">
        <v>0.6</v>
      </c>
      <c r="E38" s="173" t="n">
        <v>0.4</v>
      </c>
      <c r="F38" s="173" t="n">
        <v>0</v>
      </c>
    </row>
    <row r="39" customFormat="false" ht="20.85" hidden="false" customHeight="false" outlineLevel="0" collapsed="false">
      <c r="A39" s="168" t="s">
        <v>200</v>
      </c>
      <c r="B39" s="175" t="s">
        <v>265</v>
      </c>
      <c r="C39" s="170" t="n">
        <f aca="false">('Planilha Orçamentária'!J165)*1.2332</f>
        <v>349210.582951954</v>
      </c>
      <c r="D39" s="171" t="n">
        <f aca="false">$C$39*D40</f>
        <v>209526.349771172</v>
      </c>
      <c r="E39" s="171" t="n">
        <f aca="false">$C$39*E40</f>
        <v>139684.233180781</v>
      </c>
      <c r="F39" s="171" t="n">
        <f aca="false">$C$39*F40</f>
        <v>0</v>
      </c>
    </row>
    <row r="40" customFormat="false" ht="13.2" hidden="false" customHeight="false" outlineLevel="0" collapsed="false">
      <c r="A40" s="176"/>
      <c r="B40" s="176"/>
      <c r="C40" s="176"/>
      <c r="D40" s="173" t="n">
        <v>0.6</v>
      </c>
      <c r="E40" s="173" t="n">
        <v>0.4</v>
      </c>
      <c r="F40" s="173" t="n">
        <v>0</v>
      </c>
    </row>
    <row r="41" customFormat="false" ht="12.8" hidden="false" customHeight="false" outlineLevel="0" collapsed="false">
      <c r="A41" s="168" t="n">
        <v>8</v>
      </c>
      <c r="B41" s="169" t="s">
        <v>227</v>
      </c>
      <c r="C41" s="170" t="n">
        <f aca="false">('Planilha Orçamentária'!J171)*1.2332</f>
        <v>453205.54326665</v>
      </c>
      <c r="D41" s="171" t="n">
        <f aca="false">$C$41*D42</f>
        <v>135961.662979995</v>
      </c>
      <c r="E41" s="171" t="n">
        <f aca="false">$C$41*E42</f>
        <v>135961.662979995</v>
      </c>
      <c r="F41" s="171" t="n">
        <f aca="false">$C$41*F42</f>
        <v>181282.21730666</v>
      </c>
    </row>
    <row r="42" customFormat="false" ht="13.2" hidden="false" customHeight="false" outlineLevel="0" collapsed="false">
      <c r="A42" s="176"/>
      <c r="B42" s="176"/>
      <c r="C42" s="176"/>
      <c r="D42" s="173" t="n">
        <v>0.3</v>
      </c>
      <c r="E42" s="173" t="n">
        <v>0.3</v>
      </c>
      <c r="F42" s="173" t="n">
        <v>0.4</v>
      </c>
    </row>
    <row r="43" customFormat="false" ht="13.2" hidden="false" customHeight="true" outlineLevel="0" collapsed="false">
      <c r="A43" s="177" t="s">
        <v>266</v>
      </c>
      <c r="B43" s="177"/>
      <c r="C43" s="178" t="n">
        <f aca="false">C9+C11+C13+C15+C17+C19+C21+C23+C25+C27+C29+C31+C33+C35+C37+C39+C41</f>
        <v>8658906.9098085</v>
      </c>
      <c r="D43" s="179" t="n">
        <f aca="false">D9+D11+D13+D15+D17+D19+D21+D23+D25+D27+D29+D31+D33+D35+D37+D39+D41</f>
        <v>2282626.4401382</v>
      </c>
      <c r="E43" s="179" t="n">
        <f aca="false">E9+E11+E13+E15+E17+E19+E21+E23+E25+E27+E29+E31+E33+E35+E37+E39+E41</f>
        <v>3083255.19189826</v>
      </c>
      <c r="F43" s="179" t="n">
        <f aca="false">F9+F11+F13+F15+F17+F19+F21+F23+F25+F27+F29+F31+F33+F35+F37+F39+F41</f>
        <v>3293025.27777203</v>
      </c>
    </row>
    <row r="44" customFormat="false" ht="13.2" hidden="false" customHeight="true" outlineLevel="0" collapsed="false">
      <c r="A44" s="177" t="s">
        <v>267</v>
      </c>
      <c r="B44" s="177"/>
      <c r="C44" s="178"/>
      <c r="D44" s="179" t="n">
        <f aca="false">D43</f>
        <v>2282626.4401382</v>
      </c>
      <c r="E44" s="179" t="n">
        <f aca="false">D44+E43</f>
        <v>5365881.63203646</v>
      </c>
      <c r="F44" s="179" t="n">
        <f aca="false">E44+F43</f>
        <v>8658906.9098085</v>
      </c>
      <c r="H44" s="180"/>
    </row>
    <row r="46" customFormat="false" ht="13.8" hidden="false" customHeight="false" outlineLevel="0" collapsed="false">
      <c r="A46" s="148" t="s">
        <v>268</v>
      </c>
      <c r="B46" s="148"/>
      <c r="C46" s="148"/>
      <c r="D46" s="148"/>
      <c r="E46" s="148"/>
      <c r="F46" s="148"/>
    </row>
    <row r="47" customFormat="false" ht="12.8" hidden="false" customHeight="false" outlineLevel="0" collapsed="false"/>
    <row r="48" customFormat="false" ht="12.8" hidden="false" customHeight="false" outlineLevel="0" collapsed="false"/>
    <row r="49" customFormat="false" ht="13.8" hidden="false" customHeight="false" outlineLevel="0" collapsed="false">
      <c r="A49" s="148" t="s">
        <v>238</v>
      </c>
      <c r="B49" s="148"/>
      <c r="C49" s="148"/>
      <c r="D49" s="147" t="s">
        <v>239</v>
      </c>
      <c r="E49" s="147"/>
      <c r="F49" s="147"/>
      <c r="G49" s="2"/>
      <c r="H49" s="0"/>
      <c r="I49" s="0"/>
      <c r="J49" s="0"/>
    </row>
    <row r="50" customFormat="false" ht="13.8" hidden="false" customHeight="false" outlineLevel="0" collapsed="false">
      <c r="A50" s="148" t="s">
        <v>240</v>
      </c>
      <c r="B50" s="148"/>
      <c r="C50" s="148"/>
      <c r="D50" s="147" t="s">
        <v>241</v>
      </c>
      <c r="E50" s="147"/>
      <c r="F50" s="147"/>
      <c r="G50" s="2"/>
      <c r="H50" s="0"/>
      <c r="I50" s="0"/>
      <c r="J50" s="0"/>
    </row>
    <row r="51" customFormat="false" ht="13.8" hidden="false" customHeight="false" outlineLevel="0" collapsed="false">
      <c r="A51" s="148" t="s">
        <v>242</v>
      </c>
      <c r="B51" s="148"/>
      <c r="C51" s="148"/>
      <c r="D51" s="148"/>
      <c r="E51" s="148"/>
      <c r="F51" s="148"/>
      <c r="G51" s="2"/>
      <c r="H51" s="2"/>
      <c r="I51" s="2"/>
      <c r="J51" s="149"/>
    </row>
  </sheetData>
  <mergeCells count="19">
    <mergeCell ref="A1:F1"/>
    <mergeCell ref="A2:F2"/>
    <mergeCell ref="A3:F3"/>
    <mergeCell ref="A4:F4"/>
    <mergeCell ref="A5:F5"/>
    <mergeCell ref="A6:F6"/>
    <mergeCell ref="A8:E8"/>
    <mergeCell ref="A10:C10"/>
    <mergeCell ref="A12:C12"/>
    <mergeCell ref="A14:C14"/>
    <mergeCell ref="A43:B43"/>
    <mergeCell ref="C43:C44"/>
    <mergeCell ref="A44:B44"/>
    <mergeCell ref="A46:F46"/>
    <mergeCell ref="A49:C49"/>
    <mergeCell ref="D49:F49"/>
    <mergeCell ref="A50:C50"/>
    <mergeCell ref="D50:F50"/>
    <mergeCell ref="A51:C51"/>
  </mergeCells>
  <printOptions headings="false" gridLines="false" gridLinesSet="true" horizontalCentered="true" verticalCentered="false"/>
  <pageMargins left="0.354166666666667" right="0.354166666666667" top="0.354166666666667" bottom="0.354166666666667" header="0.511811023622047" footer="0.511811023622047"/>
  <pageSetup paperSize="9" scale="13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J1048576"/>
  <sheetViews>
    <sheetView showFormulas="false" showGridLines="true" showRowColHeaders="true" showZeros="true" rightToLeft="false" tabSelected="false" showOutlineSymbols="true" defaultGridColor="true" view="normal" topLeftCell="A1076" colorId="64" zoomScale="100" zoomScaleNormal="100" zoomScalePageLayoutView="100" workbookViewId="0">
      <selection pane="topLeft" activeCell="H1240" activeCellId="0" sqref="H1240"/>
    </sheetView>
  </sheetViews>
  <sheetFormatPr defaultColWidth="4.47265625" defaultRowHeight="13.8" zeroHeight="false" outlineLevelRow="0" outlineLevelCol="0"/>
  <cols>
    <col collapsed="false" customWidth="true" hidden="false" outlineLevel="0" max="1" min="1" style="2" width="44.13"/>
    <col collapsed="false" customWidth="true" hidden="false" outlineLevel="0" max="3" min="2" style="2" width="12.83"/>
    <col collapsed="false" customWidth="true" hidden="false" outlineLevel="0" max="4" min="4" style="2" width="9.28"/>
    <col collapsed="false" customWidth="true" hidden="false" outlineLevel="0" max="5" min="5" style="2" width="10.72"/>
    <col collapsed="false" customWidth="true" hidden="false" outlineLevel="0" max="6" min="6" style="2" width="23.5"/>
    <col collapsed="false" customWidth="true" hidden="false" outlineLevel="0" max="7" min="7" style="2" width="10.81"/>
    <col collapsed="false" customWidth="true" hidden="false" outlineLevel="0" max="8" min="8" style="2" width="4.27"/>
    <col collapsed="false" customWidth="true" hidden="false" outlineLevel="0" max="9" min="9" style="2" width="0.89"/>
    <col collapsed="false" customWidth="true" hidden="false" outlineLevel="0" max="10" min="10" style="2" width="15.64"/>
    <col collapsed="false" customWidth="false" hidden="false" outlineLevel="0" max="1024" min="11" style="2" width="4.48"/>
  </cols>
  <sheetData>
    <row r="1" customFormat="false" ht="17.35" hidden="false" customHeight="false" outlineLevel="0" collapsed="false">
      <c r="A1" s="181" t="s">
        <v>0</v>
      </c>
      <c r="B1" s="181"/>
      <c r="C1" s="181"/>
      <c r="D1" s="181"/>
      <c r="E1" s="181"/>
      <c r="F1" s="181"/>
      <c r="G1" s="181"/>
      <c r="H1" s="181"/>
      <c r="I1" s="181"/>
      <c r="J1" s="181"/>
    </row>
    <row r="2" customFormat="false" ht="15" hidden="false" customHeight="false" outlineLevel="0" collapsed="false">
      <c r="A2" s="182" t="s">
        <v>1</v>
      </c>
      <c r="B2" s="182"/>
      <c r="C2" s="182"/>
      <c r="D2" s="182"/>
      <c r="E2" s="182"/>
      <c r="F2" s="182"/>
      <c r="G2" s="182"/>
      <c r="H2" s="182"/>
      <c r="I2" s="182"/>
      <c r="J2" s="182"/>
    </row>
    <row r="3" customFormat="false" ht="13.8" hidden="false" customHeight="false" outlineLevel="0" collapsed="false">
      <c r="A3" s="183" t="s">
        <v>269</v>
      </c>
      <c r="B3" s="183"/>
      <c r="C3" s="183"/>
      <c r="D3" s="183"/>
      <c r="E3" s="183"/>
      <c r="F3" s="183"/>
      <c r="G3" s="183"/>
      <c r="H3" s="183"/>
      <c r="I3" s="183"/>
      <c r="J3" s="183"/>
    </row>
    <row r="4" customFormat="false" ht="13.8" hidden="false" customHeight="false" outlineLevel="0" collapsed="false">
      <c r="A4" s="184" t="s">
        <v>270</v>
      </c>
      <c r="B4" s="184"/>
      <c r="C4" s="184"/>
      <c r="D4" s="184"/>
      <c r="E4" s="184"/>
      <c r="F4" s="184"/>
      <c r="G4" s="184"/>
      <c r="H4" s="184"/>
      <c r="I4" s="184"/>
      <c r="J4" s="184"/>
    </row>
    <row r="5" customFormat="false" ht="41.45" hidden="false" customHeight="true" outlineLevel="0" collapsed="false">
      <c r="A5" s="185" t="s">
        <v>243</v>
      </c>
      <c r="B5" s="185"/>
      <c r="C5" s="185"/>
      <c r="D5" s="185"/>
      <c r="E5" s="185"/>
      <c r="F5" s="185"/>
      <c r="G5" s="185"/>
      <c r="H5" s="185"/>
      <c r="I5" s="185"/>
      <c r="J5" s="185"/>
    </row>
    <row r="6" customFormat="false" ht="13.8" hidden="false" customHeight="false" outlineLevel="0" collapsed="false">
      <c r="A6" s="186"/>
      <c r="B6" s="187"/>
      <c r="C6" s="187"/>
      <c r="D6" s="187"/>
      <c r="E6" s="187"/>
      <c r="F6" s="187"/>
      <c r="G6" s="187"/>
      <c r="H6" s="187"/>
      <c r="I6" s="187"/>
      <c r="J6" s="188"/>
    </row>
    <row r="7" customFormat="false" ht="13.8" hidden="false" customHeight="false" outlineLevel="0" collapsed="false">
      <c r="A7" s="189" t="s">
        <v>10</v>
      </c>
      <c r="B7" s="190" t="s">
        <v>271</v>
      </c>
      <c r="C7" s="190"/>
      <c r="D7" s="191" t="s">
        <v>272</v>
      </c>
      <c r="E7" s="192"/>
      <c r="F7" s="192"/>
      <c r="G7" s="192"/>
      <c r="H7" s="192"/>
      <c r="I7" s="192"/>
      <c r="J7" s="193"/>
    </row>
    <row r="8" customFormat="false" ht="13.8" hidden="false" customHeight="false" outlineLevel="0" collapsed="false">
      <c r="A8" s="194" t="s">
        <v>20</v>
      </c>
      <c r="B8" s="195" t="n">
        <f aca="false">'Planilha Orçamentária'!B12</f>
        <v>103689</v>
      </c>
      <c r="C8" s="195"/>
      <c r="D8" s="196" t="str">
        <f aca="false">'Planilha Orçamentária'!D12</f>
        <v>FORNECIMENTO E INSTALAÇÃO DE PLACA DE OBRA COM CHAPA GALVANIZADA E ESTRUTURA DE MADEIRA. AF_03/2022_PS</v>
      </c>
      <c r="E8" s="196"/>
      <c r="F8" s="196"/>
      <c r="G8" s="196"/>
      <c r="H8" s="196"/>
      <c r="I8" s="196"/>
      <c r="J8" s="196"/>
    </row>
    <row r="9" customFormat="false" ht="19.9" hidden="false" customHeight="true" outlineLevel="0" collapsed="false">
      <c r="A9" s="194"/>
      <c r="B9" s="195"/>
      <c r="C9" s="195"/>
      <c r="D9" s="196"/>
      <c r="E9" s="196"/>
      <c r="F9" s="196"/>
      <c r="G9" s="196"/>
      <c r="H9" s="196"/>
      <c r="I9" s="196"/>
      <c r="J9" s="196"/>
    </row>
    <row r="10" customFormat="false" ht="13.8" hidden="false" customHeight="false" outlineLevel="0" collapsed="false">
      <c r="A10" s="197" t="s">
        <v>273</v>
      </c>
      <c r="B10" s="192"/>
      <c r="C10" s="192"/>
      <c r="D10" s="192"/>
      <c r="E10" s="192"/>
      <c r="F10" s="192"/>
      <c r="G10" s="192"/>
      <c r="H10" s="192"/>
      <c r="I10" s="192"/>
      <c r="J10" s="193"/>
    </row>
    <row r="11" customFormat="false" ht="13.8" hidden="false" customHeight="false" outlineLevel="0" collapsed="false">
      <c r="A11" s="198"/>
      <c r="B11" s="199"/>
      <c r="C11" s="199"/>
      <c r="D11" s="199"/>
      <c r="E11" s="199"/>
      <c r="F11" s="199"/>
      <c r="G11" s="199"/>
      <c r="H11" s="199"/>
      <c r="I11" s="199"/>
      <c r="J11" s="200"/>
    </row>
    <row r="12" customFormat="false" ht="13.8" hidden="false" customHeight="false" outlineLevel="0" collapsed="false">
      <c r="A12" s="198" t="s">
        <v>274</v>
      </c>
      <c r="B12" s="199"/>
      <c r="C12" s="199"/>
      <c r="D12" s="199"/>
      <c r="E12" s="199"/>
      <c r="F12" s="199" t="s">
        <v>275</v>
      </c>
      <c r="G12" s="199"/>
      <c r="H12" s="199"/>
      <c r="I12" s="199"/>
      <c r="J12" s="200"/>
    </row>
    <row r="13" customFormat="false" ht="13.8" hidden="false" customHeight="false" outlineLevel="0" collapsed="false">
      <c r="A13" s="198" t="s">
        <v>276</v>
      </c>
      <c r="B13" s="199"/>
      <c r="C13" s="199"/>
      <c r="D13" s="199"/>
      <c r="E13" s="199"/>
      <c r="F13" s="199"/>
      <c r="G13" s="199"/>
      <c r="H13" s="199"/>
      <c r="I13" s="199"/>
      <c r="J13" s="200"/>
    </row>
    <row r="14" customFormat="false" ht="13.8" hidden="false" customHeight="false" outlineLevel="0" collapsed="false">
      <c r="A14" s="198"/>
      <c r="B14" s="199"/>
      <c r="C14" s="199"/>
      <c r="D14" s="199"/>
      <c r="E14" s="199"/>
      <c r="F14" s="201" t="s">
        <v>277</v>
      </c>
      <c r="G14" s="202" t="n">
        <f aca="false">'Planilha Orçamentária'!F12</f>
        <v>9</v>
      </c>
      <c r="H14" s="203" t="str">
        <f aca="false">'Planilha Orçamentária'!E12</f>
        <v>M2</v>
      </c>
      <c r="I14" s="199"/>
      <c r="J14" s="200"/>
    </row>
    <row r="15" customFormat="false" ht="13.8" hidden="false" customHeight="false" outlineLevel="0" collapsed="false">
      <c r="A15" s="198"/>
      <c r="B15" s="199"/>
      <c r="C15" s="199"/>
      <c r="D15" s="199"/>
      <c r="E15" s="204"/>
      <c r="F15" s="205"/>
      <c r="G15" s="205"/>
      <c r="H15" s="205"/>
      <c r="I15" s="199"/>
      <c r="J15" s="200"/>
    </row>
    <row r="16" customFormat="false" ht="13.8" hidden="false" customHeight="false" outlineLevel="0" collapsed="false">
      <c r="A16" s="206"/>
      <c r="B16" s="207"/>
      <c r="C16" s="207"/>
      <c r="D16" s="207"/>
      <c r="E16" s="207"/>
      <c r="F16" s="207"/>
      <c r="G16" s="207"/>
      <c r="H16" s="207"/>
      <c r="I16" s="207"/>
      <c r="J16" s="208"/>
    </row>
    <row r="17" customFormat="false" ht="13.8" hidden="false" customHeight="false" outlineLevel="0" collapsed="false">
      <c r="A17" s="209"/>
      <c r="B17" s="210"/>
      <c r="C17" s="210"/>
      <c r="D17" s="210"/>
      <c r="E17" s="210"/>
      <c r="F17" s="210"/>
      <c r="G17" s="210"/>
      <c r="H17" s="210"/>
      <c r="I17" s="210"/>
      <c r="J17" s="211"/>
    </row>
    <row r="18" customFormat="false" ht="13.8" hidden="false" customHeight="false" outlineLevel="0" collapsed="false">
      <c r="A18" s="212" t="s">
        <v>10</v>
      </c>
      <c r="B18" s="213" t="s">
        <v>271</v>
      </c>
      <c r="C18" s="213"/>
      <c r="D18" s="214" t="s">
        <v>272</v>
      </c>
      <c r="E18" s="215"/>
      <c r="F18" s="215"/>
      <c r="G18" s="215"/>
      <c r="H18" s="215"/>
      <c r="I18" s="215"/>
      <c r="J18" s="216"/>
    </row>
    <row r="19" customFormat="false" ht="13.8" hidden="false" customHeight="false" outlineLevel="0" collapsed="false">
      <c r="A19" s="217" t="str">
        <f aca="false">'Planilha Orçamentária'!A16</f>
        <v>2.1.1</v>
      </c>
      <c r="B19" s="218" t="n">
        <f aca="false">'Planilha Orçamentária'!B16</f>
        <v>98525</v>
      </c>
      <c r="C19" s="218"/>
      <c r="D19" s="219" t="str">
        <f aca="false">'Planilha Orçamentária'!D16</f>
        <v>LIMPEZA MECANIZADA DE CAMADA VEGETAL, VEGETAÇÃO E PEQUENAS ÁRVORES (DIÂMETRO DE TRONCO MENOR QUE 0,20 M), COM TRATOR DE ESTEIRAS.AF_05/2018</v>
      </c>
      <c r="E19" s="219"/>
      <c r="F19" s="219"/>
      <c r="G19" s="219"/>
      <c r="H19" s="219"/>
      <c r="I19" s="219"/>
      <c r="J19" s="219"/>
    </row>
    <row r="20" customFormat="false" ht="23.2" hidden="false" customHeight="true" outlineLevel="0" collapsed="false">
      <c r="A20" s="217"/>
      <c r="B20" s="217"/>
      <c r="C20" s="218"/>
      <c r="D20" s="219"/>
      <c r="E20" s="219"/>
      <c r="F20" s="219"/>
      <c r="G20" s="219"/>
      <c r="H20" s="219"/>
      <c r="I20" s="219"/>
      <c r="J20" s="219"/>
    </row>
    <row r="21" customFormat="false" ht="13.8" hidden="false" customHeight="false" outlineLevel="0" collapsed="false">
      <c r="A21" s="197" t="s">
        <v>273</v>
      </c>
      <c r="B21" s="192"/>
      <c r="C21" s="192"/>
      <c r="D21" s="192"/>
      <c r="E21" s="192"/>
      <c r="F21" s="192"/>
      <c r="G21" s="192"/>
      <c r="H21" s="192"/>
      <c r="I21" s="192"/>
      <c r="J21" s="193"/>
    </row>
    <row r="22" customFormat="false" ht="13.8" hidden="false" customHeight="false" outlineLevel="0" collapsed="false">
      <c r="A22" s="198"/>
      <c r="B22" s="199"/>
      <c r="C22" s="199"/>
      <c r="D22" s="220"/>
      <c r="E22" s="199"/>
      <c r="F22" s="199"/>
      <c r="G22" s="199"/>
      <c r="H22" s="199"/>
      <c r="I22" s="199"/>
      <c r="J22" s="200"/>
    </row>
    <row r="23" customFormat="false" ht="13.8" hidden="false" customHeight="true" outlineLevel="0" collapsed="false">
      <c r="A23" s="198" t="s">
        <v>278</v>
      </c>
      <c r="B23" s="221"/>
      <c r="C23" s="221"/>
      <c r="D23" s="221"/>
      <c r="E23" s="222"/>
      <c r="F23" s="222" t="s">
        <v>279</v>
      </c>
      <c r="G23" s="199"/>
      <c r="H23" s="222"/>
      <c r="I23" s="199"/>
      <c r="J23" s="200"/>
    </row>
    <row r="24" customFormat="false" ht="13.8" hidden="false" customHeight="false" outlineLevel="0" collapsed="false">
      <c r="A24" s="198" t="s">
        <v>280</v>
      </c>
      <c r="B24" s="221"/>
      <c r="C24" s="221"/>
      <c r="D24" s="221"/>
      <c r="E24" s="222"/>
      <c r="F24" s="199"/>
      <c r="G24" s="199"/>
      <c r="H24" s="199"/>
      <c r="I24" s="205"/>
      <c r="J24" s="223"/>
    </row>
    <row r="25" customFormat="false" ht="13.8" hidden="false" customHeight="false" outlineLevel="0" collapsed="false">
      <c r="A25" s="198"/>
      <c r="B25" s="199"/>
      <c r="C25" s="199"/>
      <c r="D25" s="199"/>
      <c r="E25" s="199"/>
      <c r="F25" s="201" t="s">
        <v>277</v>
      </c>
      <c r="G25" s="202" t="n">
        <f aca="false">'Planilha Orçamentária'!F16</f>
        <v>2168.975</v>
      </c>
      <c r="H25" s="203" t="str">
        <f aca="false">'Planilha Orçamentária'!E16</f>
        <v>M2</v>
      </c>
      <c r="I25" s="205"/>
      <c r="J25" s="200"/>
    </row>
    <row r="26" customFormat="false" ht="13.8" hidden="false" customHeight="false" outlineLevel="0" collapsed="false">
      <c r="A26" s="198"/>
      <c r="B26" s="199"/>
      <c r="C26" s="199"/>
      <c r="D26" s="199"/>
      <c r="E26" s="199"/>
      <c r="F26" s="199"/>
      <c r="G26" s="205"/>
      <c r="H26" s="205"/>
      <c r="I26" s="205"/>
      <c r="J26" s="200"/>
    </row>
    <row r="27" customFormat="false" ht="13.8" hidden="false" customHeight="false" outlineLevel="0" collapsed="false">
      <c r="A27" s="206"/>
      <c r="B27" s="207"/>
      <c r="C27" s="207"/>
      <c r="D27" s="207"/>
      <c r="E27" s="207"/>
      <c r="F27" s="207"/>
      <c r="G27" s="207"/>
      <c r="H27" s="207"/>
      <c r="I27" s="199"/>
      <c r="J27" s="208"/>
    </row>
    <row r="28" customFormat="false" ht="13.8" hidden="false" customHeight="false" outlineLevel="0" collapsed="false">
      <c r="A28" s="224"/>
      <c r="B28" s="225"/>
      <c r="C28" s="225"/>
      <c r="D28" s="225"/>
      <c r="E28" s="225"/>
      <c r="F28" s="225"/>
      <c r="G28" s="225"/>
      <c r="H28" s="225"/>
      <c r="I28" s="225"/>
      <c r="J28" s="226"/>
    </row>
    <row r="29" customFormat="false" ht="13.8" hidden="false" customHeight="false" outlineLevel="0" collapsed="false">
      <c r="A29" s="189" t="s">
        <v>10</v>
      </c>
      <c r="B29" s="190" t="s">
        <v>271</v>
      </c>
      <c r="C29" s="190"/>
      <c r="D29" s="197" t="s">
        <v>272</v>
      </c>
      <c r="E29" s="192"/>
      <c r="F29" s="192"/>
      <c r="G29" s="192"/>
      <c r="H29" s="192"/>
      <c r="I29" s="192"/>
      <c r="J29" s="193"/>
    </row>
    <row r="30" customFormat="false" ht="13.8" hidden="false" customHeight="false" outlineLevel="0" collapsed="false">
      <c r="A30" s="217" t="str">
        <f aca="false">'Planilha Orçamentária'!A17</f>
        <v>2.1.2</v>
      </c>
      <c r="B30" s="218" t="n">
        <f aca="false">'Planilha Orçamentária'!B17</f>
        <v>100978</v>
      </c>
      <c r="C30" s="218"/>
      <c r="D30" s="227" t="str">
        <f aca="false">'Planilha Orçamentária'!D17</f>
        <v>CARGA, MANOBRA E DESCARGA DE SOLOS E MATERIAIS GRANULARES EM CAMINHÃO BASCULANTE 10 M³ - CARGA COM ESCAVADEIRA HIDRÁULICA (CAÇAMBA DE 1,20 M³ / 155 HP) E DESCARGA LIVRE (UNIDADE: M3). AF_07/2020</v>
      </c>
      <c r="E30" s="227"/>
      <c r="F30" s="227"/>
      <c r="G30" s="227"/>
      <c r="H30" s="227"/>
      <c r="I30" s="227"/>
      <c r="J30" s="227"/>
    </row>
    <row r="31" customFormat="false" ht="33.95" hidden="false" customHeight="true" outlineLevel="0" collapsed="false">
      <c r="A31" s="217"/>
      <c r="B31" s="217"/>
      <c r="C31" s="218"/>
      <c r="D31" s="227"/>
      <c r="E31" s="227"/>
      <c r="F31" s="227"/>
      <c r="G31" s="227"/>
      <c r="H31" s="227"/>
      <c r="I31" s="227"/>
      <c r="J31" s="227"/>
    </row>
    <row r="32" customFormat="false" ht="13.8" hidden="false" customHeight="false" outlineLevel="0" collapsed="false">
      <c r="A32" s="197" t="s">
        <v>273</v>
      </c>
      <c r="B32" s="192"/>
      <c r="C32" s="192"/>
      <c r="D32" s="192"/>
      <c r="E32" s="192"/>
      <c r="F32" s="192"/>
      <c r="G32" s="192"/>
      <c r="H32" s="192"/>
      <c r="I32" s="192"/>
      <c r="J32" s="193"/>
    </row>
    <row r="33" customFormat="false" ht="13.8" hidden="false" customHeight="false" outlineLevel="0" collapsed="false">
      <c r="A33" s="198"/>
      <c r="B33" s="199"/>
      <c r="C33" s="199"/>
      <c r="D33" s="199"/>
      <c r="E33" s="199"/>
      <c r="F33" s="199"/>
      <c r="G33" s="199"/>
      <c r="H33" s="199"/>
      <c r="I33" s="199"/>
      <c r="J33" s="200"/>
    </row>
    <row r="34" customFormat="false" ht="13.8" hidden="false" customHeight="false" outlineLevel="0" collapsed="false">
      <c r="A34" s="198" t="s">
        <v>281</v>
      </c>
      <c r="B34" s="228"/>
      <c r="C34" s="228"/>
      <c r="D34" s="228"/>
      <c r="E34" s="199"/>
      <c r="F34" s="199" t="s">
        <v>282</v>
      </c>
      <c r="G34" s="199"/>
      <c r="H34" s="199"/>
      <c r="I34" s="199"/>
      <c r="J34" s="200"/>
    </row>
    <row r="35" customFormat="false" ht="13.8" hidden="false" customHeight="false" outlineLevel="0" collapsed="false">
      <c r="A35" s="198" t="s">
        <v>283</v>
      </c>
      <c r="B35" s="228"/>
      <c r="C35" s="228"/>
      <c r="D35" s="228"/>
      <c r="E35" s="199"/>
      <c r="F35" s="199"/>
      <c r="G35" s="199"/>
      <c r="H35" s="199"/>
      <c r="I35" s="199"/>
      <c r="J35" s="200"/>
    </row>
    <row r="36" customFormat="false" ht="13.8" hidden="false" customHeight="false" outlineLevel="0" collapsed="false">
      <c r="A36" s="198" t="s">
        <v>284</v>
      </c>
      <c r="B36" s="199"/>
      <c r="C36" s="199"/>
      <c r="D36" s="199"/>
      <c r="E36" s="199"/>
      <c r="F36" s="201" t="s">
        <v>277</v>
      </c>
      <c r="G36" s="202" t="n">
        <f aca="false">'Planilha Orçamentária'!F17</f>
        <v>281.96675</v>
      </c>
      <c r="H36" s="229" t="str">
        <f aca="false">'Planilha Orçamentária'!E17</f>
        <v>M3</v>
      </c>
      <c r="I36" s="199"/>
      <c r="J36" s="200"/>
    </row>
    <row r="37" customFormat="false" ht="13.8" hidden="false" customHeight="false" outlineLevel="0" collapsed="false">
      <c r="A37" s="230"/>
      <c r="B37" s="199"/>
      <c r="C37" s="199"/>
      <c r="D37" s="199"/>
      <c r="E37" s="199"/>
      <c r="F37" s="205"/>
      <c r="G37" s="205"/>
      <c r="H37" s="205"/>
      <c r="I37" s="205"/>
      <c r="J37" s="200"/>
    </row>
    <row r="38" customFormat="false" ht="13.8" hidden="false" customHeight="false" outlineLevel="0" collapsed="false">
      <c r="A38" s="206"/>
      <c r="B38" s="207"/>
      <c r="C38" s="207"/>
      <c r="D38" s="207"/>
      <c r="E38" s="207"/>
      <c r="F38" s="207"/>
      <c r="G38" s="207"/>
      <c r="H38" s="207"/>
      <c r="I38" s="207"/>
      <c r="J38" s="208"/>
    </row>
    <row r="39" customFormat="false" ht="13.8" hidden="false" customHeight="false" outlineLevel="0" collapsed="false">
      <c r="A39" s="209"/>
      <c r="B39" s="210"/>
      <c r="C39" s="210"/>
      <c r="D39" s="210"/>
      <c r="E39" s="210"/>
      <c r="F39" s="210"/>
      <c r="G39" s="210"/>
      <c r="H39" s="210"/>
      <c r="I39" s="210"/>
      <c r="J39" s="211"/>
    </row>
    <row r="40" customFormat="false" ht="13.8" hidden="false" customHeight="false" outlineLevel="0" collapsed="false">
      <c r="A40" s="189" t="s">
        <v>10</v>
      </c>
      <c r="B40" s="190" t="s">
        <v>271</v>
      </c>
      <c r="C40" s="190"/>
      <c r="D40" s="197" t="s">
        <v>272</v>
      </c>
      <c r="E40" s="192"/>
      <c r="F40" s="192"/>
      <c r="G40" s="192"/>
      <c r="H40" s="192"/>
      <c r="I40" s="192"/>
      <c r="J40" s="193"/>
    </row>
    <row r="41" customFormat="false" ht="13.8" hidden="false" customHeight="false" outlineLevel="0" collapsed="false">
      <c r="A41" s="217" t="str">
        <f aca="false">'Planilha Orçamentária'!A18</f>
        <v>2.1.3</v>
      </c>
      <c r="B41" s="218" t="n">
        <f aca="false">'Planilha Orçamentária'!B18</f>
        <v>95875</v>
      </c>
      <c r="C41" s="218"/>
      <c r="D41" s="227" t="str">
        <f aca="false">'Planilha Orçamentária'!D18</f>
        <v>TRANSPORTE COM CAMINHÃO BASCULANTE DE 10 M³, EM VIA URBANA PAVIMENTADA, DMT ATÉ 30 KM (UNIDADE: M3XKM). AF_07/2020</v>
      </c>
      <c r="E41" s="227"/>
      <c r="F41" s="227"/>
      <c r="G41" s="227"/>
      <c r="H41" s="227"/>
      <c r="I41" s="227"/>
      <c r="J41" s="227"/>
    </row>
    <row r="42" customFormat="false" ht="25.7" hidden="false" customHeight="true" outlineLevel="0" collapsed="false">
      <c r="A42" s="217"/>
      <c r="B42" s="217"/>
      <c r="C42" s="218"/>
      <c r="D42" s="227"/>
      <c r="E42" s="227"/>
      <c r="F42" s="227"/>
      <c r="G42" s="227"/>
      <c r="H42" s="227"/>
      <c r="I42" s="227"/>
      <c r="J42" s="227"/>
    </row>
    <row r="43" customFormat="false" ht="13.8" hidden="false" customHeight="false" outlineLevel="0" collapsed="false">
      <c r="A43" s="197" t="s">
        <v>273</v>
      </c>
      <c r="B43" s="192"/>
      <c r="C43" s="192"/>
      <c r="D43" s="192"/>
      <c r="E43" s="192"/>
      <c r="F43" s="192"/>
      <c r="G43" s="192"/>
      <c r="H43" s="192"/>
      <c r="I43" s="192"/>
      <c r="J43" s="193"/>
    </row>
    <row r="44" customFormat="false" ht="13.8" hidden="false" customHeight="false" outlineLevel="0" collapsed="false">
      <c r="A44" s="198"/>
      <c r="B44" s="199"/>
      <c r="C44" s="199"/>
      <c r="D44" s="199"/>
      <c r="E44" s="199"/>
      <c r="F44" s="199"/>
      <c r="G44" s="199"/>
      <c r="H44" s="199"/>
      <c r="I44" s="199"/>
      <c r="J44" s="200"/>
    </row>
    <row r="45" customFormat="false" ht="13.8" hidden="false" customHeight="true" outlineLevel="0" collapsed="false">
      <c r="A45" s="198" t="s">
        <v>285</v>
      </c>
      <c r="B45" s="231"/>
      <c r="C45" s="231"/>
      <c r="D45" s="231"/>
      <c r="E45" s="199"/>
      <c r="F45" s="199" t="s">
        <v>286</v>
      </c>
      <c r="G45" s="199"/>
      <c r="H45" s="199"/>
      <c r="I45" s="205"/>
      <c r="J45" s="200"/>
    </row>
    <row r="46" customFormat="false" ht="13.8" hidden="false" customHeight="false" outlineLevel="0" collapsed="false">
      <c r="A46" s="198" t="s">
        <v>287</v>
      </c>
      <c r="B46" s="232"/>
      <c r="C46" s="232"/>
      <c r="D46" s="232"/>
      <c r="E46" s="199"/>
      <c r="F46" s="199"/>
      <c r="G46" s="199"/>
      <c r="H46" s="199"/>
      <c r="I46" s="199"/>
      <c r="J46" s="200"/>
    </row>
    <row r="47" customFormat="false" ht="13.8" hidden="false" customHeight="false" outlineLevel="0" collapsed="false">
      <c r="A47" s="198"/>
      <c r="B47" s="199"/>
      <c r="C47" s="199"/>
      <c r="D47" s="199"/>
      <c r="E47" s="199"/>
      <c r="F47" s="201" t="s">
        <v>277</v>
      </c>
      <c r="G47" s="202" t="n">
        <f aca="false">'Planilha Orçamentária'!F18</f>
        <v>4483.271325</v>
      </c>
      <c r="H47" s="229" t="str">
        <f aca="false">'Planilha Orçamentária'!E18</f>
        <v>M3XKM</v>
      </c>
      <c r="I47" s="199"/>
      <c r="J47" s="200"/>
    </row>
    <row r="48" customFormat="false" ht="13.8" hidden="false" customHeight="false" outlineLevel="0" collapsed="false">
      <c r="A48" s="198"/>
      <c r="B48" s="228"/>
      <c r="C48" s="228"/>
      <c r="D48" s="228"/>
      <c r="E48" s="228"/>
      <c r="F48" s="199"/>
      <c r="G48" s="199"/>
      <c r="H48" s="199"/>
      <c r="I48" s="199"/>
      <c r="J48" s="200"/>
    </row>
    <row r="49" customFormat="false" ht="13.8" hidden="false" customHeight="false" outlineLevel="0" collapsed="false">
      <c r="A49" s="233"/>
      <c r="B49" s="228"/>
      <c r="C49" s="228"/>
      <c r="D49" s="228"/>
      <c r="E49" s="228"/>
      <c r="F49" s="201"/>
      <c r="G49" s="202"/>
      <c r="H49" s="234"/>
      <c r="I49" s="199"/>
      <c r="J49" s="200"/>
    </row>
    <row r="50" customFormat="false" ht="13.8" hidden="false" customHeight="false" outlineLevel="0" collapsed="false">
      <c r="A50" s="209"/>
      <c r="B50" s="210"/>
      <c r="C50" s="210"/>
      <c r="D50" s="210"/>
      <c r="E50" s="210"/>
      <c r="F50" s="210"/>
      <c r="G50" s="235"/>
      <c r="H50" s="210"/>
      <c r="I50" s="236"/>
      <c r="J50" s="211"/>
    </row>
    <row r="51" customFormat="false" ht="13.8" hidden="false" customHeight="false" outlineLevel="0" collapsed="false">
      <c r="A51" s="189" t="s">
        <v>10</v>
      </c>
      <c r="B51" s="190" t="s">
        <v>271</v>
      </c>
      <c r="C51" s="190"/>
      <c r="D51" s="197" t="s">
        <v>272</v>
      </c>
      <c r="E51" s="192"/>
      <c r="F51" s="192"/>
      <c r="G51" s="192"/>
      <c r="H51" s="192"/>
      <c r="I51" s="192"/>
      <c r="J51" s="193"/>
    </row>
    <row r="52" customFormat="false" ht="13.8" hidden="false" customHeight="false" outlineLevel="0" collapsed="false">
      <c r="A52" s="237" t="str">
        <f aca="false">'Planilha Orçamentária'!A19</f>
        <v>2.1.4</v>
      </c>
      <c r="B52" s="237" t="n">
        <f aca="false">'Planilha Orçamentária'!B19</f>
        <v>101141</v>
      </c>
      <c r="C52" s="237"/>
      <c r="D52" s="227" t="str">
        <f aca="false">'Planilha Orçamentária'!D19</f>
        <v>ESCAVAÇÃO HORIZONTAL, INCLUINDO ESCARIFICAÇÃO, CARGA, DESCARGA E TRANSPORTE EM SOLO DE 2A CATEGORIA COM TRATOR DE ESTEIRAS (170HP/LÂMINA: 5,20M3) E CAMINHÃO BASCULANTE DE 10M3, DMT ATÉ 200M. AF_07/2020</v>
      </c>
      <c r="E52" s="227"/>
      <c r="F52" s="227"/>
      <c r="G52" s="227"/>
      <c r="H52" s="227"/>
      <c r="I52" s="227"/>
      <c r="J52" s="227"/>
    </row>
    <row r="53" customFormat="false" ht="43.1" hidden="false" customHeight="true" outlineLevel="0" collapsed="false">
      <c r="A53" s="237"/>
      <c r="B53" s="237"/>
      <c r="C53" s="237"/>
      <c r="D53" s="227"/>
      <c r="E53" s="227"/>
      <c r="F53" s="227"/>
      <c r="G53" s="227"/>
      <c r="H53" s="227"/>
      <c r="I53" s="227"/>
      <c r="J53" s="227"/>
    </row>
    <row r="54" customFormat="false" ht="13.8" hidden="false" customHeight="false" outlineLevel="0" collapsed="false">
      <c r="A54" s="197" t="s">
        <v>273</v>
      </c>
      <c r="B54" s="228"/>
      <c r="C54" s="228"/>
      <c r="D54" s="228"/>
      <c r="E54" s="228"/>
      <c r="F54" s="201"/>
      <c r="G54" s="202"/>
      <c r="H54" s="234"/>
      <c r="I54" s="199"/>
      <c r="J54" s="200"/>
    </row>
    <row r="55" customFormat="false" ht="13.8" hidden="false" customHeight="false" outlineLevel="0" collapsed="false">
      <c r="A55" s="233"/>
      <c r="B55" s="228"/>
      <c r="C55" s="228"/>
      <c r="D55" s="228"/>
      <c r="E55" s="228"/>
      <c r="F55" s="201"/>
      <c r="G55" s="202"/>
      <c r="H55" s="234"/>
      <c r="I55" s="199"/>
      <c r="J55" s="200"/>
    </row>
    <row r="56" customFormat="false" ht="13.8" hidden="false" customHeight="false" outlineLevel="0" collapsed="false">
      <c r="A56" s="238" t="s">
        <v>288</v>
      </c>
      <c r="B56" s="228"/>
      <c r="C56" s="228"/>
      <c r="D56" s="228"/>
      <c r="E56" s="228"/>
      <c r="F56" s="199" t="s">
        <v>289</v>
      </c>
      <c r="H56" s="234"/>
      <c r="I56" s="199"/>
      <c r="J56" s="200"/>
    </row>
    <row r="57" customFormat="false" ht="13.8" hidden="false" customHeight="false" outlineLevel="0" collapsed="false">
      <c r="A57" s="239" t="s">
        <v>290</v>
      </c>
      <c r="B57" s="228"/>
      <c r="C57" s="228"/>
      <c r="D57" s="228"/>
      <c r="E57" s="228"/>
      <c r="F57" s="201"/>
      <c r="G57" s="202"/>
      <c r="H57" s="234"/>
      <c r="I57" s="199"/>
      <c r="J57" s="200"/>
    </row>
    <row r="58" customFormat="false" ht="13.8" hidden="false" customHeight="false" outlineLevel="0" collapsed="false">
      <c r="A58" s="198"/>
      <c r="B58" s="228"/>
      <c r="C58" s="228"/>
      <c r="D58" s="228"/>
      <c r="E58" s="228"/>
      <c r="F58" s="201" t="s">
        <v>277</v>
      </c>
      <c r="G58" s="202" t="n">
        <f aca="false">'Planilha Orçamentária'!F19</f>
        <v>2547.2205</v>
      </c>
      <c r="H58" s="229" t="str">
        <f aca="false">'Planilha Orçamentária'!E19</f>
        <v>M3</v>
      </c>
      <c r="J58" s="200"/>
    </row>
    <row r="59" customFormat="false" ht="13.8" hidden="false" customHeight="false" outlineLevel="0" collapsed="false">
      <c r="A59" s="198"/>
      <c r="B59" s="228"/>
      <c r="C59" s="228"/>
      <c r="D59" s="228"/>
      <c r="E59" s="228"/>
      <c r="F59" s="201"/>
      <c r="G59" s="202"/>
      <c r="H59" s="234"/>
      <c r="I59" s="199"/>
      <c r="J59" s="200"/>
    </row>
    <row r="60" customFormat="false" ht="13.8" hidden="false" customHeight="false" outlineLevel="0" collapsed="false">
      <c r="A60" s="198"/>
      <c r="B60" s="228"/>
      <c r="C60" s="228"/>
      <c r="D60" s="228"/>
      <c r="E60" s="228"/>
      <c r="F60" s="201"/>
      <c r="G60" s="202"/>
      <c r="H60" s="234"/>
      <c r="I60" s="199"/>
      <c r="J60" s="200"/>
    </row>
    <row r="61" customFormat="false" ht="13.8" hidden="false" customHeight="false" outlineLevel="0" collapsed="false">
      <c r="A61" s="209"/>
      <c r="B61" s="210"/>
      <c r="C61" s="210"/>
      <c r="D61" s="210"/>
      <c r="E61" s="210"/>
      <c r="F61" s="210"/>
      <c r="G61" s="235"/>
      <c r="H61" s="210"/>
      <c r="I61" s="236"/>
      <c r="J61" s="211"/>
    </row>
    <row r="62" customFormat="false" ht="13.8" hidden="false" customHeight="false" outlineLevel="0" collapsed="false">
      <c r="A62" s="189" t="s">
        <v>10</v>
      </c>
      <c r="B62" s="190" t="s">
        <v>271</v>
      </c>
      <c r="C62" s="190"/>
      <c r="D62" s="197" t="s">
        <v>272</v>
      </c>
      <c r="E62" s="192"/>
      <c r="F62" s="192"/>
      <c r="G62" s="192"/>
      <c r="H62" s="192"/>
      <c r="I62" s="192"/>
      <c r="J62" s="193"/>
    </row>
    <row r="63" customFormat="false" ht="13.8" hidden="false" customHeight="false" outlineLevel="0" collapsed="false">
      <c r="A63" s="217" t="str">
        <f aca="false">'Planilha Orçamentária'!A20</f>
        <v>2.1.5</v>
      </c>
      <c r="B63" s="218" t="n">
        <f aca="false">'Planilha Orçamentária'!B20</f>
        <v>95875</v>
      </c>
      <c r="C63" s="218"/>
      <c r="D63" s="227" t="str">
        <f aca="false">'Planilha Orçamentária'!D20</f>
        <v>TRANSPORTE COM CAMINHÃO BASCULANTE DE 10 M³, EM VIA URBANA PAVIMENTADA, DMT ATÉ 30 KM (UNIDADE: M3XKM). AF_07/2020</v>
      </c>
      <c r="E63" s="227"/>
      <c r="F63" s="227"/>
      <c r="G63" s="227"/>
      <c r="H63" s="227"/>
      <c r="I63" s="227"/>
      <c r="J63" s="227"/>
    </row>
    <row r="64" customFormat="false" ht="25.35" hidden="false" customHeight="true" outlineLevel="0" collapsed="false">
      <c r="A64" s="217"/>
      <c r="B64" s="217"/>
      <c r="C64" s="218"/>
      <c r="D64" s="227"/>
      <c r="E64" s="227"/>
      <c r="F64" s="227"/>
      <c r="G64" s="227"/>
      <c r="H64" s="227"/>
      <c r="I64" s="227"/>
      <c r="J64" s="227"/>
    </row>
    <row r="65" customFormat="false" ht="13.8" hidden="false" customHeight="false" outlineLevel="0" collapsed="false">
      <c r="A65" s="197" t="s">
        <v>273</v>
      </c>
      <c r="B65" s="228"/>
      <c r="C65" s="228"/>
      <c r="D65" s="228"/>
      <c r="E65" s="228"/>
      <c r="F65" s="201"/>
      <c r="G65" s="202"/>
      <c r="H65" s="234"/>
      <c r="I65" s="199"/>
      <c r="J65" s="200"/>
    </row>
    <row r="66" customFormat="false" ht="13.8" hidden="false" customHeight="false" outlineLevel="0" collapsed="false">
      <c r="A66" s="233"/>
      <c r="B66" s="228"/>
      <c r="C66" s="228"/>
      <c r="D66" s="228"/>
      <c r="E66" s="228"/>
      <c r="F66" s="201"/>
      <c r="G66" s="202"/>
      <c r="H66" s="234"/>
      <c r="I66" s="199"/>
      <c r="J66" s="200"/>
    </row>
    <row r="67" customFormat="false" ht="13.8" hidden="false" customHeight="false" outlineLevel="0" collapsed="false">
      <c r="A67" s="238" t="s">
        <v>291</v>
      </c>
      <c r="B67" s="228"/>
      <c r="C67" s="228"/>
      <c r="D67" s="228"/>
      <c r="E67" s="228"/>
      <c r="F67" s="199" t="s">
        <v>292</v>
      </c>
      <c r="H67" s="234"/>
      <c r="I67" s="199"/>
      <c r="J67" s="200"/>
    </row>
    <row r="68" customFormat="false" ht="13.8" hidden="false" customHeight="false" outlineLevel="0" collapsed="false">
      <c r="A68" s="239" t="s">
        <v>287</v>
      </c>
      <c r="B68" s="228"/>
      <c r="C68" s="228"/>
      <c r="D68" s="228"/>
      <c r="E68" s="228"/>
      <c r="F68" s="201"/>
      <c r="G68" s="202"/>
      <c r="H68" s="234"/>
      <c r="I68" s="199"/>
      <c r="J68" s="200"/>
    </row>
    <row r="69" customFormat="false" ht="13.8" hidden="false" customHeight="false" outlineLevel="0" collapsed="false">
      <c r="A69" s="233" t="s">
        <v>284</v>
      </c>
      <c r="B69" s="228"/>
      <c r="C69" s="228"/>
      <c r="D69" s="228"/>
      <c r="E69" s="228"/>
      <c r="F69" s="201" t="s">
        <v>277</v>
      </c>
      <c r="G69" s="202" t="n">
        <f aca="false">'Planilha Orçamentária'!F20</f>
        <v>52651.047735</v>
      </c>
      <c r="H69" s="229" t="str">
        <f aca="false">'Planilha Orçamentária'!E20</f>
        <v>M3XKM</v>
      </c>
      <c r="J69" s="200"/>
    </row>
    <row r="70" customFormat="false" ht="13.8" hidden="false" customHeight="false" outlineLevel="0" collapsed="false">
      <c r="A70" s="233"/>
      <c r="B70" s="228"/>
      <c r="C70" s="228"/>
      <c r="D70" s="228"/>
      <c r="E70" s="228"/>
      <c r="F70" s="201"/>
      <c r="G70" s="202"/>
      <c r="H70" s="234"/>
      <c r="I70" s="199"/>
      <c r="J70" s="200"/>
    </row>
    <row r="71" customFormat="false" ht="13.8" hidden="false" customHeight="false" outlineLevel="0" collapsed="false">
      <c r="A71" s="209"/>
      <c r="B71" s="210"/>
      <c r="C71" s="210"/>
      <c r="D71" s="210"/>
      <c r="E71" s="210"/>
      <c r="F71" s="210"/>
      <c r="G71" s="235"/>
      <c r="H71" s="210"/>
      <c r="I71" s="236"/>
      <c r="J71" s="211"/>
    </row>
    <row r="72" customFormat="false" ht="13.8" hidden="false" customHeight="false" outlineLevel="0" collapsed="false">
      <c r="A72" s="189" t="s">
        <v>10</v>
      </c>
      <c r="B72" s="190" t="s">
        <v>271</v>
      </c>
      <c r="C72" s="190"/>
      <c r="D72" s="197" t="s">
        <v>272</v>
      </c>
      <c r="E72" s="192"/>
      <c r="F72" s="192"/>
      <c r="G72" s="192"/>
      <c r="H72" s="192"/>
      <c r="I72" s="192"/>
      <c r="J72" s="193"/>
    </row>
    <row r="73" customFormat="false" ht="13.8" hidden="false" customHeight="false" outlineLevel="0" collapsed="false">
      <c r="A73" s="217" t="str">
        <f aca="false">'Planilha Orçamentária'!A21</f>
        <v>2.1.6</v>
      </c>
      <c r="B73" s="237" t="n">
        <f aca="false">'Planilha Orçamentária'!B21</f>
        <v>100576</v>
      </c>
      <c r="C73" s="237"/>
      <c r="D73" s="227" t="str">
        <f aca="false">'Planilha Orçamentária'!D21</f>
        <v>REGULARIZAÇÃO E COMPACTAÇÃO DE SUBLEITO DE SOLO  PREDOMINANTEMENTE ARGILOSO. AF_11/2019</v>
      </c>
      <c r="E73" s="227"/>
      <c r="F73" s="227"/>
      <c r="G73" s="227"/>
      <c r="H73" s="227"/>
      <c r="I73" s="227"/>
      <c r="J73" s="227"/>
    </row>
    <row r="74" customFormat="false" ht="13.8" hidden="false" customHeight="false" outlineLevel="0" collapsed="false">
      <c r="A74" s="217"/>
      <c r="B74" s="217"/>
      <c r="C74" s="237"/>
      <c r="D74" s="227"/>
      <c r="E74" s="227"/>
      <c r="F74" s="227"/>
      <c r="G74" s="227"/>
      <c r="H74" s="227"/>
      <c r="I74" s="227"/>
      <c r="J74" s="227"/>
    </row>
    <row r="75" customFormat="false" ht="13.8" hidden="false" customHeight="false" outlineLevel="0" collapsed="false">
      <c r="A75" s="197" t="s">
        <v>273</v>
      </c>
      <c r="B75" s="228"/>
      <c r="C75" s="228"/>
      <c r="D75" s="228"/>
      <c r="E75" s="228"/>
      <c r="F75" s="201"/>
      <c r="G75" s="202"/>
      <c r="H75" s="234"/>
      <c r="I75" s="199"/>
      <c r="J75" s="200"/>
    </row>
    <row r="76" customFormat="false" ht="13.8" hidden="false" customHeight="false" outlineLevel="0" collapsed="false">
      <c r="A76" s="233"/>
      <c r="B76" s="228"/>
      <c r="C76" s="228"/>
      <c r="D76" s="228"/>
      <c r="E76" s="228"/>
      <c r="F76" s="201"/>
      <c r="G76" s="202"/>
      <c r="H76" s="234"/>
      <c r="I76" s="199"/>
      <c r="J76" s="200"/>
    </row>
    <row r="77" customFormat="false" ht="13.8" hidden="false" customHeight="false" outlineLevel="0" collapsed="false">
      <c r="A77" s="238" t="s">
        <v>293</v>
      </c>
      <c r="B77" s="228"/>
      <c r="C77" s="228"/>
      <c r="D77" s="228"/>
      <c r="E77" s="228"/>
      <c r="F77" s="199" t="s">
        <v>294</v>
      </c>
      <c r="H77" s="234"/>
      <c r="I77" s="199"/>
      <c r="J77" s="200"/>
    </row>
    <row r="78" customFormat="false" ht="23.85" hidden="false" customHeight="true" outlineLevel="0" collapsed="false">
      <c r="A78" s="240"/>
      <c r="B78" s="241"/>
      <c r="C78" s="241"/>
      <c r="D78" s="228"/>
      <c r="E78" s="228"/>
      <c r="F78" s="201"/>
      <c r="G78" s="202"/>
      <c r="H78" s="234"/>
      <c r="I78" s="199"/>
      <c r="J78" s="200"/>
    </row>
    <row r="79" customFormat="false" ht="13.8" hidden="false" customHeight="false" outlineLevel="0" collapsed="false">
      <c r="A79" s="233"/>
      <c r="B79" s="228"/>
      <c r="C79" s="228"/>
      <c r="D79" s="228"/>
      <c r="E79" s="228"/>
      <c r="F79" s="201" t="s">
        <v>277</v>
      </c>
      <c r="G79" s="202" t="n">
        <f aca="false">'Planilha Orçamentária'!F21</f>
        <v>5660.49</v>
      </c>
      <c r="H79" s="229" t="str">
        <f aca="false">'Planilha Orçamentária'!E21</f>
        <v>M2</v>
      </c>
      <c r="J79" s="200"/>
    </row>
    <row r="80" customFormat="false" ht="13.8" hidden="false" customHeight="false" outlineLevel="0" collapsed="false">
      <c r="A80" s="233"/>
      <c r="B80" s="228"/>
      <c r="C80" s="228"/>
      <c r="D80" s="228"/>
      <c r="E80" s="228"/>
      <c r="F80" s="201"/>
      <c r="G80" s="202"/>
      <c r="H80" s="234"/>
      <c r="I80" s="199"/>
      <c r="J80" s="200"/>
    </row>
    <row r="81" customFormat="false" ht="13.8" hidden="false" customHeight="false" outlineLevel="0" collapsed="false">
      <c r="A81" s="209"/>
      <c r="B81" s="210"/>
      <c r="C81" s="210"/>
      <c r="D81" s="210"/>
      <c r="E81" s="210"/>
      <c r="F81" s="210"/>
      <c r="G81" s="235"/>
      <c r="H81" s="210"/>
      <c r="I81" s="236"/>
      <c r="J81" s="211"/>
    </row>
    <row r="82" customFormat="false" ht="13.8" hidden="false" customHeight="false" outlineLevel="0" collapsed="false">
      <c r="A82" s="189" t="s">
        <v>10</v>
      </c>
      <c r="B82" s="190" t="s">
        <v>271</v>
      </c>
      <c r="C82" s="190"/>
      <c r="D82" s="197" t="s">
        <v>272</v>
      </c>
      <c r="E82" s="192"/>
      <c r="F82" s="192"/>
      <c r="G82" s="192"/>
      <c r="H82" s="192"/>
      <c r="I82" s="192"/>
      <c r="J82" s="193"/>
    </row>
    <row r="83" customFormat="false" ht="13.8" hidden="false" customHeight="false" outlineLevel="0" collapsed="false">
      <c r="A83" s="217" t="str">
        <f aca="false">'Planilha Orçamentária'!A22</f>
        <v>2.1.7</v>
      </c>
      <c r="B83" s="218" t="n">
        <f aca="false">'Planilha Orçamentária'!B22</f>
        <v>100569</v>
      </c>
      <c r="C83" s="218"/>
      <c r="D83" s="227" t="str">
        <f aca="false">'Planilha Orçamentária'!D22</f>
        <v>EXECUÇÃO E COMPACTAÇÃO DE BASE E OU SUB-BASE PARA PAVIMENTAÇÃO DE SOLO (PREDOMINANTEMENTE ARENOSO) COM CIMENTO (TEOR DE 4%)  - EXCLUSIVE SOLO, ESCAVAÇÃO, CARGA E TRANSPORTE. AF_11/2019 – 20CM</v>
      </c>
      <c r="E83" s="227"/>
      <c r="F83" s="227"/>
      <c r="G83" s="227"/>
      <c r="H83" s="227"/>
      <c r="I83" s="227"/>
      <c r="J83" s="227"/>
    </row>
    <row r="84" customFormat="false" ht="23.2" hidden="false" customHeight="true" outlineLevel="0" collapsed="false">
      <c r="A84" s="217"/>
      <c r="B84" s="217"/>
      <c r="C84" s="218"/>
      <c r="D84" s="227"/>
      <c r="E84" s="227"/>
      <c r="F84" s="227"/>
      <c r="G84" s="227"/>
      <c r="H84" s="227"/>
      <c r="I84" s="227"/>
      <c r="J84" s="227"/>
    </row>
    <row r="85" customFormat="false" ht="13.8" hidden="false" customHeight="false" outlineLevel="0" collapsed="false">
      <c r="A85" s="197" t="s">
        <v>273</v>
      </c>
      <c r="B85" s="228"/>
      <c r="C85" s="228"/>
      <c r="D85" s="228"/>
      <c r="E85" s="228"/>
      <c r="F85" s="201"/>
      <c r="G85" s="202"/>
      <c r="H85" s="234"/>
      <c r="I85" s="199"/>
      <c r="J85" s="200"/>
    </row>
    <row r="86" customFormat="false" ht="13.8" hidden="false" customHeight="false" outlineLevel="0" collapsed="false">
      <c r="A86" s="233"/>
      <c r="B86" s="228"/>
      <c r="C86" s="228"/>
      <c r="D86" s="228"/>
      <c r="E86" s="228"/>
      <c r="F86" s="201"/>
      <c r="G86" s="202"/>
      <c r="H86" s="234"/>
      <c r="I86" s="199"/>
      <c r="J86" s="200"/>
    </row>
    <row r="87" customFormat="false" ht="13.8" hidden="false" customHeight="false" outlineLevel="0" collapsed="false">
      <c r="A87" s="238" t="s">
        <v>288</v>
      </c>
      <c r="B87" s="228"/>
      <c r="C87" s="228"/>
      <c r="D87" s="228"/>
      <c r="E87" s="228"/>
      <c r="F87" s="199" t="s">
        <v>295</v>
      </c>
      <c r="H87" s="234"/>
      <c r="I87" s="199"/>
      <c r="J87" s="200"/>
    </row>
    <row r="88" customFormat="false" ht="13.8" hidden="false" customHeight="false" outlineLevel="0" collapsed="false">
      <c r="A88" s="239" t="s">
        <v>296</v>
      </c>
      <c r="B88" s="228"/>
      <c r="C88" s="228"/>
      <c r="D88" s="228"/>
      <c r="E88" s="228"/>
      <c r="F88" s="201"/>
      <c r="G88" s="202"/>
      <c r="H88" s="234"/>
      <c r="I88" s="199"/>
      <c r="J88" s="200"/>
    </row>
    <row r="89" customFormat="false" ht="13.8" hidden="false" customHeight="false" outlineLevel="0" collapsed="false">
      <c r="A89" s="233"/>
      <c r="B89" s="228"/>
      <c r="C89" s="228"/>
      <c r="D89" s="228"/>
      <c r="E89" s="228"/>
      <c r="F89" s="201" t="s">
        <v>277</v>
      </c>
      <c r="G89" s="202" t="n">
        <f aca="false">'Planilha Orçamentária'!F22</f>
        <v>1132.098</v>
      </c>
      <c r="H89" s="229" t="str">
        <f aca="false">'Planilha Orçamentária'!E22</f>
        <v>M3</v>
      </c>
      <c r="J89" s="200"/>
    </row>
    <row r="90" customFormat="false" ht="13.8" hidden="false" customHeight="false" outlineLevel="0" collapsed="false">
      <c r="A90" s="233"/>
      <c r="B90" s="228"/>
      <c r="C90" s="228"/>
      <c r="D90" s="228"/>
      <c r="E90" s="228"/>
      <c r="F90" s="201"/>
      <c r="G90" s="202"/>
      <c r="H90" s="234"/>
      <c r="I90" s="199"/>
      <c r="J90" s="200"/>
    </row>
    <row r="91" customFormat="false" ht="13.8" hidden="false" customHeight="false" outlineLevel="0" collapsed="false">
      <c r="A91" s="209"/>
      <c r="B91" s="210"/>
      <c r="C91" s="210"/>
      <c r="D91" s="210"/>
      <c r="E91" s="210"/>
      <c r="F91" s="210"/>
      <c r="G91" s="235"/>
      <c r="H91" s="210"/>
      <c r="I91" s="236"/>
      <c r="J91" s="211"/>
    </row>
    <row r="92" customFormat="false" ht="13.8" hidden="false" customHeight="false" outlineLevel="0" collapsed="false">
      <c r="A92" s="189" t="s">
        <v>10</v>
      </c>
      <c r="B92" s="190" t="s">
        <v>271</v>
      </c>
      <c r="C92" s="190"/>
      <c r="D92" s="197" t="s">
        <v>272</v>
      </c>
      <c r="E92" s="192"/>
      <c r="F92" s="192"/>
      <c r="G92" s="192"/>
      <c r="H92" s="192"/>
      <c r="I92" s="192"/>
      <c r="J92" s="193"/>
    </row>
    <row r="93" customFormat="false" ht="13.8" hidden="false" customHeight="false" outlineLevel="0" collapsed="false">
      <c r="A93" s="217" t="str">
        <f aca="false">'Planilha Orçamentária'!A23</f>
        <v>2.1.8</v>
      </c>
      <c r="B93" s="218" t="n">
        <f aca="false">'Planilha Orçamentária'!B23</f>
        <v>100978</v>
      </c>
      <c r="C93" s="218"/>
      <c r="D93" s="227" t="str">
        <f aca="false">'Planilha Orçamentária'!D23</f>
        <v>CARGA, MANOBRA E DESCARGA DE SOLOS E MATERIAIS GRANULARES EM CAMINHÃO BASCULANTE 10 M³ - CARGA COM ESCAVADEIRA HIDRÁULICA (CAÇAMBA DE 1,20 M³ / 155 HP) E DESCARGA LIVRE (UNIDADE: M3). AF_07/2020</v>
      </c>
      <c r="E93" s="227"/>
      <c r="F93" s="227"/>
      <c r="G93" s="227"/>
      <c r="H93" s="227"/>
      <c r="I93" s="227"/>
      <c r="J93" s="227"/>
    </row>
    <row r="94" customFormat="false" ht="30.65" hidden="false" customHeight="true" outlineLevel="0" collapsed="false">
      <c r="A94" s="217"/>
      <c r="B94" s="217"/>
      <c r="C94" s="218"/>
      <c r="D94" s="227"/>
      <c r="E94" s="227"/>
      <c r="F94" s="227"/>
      <c r="G94" s="227"/>
      <c r="H94" s="227"/>
      <c r="I94" s="227"/>
      <c r="J94" s="227"/>
    </row>
    <row r="95" customFormat="false" ht="13.8" hidden="false" customHeight="false" outlineLevel="0" collapsed="false">
      <c r="A95" s="197" t="s">
        <v>273</v>
      </c>
      <c r="B95" s="228"/>
      <c r="C95" s="228"/>
      <c r="D95" s="228"/>
      <c r="E95" s="228"/>
      <c r="F95" s="201"/>
      <c r="G95" s="202"/>
      <c r="H95" s="234"/>
      <c r="I95" s="199"/>
      <c r="J95" s="200"/>
    </row>
    <row r="96" customFormat="false" ht="13.8" hidden="false" customHeight="false" outlineLevel="0" collapsed="false">
      <c r="A96" s="233"/>
      <c r="B96" s="228"/>
      <c r="C96" s="228"/>
      <c r="D96" s="228"/>
      <c r="E96" s="228"/>
      <c r="F96" s="201"/>
      <c r="G96" s="202"/>
      <c r="H96" s="234"/>
      <c r="I96" s="199"/>
      <c r="J96" s="200"/>
    </row>
    <row r="97" customFormat="false" ht="13.8" hidden="false" customHeight="false" outlineLevel="0" collapsed="false">
      <c r="A97" s="238" t="s">
        <v>297</v>
      </c>
      <c r="B97" s="228"/>
      <c r="C97" s="228"/>
      <c r="D97" s="228"/>
      <c r="E97" s="228"/>
      <c r="F97" s="199" t="s">
        <v>298</v>
      </c>
      <c r="H97" s="234"/>
      <c r="I97" s="199"/>
      <c r="J97" s="200"/>
    </row>
    <row r="98" customFormat="false" ht="13.8" hidden="false" customHeight="false" outlineLevel="0" collapsed="false">
      <c r="A98" s="239" t="s">
        <v>299</v>
      </c>
      <c r="B98" s="228"/>
      <c r="C98" s="228"/>
      <c r="D98" s="228"/>
      <c r="E98" s="228"/>
      <c r="F98" s="201"/>
      <c r="G98" s="202"/>
      <c r="H98" s="234"/>
      <c r="I98" s="199"/>
      <c r="J98" s="200"/>
    </row>
    <row r="99" customFormat="false" ht="13.8" hidden="false" customHeight="false" outlineLevel="0" collapsed="false">
      <c r="A99" s="238"/>
      <c r="B99" s="228"/>
      <c r="C99" s="228"/>
      <c r="D99" s="228"/>
      <c r="E99" s="228"/>
      <c r="F99" s="201" t="s">
        <v>277</v>
      </c>
      <c r="G99" s="202" t="n">
        <f aca="false">'Planilha Orçamentária'!F23</f>
        <v>747.18468</v>
      </c>
      <c r="H99" s="229" t="str">
        <f aca="false">'Planilha Orçamentária'!E23</f>
        <v>M3</v>
      </c>
      <c r="J99" s="200"/>
    </row>
    <row r="100" customFormat="false" ht="13.8" hidden="false" customHeight="false" outlineLevel="0" collapsed="false">
      <c r="A100" s="233"/>
      <c r="B100" s="228"/>
      <c r="C100" s="228"/>
      <c r="D100" s="228"/>
      <c r="E100" s="228"/>
      <c r="F100" s="201"/>
      <c r="G100" s="202"/>
      <c r="H100" s="234"/>
      <c r="I100" s="199"/>
      <c r="J100" s="200"/>
    </row>
    <row r="101" customFormat="false" ht="13.8" hidden="false" customHeight="false" outlineLevel="0" collapsed="false">
      <c r="A101" s="209"/>
      <c r="B101" s="210"/>
      <c r="C101" s="210"/>
      <c r="D101" s="210"/>
      <c r="E101" s="210"/>
      <c r="F101" s="210"/>
      <c r="G101" s="235"/>
      <c r="H101" s="210"/>
      <c r="I101" s="236"/>
      <c r="J101" s="211"/>
    </row>
    <row r="102" customFormat="false" ht="13.8" hidden="false" customHeight="false" outlineLevel="0" collapsed="false">
      <c r="A102" s="189" t="s">
        <v>10</v>
      </c>
      <c r="B102" s="190" t="s">
        <v>271</v>
      </c>
      <c r="C102" s="190"/>
      <c r="D102" s="197" t="s">
        <v>272</v>
      </c>
      <c r="E102" s="192"/>
      <c r="F102" s="192"/>
      <c r="G102" s="192"/>
      <c r="H102" s="192"/>
      <c r="I102" s="192"/>
      <c r="J102" s="193"/>
    </row>
    <row r="103" customFormat="false" ht="13.8" hidden="false" customHeight="false" outlineLevel="0" collapsed="false">
      <c r="A103" s="217" t="str">
        <f aca="false">'Planilha Orçamentária'!A24</f>
        <v>2.1.9</v>
      </c>
      <c r="B103" s="218" t="n">
        <f aca="false">'Planilha Orçamentária'!B24</f>
        <v>95875</v>
      </c>
      <c r="C103" s="218"/>
      <c r="D103" s="227" t="str">
        <f aca="false">'Planilha Orçamentária'!D24</f>
        <v>TRANSPORTE COM CAMINHÃO BASCULANTE DE 10 M³, EM VIA URBANA PAVIMENTADA, DMT ATÉ 30 KM (UNIDADE: M3XKM). AF_07/2020</v>
      </c>
      <c r="E103" s="227"/>
      <c r="F103" s="227"/>
      <c r="G103" s="227"/>
      <c r="H103" s="227"/>
      <c r="I103" s="227"/>
      <c r="J103" s="227"/>
    </row>
    <row r="104" customFormat="false" ht="18.2" hidden="false" customHeight="true" outlineLevel="0" collapsed="false">
      <c r="A104" s="217"/>
      <c r="B104" s="217"/>
      <c r="C104" s="218"/>
      <c r="D104" s="227"/>
      <c r="E104" s="227"/>
      <c r="F104" s="227"/>
      <c r="G104" s="227"/>
      <c r="H104" s="227"/>
      <c r="I104" s="227"/>
      <c r="J104" s="227"/>
    </row>
    <row r="105" customFormat="false" ht="13.8" hidden="false" customHeight="false" outlineLevel="0" collapsed="false">
      <c r="A105" s="197" t="s">
        <v>273</v>
      </c>
      <c r="B105" s="228"/>
      <c r="C105" s="228"/>
      <c r="D105" s="228"/>
      <c r="E105" s="228"/>
      <c r="F105" s="201"/>
      <c r="G105" s="202"/>
      <c r="H105" s="234"/>
      <c r="I105" s="199"/>
      <c r="J105" s="200"/>
    </row>
    <row r="106" customFormat="false" ht="13.8" hidden="false" customHeight="false" outlineLevel="0" collapsed="false">
      <c r="A106" s="233"/>
      <c r="B106" s="228"/>
      <c r="C106" s="228"/>
      <c r="D106" s="228"/>
      <c r="E106" s="228"/>
      <c r="F106" s="201"/>
      <c r="G106" s="202"/>
      <c r="H106" s="234"/>
      <c r="I106" s="199"/>
      <c r="J106" s="200"/>
    </row>
    <row r="107" customFormat="false" ht="13.8" hidden="false" customHeight="false" outlineLevel="0" collapsed="false">
      <c r="A107" s="238" t="s">
        <v>300</v>
      </c>
      <c r="B107" s="228"/>
      <c r="C107" s="228"/>
      <c r="D107" s="228"/>
      <c r="E107" s="228"/>
      <c r="F107" s="199" t="s">
        <v>301</v>
      </c>
      <c r="H107" s="234"/>
      <c r="I107" s="199"/>
      <c r="J107" s="200"/>
    </row>
    <row r="108" customFormat="false" ht="13.8" hidden="false" customHeight="false" outlineLevel="0" collapsed="false">
      <c r="A108" s="230" t="s">
        <v>302</v>
      </c>
      <c r="B108" s="228"/>
      <c r="C108" s="228"/>
      <c r="D108" s="228"/>
      <c r="E108" s="228"/>
      <c r="F108" s="201"/>
      <c r="G108" s="202"/>
      <c r="H108" s="234"/>
      <c r="I108" s="199"/>
      <c r="J108" s="200"/>
    </row>
    <row r="109" customFormat="false" ht="13.8" hidden="false" customHeight="false" outlineLevel="0" collapsed="false">
      <c r="A109" s="239"/>
      <c r="B109" s="228"/>
      <c r="C109" s="228"/>
      <c r="D109" s="228"/>
      <c r="E109" s="228"/>
      <c r="F109" s="201" t="s">
        <v>277</v>
      </c>
      <c r="G109" s="202" t="n">
        <f aca="false">'Planilha Orçamentária'!F24</f>
        <v>18799.1665488</v>
      </c>
      <c r="H109" s="229" t="str">
        <f aca="false">'Planilha Orçamentária'!E24</f>
        <v>M3XKM</v>
      </c>
      <c r="J109" s="200"/>
    </row>
    <row r="110" customFormat="false" ht="13.8" hidden="false" customHeight="false" outlineLevel="0" collapsed="false">
      <c r="A110" s="233"/>
      <c r="B110" s="228"/>
      <c r="C110" s="228"/>
      <c r="D110" s="228"/>
      <c r="E110" s="228"/>
      <c r="F110" s="201"/>
      <c r="G110" s="202"/>
      <c r="H110" s="234"/>
      <c r="I110" s="199"/>
      <c r="J110" s="200"/>
    </row>
    <row r="111" customFormat="false" ht="13.8" hidden="false" customHeight="false" outlineLevel="0" collapsed="false">
      <c r="A111" s="209"/>
      <c r="B111" s="210"/>
      <c r="C111" s="210"/>
      <c r="D111" s="210"/>
      <c r="E111" s="210"/>
      <c r="F111" s="210"/>
      <c r="G111" s="235"/>
      <c r="H111" s="210"/>
      <c r="I111" s="236"/>
      <c r="J111" s="211"/>
    </row>
    <row r="112" customFormat="false" ht="13.8" hidden="false" customHeight="false" outlineLevel="0" collapsed="false">
      <c r="A112" s="189" t="s">
        <v>10</v>
      </c>
      <c r="B112" s="190" t="s">
        <v>271</v>
      </c>
      <c r="C112" s="190"/>
      <c r="D112" s="197" t="s">
        <v>272</v>
      </c>
      <c r="E112" s="192"/>
      <c r="F112" s="192"/>
      <c r="G112" s="192"/>
      <c r="H112" s="192"/>
      <c r="I112" s="192"/>
      <c r="J112" s="193"/>
    </row>
    <row r="113" customFormat="false" ht="13.8" hidden="false" customHeight="false" outlineLevel="0" collapsed="false">
      <c r="A113" s="217" t="str">
        <f aca="false">'Planilha Orçamentária'!A27</f>
        <v>2.2.1</v>
      </c>
      <c r="B113" s="218" t="n">
        <f aca="false">'Planilha Orçamentária'!B27</f>
        <v>96396</v>
      </c>
      <c r="C113" s="218"/>
      <c r="D113" s="227" t="str">
        <f aca="false">'Planilha Orçamentária'!D27</f>
        <v>EXECUÇÃO E COMPACTAÇÃO DE BASE E OU SUB BASE PARA PAVIMENTAÇÃO DE BRITA GRADUADA SIMPLES – EXCLUSIVE CARGA E TRANSPORTE. AF_11/2019 – 15CM</v>
      </c>
      <c r="E113" s="227"/>
      <c r="F113" s="227"/>
      <c r="G113" s="227"/>
      <c r="H113" s="227"/>
      <c r="I113" s="227"/>
      <c r="J113" s="227"/>
    </row>
    <row r="114" customFormat="false" ht="19.9" hidden="false" customHeight="true" outlineLevel="0" collapsed="false">
      <c r="A114" s="217"/>
      <c r="B114" s="217"/>
      <c r="C114" s="218"/>
      <c r="D114" s="227"/>
      <c r="E114" s="227"/>
      <c r="F114" s="227"/>
      <c r="G114" s="227"/>
      <c r="H114" s="227"/>
      <c r="I114" s="227"/>
      <c r="J114" s="227"/>
    </row>
    <row r="115" customFormat="false" ht="13.8" hidden="false" customHeight="false" outlineLevel="0" collapsed="false">
      <c r="A115" s="197" t="s">
        <v>273</v>
      </c>
      <c r="B115" s="228"/>
      <c r="C115" s="228"/>
      <c r="D115" s="228"/>
      <c r="E115" s="228"/>
      <c r="F115" s="201"/>
      <c r="G115" s="202"/>
      <c r="H115" s="234"/>
      <c r="I115" s="199"/>
      <c r="J115" s="200"/>
    </row>
    <row r="116" customFormat="false" ht="13.8" hidden="false" customHeight="false" outlineLevel="0" collapsed="false">
      <c r="A116" s="233"/>
      <c r="B116" s="228"/>
      <c r="C116" s="228"/>
      <c r="D116" s="228"/>
      <c r="E116" s="228"/>
      <c r="F116" s="201"/>
      <c r="G116" s="202"/>
      <c r="H116" s="234"/>
      <c r="I116" s="199"/>
      <c r="J116" s="200"/>
    </row>
    <row r="117" customFormat="false" ht="13.8" hidden="false" customHeight="false" outlineLevel="0" collapsed="false">
      <c r="A117" s="238" t="s">
        <v>303</v>
      </c>
      <c r="B117" s="228"/>
      <c r="C117" s="228"/>
      <c r="D117" s="228"/>
      <c r="E117" s="228"/>
      <c r="F117" s="199" t="s">
        <v>304</v>
      </c>
      <c r="H117" s="234"/>
      <c r="I117" s="199"/>
      <c r="J117" s="200"/>
    </row>
    <row r="118" customFormat="false" ht="13.8" hidden="false" customHeight="false" outlineLevel="0" collapsed="false">
      <c r="A118" s="239" t="s">
        <v>305</v>
      </c>
      <c r="B118" s="228"/>
      <c r="C118" s="228"/>
      <c r="D118" s="228"/>
      <c r="E118" s="228"/>
      <c r="F118" s="201"/>
      <c r="G118" s="202"/>
      <c r="H118" s="234"/>
      <c r="I118" s="199"/>
      <c r="J118" s="200"/>
    </row>
    <row r="119" customFormat="false" ht="13.8" hidden="false" customHeight="true" outlineLevel="0" collapsed="false">
      <c r="A119" s="242"/>
      <c r="B119" s="242"/>
      <c r="C119" s="242"/>
      <c r="D119" s="228"/>
      <c r="E119" s="228"/>
      <c r="F119" s="201" t="s">
        <v>277</v>
      </c>
      <c r="G119" s="202" t="n">
        <f aca="false">'Planilha Orçamentária'!F27</f>
        <v>849.0735</v>
      </c>
      <c r="H119" s="229" t="str">
        <f aca="false">'Planilha Orçamentária'!E27</f>
        <v>M3</v>
      </c>
      <c r="J119" s="200"/>
    </row>
    <row r="120" customFormat="false" ht="13.8" hidden="false" customHeight="false" outlineLevel="0" collapsed="false">
      <c r="A120" s="233"/>
      <c r="B120" s="228"/>
      <c r="C120" s="228"/>
      <c r="D120" s="228"/>
      <c r="E120" s="228"/>
      <c r="F120" s="201"/>
      <c r="G120" s="202"/>
      <c r="H120" s="234"/>
      <c r="I120" s="199"/>
      <c r="J120" s="200"/>
    </row>
    <row r="121" customFormat="false" ht="13.8" hidden="false" customHeight="false" outlineLevel="0" collapsed="false">
      <c r="A121" s="209"/>
      <c r="B121" s="210"/>
      <c r="C121" s="210"/>
      <c r="D121" s="210"/>
      <c r="E121" s="210"/>
      <c r="F121" s="210"/>
      <c r="G121" s="235"/>
      <c r="H121" s="210"/>
      <c r="I121" s="236"/>
      <c r="J121" s="211"/>
    </row>
    <row r="122" customFormat="false" ht="13.8" hidden="false" customHeight="false" outlineLevel="0" collapsed="false">
      <c r="A122" s="189" t="s">
        <v>10</v>
      </c>
      <c r="B122" s="190" t="s">
        <v>271</v>
      </c>
      <c r="C122" s="190"/>
      <c r="D122" s="197" t="s">
        <v>272</v>
      </c>
      <c r="E122" s="192"/>
      <c r="F122" s="192"/>
      <c r="G122" s="192"/>
      <c r="H122" s="192"/>
      <c r="I122" s="192"/>
      <c r="J122" s="193"/>
    </row>
    <row r="123" customFormat="false" ht="13.8" hidden="false" customHeight="false" outlineLevel="0" collapsed="false">
      <c r="A123" s="217" t="str">
        <f aca="false">'Planilha Orçamentária'!A28</f>
        <v>2.2.2</v>
      </c>
      <c r="B123" s="218" t="n">
        <f aca="false">'Planilha Orçamentária'!B28</f>
        <v>100978</v>
      </c>
      <c r="C123" s="218"/>
      <c r="D123" s="227" t="str">
        <f aca="false">'Planilha Orçamentária'!D28</f>
        <v>CARGA, MANOBRA E DESCARGA DE SOLOS E MATERIAIS GRANULARES EM CAMINHÃO BASCULANTE 10 M³ - CARGA COM ESCAVADEIRA HIDRÁULICA (CAÇAMBA DE 1,20 M³ / 155 HP) E DESCARGA LIVRE (UNIDADE: M3). AF_07/2020</v>
      </c>
      <c r="E123" s="227"/>
      <c r="F123" s="227"/>
      <c r="G123" s="227"/>
      <c r="H123" s="227"/>
      <c r="I123" s="227"/>
      <c r="J123" s="227"/>
    </row>
    <row r="124" customFormat="false" ht="29.85" hidden="false" customHeight="true" outlineLevel="0" collapsed="false">
      <c r="A124" s="217"/>
      <c r="B124" s="217"/>
      <c r="C124" s="218"/>
      <c r="D124" s="227"/>
      <c r="E124" s="227"/>
      <c r="F124" s="227"/>
      <c r="G124" s="227"/>
      <c r="H124" s="227"/>
      <c r="I124" s="227"/>
      <c r="J124" s="227"/>
    </row>
    <row r="125" customFormat="false" ht="13.8" hidden="false" customHeight="false" outlineLevel="0" collapsed="false">
      <c r="A125" s="197" t="s">
        <v>273</v>
      </c>
      <c r="B125" s="228"/>
      <c r="C125" s="228"/>
      <c r="D125" s="228"/>
      <c r="E125" s="228"/>
      <c r="F125" s="201"/>
      <c r="G125" s="202"/>
      <c r="H125" s="234"/>
      <c r="I125" s="199"/>
      <c r="J125" s="200"/>
    </row>
    <row r="126" customFormat="false" ht="13.8" hidden="false" customHeight="false" outlineLevel="0" collapsed="false">
      <c r="A126" s="233"/>
      <c r="B126" s="228"/>
      <c r="C126" s="228"/>
      <c r="D126" s="228"/>
      <c r="E126" s="228"/>
      <c r="F126" s="201"/>
      <c r="G126" s="202"/>
      <c r="H126" s="234"/>
      <c r="I126" s="199"/>
      <c r="J126" s="200"/>
    </row>
    <row r="127" customFormat="false" ht="13.8" hidden="false" customHeight="false" outlineLevel="0" collapsed="false">
      <c r="A127" s="238" t="s">
        <v>303</v>
      </c>
      <c r="B127" s="228"/>
      <c r="C127" s="228"/>
      <c r="D127" s="228"/>
      <c r="E127" s="228"/>
      <c r="F127" s="199" t="s">
        <v>304</v>
      </c>
      <c r="H127" s="234"/>
      <c r="I127" s="199"/>
      <c r="J127" s="200"/>
    </row>
    <row r="128" customFormat="false" ht="13.8" hidden="false" customHeight="false" outlineLevel="0" collapsed="false">
      <c r="A128" s="239" t="s">
        <v>305</v>
      </c>
      <c r="B128" s="228"/>
      <c r="C128" s="228"/>
      <c r="D128" s="228"/>
      <c r="E128" s="228"/>
      <c r="F128" s="201"/>
      <c r="G128" s="202"/>
      <c r="H128" s="234"/>
      <c r="I128" s="199"/>
      <c r="J128" s="200"/>
    </row>
    <row r="129" customFormat="false" ht="13.8" hidden="false" customHeight="false" outlineLevel="0" collapsed="false">
      <c r="A129" s="238"/>
      <c r="B129" s="228"/>
      <c r="C129" s="228"/>
      <c r="D129" s="228"/>
      <c r="E129" s="228"/>
      <c r="F129" s="201" t="s">
        <v>277</v>
      </c>
      <c r="G129" s="202" t="n">
        <f aca="false">'Planilha Orçamentária'!F28</f>
        <v>849.0735</v>
      </c>
      <c r="H129" s="229" t="str">
        <f aca="false">'Planilha Orçamentária'!E28</f>
        <v>M3</v>
      </c>
      <c r="J129" s="200"/>
    </row>
    <row r="130" customFormat="false" ht="13.8" hidden="false" customHeight="false" outlineLevel="0" collapsed="false">
      <c r="A130" s="233"/>
      <c r="B130" s="228"/>
      <c r="C130" s="228"/>
      <c r="D130" s="228"/>
      <c r="E130" s="228"/>
      <c r="F130" s="201"/>
      <c r="G130" s="202"/>
      <c r="H130" s="234"/>
      <c r="I130" s="199"/>
      <c r="J130" s="200"/>
    </row>
    <row r="131" customFormat="false" ht="13.8" hidden="false" customHeight="false" outlineLevel="0" collapsed="false">
      <c r="A131" s="209"/>
      <c r="B131" s="210"/>
      <c r="C131" s="210"/>
      <c r="D131" s="210"/>
      <c r="E131" s="210"/>
      <c r="F131" s="210"/>
      <c r="G131" s="235"/>
      <c r="H131" s="210"/>
      <c r="I131" s="236"/>
      <c r="J131" s="211"/>
    </row>
    <row r="132" customFormat="false" ht="13.8" hidden="false" customHeight="false" outlineLevel="0" collapsed="false">
      <c r="A132" s="189" t="s">
        <v>10</v>
      </c>
      <c r="B132" s="190" t="s">
        <v>271</v>
      </c>
      <c r="C132" s="190"/>
      <c r="D132" s="197" t="s">
        <v>272</v>
      </c>
      <c r="E132" s="192"/>
      <c r="F132" s="192"/>
      <c r="G132" s="192"/>
      <c r="H132" s="192"/>
      <c r="I132" s="192"/>
      <c r="J132" s="193"/>
    </row>
    <row r="133" customFormat="false" ht="13.8" hidden="false" customHeight="false" outlineLevel="0" collapsed="false">
      <c r="A133" s="217" t="str">
        <f aca="false">'Planilha Orçamentária'!A29</f>
        <v>2.2.3</v>
      </c>
      <c r="B133" s="218" t="n">
        <f aca="false">'Planilha Orçamentária'!B29</f>
        <v>95875</v>
      </c>
      <c r="C133" s="218"/>
      <c r="D133" s="227" t="str">
        <f aca="false">'Planilha Orçamentária'!D29</f>
        <v>TRANSPORTE COM CAMINHÃO BASCULANTE DE 10 M³, EM VIA URBANA PAVIMENTADA, DMT ATÉ 30 KM (UNIDADE: M3XKM). AF_07/2020</v>
      </c>
      <c r="E133" s="227"/>
      <c r="F133" s="227"/>
      <c r="G133" s="227"/>
      <c r="H133" s="227"/>
      <c r="I133" s="227"/>
      <c r="J133" s="227"/>
    </row>
    <row r="134" customFormat="false" ht="13.8" hidden="false" customHeight="false" outlineLevel="0" collapsed="false">
      <c r="A134" s="217"/>
      <c r="B134" s="217"/>
      <c r="C134" s="218"/>
      <c r="D134" s="227"/>
      <c r="E134" s="227"/>
      <c r="F134" s="227"/>
      <c r="G134" s="227"/>
      <c r="H134" s="227"/>
      <c r="I134" s="227"/>
      <c r="J134" s="227"/>
    </row>
    <row r="135" customFormat="false" ht="13.8" hidden="false" customHeight="false" outlineLevel="0" collapsed="false">
      <c r="A135" s="197" t="s">
        <v>273</v>
      </c>
      <c r="B135" s="228"/>
      <c r="C135" s="228"/>
      <c r="D135" s="228"/>
      <c r="E135" s="228"/>
      <c r="F135" s="201"/>
      <c r="G135" s="202"/>
      <c r="H135" s="234"/>
      <c r="I135" s="199"/>
      <c r="J135" s="200"/>
    </row>
    <row r="136" customFormat="false" ht="13.8" hidden="false" customHeight="false" outlineLevel="0" collapsed="false">
      <c r="A136" s="233"/>
      <c r="B136" s="228"/>
      <c r="C136" s="228"/>
      <c r="D136" s="228"/>
      <c r="E136" s="228"/>
      <c r="F136" s="201"/>
      <c r="G136" s="202"/>
      <c r="H136" s="234"/>
      <c r="I136" s="199"/>
      <c r="J136" s="200"/>
    </row>
    <row r="137" customFormat="false" ht="13.8" hidden="false" customHeight="false" outlineLevel="0" collapsed="false">
      <c r="A137" s="238" t="s">
        <v>303</v>
      </c>
      <c r="B137" s="228"/>
      <c r="C137" s="228"/>
      <c r="D137" s="228"/>
      <c r="E137" s="228"/>
      <c r="F137" s="199" t="s">
        <v>306</v>
      </c>
      <c r="H137" s="234"/>
      <c r="I137" s="199"/>
      <c r="J137" s="200"/>
    </row>
    <row r="138" customFormat="false" ht="13.8" hidden="false" customHeight="false" outlineLevel="0" collapsed="false">
      <c r="A138" s="239" t="s">
        <v>305</v>
      </c>
      <c r="B138" s="228"/>
      <c r="C138" s="228"/>
      <c r="D138" s="228"/>
      <c r="E138" s="228"/>
      <c r="F138" s="201"/>
      <c r="G138" s="202"/>
      <c r="H138" s="234"/>
      <c r="I138" s="199"/>
      <c r="J138" s="200"/>
    </row>
    <row r="139" customFormat="false" ht="13.8" hidden="false" customHeight="false" outlineLevel="0" collapsed="false">
      <c r="A139" s="238" t="s">
        <v>302</v>
      </c>
      <c r="B139" s="228"/>
      <c r="C139" s="228"/>
      <c r="D139" s="228"/>
      <c r="E139" s="228"/>
      <c r="F139" s="201" t="s">
        <v>277</v>
      </c>
      <c r="G139" s="202" t="n">
        <f aca="false">'Planilha Orçamentária'!F29</f>
        <v>21362.68926</v>
      </c>
      <c r="H139" s="229" t="str">
        <f aca="false">'Planilha Orçamentária'!E29</f>
        <v>M3XKM</v>
      </c>
      <c r="J139" s="200"/>
    </row>
    <row r="140" customFormat="false" ht="13.8" hidden="false" customHeight="false" outlineLevel="0" collapsed="false">
      <c r="A140" s="233"/>
      <c r="B140" s="228"/>
      <c r="C140" s="228"/>
      <c r="D140" s="228"/>
      <c r="E140" s="228"/>
      <c r="F140" s="201"/>
      <c r="G140" s="202"/>
      <c r="H140" s="234"/>
      <c r="I140" s="199"/>
      <c r="J140" s="200"/>
    </row>
    <row r="141" customFormat="false" ht="13.8" hidden="false" customHeight="false" outlineLevel="0" collapsed="false">
      <c r="A141" s="209"/>
      <c r="B141" s="210"/>
      <c r="C141" s="210"/>
      <c r="D141" s="210"/>
      <c r="E141" s="210"/>
      <c r="F141" s="210"/>
      <c r="G141" s="235"/>
      <c r="H141" s="210"/>
      <c r="I141" s="236"/>
      <c r="J141" s="211"/>
    </row>
    <row r="142" customFormat="false" ht="13.8" hidden="false" customHeight="false" outlineLevel="0" collapsed="false">
      <c r="A142" s="189" t="s">
        <v>10</v>
      </c>
      <c r="B142" s="190" t="s">
        <v>271</v>
      </c>
      <c r="C142" s="190"/>
      <c r="D142" s="197" t="s">
        <v>272</v>
      </c>
      <c r="E142" s="192"/>
      <c r="F142" s="192"/>
      <c r="G142" s="192"/>
      <c r="H142" s="192"/>
      <c r="I142" s="192"/>
      <c r="J142" s="193"/>
    </row>
    <row r="143" customFormat="false" ht="13.8" hidden="false" customHeight="false" outlineLevel="0" collapsed="false">
      <c r="A143" s="217" t="str">
        <f aca="false">'Planilha Orçamentária'!A30</f>
        <v>2.2.4</v>
      </c>
      <c r="B143" s="243" t="str">
        <f aca="false">'Planilha Orçamentária'!B30</f>
        <v>54.03.240</v>
      </c>
      <c r="C143" s="243"/>
      <c r="D143" s="227" t="str">
        <f aca="false">'Planilha Orçamentária'!D30</f>
        <v>Imprimação betuminosa impermeabilizante</v>
      </c>
      <c r="E143" s="227"/>
      <c r="F143" s="227"/>
      <c r="G143" s="227"/>
      <c r="H143" s="227"/>
      <c r="I143" s="227"/>
      <c r="J143" s="227"/>
    </row>
    <row r="144" customFormat="false" ht="13.8" hidden="false" customHeight="false" outlineLevel="0" collapsed="false">
      <c r="A144" s="217"/>
      <c r="B144" s="217"/>
      <c r="C144" s="243"/>
      <c r="D144" s="227"/>
      <c r="E144" s="227"/>
      <c r="F144" s="227"/>
      <c r="G144" s="227"/>
      <c r="H144" s="227"/>
      <c r="I144" s="227"/>
      <c r="J144" s="227"/>
    </row>
    <row r="145" customFormat="false" ht="13.8" hidden="false" customHeight="false" outlineLevel="0" collapsed="false">
      <c r="A145" s="197" t="s">
        <v>273</v>
      </c>
      <c r="B145" s="228"/>
      <c r="C145" s="228"/>
      <c r="D145" s="228"/>
      <c r="E145" s="228"/>
      <c r="F145" s="201"/>
      <c r="G145" s="202"/>
      <c r="H145" s="234"/>
      <c r="I145" s="199"/>
      <c r="J145" s="200"/>
    </row>
    <row r="146" customFormat="false" ht="13.8" hidden="false" customHeight="false" outlineLevel="0" collapsed="false">
      <c r="A146" s="238"/>
      <c r="B146" s="228"/>
      <c r="C146" s="228"/>
      <c r="D146" s="228"/>
      <c r="E146" s="228"/>
      <c r="F146" s="201"/>
      <c r="G146" s="202"/>
      <c r="H146" s="234"/>
      <c r="I146" s="199"/>
      <c r="J146" s="200"/>
    </row>
    <row r="147" customFormat="false" ht="13.8" hidden="false" customHeight="false" outlineLevel="0" collapsed="false">
      <c r="A147" s="230" t="s">
        <v>288</v>
      </c>
      <c r="B147" s="228"/>
      <c r="C147" s="228"/>
      <c r="D147" s="228"/>
      <c r="E147" s="228"/>
      <c r="F147" s="199" t="s">
        <v>294</v>
      </c>
      <c r="H147" s="234"/>
      <c r="I147" s="199"/>
      <c r="J147" s="200"/>
    </row>
    <row r="148" customFormat="false" ht="13.8" hidden="false" customHeight="false" outlineLevel="0" collapsed="false">
      <c r="A148" s="239"/>
      <c r="B148" s="228"/>
      <c r="C148" s="228"/>
      <c r="D148" s="228"/>
      <c r="E148" s="228"/>
      <c r="F148" s="201"/>
      <c r="G148" s="202"/>
      <c r="H148" s="234"/>
      <c r="I148" s="199"/>
      <c r="J148" s="200"/>
    </row>
    <row r="149" customFormat="false" ht="13.8" hidden="false" customHeight="false" outlineLevel="0" collapsed="false">
      <c r="A149" s="230"/>
      <c r="B149" s="228"/>
      <c r="C149" s="228"/>
      <c r="D149" s="228"/>
      <c r="E149" s="228"/>
      <c r="F149" s="201" t="s">
        <v>277</v>
      </c>
      <c r="G149" s="202" t="n">
        <f aca="false">'Planilha Orçamentária'!F30</f>
        <v>5660.49</v>
      </c>
      <c r="H149" s="229" t="str">
        <f aca="false">'Planilha Orçamentária'!E30</f>
        <v>M2</v>
      </c>
      <c r="J149" s="200"/>
    </row>
    <row r="150" customFormat="false" ht="13.8" hidden="false" customHeight="false" outlineLevel="0" collapsed="false">
      <c r="A150" s="238"/>
      <c r="B150" s="228"/>
      <c r="C150" s="228"/>
      <c r="D150" s="228"/>
      <c r="E150" s="228"/>
      <c r="F150" s="201"/>
      <c r="G150" s="202"/>
      <c r="H150" s="234"/>
      <c r="I150" s="199"/>
      <c r="J150" s="200"/>
    </row>
    <row r="151" customFormat="false" ht="13.8" hidden="false" customHeight="false" outlineLevel="0" collapsed="false">
      <c r="A151" s="209"/>
      <c r="B151" s="210"/>
      <c r="C151" s="210"/>
      <c r="D151" s="210"/>
      <c r="E151" s="210"/>
      <c r="F151" s="210"/>
      <c r="G151" s="235"/>
      <c r="H151" s="210"/>
      <c r="I151" s="236"/>
      <c r="J151" s="211"/>
    </row>
    <row r="152" customFormat="false" ht="13.8" hidden="false" customHeight="false" outlineLevel="0" collapsed="false">
      <c r="A152" s="189" t="s">
        <v>10</v>
      </c>
      <c r="B152" s="190" t="s">
        <v>271</v>
      </c>
      <c r="C152" s="190"/>
      <c r="D152" s="197" t="s">
        <v>272</v>
      </c>
      <c r="E152" s="192"/>
      <c r="F152" s="192"/>
      <c r="G152" s="192"/>
      <c r="H152" s="192"/>
      <c r="I152" s="192"/>
      <c r="J152" s="193"/>
    </row>
    <row r="153" customFormat="false" ht="13.8" hidden="false" customHeight="false" outlineLevel="0" collapsed="false">
      <c r="A153" s="217" t="str">
        <f aca="false">'Planilha Orçamentária'!A31</f>
        <v>2.2.5</v>
      </c>
      <c r="B153" s="218" t="str">
        <f aca="false">'Planilha Orçamentária'!B31</f>
        <v>54.03.230</v>
      </c>
      <c r="C153" s="218"/>
      <c r="D153" s="227" t="str">
        <f aca="false">'Planilha Orçamentária'!D31</f>
        <v>Imprimação betuminosa ligante</v>
      </c>
      <c r="E153" s="227"/>
      <c r="F153" s="227"/>
      <c r="G153" s="227"/>
      <c r="H153" s="227"/>
      <c r="I153" s="227"/>
      <c r="J153" s="227"/>
    </row>
    <row r="154" customFormat="false" ht="13.8" hidden="false" customHeight="false" outlineLevel="0" collapsed="false">
      <c r="A154" s="217"/>
      <c r="B154" s="217"/>
      <c r="C154" s="218"/>
      <c r="D154" s="227"/>
      <c r="E154" s="227"/>
      <c r="F154" s="227"/>
      <c r="G154" s="227"/>
      <c r="H154" s="227"/>
      <c r="I154" s="227"/>
      <c r="J154" s="227"/>
    </row>
    <row r="155" customFormat="false" ht="13.8" hidden="false" customHeight="false" outlineLevel="0" collapsed="false">
      <c r="A155" s="197" t="s">
        <v>273</v>
      </c>
      <c r="B155" s="228"/>
      <c r="C155" s="228"/>
      <c r="D155" s="228"/>
      <c r="E155" s="228"/>
      <c r="F155" s="201"/>
      <c r="G155" s="202"/>
      <c r="H155" s="234"/>
      <c r="I155" s="199"/>
      <c r="J155" s="200"/>
    </row>
    <row r="156" customFormat="false" ht="13.8" hidden="false" customHeight="false" outlineLevel="0" collapsed="false">
      <c r="A156" s="238"/>
      <c r="B156" s="228"/>
      <c r="C156" s="228"/>
      <c r="D156" s="228"/>
      <c r="E156" s="228"/>
      <c r="F156" s="201"/>
      <c r="G156" s="202"/>
      <c r="H156" s="234"/>
      <c r="I156" s="199"/>
      <c r="J156" s="200"/>
    </row>
    <row r="157" customFormat="false" ht="13.8" hidden="false" customHeight="false" outlineLevel="0" collapsed="false">
      <c r="A157" s="239" t="s">
        <v>288</v>
      </c>
      <c r="B157" s="228"/>
      <c r="C157" s="228"/>
      <c r="D157" s="228"/>
      <c r="E157" s="228"/>
      <c r="F157" s="199" t="s">
        <v>307</v>
      </c>
      <c r="H157" s="234"/>
      <c r="I157" s="199"/>
      <c r="J157" s="200"/>
    </row>
    <row r="158" customFormat="false" ht="13.8" hidden="false" customHeight="false" outlineLevel="0" collapsed="false">
      <c r="A158" s="230" t="s">
        <v>308</v>
      </c>
      <c r="B158" s="228"/>
      <c r="C158" s="228"/>
      <c r="D158" s="228"/>
      <c r="E158" s="228"/>
      <c r="F158" s="201"/>
      <c r="G158" s="202"/>
      <c r="H158" s="234"/>
      <c r="I158" s="199"/>
      <c r="J158" s="200"/>
    </row>
    <row r="159" customFormat="false" ht="13.8" hidden="false" customHeight="false" outlineLevel="0" collapsed="false">
      <c r="A159" s="230"/>
      <c r="B159" s="228"/>
      <c r="C159" s="228"/>
      <c r="D159" s="228"/>
      <c r="E159" s="228"/>
      <c r="F159" s="201" t="s">
        <v>277</v>
      </c>
      <c r="G159" s="202" t="n">
        <f aca="false">'Planilha Orçamentária'!F31</f>
        <v>11320.98</v>
      </c>
      <c r="H159" s="229" t="str">
        <f aca="false">'Planilha Orçamentária'!E31</f>
        <v>M2</v>
      </c>
      <c r="J159" s="200"/>
    </row>
    <row r="160" customFormat="false" ht="13.8" hidden="false" customHeight="false" outlineLevel="0" collapsed="false">
      <c r="A160" s="230"/>
      <c r="B160" s="228"/>
      <c r="C160" s="228"/>
      <c r="D160" s="228"/>
      <c r="E160" s="228"/>
      <c r="F160" s="201"/>
      <c r="G160" s="202"/>
      <c r="H160" s="234"/>
      <c r="I160" s="199"/>
      <c r="J160" s="200"/>
    </row>
    <row r="161" customFormat="false" ht="13.8" hidden="false" customHeight="false" outlineLevel="0" collapsed="false">
      <c r="A161" s="209"/>
      <c r="B161" s="210"/>
      <c r="C161" s="210"/>
      <c r="D161" s="210"/>
      <c r="E161" s="210"/>
      <c r="F161" s="210"/>
      <c r="G161" s="235"/>
      <c r="H161" s="210"/>
      <c r="I161" s="236"/>
      <c r="J161" s="211"/>
    </row>
    <row r="162" customFormat="false" ht="13.8" hidden="false" customHeight="false" outlineLevel="0" collapsed="false">
      <c r="A162" s="189" t="s">
        <v>10</v>
      </c>
      <c r="B162" s="190" t="s">
        <v>271</v>
      </c>
      <c r="C162" s="190"/>
      <c r="D162" s="197" t="s">
        <v>272</v>
      </c>
      <c r="E162" s="192"/>
      <c r="F162" s="192"/>
      <c r="G162" s="192"/>
      <c r="H162" s="192"/>
      <c r="I162" s="192"/>
      <c r="J162" s="193"/>
    </row>
    <row r="163" customFormat="false" ht="13.8" hidden="false" customHeight="false" outlineLevel="0" collapsed="false">
      <c r="A163" s="217" t="str">
        <f aca="false">'Planilha Orçamentária'!A34</f>
        <v>2.3.1</v>
      </c>
      <c r="B163" s="218" t="n">
        <f aca="false">'Planilha Orçamentária'!B34</f>
        <v>95996</v>
      </c>
      <c r="C163" s="218"/>
      <c r="D163" s="227" t="str">
        <f aca="false">'Planilha Orçamentária'!D34</f>
        <v>EXECUÇÃO DE PAVIMENTO COM APLICAÇÃO DE CONCRETO ASFÁLTICO, CAMADA DE BINDER - EXCLUSIVE CARGA E TRANSPORTE. AF_11/2019 – 4CM</v>
      </c>
      <c r="E163" s="227"/>
      <c r="F163" s="227"/>
      <c r="G163" s="227"/>
      <c r="H163" s="227"/>
      <c r="I163" s="227"/>
      <c r="J163" s="227"/>
    </row>
    <row r="164" customFormat="false" ht="13.8" hidden="false" customHeight="false" outlineLevel="0" collapsed="false">
      <c r="A164" s="217"/>
      <c r="B164" s="217"/>
      <c r="C164" s="218"/>
      <c r="D164" s="227"/>
      <c r="E164" s="227"/>
      <c r="F164" s="227"/>
      <c r="G164" s="227"/>
      <c r="H164" s="227"/>
      <c r="I164" s="227"/>
      <c r="J164" s="227"/>
    </row>
    <row r="165" customFormat="false" ht="13.8" hidden="false" customHeight="false" outlineLevel="0" collapsed="false">
      <c r="A165" s="197" t="s">
        <v>273</v>
      </c>
      <c r="B165" s="228"/>
      <c r="C165" s="228"/>
      <c r="D165" s="228"/>
      <c r="E165" s="228"/>
      <c r="F165" s="201"/>
      <c r="G165" s="202"/>
      <c r="H165" s="234"/>
      <c r="I165" s="199"/>
      <c r="J165" s="200"/>
    </row>
    <row r="166" customFormat="false" ht="13.8" hidden="false" customHeight="false" outlineLevel="0" collapsed="false">
      <c r="A166" s="233"/>
      <c r="B166" s="228"/>
      <c r="C166" s="228"/>
      <c r="D166" s="228"/>
      <c r="E166" s="228"/>
      <c r="F166" s="201"/>
      <c r="G166" s="202"/>
      <c r="H166" s="234"/>
      <c r="I166" s="199"/>
      <c r="J166" s="200"/>
    </row>
    <row r="167" customFormat="false" ht="13.8" hidden="false" customHeight="false" outlineLevel="0" collapsed="false">
      <c r="A167" s="239" t="s">
        <v>288</v>
      </c>
      <c r="B167" s="228"/>
      <c r="C167" s="228"/>
      <c r="D167" s="228"/>
      <c r="E167" s="228"/>
      <c r="F167" s="199" t="s">
        <v>309</v>
      </c>
      <c r="H167" s="234"/>
      <c r="I167" s="199"/>
      <c r="J167" s="200"/>
    </row>
    <row r="168" customFormat="false" ht="13.8" hidden="false" customHeight="false" outlineLevel="0" collapsed="false">
      <c r="A168" s="239" t="s">
        <v>310</v>
      </c>
      <c r="B168" s="228"/>
      <c r="C168" s="228"/>
      <c r="D168" s="228"/>
      <c r="E168" s="228"/>
      <c r="F168" s="201"/>
      <c r="G168" s="202"/>
      <c r="H168" s="234"/>
      <c r="I168" s="199"/>
      <c r="J168" s="200"/>
    </row>
    <row r="169" customFormat="false" ht="13.8" hidden="false" customHeight="false" outlineLevel="0" collapsed="false">
      <c r="A169" s="238"/>
      <c r="B169" s="228"/>
      <c r="C169" s="228"/>
      <c r="D169" s="228"/>
      <c r="E169" s="228"/>
      <c r="F169" s="201" t="s">
        <v>277</v>
      </c>
      <c r="G169" s="202" t="n">
        <f aca="false">'Planilha Orçamentária'!F34</f>
        <v>226.4196</v>
      </c>
      <c r="H169" s="229" t="str">
        <f aca="false">'Planilha Orçamentária'!E34</f>
        <v>M3</v>
      </c>
      <c r="J169" s="200"/>
    </row>
    <row r="170" customFormat="false" ht="13.8" hidden="false" customHeight="false" outlineLevel="0" collapsed="false">
      <c r="A170" s="233"/>
      <c r="B170" s="228"/>
      <c r="C170" s="228"/>
      <c r="D170" s="228"/>
      <c r="E170" s="228"/>
      <c r="F170" s="201"/>
      <c r="G170" s="202"/>
      <c r="H170" s="234"/>
      <c r="I170" s="199"/>
      <c r="J170" s="200"/>
    </row>
    <row r="171" customFormat="false" ht="13.8" hidden="false" customHeight="false" outlineLevel="0" collapsed="false">
      <c r="A171" s="209"/>
      <c r="B171" s="210"/>
      <c r="C171" s="210"/>
      <c r="D171" s="210"/>
      <c r="E171" s="210"/>
      <c r="F171" s="210"/>
      <c r="G171" s="235"/>
      <c r="H171" s="210"/>
      <c r="I171" s="236"/>
      <c r="J171" s="211"/>
    </row>
    <row r="172" customFormat="false" ht="13.8" hidden="false" customHeight="false" outlineLevel="0" collapsed="false">
      <c r="A172" s="189" t="s">
        <v>10</v>
      </c>
      <c r="B172" s="190" t="s">
        <v>271</v>
      </c>
      <c r="C172" s="190"/>
      <c r="D172" s="197" t="s">
        <v>272</v>
      </c>
      <c r="E172" s="192"/>
      <c r="F172" s="192"/>
      <c r="G172" s="192"/>
      <c r="H172" s="192"/>
      <c r="I172" s="192"/>
      <c r="J172" s="193"/>
    </row>
    <row r="173" customFormat="false" ht="13.8" hidden="false" customHeight="false" outlineLevel="0" collapsed="false">
      <c r="A173" s="217" t="str">
        <f aca="false">'Planilha Orçamentária'!A35</f>
        <v>2.3.2</v>
      </c>
      <c r="B173" s="218" t="n">
        <f aca="false">'Planilha Orçamentária'!B35</f>
        <v>100986</v>
      </c>
      <c r="C173" s="218"/>
      <c r="D173" s="227" t="str">
        <f aca="false">'Planilha Orçamentária'!D35</f>
        <v>CARGA DE MISTURA ASFÁLTICA EM CAMINHÃO BASCULANTE 10 M³ (UNIDADE: M3). AF_07/2020</v>
      </c>
      <c r="E173" s="227"/>
      <c r="F173" s="227"/>
      <c r="G173" s="227"/>
      <c r="H173" s="227"/>
      <c r="I173" s="227"/>
      <c r="J173" s="227"/>
    </row>
    <row r="174" customFormat="false" ht="13.8" hidden="false" customHeight="false" outlineLevel="0" collapsed="false">
      <c r="A174" s="217"/>
      <c r="B174" s="217"/>
      <c r="C174" s="218"/>
      <c r="D174" s="227"/>
      <c r="E174" s="227"/>
      <c r="F174" s="227"/>
      <c r="G174" s="227"/>
      <c r="H174" s="227"/>
      <c r="I174" s="227"/>
      <c r="J174" s="227"/>
    </row>
    <row r="175" customFormat="false" ht="13.8" hidden="false" customHeight="false" outlineLevel="0" collapsed="false">
      <c r="A175" s="197" t="s">
        <v>273</v>
      </c>
      <c r="B175" s="228"/>
      <c r="C175" s="228"/>
      <c r="D175" s="228"/>
      <c r="E175" s="228"/>
      <c r="F175" s="201"/>
      <c r="G175" s="202"/>
      <c r="H175" s="234"/>
      <c r="I175" s="199"/>
      <c r="J175" s="200"/>
    </row>
    <row r="176" customFormat="false" ht="13.8" hidden="false" customHeight="false" outlineLevel="0" collapsed="false">
      <c r="A176" s="233"/>
      <c r="B176" s="228"/>
      <c r="C176" s="228"/>
      <c r="D176" s="228"/>
      <c r="E176" s="228"/>
      <c r="F176" s="201"/>
      <c r="G176" s="202"/>
      <c r="H176" s="234"/>
      <c r="I176" s="199"/>
      <c r="J176" s="200"/>
    </row>
    <row r="177" customFormat="false" ht="13.8" hidden="false" customHeight="false" outlineLevel="0" collapsed="false">
      <c r="A177" s="239" t="s">
        <v>288</v>
      </c>
      <c r="B177" s="228"/>
      <c r="C177" s="228"/>
      <c r="D177" s="228"/>
      <c r="E177" s="228"/>
      <c r="F177" s="199" t="s">
        <v>309</v>
      </c>
      <c r="H177" s="234"/>
      <c r="I177" s="199"/>
      <c r="J177" s="200"/>
    </row>
    <row r="178" customFormat="false" ht="13.8" hidden="false" customHeight="false" outlineLevel="0" collapsed="false">
      <c r="A178" s="239" t="s">
        <v>310</v>
      </c>
      <c r="B178" s="228"/>
      <c r="C178" s="228"/>
      <c r="D178" s="228"/>
      <c r="E178" s="228"/>
      <c r="F178" s="201"/>
      <c r="G178" s="202"/>
      <c r="H178" s="234"/>
      <c r="I178" s="199"/>
      <c r="J178" s="200"/>
    </row>
    <row r="179" customFormat="false" ht="13.8" hidden="false" customHeight="false" outlineLevel="0" collapsed="false">
      <c r="A179" s="238"/>
      <c r="B179" s="228"/>
      <c r="C179" s="228"/>
      <c r="D179" s="228"/>
      <c r="E179" s="228"/>
      <c r="F179" s="201" t="s">
        <v>277</v>
      </c>
      <c r="G179" s="202" t="n">
        <f aca="false">'Planilha Orçamentária'!F35</f>
        <v>226.4196</v>
      </c>
      <c r="H179" s="229" t="str">
        <f aca="false">'Planilha Orçamentária'!E35</f>
        <v>M3</v>
      </c>
      <c r="J179" s="200"/>
    </row>
    <row r="180" customFormat="false" ht="13.8" hidden="false" customHeight="false" outlineLevel="0" collapsed="false">
      <c r="A180" s="233"/>
      <c r="B180" s="228"/>
      <c r="C180" s="228"/>
      <c r="D180" s="228"/>
      <c r="E180" s="228"/>
      <c r="F180" s="201"/>
      <c r="G180" s="202"/>
      <c r="H180" s="234"/>
      <c r="I180" s="199"/>
      <c r="J180" s="200"/>
    </row>
    <row r="181" customFormat="false" ht="13.8" hidden="false" customHeight="false" outlineLevel="0" collapsed="false">
      <c r="A181" s="209"/>
      <c r="B181" s="210"/>
      <c r="C181" s="210"/>
      <c r="D181" s="210"/>
      <c r="E181" s="210"/>
      <c r="F181" s="210"/>
      <c r="G181" s="235"/>
      <c r="H181" s="210"/>
      <c r="I181" s="236"/>
      <c r="J181" s="211"/>
    </row>
    <row r="182" customFormat="false" ht="13.8" hidden="false" customHeight="false" outlineLevel="0" collapsed="false">
      <c r="A182" s="189" t="s">
        <v>10</v>
      </c>
      <c r="B182" s="190" t="s">
        <v>271</v>
      </c>
      <c r="C182" s="190"/>
      <c r="D182" s="197" t="s">
        <v>272</v>
      </c>
      <c r="E182" s="192"/>
      <c r="F182" s="192"/>
      <c r="G182" s="192"/>
      <c r="H182" s="192"/>
      <c r="I182" s="192"/>
      <c r="J182" s="193"/>
    </row>
    <row r="183" customFormat="false" ht="13.8" hidden="false" customHeight="false" outlineLevel="0" collapsed="false">
      <c r="A183" s="217" t="str">
        <f aca="false">'Planilha Orçamentária'!A36</f>
        <v>2.3.3</v>
      </c>
      <c r="B183" s="218" t="n">
        <f aca="false">'Planilha Orçamentária'!B36</f>
        <v>95875</v>
      </c>
      <c r="C183" s="218"/>
      <c r="D183" s="227" t="str">
        <f aca="false">'Planilha Orçamentária'!D36</f>
        <v>TRANSPORTE COM CAMINHÃO BASCULANTE DE 10 M³, EM VIA URBANA PAVIMENTADA, DMT ATÉ 30 KM (UNIDADE: M3XKM). AF_07/2020</v>
      </c>
      <c r="E183" s="227"/>
      <c r="F183" s="227"/>
      <c r="G183" s="227"/>
      <c r="H183" s="227"/>
      <c r="I183" s="227"/>
      <c r="J183" s="227"/>
    </row>
    <row r="184" customFormat="false" ht="13.8" hidden="false" customHeight="false" outlineLevel="0" collapsed="false">
      <c r="A184" s="217"/>
      <c r="B184" s="217"/>
      <c r="C184" s="218"/>
      <c r="D184" s="227"/>
      <c r="E184" s="227"/>
      <c r="F184" s="227"/>
      <c r="G184" s="227"/>
      <c r="H184" s="227"/>
      <c r="I184" s="227"/>
      <c r="J184" s="227"/>
    </row>
    <row r="185" customFormat="false" ht="13.8" hidden="false" customHeight="false" outlineLevel="0" collapsed="false">
      <c r="A185" s="197" t="s">
        <v>273</v>
      </c>
      <c r="B185" s="228"/>
      <c r="C185" s="228"/>
      <c r="D185" s="228"/>
      <c r="E185" s="228"/>
      <c r="F185" s="201"/>
      <c r="G185" s="202"/>
      <c r="H185" s="234"/>
      <c r="I185" s="199"/>
      <c r="J185" s="200"/>
    </row>
    <row r="186" customFormat="false" ht="13.8" hidden="false" customHeight="false" outlineLevel="0" collapsed="false">
      <c r="A186" s="233"/>
      <c r="B186" s="228"/>
      <c r="C186" s="228"/>
      <c r="D186" s="228"/>
      <c r="E186" s="228"/>
      <c r="F186" s="201"/>
      <c r="G186" s="202"/>
      <c r="H186" s="234"/>
      <c r="I186" s="199"/>
      <c r="J186" s="200"/>
    </row>
    <row r="187" customFormat="false" ht="13.8" hidden="false" customHeight="false" outlineLevel="0" collapsed="false">
      <c r="A187" s="239" t="s">
        <v>288</v>
      </c>
      <c r="B187" s="228"/>
      <c r="C187" s="228"/>
      <c r="D187" s="228"/>
      <c r="E187" s="228"/>
      <c r="F187" s="199" t="s">
        <v>311</v>
      </c>
      <c r="H187" s="234"/>
      <c r="I187" s="199"/>
      <c r="J187" s="200"/>
    </row>
    <row r="188" customFormat="false" ht="13.8" hidden="false" customHeight="false" outlineLevel="0" collapsed="false">
      <c r="A188" s="239" t="s">
        <v>310</v>
      </c>
      <c r="B188" s="228"/>
      <c r="C188" s="228"/>
      <c r="D188" s="228"/>
      <c r="E188" s="228"/>
      <c r="F188" s="201"/>
      <c r="G188" s="202"/>
      <c r="H188" s="234"/>
      <c r="I188" s="199"/>
      <c r="J188" s="200"/>
    </row>
    <row r="189" customFormat="false" ht="13.8" hidden="false" customHeight="false" outlineLevel="0" collapsed="false">
      <c r="A189" s="238" t="s">
        <v>302</v>
      </c>
      <c r="B189" s="228"/>
      <c r="C189" s="228"/>
      <c r="D189" s="228"/>
      <c r="E189" s="228"/>
      <c r="F189" s="201" t="s">
        <v>277</v>
      </c>
      <c r="G189" s="202" t="n">
        <f aca="false">'Planilha Orçamentária'!F36</f>
        <v>5696.717136</v>
      </c>
      <c r="H189" s="229" t="str">
        <f aca="false">'Planilha Orçamentária'!E36</f>
        <v>M3XKM</v>
      </c>
      <c r="J189" s="200"/>
    </row>
    <row r="190" customFormat="false" ht="13.8" hidden="false" customHeight="false" outlineLevel="0" collapsed="false">
      <c r="A190" s="233"/>
      <c r="B190" s="228"/>
      <c r="C190" s="228"/>
      <c r="D190" s="228"/>
      <c r="E190" s="228"/>
      <c r="F190" s="201"/>
      <c r="G190" s="202"/>
      <c r="H190" s="234"/>
      <c r="I190" s="199"/>
      <c r="J190" s="200"/>
    </row>
    <row r="191" customFormat="false" ht="13.8" hidden="false" customHeight="false" outlineLevel="0" collapsed="false">
      <c r="A191" s="209"/>
      <c r="B191" s="210"/>
      <c r="C191" s="210"/>
      <c r="D191" s="210"/>
      <c r="E191" s="210"/>
      <c r="F191" s="210"/>
      <c r="G191" s="235"/>
      <c r="H191" s="210"/>
      <c r="I191" s="236"/>
      <c r="J191" s="211"/>
    </row>
    <row r="192" customFormat="false" ht="13.8" hidden="false" customHeight="false" outlineLevel="0" collapsed="false">
      <c r="A192" s="189" t="s">
        <v>10</v>
      </c>
      <c r="B192" s="190" t="s">
        <v>271</v>
      </c>
      <c r="C192" s="190"/>
      <c r="D192" s="197" t="s">
        <v>272</v>
      </c>
      <c r="E192" s="192"/>
      <c r="F192" s="192"/>
      <c r="G192" s="192"/>
      <c r="H192" s="192"/>
      <c r="I192" s="192"/>
      <c r="J192" s="193"/>
    </row>
    <row r="193" customFormat="false" ht="13.8" hidden="false" customHeight="false" outlineLevel="0" collapsed="false">
      <c r="A193" s="217" t="str">
        <f aca="false">'Planilha Orçamentária'!A37</f>
        <v>2.3.4</v>
      </c>
      <c r="B193" s="218" t="n">
        <f aca="false">'Planilha Orçamentária'!B37</f>
        <v>95995</v>
      </c>
      <c r="C193" s="218"/>
      <c r="D193" s="227" t="str">
        <f aca="false">'Planilha Orçamentária'!D37</f>
        <v>EXECUÇÃO DE PAVIMENTO COM APLICAÇÃO DE CONCRETO ASFÁLTICO, CAMADA DE ROLAMENTO - EXCLUSIVE CARGA E TRANSPORTE. AF_11/2019 – 4CM</v>
      </c>
      <c r="E193" s="227"/>
      <c r="F193" s="227"/>
      <c r="G193" s="227"/>
      <c r="H193" s="227"/>
      <c r="I193" s="227"/>
      <c r="J193" s="227"/>
    </row>
    <row r="194" customFormat="false" ht="24" hidden="false" customHeight="true" outlineLevel="0" collapsed="false">
      <c r="A194" s="217"/>
      <c r="B194" s="217"/>
      <c r="C194" s="218"/>
      <c r="D194" s="227"/>
      <c r="E194" s="227"/>
      <c r="F194" s="227"/>
      <c r="G194" s="227"/>
      <c r="H194" s="227"/>
      <c r="I194" s="227"/>
      <c r="J194" s="227"/>
    </row>
    <row r="195" customFormat="false" ht="13.8" hidden="false" customHeight="false" outlineLevel="0" collapsed="false">
      <c r="A195" s="197" t="s">
        <v>273</v>
      </c>
      <c r="B195" s="228"/>
      <c r="C195" s="228"/>
      <c r="D195" s="228"/>
      <c r="E195" s="228"/>
      <c r="F195" s="201"/>
      <c r="G195" s="202"/>
      <c r="H195" s="234"/>
      <c r="I195" s="199"/>
      <c r="J195" s="200"/>
    </row>
    <row r="196" customFormat="false" ht="13.8" hidden="false" customHeight="false" outlineLevel="0" collapsed="false">
      <c r="A196" s="233"/>
      <c r="B196" s="228"/>
      <c r="C196" s="228"/>
      <c r="D196" s="228"/>
      <c r="E196" s="228"/>
      <c r="F196" s="201"/>
      <c r="G196" s="202"/>
      <c r="H196" s="234"/>
      <c r="I196" s="199"/>
      <c r="J196" s="200"/>
    </row>
    <row r="197" customFormat="false" ht="13.8" hidden="false" customHeight="false" outlineLevel="0" collapsed="false">
      <c r="A197" s="239" t="s">
        <v>288</v>
      </c>
      <c r="B197" s="228"/>
      <c r="C197" s="228"/>
      <c r="D197" s="228"/>
      <c r="E197" s="228"/>
      <c r="F197" s="199" t="s">
        <v>309</v>
      </c>
      <c r="H197" s="234"/>
      <c r="I197" s="199"/>
      <c r="J197" s="200"/>
    </row>
    <row r="198" customFormat="false" ht="13.8" hidden="false" customHeight="false" outlineLevel="0" collapsed="false">
      <c r="A198" s="239" t="s">
        <v>310</v>
      </c>
      <c r="B198" s="228"/>
      <c r="C198" s="228"/>
      <c r="D198" s="228"/>
      <c r="E198" s="228"/>
      <c r="F198" s="201"/>
      <c r="G198" s="202"/>
      <c r="H198" s="234"/>
      <c r="I198" s="199"/>
      <c r="J198" s="200"/>
    </row>
    <row r="199" customFormat="false" ht="13.8" hidden="false" customHeight="false" outlineLevel="0" collapsed="false">
      <c r="A199" s="238"/>
      <c r="B199" s="228"/>
      <c r="C199" s="228"/>
      <c r="D199" s="228"/>
      <c r="E199" s="228"/>
      <c r="F199" s="201" t="s">
        <v>277</v>
      </c>
      <c r="G199" s="202" t="n">
        <f aca="false">'Planilha Orçamentária'!F37</f>
        <v>226.4196</v>
      </c>
      <c r="H199" s="229" t="str">
        <f aca="false">'Planilha Orçamentária'!E37</f>
        <v>M3</v>
      </c>
      <c r="J199" s="200"/>
    </row>
    <row r="200" customFormat="false" ht="13.8" hidden="false" customHeight="false" outlineLevel="0" collapsed="false">
      <c r="A200" s="233"/>
      <c r="B200" s="228"/>
      <c r="C200" s="228"/>
      <c r="D200" s="228"/>
      <c r="E200" s="228"/>
      <c r="F200" s="201"/>
      <c r="G200" s="202"/>
      <c r="H200" s="234"/>
      <c r="I200" s="199"/>
      <c r="J200" s="200"/>
    </row>
    <row r="201" customFormat="false" ht="13.8" hidden="false" customHeight="false" outlineLevel="0" collapsed="false">
      <c r="A201" s="209"/>
      <c r="B201" s="210"/>
      <c r="C201" s="210"/>
      <c r="D201" s="210"/>
      <c r="E201" s="210"/>
      <c r="F201" s="210"/>
      <c r="G201" s="235"/>
      <c r="H201" s="210"/>
      <c r="I201" s="236"/>
      <c r="J201" s="211"/>
    </row>
    <row r="202" customFormat="false" ht="13.8" hidden="false" customHeight="false" outlineLevel="0" collapsed="false">
      <c r="A202" s="189" t="s">
        <v>10</v>
      </c>
      <c r="B202" s="190" t="s">
        <v>271</v>
      </c>
      <c r="C202" s="190"/>
      <c r="D202" s="197" t="s">
        <v>272</v>
      </c>
      <c r="E202" s="192"/>
      <c r="F202" s="192"/>
      <c r="G202" s="192"/>
      <c r="H202" s="192"/>
      <c r="I202" s="192"/>
      <c r="J202" s="193"/>
    </row>
    <row r="203" customFormat="false" ht="13.8" hidden="false" customHeight="false" outlineLevel="0" collapsed="false">
      <c r="A203" s="217" t="str">
        <f aca="false">'Planilha Orçamentária'!A38</f>
        <v>2.3.5</v>
      </c>
      <c r="B203" s="218" t="n">
        <f aca="false">'Planilha Orçamentária'!B38</f>
        <v>100986</v>
      </c>
      <c r="C203" s="218"/>
      <c r="D203" s="227" t="str">
        <f aca="false">'Planilha Orçamentária'!D38</f>
        <v>CARGA DE MISTURA ASFÁLTICA EM CAMINHÃO BASCULANTE 10 M³ (UNIDADE: M3). AF_07/2020</v>
      </c>
      <c r="E203" s="227"/>
      <c r="F203" s="227"/>
      <c r="G203" s="227"/>
      <c r="H203" s="227"/>
      <c r="I203" s="227"/>
      <c r="J203" s="227"/>
    </row>
    <row r="204" customFormat="false" ht="13.8" hidden="false" customHeight="false" outlineLevel="0" collapsed="false">
      <c r="A204" s="217"/>
      <c r="B204" s="217"/>
      <c r="C204" s="218"/>
      <c r="D204" s="227"/>
      <c r="E204" s="227"/>
      <c r="F204" s="227"/>
      <c r="G204" s="227"/>
      <c r="H204" s="227"/>
      <c r="I204" s="227"/>
      <c r="J204" s="227"/>
    </row>
    <row r="205" customFormat="false" ht="13.8" hidden="false" customHeight="false" outlineLevel="0" collapsed="false">
      <c r="A205" s="197" t="s">
        <v>273</v>
      </c>
      <c r="B205" s="228"/>
      <c r="C205" s="228"/>
      <c r="D205" s="228"/>
      <c r="E205" s="228"/>
      <c r="F205" s="201"/>
      <c r="G205" s="202"/>
      <c r="H205" s="234"/>
      <c r="I205" s="199"/>
      <c r="J205" s="200"/>
    </row>
    <row r="206" customFormat="false" ht="13.8" hidden="false" customHeight="false" outlineLevel="0" collapsed="false">
      <c r="A206" s="233"/>
      <c r="B206" s="228"/>
      <c r="C206" s="228"/>
      <c r="D206" s="228"/>
      <c r="E206" s="228"/>
      <c r="F206" s="201"/>
      <c r="G206" s="202"/>
      <c r="H206" s="234"/>
      <c r="I206" s="199"/>
      <c r="J206" s="200"/>
    </row>
    <row r="207" customFormat="false" ht="13.8" hidden="false" customHeight="false" outlineLevel="0" collapsed="false">
      <c r="A207" s="239" t="s">
        <v>288</v>
      </c>
      <c r="B207" s="228"/>
      <c r="C207" s="228"/>
      <c r="D207" s="228"/>
      <c r="E207" s="228"/>
      <c r="F207" s="199" t="s">
        <v>309</v>
      </c>
      <c r="H207" s="234"/>
      <c r="I207" s="199"/>
      <c r="J207" s="200"/>
    </row>
    <row r="208" customFormat="false" ht="13.8" hidden="false" customHeight="false" outlineLevel="0" collapsed="false">
      <c r="A208" s="239" t="s">
        <v>310</v>
      </c>
      <c r="B208" s="228"/>
      <c r="C208" s="228"/>
      <c r="D208" s="228"/>
      <c r="E208" s="228"/>
      <c r="F208" s="201"/>
      <c r="G208" s="202"/>
      <c r="H208" s="234"/>
      <c r="I208" s="199"/>
      <c r="J208" s="200"/>
    </row>
    <row r="209" customFormat="false" ht="13.8" hidden="false" customHeight="false" outlineLevel="0" collapsed="false">
      <c r="A209" s="238"/>
      <c r="B209" s="228"/>
      <c r="C209" s="228"/>
      <c r="D209" s="228"/>
      <c r="E209" s="228"/>
      <c r="F209" s="201" t="s">
        <v>277</v>
      </c>
      <c r="G209" s="202" t="n">
        <f aca="false">'Planilha Orçamentária'!F38</f>
        <v>226.4196</v>
      </c>
      <c r="H209" s="229" t="str">
        <f aca="false">'Planilha Orçamentária'!E38</f>
        <v>M3</v>
      </c>
      <c r="J209" s="200"/>
    </row>
    <row r="210" customFormat="false" ht="13.8" hidden="false" customHeight="false" outlineLevel="0" collapsed="false">
      <c r="A210" s="233"/>
      <c r="B210" s="228"/>
      <c r="C210" s="228"/>
      <c r="D210" s="228"/>
      <c r="E210" s="228"/>
      <c r="F210" s="201"/>
      <c r="G210" s="202"/>
      <c r="H210" s="234"/>
      <c r="I210" s="199"/>
      <c r="J210" s="200"/>
    </row>
    <row r="211" customFormat="false" ht="13.8" hidden="false" customHeight="false" outlineLevel="0" collapsed="false">
      <c r="A211" s="209"/>
      <c r="B211" s="210"/>
      <c r="C211" s="210"/>
      <c r="D211" s="210"/>
      <c r="E211" s="210"/>
      <c r="F211" s="210"/>
      <c r="G211" s="235"/>
      <c r="H211" s="210"/>
      <c r="I211" s="236"/>
      <c r="J211" s="211"/>
    </row>
    <row r="212" customFormat="false" ht="13.8" hidden="false" customHeight="false" outlineLevel="0" collapsed="false">
      <c r="A212" s="189" t="s">
        <v>10</v>
      </c>
      <c r="B212" s="190" t="s">
        <v>271</v>
      </c>
      <c r="C212" s="190"/>
      <c r="D212" s="197" t="s">
        <v>272</v>
      </c>
      <c r="E212" s="192"/>
      <c r="F212" s="192"/>
      <c r="G212" s="192"/>
      <c r="H212" s="192"/>
      <c r="I212" s="192"/>
      <c r="J212" s="193"/>
    </row>
    <row r="213" customFormat="false" ht="13.8" hidden="false" customHeight="false" outlineLevel="0" collapsed="false">
      <c r="A213" s="217" t="str">
        <f aca="false">'Planilha Orçamentária'!A39</f>
        <v>2.3.6</v>
      </c>
      <c r="B213" s="218" t="n">
        <f aca="false">'Planilha Orçamentária'!B39</f>
        <v>95875</v>
      </c>
      <c r="C213" s="218"/>
      <c r="D213" s="227" t="str">
        <f aca="false">'Planilha Orçamentária'!D39</f>
        <v>TRANSPORTE COM CAMINHÃO BASCULANTE DE 10 M³, EM VIA URBANA PAVIMENTADA, DMT ATÉ 30 KM (UNIDADE: M3XKM). AF_07/2020</v>
      </c>
      <c r="E213" s="227"/>
      <c r="F213" s="227"/>
      <c r="G213" s="227"/>
      <c r="H213" s="227"/>
      <c r="I213" s="227"/>
      <c r="J213" s="227"/>
    </row>
    <row r="214" customFormat="false" ht="13.8" hidden="false" customHeight="false" outlineLevel="0" collapsed="false">
      <c r="A214" s="217"/>
      <c r="B214" s="217"/>
      <c r="C214" s="218"/>
      <c r="D214" s="227"/>
      <c r="E214" s="227"/>
      <c r="F214" s="227"/>
      <c r="G214" s="227"/>
      <c r="H214" s="227"/>
      <c r="I214" s="227"/>
      <c r="J214" s="227"/>
    </row>
    <row r="215" customFormat="false" ht="13.8" hidden="false" customHeight="false" outlineLevel="0" collapsed="false">
      <c r="A215" s="197" t="s">
        <v>273</v>
      </c>
      <c r="B215" s="228"/>
      <c r="C215" s="228"/>
      <c r="D215" s="228"/>
      <c r="E215" s="228"/>
      <c r="F215" s="201"/>
      <c r="G215" s="202"/>
      <c r="H215" s="234"/>
      <c r="I215" s="199"/>
      <c r="J215" s="200"/>
    </row>
    <row r="216" customFormat="false" ht="13.8" hidden="false" customHeight="false" outlineLevel="0" collapsed="false">
      <c r="A216" s="233"/>
      <c r="B216" s="228"/>
      <c r="C216" s="228"/>
      <c r="D216" s="228"/>
      <c r="E216" s="228"/>
      <c r="F216" s="201"/>
      <c r="G216" s="202"/>
      <c r="H216" s="234"/>
      <c r="I216" s="199"/>
      <c r="J216" s="200"/>
    </row>
    <row r="217" customFormat="false" ht="13.8" hidden="false" customHeight="false" outlineLevel="0" collapsed="false">
      <c r="A217" s="239" t="s">
        <v>288</v>
      </c>
      <c r="B217" s="228"/>
      <c r="C217" s="228"/>
      <c r="D217" s="228"/>
      <c r="E217" s="228"/>
      <c r="F217" s="199" t="s">
        <v>311</v>
      </c>
      <c r="H217" s="234"/>
      <c r="I217" s="199"/>
      <c r="J217" s="200"/>
    </row>
    <row r="218" customFormat="false" ht="13.8" hidden="false" customHeight="false" outlineLevel="0" collapsed="false">
      <c r="A218" s="239" t="s">
        <v>310</v>
      </c>
      <c r="B218" s="228"/>
      <c r="C218" s="228"/>
      <c r="D218" s="228"/>
      <c r="E218" s="228"/>
      <c r="F218" s="201"/>
      <c r="G218" s="202"/>
      <c r="H218" s="234"/>
      <c r="I218" s="199"/>
      <c r="J218" s="200"/>
    </row>
    <row r="219" customFormat="false" ht="13.8" hidden="false" customHeight="false" outlineLevel="0" collapsed="false">
      <c r="A219" s="238" t="s">
        <v>302</v>
      </c>
      <c r="B219" s="228"/>
      <c r="C219" s="228"/>
      <c r="D219" s="228"/>
      <c r="E219" s="228"/>
      <c r="F219" s="201" t="s">
        <v>277</v>
      </c>
      <c r="G219" s="202" t="n">
        <f aca="false">'Planilha Orçamentária'!F39</f>
        <v>5696.717136</v>
      </c>
      <c r="H219" s="229" t="str">
        <f aca="false">'Planilha Orçamentária'!E39</f>
        <v>M3XKM</v>
      </c>
      <c r="J219" s="200"/>
    </row>
    <row r="220" customFormat="false" ht="13.8" hidden="false" customHeight="false" outlineLevel="0" collapsed="false">
      <c r="A220" s="233"/>
      <c r="B220" s="228"/>
      <c r="C220" s="228"/>
      <c r="D220" s="228"/>
      <c r="E220" s="228"/>
      <c r="F220" s="201"/>
      <c r="G220" s="202"/>
      <c r="H220" s="234"/>
      <c r="I220" s="199"/>
      <c r="J220" s="200"/>
    </row>
    <row r="221" customFormat="false" ht="13.8" hidden="false" customHeight="false" outlineLevel="0" collapsed="false">
      <c r="A221" s="209"/>
      <c r="B221" s="210"/>
      <c r="C221" s="210"/>
      <c r="D221" s="210"/>
      <c r="E221" s="210"/>
      <c r="F221" s="210"/>
      <c r="G221" s="235"/>
      <c r="H221" s="210"/>
      <c r="I221" s="236"/>
      <c r="J221" s="211"/>
    </row>
    <row r="222" customFormat="false" ht="13.8" hidden="false" customHeight="false" outlineLevel="0" collapsed="false">
      <c r="A222" s="189" t="s">
        <v>10</v>
      </c>
      <c r="B222" s="190" t="s">
        <v>271</v>
      </c>
      <c r="C222" s="190"/>
      <c r="D222" s="197" t="s">
        <v>272</v>
      </c>
      <c r="E222" s="192"/>
      <c r="F222" s="192"/>
      <c r="G222" s="192"/>
      <c r="H222" s="192"/>
      <c r="I222" s="192"/>
      <c r="J222" s="193"/>
    </row>
    <row r="223" customFormat="false" ht="13.8" hidden="false" customHeight="false" outlineLevel="0" collapsed="false">
      <c r="A223" s="217" t="str">
        <f aca="false">'Planilha Orçamentária'!A43</f>
        <v>3.1.1</v>
      </c>
      <c r="B223" s="218" t="n">
        <f aca="false">'Planilha Orçamentária'!B43</f>
        <v>98525</v>
      </c>
      <c r="C223" s="218"/>
      <c r="D223" s="227" t="str">
        <f aca="false">'Planilha Orçamentária'!D43</f>
        <v>LIMPEZA MECANIZADA DE CAMADA VEGETAL, VEGETAÇÃO E PEQUENAS ÁRVORES (DIÂMETRO DE TRONCO MENOR QUE 0,20 M), COM TRATOR DE ESTEIRAS.AF_05/2018</v>
      </c>
      <c r="E223" s="227"/>
      <c r="F223" s="227"/>
      <c r="G223" s="227"/>
      <c r="H223" s="227"/>
      <c r="I223" s="227"/>
      <c r="J223" s="227"/>
    </row>
    <row r="224" customFormat="false" ht="25.7" hidden="false" customHeight="true" outlineLevel="0" collapsed="false">
      <c r="A224" s="217"/>
      <c r="B224" s="217"/>
      <c r="C224" s="218"/>
      <c r="D224" s="227"/>
      <c r="E224" s="227"/>
      <c r="F224" s="227"/>
      <c r="G224" s="227"/>
      <c r="H224" s="227"/>
      <c r="I224" s="227"/>
      <c r="J224" s="227"/>
    </row>
    <row r="225" customFormat="false" ht="13.8" hidden="false" customHeight="false" outlineLevel="0" collapsed="false">
      <c r="A225" s="197" t="s">
        <v>273</v>
      </c>
      <c r="B225" s="228"/>
      <c r="C225" s="228"/>
      <c r="D225" s="228"/>
      <c r="E225" s="228"/>
      <c r="F225" s="201"/>
      <c r="G225" s="202"/>
      <c r="H225" s="234"/>
      <c r="I225" s="199"/>
      <c r="J225" s="200"/>
    </row>
    <row r="226" customFormat="false" ht="13.8" hidden="false" customHeight="false" outlineLevel="0" collapsed="false">
      <c r="A226" s="233"/>
      <c r="B226" s="228"/>
      <c r="C226" s="228"/>
      <c r="D226" s="228"/>
      <c r="E226" s="228"/>
      <c r="F226" s="201"/>
      <c r="G226" s="202"/>
      <c r="H226" s="234"/>
      <c r="I226" s="199"/>
      <c r="J226" s="200"/>
    </row>
    <row r="227" customFormat="false" ht="13.8" hidden="false" customHeight="false" outlineLevel="0" collapsed="false">
      <c r="A227" s="198" t="s">
        <v>312</v>
      </c>
      <c r="B227" s="228"/>
      <c r="C227" s="228"/>
      <c r="D227" s="228"/>
      <c r="E227" s="228"/>
      <c r="F227" s="199" t="s">
        <v>313</v>
      </c>
      <c r="H227" s="234"/>
      <c r="I227" s="199"/>
      <c r="J227" s="200"/>
    </row>
    <row r="228" customFormat="false" ht="13.8" hidden="false" customHeight="false" outlineLevel="0" collapsed="false">
      <c r="A228" s="198" t="s">
        <v>280</v>
      </c>
      <c r="B228" s="228"/>
      <c r="C228" s="228"/>
      <c r="D228" s="228"/>
      <c r="E228" s="228"/>
      <c r="F228" s="201"/>
      <c r="G228" s="202"/>
      <c r="H228" s="234"/>
      <c r="I228" s="199"/>
      <c r="J228" s="200"/>
    </row>
    <row r="229" customFormat="false" ht="13.8" hidden="false" customHeight="false" outlineLevel="0" collapsed="false">
      <c r="A229" s="238"/>
      <c r="B229" s="228"/>
      <c r="C229" s="228"/>
      <c r="D229" s="228"/>
      <c r="E229" s="228"/>
      <c r="F229" s="201" t="s">
        <v>277</v>
      </c>
      <c r="G229" s="202" t="n">
        <f aca="false">'Planilha Orçamentária'!F43</f>
        <v>2183.65</v>
      </c>
      <c r="H229" s="229" t="str">
        <f aca="false">'Planilha Orçamentária'!E43</f>
        <v>M2</v>
      </c>
      <c r="J229" s="200"/>
    </row>
    <row r="230" customFormat="false" ht="13.8" hidden="false" customHeight="false" outlineLevel="0" collapsed="false">
      <c r="A230" s="233"/>
      <c r="B230" s="228"/>
      <c r="C230" s="228"/>
      <c r="D230" s="228"/>
      <c r="E230" s="228"/>
      <c r="F230" s="201"/>
      <c r="G230" s="202"/>
      <c r="H230" s="234"/>
      <c r="I230" s="199"/>
      <c r="J230" s="200"/>
    </row>
    <row r="231" customFormat="false" ht="13.8" hidden="false" customHeight="false" outlineLevel="0" collapsed="false">
      <c r="A231" s="209"/>
      <c r="B231" s="210"/>
      <c r="C231" s="210"/>
      <c r="D231" s="210"/>
      <c r="E231" s="210"/>
      <c r="F231" s="210"/>
      <c r="G231" s="235"/>
      <c r="H231" s="210"/>
      <c r="I231" s="236"/>
      <c r="J231" s="211"/>
    </row>
    <row r="232" customFormat="false" ht="13.8" hidden="false" customHeight="false" outlineLevel="0" collapsed="false">
      <c r="A232" s="189" t="s">
        <v>10</v>
      </c>
      <c r="B232" s="190" t="s">
        <v>271</v>
      </c>
      <c r="C232" s="190"/>
      <c r="D232" s="197" t="s">
        <v>272</v>
      </c>
      <c r="E232" s="192"/>
      <c r="F232" s="192"/>
      <c r="G232" s="192"/>
      <c r="H232" s="192"/>
      <c r="I232" s="192"/>
      <c r="J232" s="193"/>
    </row>
    <row r="233" customFormat="false" ht="13.8" hidden="false" customHeight="false" outlineLevel="0" collapsed="false">
      <c r="A233" s="217" t="str">
        <f aca="false">'Planilha Orçamentária'!A44</f>
        <v>3.1.2</v>
      </c>
      <c r="B233" s="218" t="n">
        <f aca="false">'Planilha Orçamentária'!B44</f>
        <v>100978</v>
      </c>
      <c r="C233" s="218"/>
      <c r="D233" s="227" t="str">
        <f aca="false">'Planilha Orçamentária'!D44</f>
        <v>CARGA, MANOBRA E DESCARGA DE SOLOS E MATERIAIS GRANULARES EM CAMINHÃO BASCULANTE 10 M³ - CARGA COM ESCAVADEIRA HIDRÁULICA (CAÇAMBA DE 1,20 M³ / 155 HP) E DESCARGA LIVRE (UNIDADE: M3). AF_07/2020</v>
      </c>
      <c r="E233" s="227"/>
      <c r="F233" s="227"/>
      <c r="G233" s="227"/>
      <c r="H233" s="227"/>
      <c r="I233" s="227"/>
      <c r="J233" s="227"/>
    </row>
    <row r="234" customFormat="false" ht="34.8" hidden="false" customHeight="true" outlineLevel="0" collapsed="false">
      <c r="A234" s="217"/>
      <c r="B234" s="217"/>
      <c r="C234" s="218"/>
      <c r="D234" s="227"/>
      <c r="E234" s="227"/>
      <c r="F234" s="227"/>
      <c r="G234" s="227"/>
      <c r="H234" s="227"/>
      <c r="I234" s="227"/>
      <c r="J234" s="227"/>
    </row>
    <row r="235" customFormat="false" ht="13.8" hidden="false" customHeight="false" outlineLevel="0" collapsed="false">
      <c r="A235" s="197" t="s">
        <v>273</v>
      </c>
      <c r="B235" s="228"/>
      <c r="C235" s="228"/>
      <c r="D235" s="228"/>
      <c r="E235" s="228"/>
      <c r="F235" s="201"/>
      <c r="G235" s="202"/>
      <c r="H235" s="234"/>
      <c r="I235" s="199"/>
      <c r="J235" s="200"/>
    </row>
    <row r="236" customFormat="false" ht="13.8" hidden="false" customHeight="false" outlineLevel="0" collapsed="false">
      <c r="A236" s="233"/>
      <c r="B236" s="228"/>
      <c r="C236" s="228"/>
      <c r="D236" s="228"/>
      <c r="E236" s="228"/>
      <c r="F236" s="201"/>
      <c r="G236" s="202"/>
      <c r="H236" s="234"/>
      <c r="I236" s="199"/>
      <c r="J236" s="200"/>
    </row>
    <row r="237" customFormat="false" ht="13.8" hidden="false" customHeight="false" outlineLevel="0" collapsed="false">
      <c r="A237" s="238" t="s">
        <v>314</v>
      </c>
      <c r="B237" s="228"/>
      <c r="C237" s="228"/>
      <c r="D237" s="228"/>
      <c r="E237" s="228"/>
      <c r="F237" s="199" t="s">
        <v>315</v>
      </c>
      <c r="H237" s="234"/>
      <c r="I237" s="199"/>
      <c r="J237" s="200"/>
    </row>
    <row r="238" customFormat="false" ht="13.8" hidden="false" customHeight="false" outlineLevel="0" collapsed="false">
      <c r="A238" s="239" t="s">
        <v>283</v>
      </c>
      <c r="B238" s="228"/>
      <c r="C238" s="228"/>
      <c r="D238" s="228"/>
      <c r="E238" s="228"/>
      <c r="F238" s="201"/>
      <c r="G238" s="202"/>
      <c r="H238" s="234"/>
      <c r="I238" s="199"/>
      <c r="J238" s="200"/>
    </row>
    <row r="239" customFormat="false" ht="13.8" hidden="false" customHeight="false" outlineLevel="0" collapsed="false">
      <c r="A239" s="238" t="s">
        <v>284</v>
      </c>
      <c r="B239" s="228"/>
      <c r="C239" s="228"/>
      <c r="D239" s="228"/>
      <c r="E239" s="228"/>
      <c r="F239" s="201" t="s">
        <v>277</v>
      </c>
      <c r="G239" s="202" t="n">
        <f aca="false">'Planilha Orçamentária'!F44</f>
        <v>283.8745</v>
      </c>
      <c r="H239" s="229" t="str">
        <f aca="false">'Planilha Orçamentária'!E44</f>
        <v>M3</v>
      </c>
      <c r="J239" s="200"/>
    </row>
    <row r="240" customFormat="false" ht="13.8" hidden="false" customHeight="false" outlineLevel="0" collapsed="false">
      <c r="A240" s="233"/>
      <c r="B240" s="228"/>
      <c r="C240" s="228"/>
      <c r="D240" s="228"/>
      <c r="E240" s="228"/>
      <c r="F240" s="201"/>
      <c r="G240" s="202"/>
      <c r="H240" s="234"/>
      <c r="I240" s="199"/>
      <c r="J240" s="200"/>
    </row>
    <row r="241" customFormat="false" ht="13.8" hidden="false" customHeight="false" outlineLevel="0" collapsed="false">
      <c r="A241" s="209"/>
      <c r="B241" s="210"/>
      <c r="C241" s="210"/>
      <c r="D241" s="210"/>
      <c r="E241" s="210"/>
      <c r="F241" s="210"/>
      <c r="G241" s="235"/>
      <c r="H241" s="210"/>
      <c r="I241" s="236"/>
      <c r="J241" s="211"/>
    </row>
    <row r="242" customFormat="false" ht="13.8" hidden="false" customHeight="false" outlineLevel="0" collapsed="false">
      <c r="A242" s="189" t="s">
        <v>10</v>
      </c>
      <c r="B242" s="190" t="s">
        <v>271</v>
      </c>
      <c r="C242" s="190"/>
      <c r="D242" s="197" t="s">
        <v>272</v>
      </c>
      <c r="E242" s="192"/>
      <c r="F242" s="192"/>
      <c r="G242" s="192"/>
      <c r="H242" s="192"/>
      <c r="I242" s="192"/>
      <c r="J242" s="193"/>
    </row>
    <row r="243" customFormat="false" ht="13.8" hidden="false" customHeight="false" outlineLevel="0" collapsed="false">
      <c r="A243" s="217" t="str">
        <f aca="false">'Planilha Orçamentária'!A45</f>
        <v>3.1.3</v>
      </c>
      <c r="B243" s="218" t="n">
        <f aca="false">'Planilha Orçamentária'!B45</f>
        <v>95875</v>
      </c>
      <c r="C243" s="218"/>
      <c r="D243" s="227" t="str">
        <f aca="false">'Planilha Orçamentária'!D45</f>
        <v>TRANSPORTE COM CAMINHÃO BASCULANTE DE 10 M³, EM VIA URBANA PAVIMENTADA, DMT ATÉ 30 KM (UNIDADE: M3XKM). AF_07/2020</v>
      </c>
      <c r="E243" s="227"/>
      <c r="F243" s="227"/>
      <c r="G243" s="227"/>
      <c r="H243" s="227"/>
      <c r="I243" s="227"/>
      <c r="J243" s="227"/>
    </row>
    <row r="244" customFormat="false" ht="14.9" hidden="false" customHeight="true" outlineLevel="0" collapsed="false">
      <c r="A244" s="217"/>
      <c r="B244" s="217"/>
      <c r="C244" s="218"/>
      <c r="D244" s="227"/>
      <c r="E244" s="227"/>
      <c r="F244" s="227"/>
      <c r="G244" s="227"/>
      <c r="H244" s="227"/>
      <c r="I244" s="227"/>
      <c r="J244" s="227"/>
    </row>
    <row r="245" customFormat="false" ht="13.8" hidden="false" customHeight="false" outlineLevel="0" collapsed="false">
      <c r="A245" s="197" t="s">
        <v>273</v>
      </c>
      <c r="B245" s="228"/>
      <c r="C245" s="228"/>
      <c r="D245" s="228"/>
      <c r="E245" s="228"/>
      <c r="F245" s="201"/>
      <c r="G245" s="202"/>
      <c r="H245" s="234"/>
      <c r="I245" s="199"/>
      <c r="J245" s="200"/>
    </row>
    <row r="246" customFormat="false" ht="13.8" hidden="false" customHeight="false" outlineLevel="0" collapsed="false">
      <c r="A246" s="233"/>
      <c r="B246" s="228"/>
      <c r="C246" s="228"/>
      <c r="D246" s="228"/>
      <c r="E246" s="228"/>
      <c r="F246" s="201"/>
      <c r="G246" s="202"/>
      <c r="H246" s="234"/>
      <c r="I246" s="199"/>
      <c r="J246" s="200"/>
    </row>
    <row r="247" customFormat="false" ht="13.8" hidden="false" customHeight="false" outlineLevel="0" collapsed="false">
      <c r="A247" s="238" t="s">
        <v>316</v>
      </c>
      <c r="B247" s="228"/>
      <c r="C247" s="228"/>
      <c r="D247" s="228"/>
      <c r="E247" s="228"/>
      <c r="F247" s="199" t="s">
        <v>317</v>
      </c>
      <c r="H247" s="234"/>
      <c r="I247" s="199"/>
      <c r="J247" s="200"/>
    </row>
    <row r="248" customFormat="false" ht="13.8" hidden="false" customHeight="false" outlineLevel="0" collapsed="false">
      <c r="A248" s="239" t="s">
        <v>287</v>
      </c>
      <c r="B248" s="228"/>
      <c r="C248" s="228"/>
      <c r="D248" s="228"/>
      <c r="E248" s="228"/>
      <c r="F248" s="201"/>
      <c r="G248" s="202"/>
      <c r="H248" s="234"/>
      <c r="I248" s="199"/>
      <c r="J248" s="200"/>
    </row>
    <row r="249" customFormat="false" ht="13.8" hidden="false" customHeight="false" outlineLevel="0" collapsed="false">
      <c r="A249" s="238"/>
      <c r="B249" s="228"/>
      <c r="C249" s="228"/>
      <c r="D249" s="228"/>
      <c r="E249" s="228"/>
      <c r="F249" s="201" t="s">
        <v>277</v>
      </c>
      <c r="G249" s="202" t="n">
        <f aca="false">'Planilha Orçamentária'!F45</f>
        <v>4513.60455</v>
      </c>
      <c r="H249" s="229" t="str">
        <f aca="false">'Planilha Orçamentária'!E45</f>
        <v>M3XKM</v>
      </c>
      <c r="J249" s="200"/>
    </row>
    <row r="250" customFormat="false" ht="13.8" hidden="false" customHeight="false" outlineLevel="0" collapsed="false">
      <c r="A250" s="233"/>
      <c r="B250" s="228"/>
      <c r="C250" s="228"/>
      <c r="D250" s="228"/>
      <c r="E250" s="228"/>
      <c r="F250" s="201"/>
      <c r="G250" s="202"/>
      <c r="H250" s="234"/>
      <c r="I250" s="199"/>
      <c r="J250" s="200"/>
    </row>
    <row r="251" customFormat="false" ht="13.8" hidden="false" customHeight="false" outlineLevel="0" collapsed="false">
      <c r="A251" s="209"/>
      <c r="B251" s="210"/>
      <c r="C251" s="210"/>
      <c r="D251" s="210"/>
      <c r="E251" s="210"/>
      <c r="F251" s="210"/>
      <c r="G251" s="235"/>
      <c r="H251" s="210"/>
      <c r="I251" s="236"/>
      <c r="J251" s="211"/>
    </row>
    <row r="252" customFormat="false" ht="13.8" hidden="false" customHeight="false" outlineLevel="0" collapsed="false">
      <c r="A252" s="189" t="s">
        <v>10</v>
      </c>
      <c r="B252" s="190" t="s">
        <v>271</v>
      </c>
      <c r="C252" s="190"/>
      <c r="D252" s="197" t="s">
        <v>272</v>
      </c>
      <c r="E252" s="192"/>
      <c r="F252" s="192"/>
      <c r="G252" s="192"/>
      <c r="H252" s="192"/>
      <c r="I252" s="192"/>
      <c r="J252" s="193"/>
    </row>
    <row r="253" customFormat="false" ht="13.8" hidden="false" customHeight="false" outlineLevel="0" collapsed="false">
      <c r="A253" s="217" t="str">
        <f aca="false">'Planilha Orçamentária'!A46</f>
        <v>3.1.4</v>
      </c>
      <c r="B253" s="218" t="n">
        <f aca="false">'Planilha Orçamentária'!B46</f>
        <v>97636</v>
      </c>
      <c r="C253" s="218"/>
      <c r="D253" s="227" t="str">
        <f aca="false">'Planilha Orçamentária'!D46</f>
        <v>DEMOLIÇÃO PARCIAL DE PAVIMENTO ASFÁLTICO, DE FORMA MECANIZADA, SEM REAPROVEITAMENTO. AF_09/2023</v>
      </c>
      <c r="E253" s="227"/>
      <c r="F253" s="227"/>
      <c r="G253" s="227"/>
      <c r="H253" s="227"/>
      <c r="I253" s="227"/>
      <c r="J253" s="227"/>
    </row>
    <row r="254" customFormat="false" ht="13.8" hidden="false" customHeight="false" outlineLevel="0" collapsed="false">
      <c r="A254" s="217"/>
      <c r="B254" s="217"/>
      <c r="C254" s="218"/>
      <c r="D254" s="227"/>
      <c r="E254" s="227"/>
      <c r="F254" s="227"/>
      <c r="G254" s="227"/>
      <c r="H254" s="227"/>
      <c r="I254" s="227"/>
      <c r="J254" s="227"/>
    </row>
    <row r="255" customFormat="false" ht="13.8" hidden="false" customHeight="false" outlineLevel="0" collapsed="false">
      <c r="A255" s="197" t="s">
        <v>273</v>
      </c>
      <c r="B255" s="228"/>
      <c r="C255" s="228"/>
      <c r="D255" s="228"/>
      <c r="E255" s="228"/>
      <c r="F255" s="201"/>
      <c r="G255" s="202"/>
      <c r="H255" s="234"/>
      <c r="I255" s="199"/>
      <c r="J255" s="200"/>
    </row>
    <row r="256" customFormat="false" ht="13.8" hidden="false" customHeight="false" outlineLevel="0" collapsed="false">
      <c r="A256" s="233"/>
      <c r="B256" s="228"/>
      <c r="C256" s="228"/>
      <c r="D256" s="228"/>
      <c r="E256" s="228"/>
      <c r="F256" s="201"/>
      <c r="G256" s="202"/>
      <c r="H256" s="234"/>
      <c r="I256" s="199"/>
      <c r="J256" s="200"/>
    </row>
    <row r="257" customFormat="false" ht="13.8" hidden="false" customHeight="false" outlineLevel="0" collapsed="false">
      <c r="A257" s="238" t="s">
        <v>318</v>
      </c>
      <c r="B257" s="228"/>
      <c r="C257" s="228"/>
      <c r="D257" s="228"/>
      <c r="E257" s="228"/>
      <c r="F257" s="199" t="s">
        <v>319</v>
      </c>
      <c r="H257" s="234"/>
      <c r="I257" s="199"/>
      <c r="J257" s="200"/>
    </row>
    <row r="258" customFormat="false" ht="13.8" hidden="false" customHeight="false" outlineLevel="0" collapsed="false">
      <c r="A258" s="239"/>
      <c r="B258" s="228"/>
      <c r="C258" s="228"/>
      <c r="D258" s="228"/>
      <c r="E258" s="228"/>
      <c r="F258" s="201"/>
      <c r="G258" s="202"/>
      <c r="H258" s="234"/>
      <c r="I258" s="199"/>
      <c r="J258" s="200"/>
    </row>
    <row r="259" customFormat="false" ht="13.8" hidden="false" customHeight="false" outlineLevel="0" collapsed="false">
      <c r="A259" s="238"/>
      <c r="B259" s="228"/>
      <c r="C259" s="228"/>
      <c r="D259" s="228"/>
      <c r="E259" s="228"/>
      <c r="F259" s="201" t="s">
        <v>277</v>
      </c>
      <c r="G259" s="202" t="n">
        <f aca="false">'Planilha Orçamentária'!F46</f>
        <v>650</v>
      </c>
      <c r="H259" s="229" t="str">
        <f aca="false">'Planilha Orçamentária'!E46</f>
        <v>M2</v>
      </c>
      <c r="J259" s="200"/>
    </row>
    <row r="260" customFormat="false" ht="13.8" hidden="false" customHeight="false" outlineLevel="0" collapsed="false">
      <c r="A260" s="233"/>
      <c r="B260" s="228"/>
      <c r="C260" s="228"/>
      <c r="D260" s="228"/>
      <c r="E260" s="228"/>
      <c r="F260" s="201"/>
      <c r="G260" s="202"/>
      <c r="H260" s="234"/>
      <c r="I260" s="199"/>
      <c r="J260" s="200"/>
    </row>
    <row r="261" customFormat="false" ht="13.8" hidden="false" customHeight="false" outlineLevel="0" collapsed="false">
      <c r="A261" s="209"/>
      <c r="B261" s="210"/>
      <c r="C261" s="210"/>
      <c r="D261" s="210"/>
      <c r="E261" s="210"/>
      <c r="F261" s="210"/>
      <c r="G261" s="235"/>
      <c r="H261" s="210"/>
      <c r="I261" s="236"/>
      <c r="J261" s="211"/>
    </row>
    <row r="262" customFormat="false" ht="13.8" hidden="false" customHeight="false" outlineLevel="0" collapsed="false">
      <c r="A262" s="189" t="s">
        <v>10</v>
      </c>
      <c r="B262" s="190" t="s">
        <v>271</v>
      </c>
      <c r="C262" s="190"/>
      <c r="D262" s="197" t="s">
        <v>272</v>
      </c>
      <c r="E262" s="192"/>
      <c r="F262" s="192"/>
      <c r="G262" s="192"/>
      <c r="H262" s="192"/>
      <c r="I262" s="192"/>
      <c r="J262" s="193"/>
    </row>
    <row r="263" customFormat="false" ht="13.8" hidden="false" customHeight="false" outlineLevel="0" collapsed="false">
      <c r="A263" s="217" t="str">
        <f aca="false">'Planilha Orçamentária'!A47</f>
        <v>3.1.5</v>
      </c>
      <c r="B263" s="218" t="n">
        <f aca="false">'Planilha Orçamentária'!B47</f>
        <v>100982</v>
      </c>
      <c r="C263" s="218"/>
      <c r="D263" s="227" t="str">
        <f aca="false">'Planilha Orçamentária'!D47</f>
        <v>CARGA, MANOBRA E DESCARGA DE ENTULHO EM CAMINHÃO BASCULANTE 10 M³ - CARGA COM ESCAVADEIRA HIDRÁULICA  (CAÇAMBA DE 0,80 M³ / 111 HP) E DESCARGA LIVRE (UNIDADE: M3). AF_07/2020</v>
      </c>
      <c r="E263" s="227"/>
      <c r="F263" s="227"/>
      <c r="G263" s="227"/>
      <c r="H263" s="227"/>
      <c r="I263" s="227"/>
      <c r="J263" s="227"/>
    </row>
    <row r="264" customFormat="false" ht="21.55" hidden="false" customHeight="true" outlineLevel="0" collapsed="false">
      <c r="A264" s="217"/>
      <c r="B264" s="217"/>
      <c r="C264" s="218"/>
      <c r="D264" s="227"/>
      <c r="E264" s="227"/>
      <c r="F264" s="227"/>
      <c r="G264" s="227"/>
      <c r="H264" s="227"/>
      <c r="I264" s="227"/>
      <c r="J264" s="227"/>
    </row>
    <row r="265" customFormat="false" ht="13.8" hidden="false" customHeight="false" outlineLevel="0" collapsed="false">
      <c r="A265" s="197" t="s">
        <v>273</v>
      </c>
      <c r="B265" s="228"/>
      <c r="C265" s="228"/>
      <c r="D265" s="228"/>
      <c r="E265" s="228"/>
      <c r="F265" s="201"/>
      <c r="G265" s="202"/>
      <c r="H265" s="234"/>
      <c r="I265" s="199"/>
      <c r="J265" s="200"/>
    </row>
    <row r="266" customFormat="false" ht="13.8" hidden="false" customHeight="false" outlineLevel="0" collapsed="false">
      <c r="A266" s="233"/>
      <c r="B266" s="228"/>
      <c r="C266" s="228"/>
      <c r="D266" s="228"/>
      <c r="E266" s="228"/>
      <c r="F266" s="201"/>
      <c r="G266" s="202"/>
      <c r="H266" s="234"/>
      <c r="I266" s="199"/>
      <c r="J266" s="200"/>
    </row>
    <row r="267" customFormat="false" ht="13.8" hidden="false" customHeight="false" outlineLevel="0" collapsed="false">
      <c r="A267" s="238" t="s">
        <v>318</v>
      </c>
      <c r="B267" s="228"/>
      <c r="C267" s="228"/>
      <c r="D267" s="228"/>
      <c r="E267" s="228"/>
      <c r="F267" s="199" t="s">
        <v>320</v>
      </c>
      <c r="H267" s="234"/>
      <c r="I267" s="199"/>
      <c r="J267" s="200"/>
    </row>
    <row r="268" customFormat="false" ht="13.8" hidden="false" customHeight="false" outlineLevel="0" collapsed="false">
      <c r="A268" s="239" t="s">
        <v>321</v>
      </c>
      <c r="B268" s="228"/>
      <c r="C268" s="228"/>
      <c r="D268" s="228"/>
      <c r="E268" s="228"/>
      <c r="F268" s="201"/>
      <c r="G268" s="202"/>
      <c r="H268" s="234"/>
      <c r="I268" s="199"/>
      <c r="J268" s="200"/>
    </row>
    <row r="269" customFormat="false" ht="13.8" hidden="false" customHeight="false" outlineLevel="0" collapsed="false">
      <c r="A269" s="238" t="s">
        <v>284</v>
      </c>
      <c r="B269" s="228"/>
      <c r="C269" s="228"/>
      <c r="D269" s="228"/>
      <c r="E269" s="228"/>
      <c r="F269" s="201" t="s">
        <v>277</v>
      </c>
      <c r="G269" s="202" t="n">
        <f aca="false">'Planilha Orçamentária'!F47</f>
        <v>42.25</v>
      </c>
      <c r="H269" s="229" t="str">
        <f aca="false">'Planilha Orçamentária'!E47</f>
        <v>M3</v>
      </c>
      <c r="J269" s="200"/>
    </row>
    <row r="270" customFormat="false" ht="13.8" hidden="false" customHeight="false" outlineLevel="0" collapsed="false">
      <c r="A270" s="233"/>
      <c r="B270" s="228"/>
      <c r="C270" s="228"/>
      <c r="D270" s="228"/>
      <c r="E270" s="228"/>
      <c r="F270" s="201"/>
      <c r="G270" s="202"/>
      <c r="H270" s="234"/>
      <c r="I270" s="199"/>
      <c r="J270" s="200"/>
    </row>
    <row r="271" customFormat="false" ht="13.8" hidden="false" customHeight="false" outlineLevel="0" collapsed="false">
      <c r="A271" s="209"/>
      <c r="B271" s="210"/>
      <c r="C271" s="210"/>
      <c r="D271" s="210"/>
      <c r="E271" s="210"/>
      <c r="F271" s="210"/>
      <c r="G271" s="235"/>
      <c r="H271" s="210"/>
      <c r="I271" s="236"/>
      <c r="J271" s="211"/>
    </row>
    <row r="272" customFormat="false" ht="13.8" hidden="false" customHeight="false" outlineLevel="0" collapsed="false">
      <c r="A272" s="189" t="s">
        <v>10</v>
      </c>
      <c r="B272" s="190" t="s">
        <v>271</v>
      </c>
      <c r="C272" s="190"/>
      <c r="D272" s="197" t="s">
        <v>272</v>
      </c>
      <c r="E272" s="192"/>
      <c r="F272" s="192"/>
      <c r="G272" s="192"/>
      <c r="H272" s="192"/>
      <c r="I272" s="192"/>
      <c r="J272" s="193"/>
    </row>
    <row r="273" customFormat="false" ht="13.8" hidden="false" customHeight="false" outlineLevel="0" collapsed="false">
      <c r="A273" s="217" t="str">
        <f aca="false">'Planilha Orçamentária'!A48</f>
        <v>3.1.6</v>
      </c>
      <c r="B273" s="218" t="n">
        <f aca="false">'Planilha Orçamentária'!B48</f>
        <v>93590</v>
      </c>
      <c r="C273" s="218"/>
      <c r="D273" s="227" t="str">
        <f aca="false">'Planilha Orçamentária'!D48</f>
        <v>TRANSPORTE COM CAMINHÃO BASCULANTE DE 10 M³, EM VIA URBANA PAVIMENTADA, ADICIONAL PARA DMT EXCEDENTE A 30 KM (UNIDADE: M3XKM). AF_07/2020</v>
      </c>
      <c r="E273" s="227"/>
      <c r="F273" s="227"/>
      <c r="G273" s="227"/>
      <c r="H273" s="227"/>
      <c r="I273" s="227"/>
      <c r="J273" s="227"/>
    </row>
    <row r="274" customFormat="false" ht="19.05" hidden="false" customHeight="true" outlineLevel="0" collapsed="false">
      <c r="A274" s="217"/>
      <c r="B274" s="217"/>
      <c r="C274" s="218"/>
      <c r="D274" s="227"/>
      <c r="E274" s="227"/>
      <c r="F274" s="227"/>
      <c r="G274" s="227"/>
      <c r="H274" s="227"/>
      <c r="I274" s="227"/>
      <c r="J274" s="227"/>
    </row>
    <row r="275" customFormat="false" ht="13.8" hidden="false" customHeight="false" outlineLevel="0" collapsed="false">
      <c r="A275" s="197" t="s">
        <v>273</v>
      </c>
      <c r="B275" s="228"/>
      <c r="C275" s="228"/>
      <c r="D275" s="228"/>
      <c r="E275" s="228"/>
      <c r="F275" s="201"/>
      <c r="G275" s="202"/>
      <c r="H275" s="234"/>
      <c r="I275" s="199"/>
      <c r="J275" s="200"/>
    </row>
    <row r="276" customFormat="false" ht="13.8" hidden="false" customHeight="false" outlineLevel="0" collapsed="false">
      <c r="A276" s="233"/>
      <c r="B276" s="228"/>
      <c r="C276" s="228"/>
      <c r="D276" s="228"/>
      <c r="E276" s="228"/>
      <c r="F276" s="201"/>
      <c r="G276" s="202"/>
      <c r="H276" s="234"/>
      <c r="I276" s="199"/>
      <c r="J276" s="200"/>
    </row>
    <row r="277" customFormat="false" ht="13.8" hidden="false" customHeight="false" outlineLevel="0" collapsed="false">
      <c r="A277" s="238" t="s">
        <v>322</v>
      </c>
      <c r="B277" s="228"/>
      <c r="C277" s="228"/>
      <c r="D277" s="228"/>
      <c r="E277" s="228"/>
      <c r="F277" s="199" t="s">
        <v>323</v>
      </c>
      <c r="H277" s="234"/>
      <c r="I277" s="199"/>
      <c r="J277" s="200"/>
    </row>
    <row r="278" customFormat="false" ht="13.8" hidden="false" customHeight="false" outlineLevel="0" collapsed="false">
      <c r="A278" s="239" t="s">
        <v>287</v>
      </c>
      <c r="B278" s="228"/>
      <c r="C278" s="228"/>
      <c r="D278" s="228"/>
      <c r="E278" s="228"/>
      <c r="F278" s="201"/>
      <c r="G278" s="202"/>
      <c r="H278" s="234"/>
      <c r="I278" s="199"/>
      <c r="J278" s="200"/>
    </row>
    <row r="279" customFormat="false" ht="13.8" hidden="false" customHeight="false" outlineLevel="0" collapsed="false">
      <c r="A279" s="238"/>
      <c r="B279" s="228"/>
      <c r="C279" s="228"/>
      <c r="D279" s="228"/>
      <c r="E279" s="228"/>
      <c r="F279" s="201" t="s">
        <v>277</v>
      </c>
      <c r="G279" s="202" t="n">
        <f aca="false">'Planilha Orçamentária'!F48</f>
        <v>671.775</v>
      </c>
      <c r="H279" s="229" t="str">
        <f aca="false">'Planilha Orçamentária'!E48</f>
        <v>M3XKM</v>
      </c>
      <c r="J279" s="200"/>
    </row>
    <row r="280" customFormat="false" ht="13.8" hidden="false" customHeight="false" outlineLevel="0" collapsed="false">
      <c r="A280" s="233"/>
      <c r="B280" s="228"/>
      <c r="C280" s="228"/>
      <c r="D280" s="228"/>
      <c r="E280" s="228"/>
      <c r="F280" s="201"/>
      <c r="G280" s="202"/>
      <c r="H280" s="234"/>
      <c r="I280" s="199"/>
      <c r="J280" s="200"/>
    </row>
    <row r="281" customFormat="false" ht="13.8" hidden="false" customHeight="false" outlineLevel="0" collapsed="false">
      <c r="A281" s="209"/>
      <c r="B281" s="210"/>
      <c r="C281" s="210"/>
      <c r="D281" s="210"/>
      <c r="E281" s="210"/>
      <c r="F281" s="210"/>
      <c r="G281" s="235"/>
      <c r="H281" s="210"/>
      <c r="I281" s="236"/>
      <c r="J281" s="211"/>
    </row>
    <row r="282" customFormat="false" ht="13.8" hidden="false" customHeight="false" outlineLevel="0" collapsed="false">
      <c r="A282" s="189" t="s">
        <v>10</v>
      </c>
      <c r="B282" s="190" t="s">
        <v>271</v>
      </c>
      <c r="C282" s="190"/>
      <c r="D282" s="197" t="s">
        <v>272</v>
      </c>
      <c r="E282" s="192"/>
      <c r="F282" s="192"/>
      <c r="G282" s="192"/>
      <c r="H282" s="192"/>
      <c r="I282" s="192"/>
      <c r="J282" s="193"/>
    </row>
    <row r="283" customFormat="false" ht="13.8" hidden="false" customHeight="false" outlineLevel="0" collapsed="false">
      <c r="A283" s="217" t="str">
        <f aca="false">'Planilha Orçamentária'!A49</f>
        <v>3.1.7</v>
      </c>
      <c r="B283" s="237" t="n">
        <f aca="false">'Planilha Orçamentária'!B49</f>
        <v>101141</v>
      </c>
      <c r="C283" s="237"/>
      <c r="D283" s="227" t="str">
        <f aca="false">'Planilha Orçamentária'!D49</f>
        <v>ESCAVAÇÃO HORIZONTAL, INCLUINDO ESCARIFICAÇÃO, CARGA, DESCARGA E TRANSPORTE EM SOLO DE 2A CATEGORIA COM TRATOR DE ESTEIRAS (170HP/LÂMINA: 5,20M3) E CAMINHÃO BASCULANTE DE 10M3, DMT ATÉ 200M. AF_07/2020</v>
      </c>
      <c r="E283" s="227"/>
      <c r="F283" s="227"/>
      <c r="G283" s="227"/>
      <c r="H283" s="227"/>
      <c r="I283" s="227"/>
      <c r="J283" s="227"/>
    </row>
    <row r="284" customFormat="false" ht="33.15" hidden="false" customHeight="true" outlineLevel="0" collapsed="false">
      <c r="A284" s="217"/>
      <c r="B284" s="217"/>
      <c r="C284" s="237"/>
      <c r="D284" s="227"/>
      <c r="E284" s="227"/>
      <c r="F284" s="227"/>
      <c r="G284" s="227"/>
      <c r="H284" s="227"/>
      <c r="I284" s="227"/>
      <c r="J284" s="227"/>
    </row>
    <row r="285" customFormat="false" ht="13.8" hidden="false" customHeight="false" outlineLevel="0" collapsed="false">
      <c r="A285" s="197" t="s">
        <v>273</v>
      </c>
      <c r="B285" s="228"/>
      <c r="C285" s="228"/>
      <c r="D285" s="228"/>
      <c r="E285" s="228"/>
      <c r="F285" s="201"/>
      <c r="G285" s="202"/>
      <c r="H285" s="234"/>
      <c r="I285" s="199"/>
      <c r="J285" s="200"/>
    </row>
    <row r="286" customFormat="false" ht="13.8" hidden="false" customHeight="false" outlineLevel="0" collapsed="false">
      <c r="A286" s="233"/>
      <c r="B286" s="228"/>
      <c r="C286" s="228"/>
      <c r="D286" s="228"/>
      <c r="E286" s="228"/>
      <c r="F286" s="201"/>
      <c r="G286" s="202"/>
      <c r="H286" s="234"/>
      <c r="I286" s="199"/>
      <c r="J286" s="200"/>
    </row>
    <row r="287" customFormat="false" ht="13.8" hidden="false" customHeight="false" outlineLevel="0" collapsed="false">
      <c r="A287" s="238" t="s">
        <v>324</v>
      </c>
      <c r="B287" s="228"/>
      <c r="C287" s="228"/>
      <c r="D287" s="228"/>
      <c r="E287" s="228"/>
      <c r="F287" s="199" t="s">
        <v>325</v>
      </c>
      <c r="H287" s="234"/>
      <c r="I287" s="199"/>
      <c r="J287" s="200"/>
    </row>
    <row r="288" customFormat="false" ht="13.8" hidden="false" customHeight="false" outlineLevel="0" collapsed="false">
      <c r="A288" s="239" t="s">
        <v>290</v>
      </c>
      <c r="B288" s="228"/>
      <c r="C288" s="228"/>
      <c r="D288" s="228"/>
      <c r="E288" s="228"/>
      <c r="F288" s="201"/>
      <c r="G288" s="202"/>
      <c r="H288" s="234"/>
      <c r="I288" s="199"/>
      <c r="J288" s="200"/>
    </row>
    <row r="289" customFormat="false" ht="13.8" hidden="false" customHeight="false" outlineLevel="0" collapsed="false">
      <c r="A289" s="238"/>
      <c r="B289" s="228"/>
      <c r="C289" s="228"/>
      <c r="D289" s="228"/>
      <c r="E289" s="228"/>
      <c r="F289" s="201" t="s">
        <v>277</v>
      </c>
      <c r="G289" s="202" t="n">
        <f aca="false">'Planilha Orçamentária'!F49</f>
        <v>2586.9375</v>
      </c>
      <c r="H289" s="229" t="str">
        <f aca="false">'Planilha Orçamentária'!E49</f>
        <v>M3</v>
      </c>
      <c r="J289" s="200"/>
    </row>
    <row r="290" customFormat="false" ht="13.8" hidden="false" customHeight="false" outlineLevel="0" collapsed="false">
      <c r="A290" s="233"/>
      <c r="B290" s="228"/>
      <c r="C290" s="228"/>
      <c r="D290" s="228"/>
      <c r="E290" s="228"/>
      <c r="F290" s="201"/>
      <c r="G290" s="202"/>
      <c r="H290" s="234"/>
      <c r="I290" s="199"/>
      <c r="J290" s="200"/>
    </row>
    <row r="291" customFormat="false" ht="13.8" hidden="false" customHeight="false" outlineLevel="0" collapsed="false">
      <c r="A291" s="209"/>
      <c r="B291" s="210"/>
      <c r="C291" s="210"/>
      <c r="D291" s="210"/>
      <c r="E291" s="210"/>
      <c r="F291" s="210"/>
      <c r="G291" s="235"/>
      <c r="H291" s="210"/>
      <c r="I291" s="236"/>
      <c r="J291" s="211"/>
    </row>
    <row r="292" customFormat="false" ht="13.8" hidden="false" customHeight="false" outlineLevel="0" collapsed="false">
      <c r="A292" s="189" t="s">
        <v>10</v>
      </c>
      <c r="B292" s="190" t="s">
        <v>271</v>
      </c>
      <c r="C292" s="190"/>
      <c r="D292" s="197" t="s">
        <v>272</v>
      </c>
      <c r="E292" s="192"/>
      <c r="F292" s="192"/>
      <c r="G292" s="192"/>
      <c r="H292" s="192"/>
      <c r="I292" s="192"/>
      <c r="J292" s="193"/>
    </row>
    <row r="293" customFormat="false" ht="13.8" hidden="false" customHeight="false" outlineLevel="0" collapsed="false">
      <c r="A293" s="217" t="str">
        <f aca="false">'Planilha Orçamentária'!A50</f>
        <v>3.1.8</v>
      </c>
      <c r="B293" s="218" t="n">
        <f aca="false">'Planilha Orçamentária'!B50</f>
        <v>95875</v>
      </c>
      <c r="C293" s="218"/>
      <c r="D293" s="227" t="str">
        <f aca="false">'Planilha Orçamentária'!D50</f>
        <v>TRANSPORTE COM CAMINHÃO BASCULANTE DE 10 M³, EM VIA URBANA PAVIMENTADA, DMT ATÉ 30 KM (UNIDADE: M3XKM). AF_07/2020</v>
      </c>
      <c r="E293" s="227"/>
      <c r="F293" s="227"/>
      <c r="G293" s="227"/>
      <c r="H293" s="227"/>
      <c r="I293" s="227"/>
      <c r="J293" s="227"/>
    </row>
    <row r="294" customFormat="false" ht="13.8" hidden="false" customHeight="false" outlineLevel="0" collapsed="false">
      <c r="A294" s="217"/>
      <c r="B294" s="217"/>
      <c r="C294" s="218"/>
      <c r="D294" s="227"/>
      <c r="E294" s="227"/>
      <c r="F294" s="227"/>
      <c r="G294" s="227"/>
      <c r="H294" s="227"/>
      <c r="I294" s="227"/>
      <c r="J294" s="227"/>
    </row>
    <row r="295" customFormat="false" ht="13.8" hidden="false" customHeight="false" outlineLevel="0" collapsed="false">
      <c r="A295" s="197" t="s">
        <v>273</v>
      </c>
      <c r="B295" s="228"/>
      <c r="C295" s="228"/>
      <c r="D295" s="228"/>
      <c r="E295" s="228"/>
      <c r="F295" s="201"/>
      <c r="G295" s="202"/>
      <c r="H295" s="234"/>
      <c r="I295" s="199"/>
      <c r="J295" s="200"/>
    </row>
    <row r="296" customFormat="false" ht="13.8" hidden="false" customHeight="false" outlineLevel="0" collapsed="false">
      <c r="A296" s="233"/>
      <c r="B296" s="228"/>
      <c r="C296" s="228"/>
      <c r="D296" s="228"/>
      <c r="E296" s="228"/>
      <c r="F296" s="201"/>
      <c r="G296" s="202"/>
      <c r="H296" s="234"/>
      <c r="I296" s="199"/>
      <c r="J296" s="200"/>
    </row>
    <row r="297" customFormat="false" ht="13.8" hidden="false" customHeight="false" outlineLevel="0" collapsed="false">
      <c r="A297" s="238" t="s">
        <v>326</v>
      </c>
      <c r="B297" s="228"/>
      <c r="C297" s="228"/>
      <c r="D297" s="228"/>
      <c r="E297" s="228"/>
      <c r="F297" s="199" t="s">
        <v>327</v>
      </c>
      <c r="H297" s="234"/>
      <c r="I297" s="199"/>
      <c r="J297" s="200"/>
    </row>
    <row r="298" customFormat="false" ht="13.8" hidden="false" customHeight="false" outlineLevel="0" collapsed="false">
      <c r="A298" s="239" t="s">
        <v>287</v>
      </c>
      <c r="B298" s="228"/>
      <c r="C298" s="228"/>
      <c r="D298" s="228"/>
      <c r="E298" s="228"/>
      <c r="F298" s="201"/>
      <c r="G298" s="202"/>
      <c r="H298" s="234"/>
      <c r="I298" s="199"/>
      <c r="J298" s="200"/>
    </row>
    <row r="299" customFormat="false" ht="13.8" hidden="false" customHeight="false" outlineLevel="0" collapsed="false">
      <c r="A299" s="238" t="s">
        <v>284</v>
      </c>
      <c r="B299" s="228"/>
      <c r="C299" s="228"/>
      <c r="D299" s="228"/>
      <c r="E299" s="228"/>
      <c r="F299" s="201" t="s">
        <v>277</v>
      </c>
      <c r="G299" s="202" t="n">
        <f aca="false">'Planilha Orçamentária'!F50</f>
        <v>53471.998125</v>
      </c>
      <c r="H299" s="229" t="str">
        <f aca="false">'Planilha Orçamentária'!E50</f>
        <v>M3XKM</v>
      </c>
      <c r="J299" s="200"/>
    </row>
    <row r="300" customFormat="false" ht="13.8" hidden="false" customHeight="false" outlineLevel="0" collapsed="false">
      <c r="A300" s="233"/>
      <c r="B300" s="228"/>
      <c r="C300" s="228"/>
      <c r="D300" s="228"/>
      <c r="E300" s="228"/>
      <c r="F300" s="201"/>
      <c r="G300" s="202"/>
      <c r="H300" s="234"/>
      <c r="I300" s="199"/>
      <c r="J300" s="200"/>
    </row>
    <row r="301" customFormat="false" ht="13.8" hidden="false" customHeight="false" outlineLevel="0" collapsed="false">
      <c r="A301" s="209"/>
      <c r="B301" s="210"/>
      <c r="C301" s="210"/>
      <c r="D301" s="210"/>
      <c r="E301" s="210"/>
      <c r="F301" s="210"/>
      <c r="G301" s="235"/>
      <c r="H301" s="210"/>
      <c r="I301" s="236"/>
      <c r="J301" s="211"/>
    </row>
    <row r="302" customFormat="false" ht="13.8" hidden="false" customHeight="false" outlineLevel="0" collapsed="false">
      <c r="A302" s="189" t="s">
        <v>10</v>
      </c>
      <c r="B302" s="190" t="s">
        <v>271</v>
      </c>
      <c r="C302" s="190"/>
      <c r="D302" s="197" t="s">
        <v>272</v>
      </c>
      <c r="E302" s="192"/>
      <c r="F302" s="192"/>
      <c r="G302" s="192"/>
      <c r="H302" s="192"/>
      <c r="I302" s="192"/>
      <c r="J302" s="193"/>
    </row>
    <row r="303" customFormat="false" ht="13.8" hidden="false" customHeight="false" outlineLevel="0" collapsed="false">
      <c r="A303" s="217" t="str">
        <f aca="false">'Planilha Orçamentária'!A51</f>
        <v>3.1.9</v>
      </c>
      <c r="B303" s="237" t="n">
        <f aca="false">'Planilha Orçamentária'!B51</f>
        <v>100576</v>
      </c>
      <c r="C303" s="237"/>
      <c r="D303" s="227" t="str">
        <f aca="false">'Planilha Orçamentária'!D52</f>
        <v>EXECUÇÃO E COMPACTAÇÃO DE BASE E OU SUB-BASE PARA PAVIMENTAÇÃO DE SOLO (PREDOMINANTEMENTE ARENOSO) COM CIMENTO (TEOR DE 4%)  - EXCLUSIVE SOLO, ESCAVAÇÃO, CARGA E TRANSPORTE. AF_11/2019 – 20CM</v>
      </c>
      <c r="E303" s="227"/>
      <c r="F303" s="227"/>
      <c r="G303" s="227"/>
      <c r="H303" s="227"/>
      <c r="I303" s="227"/>
      <c r="J303" s="227"/>
    </row>
    <row r="304" customFormat="false" ht="19.05" hidden="false" customHeight="true" outlineLevel="0" collapsed="false">
      <c r="A304" s="217"/>
      <c r="B304" s="217"/>
      <c r="C304" s="237"/>
      <c r="D304" s="227"/>
      <c r="E304" s="227"/>
      <c r="F304" s="227"/>
      <c r="G304" s="227"/>
      <c r="H304" s="227"/>
      <c r="I304" s="227"/>
      <c r="J304" s="227"/>
    </row>
    <row r="305" customFormat="false" ht="13.8" hidden="false" customHeight="false" outlineLevel="0" collapsed="false">
      <c r="A305" s="197" t="s">
        <v>273</v>
      </c>
      <c r="B305" s="228"/>
      <c r="C305" s="228"/>
      <c r="D305" s="228"/>
      <c r="E305" s="228"/>
      <c r="F305" s="201"/>
      <c r="G305" s="202"/>
      <c r="H305" s="234"/>
      <c r="I305" s="199"/>
      <c r="J305" s="200"/>
    </row>
    <row r="306" customFormat="false" ht="13.8" hidden="false" customHeight="false" outlineLevel="0" collapsed="false">
      <c r="A306" s="233"/>
      <c r="B306" s="228"/>
      <c r="C306" s="228"/>
      <c r="D306" s="228"/>
      <c r="E306" s="228"/>
      <c r="F306" s="201"/>
      <c r="G306" s="202"/>
      <c r="H306" s="234"/>
      <c r="I306" s="199"/>
      <c r="J306" s="200"/>
    </row>
    <row r="307" customFormat="false" ht="13.8" hidden="false" customHeight="false" outlineLevel="0" collapsed="false">
      <c r="A307" s="238" t="s">
        <v>328</v>
      </c>
      <c r="B307" s="228"/>
      <c r="C307" s="228"/>
      <c r="D307" s="228"/>
      <c r="E307" s="228"/>
      <c r="F307" s="199" t="s">
        <v>329</v>
      </c>
      <c r="H307" s="234"/>
      <c r="I307" s="199"/>
      <c r="J307" s="200"/>
    </row>
    <row r="308" customFormat="false" ht="13.8" hidden="false" customHeight="false" outlineLevel="0" collapsed="false">
      <c r="A308" s="239"/>
      <c r="B308" s="228"/>
      <c r="C308" s="228"/>
      <c r="D308" s="228"/>
      <c r="E308" s="228"/>
      <c r="F308" s="201"/>
      <c r="G308" s="202"/>
      <c r="H308" s="234"/>
      <c r="I308" s="199"/>
      <c r="J308" s="200"/>
    </row>
    <row r="309" customFormat="false" ht="13.8" hidden="false" customHeight="false" outlineLevel="0" collapsed="false">
      <c r="A309" s="238"/>
      <c r="B309" s="228"/>
      <c r="C309" s="228"/>
      <c r="D309" s="228"/>
      <c r="E309" s="228"/>
      <c r="F309" s="201" t="s">
        <v>277</v>
      </c>
      <c r="G309" s="202" t="n">
        <f aca="false">'Planilha Orçamentária'!F51</f>
        <v>5748.75</v>
      </c>
      <c r="H309" s="229" t="str">
        <f aca="false">'Planilha Orçamentária'!E51</f>
        <v>M2</v>
      </c>
      <c r="J309" s="200"/>
    </row>
    <row r="310" customFormat="false" ht="13.8" hidden="false" customHeight="false" outlineLevel="0" collapsed="false">
      <c r="A310" s="233"/>
      <c r="B310" s="228"/>
      <c r="C310" s="228"/>
      <c r="D310" s="228"/>
      <c r="E310" s="228"/>
      <c r="F310" s="201"/>
      <c r="G310" s="202"/>
      <c r="H310" s="234"/>
      <c r="I310" s="199"/>
      <c r="J310" s="200"/>
    </row>
    <row r="311" customFormat="false" ht="13.8" hidden="false" customHeight="false" outlineLevel="0" collapsed="false">
      <c r="A311" s="209"/>
      <c r="B311" s="210"/>
      <c r="C311" s="210"/>
      <c r="D311" s="210"/>
      <c r="E311" s="210"/>
      <c r="F311" s="210"/>
      <c r="G311" s="235"/>
      <c r="H311" s="210"/>
      <c r="I311" s="236"/>
      <c r="J311" s="211"/>
    </row>
    <row r="312" customFormat="false" ht="13.8" hidden="false" customHeight="false" outlineLevel="0" collapsed="false">
      <c r="A312" s="189" t="s">
        <v>10</v>
      </c>
      <c r="B312" s="190" t="s">
        <v>271</v>
      </c>
      <c r="C312" s="190"/>
      <c r="D312" s="197" t="s">
        <v>272</v>
      </c>
      <c r="E312" s="192"/>
      <c r="F312" s="192"/>
      <c r="G312" s="192"/>
      <c r="H312" s="192"/>
      <c r="I312" s="192"/>
      <c r="J312" s="193"/>
    </row>
    <row r="313" customFormat="false" ht="13.8" hidden="false" customHeight="false" outlineLevel="0" collapsed="false">
      <c r="A313" s="217" t="str">
        <f aca="false">'Planilha Orçamentária'!A52</f>
        <v>3.1.10</v>
      </c>
      <c r="B313" s="218" t="n">
        <f aca="false">'Planilha Orçamentária'!B52</f>
        <v>100569</v>
      </c>
      <c r="C313" s="218"/>
      <c r="D313" s="227" t="str">
        <f aca="false">'Planilha Orçamentária'!D52</f>
        <v>EXECUÇÃO E COMPACTAÇÃO DE BASE E OU SUB-BASE PARA PAVIMENTAÇÃO DE SOLO (PREDOMINANTEMENTE ARENOSO) COM CIMENTO (TEOR DE 4%)  - EXCLUSIVE SOLO, ESCAVAÇÃO, CARGA E TRANSPORTE. AF_11/2019 – 20CM</v>
      </c>
      <c r="E313" s="227"/>
      <c r="F313" s="227"/>
      <c r="G313" s="227"/>
      <c r="H313" s="227"/>
      <c r="I313" s="227"/>
      <c r="J313" s="227"/>
    </row>
    <row r="314" customFormat="false" ht="19.9" hidden="false" customHeight="true" outlineLevel="0" collapsed="false">
      <c r="A314" s="217"/>
      <c r="B314" s="217"/>
      <c r="C314" s="218"/>
      <c r="D314" s="227"/>
      <c r="E314" s="227"/>
      <c r="F314" s="227"/>
      <c r="G314" s="227"/>
      <c r="H314" s="227"/>
      <c r="I314" s="227"/>
      <c r="J314" s="227"/>
    </row>
    <row r="315" customFormat="false" ht="13.8" hidden="false" customHeight="false" outlineLevel="0" collapsed="false">
      <c r="A315" s="197" t="s">
        <v>273</v>
      </c>
      <c r="B315" s="228"/>
      <c r="C315" s="228"/>
      <c r="D315" s="228"/>
      <c r="E315" s="228"/>
      <c r="F315" s="201"/>
      <c r="G315" s="202"/>
      <c r="H315" s="234"/>
      <c r="I315" s="199"/>
      <c r="J315" s="200"/>
    </row>
    <row r="316" customFormat="false" ht="13.8" hidden="false" customHeight="false" outlineLevel="0" collapsed="false">
      <c r="A316" s="233"/>
      <c r="B316" s="228"/>
      <c r="C316" s="228"/>
      <c r="D316" s="228"/>
      <c r="E316" s="228"/>
      <c r="F316" s="201"/>
      <c r="G316" s="202"/>
      <c r="H316" s="234"/>
      <c r="I316" s="199"/>
      <c r="J316" s="200"/>
    </row>
    <row r="317" customFormat="false" ht="13.8" hidden="false" customHeight="false" outlineLevel="0" collapsed="false">
      <c r="A317" s="238" t="s">
        <v>328</v>
      </c>
      <c r="B317" s="228"/>
      <c r="C317" s="228"/>
      <c r="D317" s="228"/>
      <c r="E317" s="228"/>
      <c r="F317" s="199" t="s">
        <v>330</v>
      </c>
      <c r="H317" s="234"/>
      <c r="I317" s="199"/>
      <c r="J317" s="200"/>
    </row>
    <row r="318" customFormat="false" ht="13.8" hidden="false" customHeight="false" outlineLevel="0" collapsed="false">
      <c r="A318" s="239" t="s">
        <v>296</v>
      </c>
      <c r="B318" s="228"/>
      <c r="C318" s="228"/>
      <c r="D318" s="228"/>
      <c r="E318" s="228"/>
      <c r="F318" s="201"/>
      <c r="G318" s="202"/>
      <c r="H318" s="234"/>
      <c r="I318" s="199"/>
      <c r="J318" s="200"/>
    </row>
    <row r="319" customFormat="false" ht="13.8" hidden="false" customHeight="false" outlineLevel="0" collapsed="false">
      <c r="A319" s="238"/>
      <c r="B319" s="228"/>
      <c r="C319" s="228"/>
      <c r="D319" s="228"/>
      <c r="E319" s="228"/>
      <c r="F319" s="201" t="s">
        <v>277</v>
      </c>
      <c r="G319" s="202" t="n">
        <f aca="false">'Planilha Orçamentária'!F52</f>
        <v>1149.75</v>
      </c>
      <c r="H319" s="229" t="str">
        <f aca="false">'Planilha Orçamentária'!E52</f>
        <v>M3</v>
      </c>
      <c r="J319" s="200"/>
    </row>
    <row r="320" customFormat="false" ht="13.8" hidden="false" customHeight="false" outlineLevel="0" collapsed="false">
      <c r="A320" s="233"/>
      <c r="B320" s="228"/>
      <c r="C320" s="228"/>
      <c r="D320" s="228"/>
      <c r="E320" s="228"/>
      <c r="F320" s="201"/>
      <c r="G320" s="202"/>
      <c r="H320" s="234"/>
      <c r="I320" s="199"/>
      <c r="J320" s="200"/>
    </row>
    <row r="321" customFormat="false" ht="13.8" hidden="false" customHeight="false" outlineLevel="0" collapsed="false">
      <c r="A321" s="209"/>
      <c r="B321" s="210"/>
      <c r="C321" s="210"/>
      <c r="D321" s="210"/>
      <c r="E321" s="210"/>
      <c r="F321" s="210"/>
      <c r="G321" s="235"/>
      <c r="H321" s="210"/>
      <c r="I321" s="236"/>
      <c r="J321" s="211"/>
    </row>
    <row r="322" customFormat="false" ht="13.8" hidden="false" customHeight="false" outlineLevel="0" collapsed="false">
      <c r="A322" s="189" t="s">
        <v>10</v>
      </c>
      <c r="B322" s="190" t="s">
        <v>271</v>
      </c>
      <c r="C322" s="190"/>
      <c r="D322" s="197" t="s">
        <v>272</v>
      </c>
      <c r="E322" s="192"/>
      <c r="F322" s="192"/>
      <c r="G322" s="192"/>
      <c r="H322" s="192"/>
      <c r="I322" s="192"/>
      <c r="J322" s="193"/>
    </row>
    <row r="323" customFormat="false" ht="13.8" hidden="false" customHeight="false" outlineLevel="0" collapsed="false">
      <c r="A323" s="217" t="str">
        <f aca="false">'Planilha Orçamentária'!A53</f>
        <v>3.1.11</v>
      </c>
      <c r="B323" s="218" t="n">
        <f aca="false">'Planilha Orçamentária'!B53</f>
        <v>100978</v>
      </c>
      <c r="C323" s="218"/>
      <c r="D323" s="227" t="str">
        <f aca="false">'Planilha Orçamentária'!D53</f>
        <v>CARGA, MANOBRA E DESCARGA DE SOLOS E MATERIAIS GRANULARES EM CAMINHÃO BASCULANTE 10 M³ - CARGA COM ESCAVADEIRA HIDRÁULICA (CAÇAMBA DE 1,20 M³ / 155 HP) E DESCARGA LIVRE (UNIDADE: M3). AF_07/2020</v>
      </c>
      <c r="E323" s="227"/>
      <c r="F323" s="227"/>
      <c r="G323" s="227"/>
      <c r="H323" s="227"/>
      <c r="I323" s="227"/>
      <c r="J323" s="227"/>
    </row>
    <row r="324" customFormat="false" ht="30.65" hidden="false" customHeight="true" outlineLevel="0" collapsed="false">
      <c r="A324" s="217"/>
      <c r="B324" s="217"/>
      <c r="C324" s="218"/>
      <c r="D324" s="227"/>
      <c r="E324" s="227"/>
      <c r="F324" s="227"/>
      <c r="G324" s="227"/>
      <c r="H324" s="227"/>
      <c r="I324" s="227"/>
      <c r="J324" s="227"/>
    </row>
    <row r="325" customFormat="false" ht="13.8" hidden="false" customHeight="false" outlineLevel="0" collapsed="false">
      <c r="A325" s="197" t="s">
        <v>273</v>
      </c>
      <c r="B325" s="228"/>
      <c r="C325" s="228"/>
      <c r="D325" s="228"/>
      <c r="E325" s="228"/>
      <c r="F325" s="201"/>
      <c r="G325" s="202"/>
      <c r="H325" s="234"/>
      <c r="I325" s="199"/>
      <c r="J325" s="200"/>
    </row>
    <row r="326" customFormat="false" ht="13.8" hidden="false" customHeight="false" outlineLevel="0" collapsed="false">
      <c r="A326" s="233"/>
      <c r="B326" s="228"/>
      <c r="C326" s="228"/>
      <c r="D326" s="228"/>
      <c r="E326" s="228"/>
      <c r="F326" s="201"/>
      <c r="G326" s="202"/>
      <c r="H326" s="234"/>
      <c r="I326" s="199"/>
      <c r="J326" s="200"/>
    </row>
    <row r="327" customFormat="false" ht="13.8" hidden="false" customHeight="false" outlineLevel="0" collapsed="false">
      <c r="A327" s="238" t="s">
        <v>331</v>
      </c>
      <c r="B327" s="228"/>
      <c r="C327" s="228"/>
      <c r="D327" s="228"/>
      <c r="E327" s="228"/>
      <c r="F327" s="199" t="s">
        <v>332</v>
      </c>
      <c r="H327" s="234"/>
      <c r="I327" s="199"/>
      <c r="J327" s="200"/>
    </row>
    <row r="328" customFormat="false" ht="13.8" hidden="false" customHeight="false" outlineLevel="0" collapsed="false">
      <c r="A328" s="239" t="s">
        <v>299</v>
      </c>
      <c r="B328" s="228"/>
      <c r="C328" s="228"/>
      <c r="D328" s="228"/>
      <c r="E328" s="228"/>
      <c r="F328" s="201"/>
      <c r="G328" s="202"/>
      <c r="H328" s="234"/>
      <c r="I328" s="199"/>
      <c r="J328" s="200"/>
    </row>
    <row r="329" customFormat="false" ht="13.8" hidden="false" customHeight="false" outlineLevel="0" collapsed="false">
      <c r="A329" s="238"/>
      <c r="B329" s="228"/>
      <c r="C329" s="228"/>
      <c r="D329" s="228"/>
      <c r="E329" s="228"/>
      <c r="F329" s="201" t="s">
        <v>277</v>
      </c>
      <c r="G329" s="202" t="n">
        <f aca="false">'Planilha Orçamentária'!F53</f>
        <v>758.835</v>
      </c>
      <c r="H329" s="229" t="str">
        <f aca="false">'Planilha Orçamentária'!E53</f>
        <v>M3</v>
      </c>
      <c r="J329" s="200"/>
    </row>
    <row r="330" customFormat="false" ht="13.8" hidden="false" customHeight="false" outlineLevel="0" collapsed="false">
      <c r="A330" s="233"/>
      <c r="B330" s="228"/>
      <c r="C330" s="228"/>
      <c r="D330" s="228"/>
      <c r="E330" s="228"/>
      <c r="F330" s="201"/>
      <c r="G330" s="202"/>
      <c r="H330" s="234"/>
      <c r="I330" s="199"/>
      <c r="J330" s="200"/>
    </row>
    <row r="331" customFormat="false" ht="13.8" hidden="false" customHeight="false" outlineLevel="0" collapsed="false">
      <c r="A331" s="209"/>
      <c r="B331" s="210"/>
      <c r="C331" s="210"/>
      <c r="D331" s="210"/>
      <c r="E331" s="210"/>
      <c r="F331" s="210"/>
      <c r="G331" s="235"/>
      <c r="H331" s="210"/>
      <c r="I331" s="236"/>
      <c r="J331" s="211"/>
    </row>
    <row r="332" customFormat="false" ht="13.8" hidden="false" customHeight="false" outlineLevel="0" collapsed="false">
      <c r="A332" s="189" t="s">
        <v>10</v>
      </c>
      <c r="B332" s="190" t="s">
        <v>271</v>
      </c>
      <c r="C332" s="190"/>
      <c r="D332" s="197" t="s">
        <v>272</v>
      </c>
      <c r="E332" s="192"/>
      <c r="F332" s="192"/>
      <c r="G332" s="192"/>
      <c r="H332" s="192"/>
      <c r="I332" s="192"/>
      <c r="J332" s="193"/>
    </row>
    <row r="333" customFormat="false" ht="13.8" hidden="false" customHeight="false" outlineLevel="0" collapsed="false">
      <c r="A333" s="217" t="str">
        <f aca="false">'Planilha Orçamentária'!A54</f>
        <v>3.1.12</v>
      </c>
      <c r="B333" s="218" t="n">
        <f aca="false">'Planilha Orçamentária'!B54</f>
        <v>95875</v>
      </c>
      <c r="C333" s="218"/>
      <c r="D333" s="227" t="str">
        <f aca="false">'Planilha Orçamentária'!D54</f>
        <v>TRANSPORTE COM CAMINHÃO BASCULANTE DE 10 M³, EM VIA URBANA PAVIMENTADA, DMT ATÉ 30 KM (UNIDADE: M3XKM). AF_07/2020</v>
      </c>
      <c r="E333" s="227"/>
      <c r="F333" s="227"/>
      <c r="G333" s="227"/>
      <c r="H333" s="227"/>
      <c r="I333" s="227"/>
      <c r="J333" s="227"/>
    </row>
    <row r="334" customFormat="false" ht="13.8" hidden="false" customHeight="false" outlineLevel="0" collapsed="false">
      <c r="A334" s="217"/>
      <c r="B334" s="217"/>
      <c r="C334" s="218"/>
      <c r="D334" s="227"/>
      <c r="E334" s="227"/>
      <c r="F334" s="227"/>
      <c r="G334" s="227"/>
      <c r="H334" s="227"/>
      <c r="I334" s="227"/>
      <c r="J334" s="227"/>
    </row>
    <row r="335" customFormat="false" ht="13.8" hidden="false" customHeight="false" outlineLevel="0" collapsed="false">
      <c r="A335" s="197" t="s">
        <v>273</v>
      </c>
      <c r="B335" s="228"/>
      <c r="C335" s="228"/>
      <c r="D335" s="228"/>
      <c r="E335" s="228"/>
      <c r="F335" s="201"/>
      <c r="G335" s="202"/>
      <c r="H335" s="234"/>
      <c r="I335" s="199"/>
      <c r="J335" s="200"/>
    </row>
    <row r="336" customFormat="false" ht="13.8" hidden="false" customHeight="false" outlineLevel="0" collapsed="false">
      <c r="A336" s="233"/>
      <c r="B336" s="228"/>
      <c r="C336" s="228"/>
      <c r="D336" s="228"/>
      <c r="E336" s="228"/>
      <c r="F336" s="201"/>
      <c r="G336" s="202"/>
      <c r="H336" s="234"/>
      <c r="I336" s="199"/>
      <c r="J336" s="200"/>
    </row>
    <row r="337" customFormat="false" ht="13.8" hidden="false" customHeight="false" outlineLevel="0" collapsed="false">
      <c r="A337" s="238" t="s">
        <v>333</v>
      </c>
      <c r="B337" s="228"/>
      <c r="C337" s="228"/>
      <c r="D337" s="228"/>
      <c r="E337" s="228"/>
      <c r="F337" s="199" t="s">
        <v>334</v>
      </c>
      <c r="H337" s="234"/>
      <c r="I337" s="199"/>
      <c r="J337" s="200"/>
    </row>
    <row r="338" customFormat="false" ht="13.8" hidden="false" customHeight="false" outlineLevel="0" collapsed="false">
      <c r="A338" s="239" t="s">
        <v>302</v>
      </c>
      <c r="B338" s="228"/>
      <c r="C338" s="228"/>
      <c r="D338" s="228"/>
      <c r="E338" s="228"/>
      <c r="F338" s="201"/>
      <c r="G338" s="202"/>
      <c r="H338" s="234"/>
      <c r="I338" s="199"/>
      <c r="J338" s="200"/>
    </row>
    <row r="339" customFormat="false" ht="13.8" hidden="false" customHeight="false" outlineLevel="0" collapsed="false">
      <c r="A339" s="238"/>
      <c r="B339" s="228"/>
      <c r="C339" s="228"/>
      <c r="D339" s="228"/>
      <c r="E339" s="228"/>
      <c r="F339" s="201" t="s">
        <v>277</v>
      </c>
      <c r="G339" s="202" t="n">
        <f aca="false">'Planilha Orçamentária'!F54</f>
        <v>19092.2886</v>
      </c>
      <c r="H339" s="229" t="str">
        <f aca="false">'Planilha Orçamentária'!E54</f>
        <v>M3XKM</v>
      </c>
      <c r="J339" s="200"/>
    </row>
    <row r="340" customFormat="false" ht="13.8" hidden="false" customHeight="false" outlineLevel="0" collapsed="false">
      <c r="A340" s="233"/>
      <c r="B340" s="228"/>
      <c r="C340" s="228"/>
      <c r="D340" s="228"/>
      <c r="E340" s="228"/>
      <c r="F340" s="201"/>
      <c r="G340" s="202"/>
      <c r="H340" s="234"/>
      <c r="I340" s="199"/>
      <c r="J340" s="200"/>
    </row>
    <row r="341" customFormat="false" ht="13.8" hidden="false" customHeight="false" outlineLevel="0" collapsed="false">
      <c r="A341" s="209"/>
      <c r="B341" s="210"/>
      <c r="C341" s="210"/>
      <c r="D341" s="210"/>
      <c r="E341" s="210"/>
      <c r="F341" s="210"/>
      <c r="G341" s="235"/>
      <c r="H341" s="210"/>
      <c r="I341" s="236"/>
      <c r="J341" s="211"/>
    </row>
    <row r="342" customFormat="false" ht="13.8" hidden="false" customHeight="false" outlineLevel="0" collapsed="false">
      <c r="A342" s="189" t="s">
        <v>10</v>
      </c>
      <c r="B342" s="190" t="s">
        <v>271</v>
      </c>
      <c r="C342" s="190"/>
      <c r="D342" s="197" t="s">
        <v>272</v>
      </c>
      <c r="E342" s="192"/>
      <c r="F342" s="192"/>
      <c r="G342" s="192"/>
      <c r="H342" s="192"/>
      <c r="I342" s="192"/>
      <c r="J342" s="193"/>
    </row>
    <row r="343" customFormat="false" ht="13.8" hidden="false" customHeight="false" outlineLevel="0" collapsed="false">
      <c r="A343" s="217" t="str">
        <f aca="false">'Planilha Orçamentária'!A57</f>
        <v>3.2.1</v>
      </c>
      <c r="B343" s="218" t="n">
        <f aca="false">'Planilha Orçamentária'!B57</f>
        <v>96396</v>
      </c>
      <c r="C343" s="218"/>
      <c r="D343" s="227" t="str">
        <f aca="false">'Planilha Orçamentária'!D57</f>
        <v>EXECUÇÃO E COMPACTAÇÃO DE BASE E OU SUB BASE PARA PAVIMENTAÇÃO DE BRITA GRADUADA SIMPLES – EXCLUSIVE CARGA E TRANSPORTE. AF_11/2019 – 15CM</v>
      </c>
      <c r="E343" s="227"/>
      <c r="F343" s="227"/>
      <c r="G343" s="227"/>
      <c r="H343" s="227"/>
      <c r="I343" s="227"/>
      <c r="J343" s="227"/>
    </row>
    <row r="344" customFormat="false" ht="22.35" hidden="false" customHeight="true" outlineLevel="0" collapsed="false">
      <c r="A344" s="217"/>
      <c r="B344" s="217"/>
      <c r="C344" s="218"/>
      <c r="D344" s="227"/>
      <c r="E344" s="227"/>
      <c r="F344" s="227"/>
      <c r="G344" s="227"/>
      <c r="H344" s="227"/>
      <c r="I344" s="227"/>
      <c r="J344" s="227"/>
    </row>
    <row r="345" customFormat="false" ht="13.8" hidden="false" customHeight="false" outlineLevel="0" collapsed="false">
      <c r="A345" s="197" t="s">
        <v>273</v>
      </c>
      <c r="B345" s="228"/>
      <c r="C345" s="228"/>
      <c r="D345" s="228"/>
      <c r="E345" s="228"/>
      <c r="F345" s="201"/>
      <c r="G345" s="202"/>
      <c r="H345" s="234"/>
      <c r="I345" s="199"/>
      <c r="J345" s="200"/>
    </row>
    <row r="346" customFormat="false" ht="13.8" hidden="false" customHeight="false" outlineLevel="0" collapsed="false">
      <c r="A346" s="233"/>
      <c r="B346" s="228"/>
      <c r="C346" s="228"/>
      <c r="D346" s="228"/>
      <c r="E346" s="228"/>
      <c r="F346" s="201"/>
      <c r="G346" s="202"/>
      <c r="H346" s="234"/>
      <c r="I346" s="199"/>
      <c r="J346" s="200"/>
    </row>
    <row r="347" customFormat="false" ht="13.8" hidden="false" customHeight="false" outlineLevel="0" collapsed="false">
      <c r="A347" s="238" t="s">
        <v>328</v>
      </c>
      <c r="B347" s="228"/>
      <c r="C347" s="228"/>
      <c r="D347" s="228"/>
      <c r="E347" s="228"/>
      <c r="F347" s="199" t="s">
        <v>335</v>
      </c>
      <c r="H347" s="234"/>
      <c r="I347" s="199"/>
      <c r="J347" s="200"/>
    </row>
    <row r="348" customFormat="false" ht="13.8" hidden="false" customHeight="false" outlineLevel="0" collapsed="false">
      <c r="A348" s="239" t="s">
        <v>305</v>
      </c>
      <c r="B348" s="228"/>
      <c r="C348" s="228"/>
      <c r="D348" s="228"/>
      <c r="E348" s="228"/>
      <c r="F348" s="201"/>
      <c r="G348" s="202"/>
      <c r="H348" s="234"/>
      <c r="I348" s="199"/>
      <c r="J348" s="200"/>
    </row>
    <row r="349" customFormat="false" ht="13.8" hidden="false" customHeight="false" outlineLevel="0" collapsed="false">
      <c r="A349" s="238"/>
      <c r="B349" s="228"/>
      <c r="C349" s="228"/>
      <c r="D349" s="228"/>
      <c r="E349" s="228"/>
      <c r="F349" s="201" t="s">
        <v>277</v>
      </c>
      <c r="G349" s="202" t="n">
        <f aca="false">'Planilha Orçamentária'!F57</f>
        <v>862.3125</v>
      </c>
      <c r="H349" s="229" t="str">
        <f aca="false">'Planilha Orçamentária'!E57</f>
        <v>M3</v>
      </c>
      <c r="J349" s="200"/>
    </row>
    <row r="350" customFormat="false" ht="13.8" hidden="false" customHeight="false" outlineLevel="0" collapsed="false">
      <c r="A350" s="233"/>
      <c r="B350" s="228"/>
      <c r="C350" s="228"/>
      <c r="D350" s="228"/>
      <c r="E350" s="228"/>
      <c r="F350" s="201"/>
      <c r="G350" s="202"/>
      <c r="H350" s="234"/>
      <c r="I350" s="199"/>
      <c r="J350" s="200"/>
    </row>
    <row r="351" customFormat="false" ht="13.8" hidden="false" customHeight="false" outlineLevel="0" collapsed="false">
      <c r="A351" s="209"/>
      <c r="B351" s="210"/>
      <c r="C351" s="210"/>
      <c r="D351" s="210"/>
      <c r="E351" s="210"/>
      <c r="F351" s="210"/>
      <c r="G351" s="235"/>
      <c r="H351" s="210"/>
      <c r="I351" s="236"/>
      <c r="J351" s="211"/>
    </row>
    <row r="352" customFormat="false" ht="13.8" hidden="false" customHeight="false" outlineLevel="0" collapsed="false">
      <c r="A352" s="189" t="s">
        <v>10</v>
      </c>
      <c r="B352" s="190" t="s">
        <v>271</v>
      </c>
      <c r="C352" s="190"/>
      <c r="D352" s="197" t="s">
        <v>272</v>
      </c>
      <c r="E352" s="192"/>
      <c r="F352" s="192"/>
      <c r="G352" s="192"/>
      <c r="H352" s="192"/>
      <c r="I352" s="192"/>
      <c r="J352" s="193"/>
    </row>
    <row r="353" customFormat="false" ht="13.8" hidden="false" customHeight="false" outlineLevel="0" collapsed="false">
      <c r="A353" s="217" t="str">
        <f aca="false">'Planilha Orçamentária'!A58</f>
        <v>3.2.2</v>
      </c>
      <c r="B353" s="218" t="n">
        <f aca="false">'Planilha Orçamentária'!B58</f>
        <v>100978</v>
      </c>
      <c r="C353" s="218"/>
      <c r="D353" s="227" t="str">
        <f aca="false">'Planilha Orçamentária'!D58</f>
        <v>CARGA, MANOBRA E DESCARGA DE SOLOS E MATERIAIS GRANULARES EM CAMINHÃO BASCULANTE 10 M³ - CARGA COM ESCAVADEIRA HIDRÁULICA (CAÇAMBA DE 1,20 M³ / 155 HP) E DESCARGA LIVRE (UNIDADE: M3). AF_07/2020</v>
      </c>
      <c r="E353" s="227"/>
      <c r="F353" s="227"/>
      <c r="G353" s="227"/>
      <c r="H353" s="227"/>
      <c r="I353" s="227"/>
      <c r="J353" s="227"/>
    </row>
    <row r="354" customFormat="false" ht="33.95" hidden="false" customHeight="true" outlineLevel="0" collapsed="false">
      <c r="A354" s="217"/>
      <c r="B354" s="217"/>
      <c r="C354" s="218"/>
      <c r="D354" s="227"/>
      <c r="E354" s="227"/>
      <c r="F354" s="227"/>
      <c r="G354" s="227"/>
      <c r="H354" s="227"/>
      <c r="I354" s="227"/>
      <c r="J354" s="227"/>
    </row>
    <row r="355" customFormat="false" ht="13.8" hidden="false" customHeight="false" outlineLevel="0" collapsed="false">
      <c r="A355" s="197" t="s">
        <v>273</v>
      </c>
      <c r="B355" s="228"/>
      <c r="C355" s="228"/>
      <c r="D355" s="228"/>
      <c r="E355" s="228"/>
      <c r="F355" s="201"/>
      <c r="G355" s="202"/>
      <c r="H355" s="234"/>
      <c r="I355" s="199"/>
      <c r="J355" s="200"/>
    </row>
    <row r="356" customFormat="false" ht="13.8" hidden="false" customHeight="false" outlineLevel="0" collapsed="false">
      <c r="A356" s="233"/>
      <c r="B356" s="228"/>
      <c r="C356" s="228"/>
      <c r="D356" s="228"/>
      <c r="E356" s="228"/>
      <c r="F356" s="201"/>
      <c r="G356" s="202"/>
      <c r="H356" s="234"/>
      <c r="I356" s="199"/>
      <c r="J356" s="200"/>
    </row>
    <row r="357" customFormat="false" ht="13.8" hidden="false" customHeight="false" outlineLevel="0" collapsed="false">
      <c r="A357" s="238" t="s">
        <v>328</v>
      </c>
      <c r="B357" s="228"/>
      <c r="C357" s="228"/>
      <c r="D357" s="228"/>
      <c r="E357" s="228"/>
      <c r="F357" s="199" t="s">
        <v>335</v>
      </c>
      <c r="H357" s="234"/>
      <c r="I357" s="199"/>
      <c r="J357" s="200"/>
    </row>
    <row r="358" customFormat="false" ht="13.8" hidden="false" customHeight="false" outlineLevel="0" collapsed="false">
      <c r="A358" s="239" t="s">
        <v>305</v>
      </c>
      <c r="B358" s="228"/>
      <c r="C358" s="228"/>
      <c r="D358" s="228"/>
      <c r="E358" s="228"/>
      <c r="F358" s="201"/>
      <c r="G358" s="202"/>
      <c r="H358" s="234"/>
      <c r="I358" s="199"/>
      <c r="J358" s="200"/>
    </row>
    <row r="359" customFormat="false" ht="13.8" hidden="false" customHeight="false" outlineLevel="0" collapsed="false">
      <c r="A359" s="238"/>
      <c r="B359" s="228"/>
      <c r="C359" s="228"/>
      <c r="D359" s="228"/>
      <c r="E359" s="228"/>
      <c r="F359" s="201" t="s">
        <v>277</v>
      </c>
      <c r="G359" s="202" t="n">
        <f aca="false">'Planilha Orçamentária'!F58</f>
        <v>862.3125</v>
      </c>
      <c r="H359" s="229" t="str">
        <f aca="false">'Planilha Orçamentária'!E58</f>
        <v>M3</v>
      </c>
      <c r="J359" s="200"/>
    </row>
    <row r="360" customFormat="false" ht="13.8" hidden="false" customHeight="false" outlineLevel="0" collapsed="false">
      <c r="A360" s="233"/>
      <c r="B360" s="228"/>
      <c r="C360" s="228"/>
      <c r="D360" s="228"/>
      <c r="E360" s="228"/>
      <c r="F360" s="201"/>
      <c r="G360" s="202"/>
      <c r="H360" s="234"/>
      <c r="I360" s="199"/>
      <c r="J360" s="200"/>
    </row>
    <row r="361" customFormat="false" ht="13.8" hidden="false" customHeight="false" outlineLevel="0" collapsed="false">
      <c r="A361" s="209"/>
      <c r="B361" s="210"/>
      <c r="C361" s="210"/>
      <c r="D361" s="210"/>
      <c r="E361" s="210"/>
      <c r="F361" s="210"/>
      <c r="G361" s="235"/>
      <c r="H361" s="210"/>
      <c r="I361" s="236"/>
      <c r="J361" s="211"/>
    </row>
    <row r="362" customFormat="false" ht="13.8" hidden="false" customHeight="false" outlineLevel="0" collapsed="false">
      <c r="A362" s="189" t="s">
        <v>10</v>
      </c>
      <c r="B362" s="190" t="s">
        <v>271</v>
      </c>
      <c r="C362" s="190"/>
      <c r="D362" s="197" t="s">
        <v>272</v>
      </c>
      <c r="E362" s="192"/>
      <c r="F362" s="192"/>
      <c r="G362" s="192"/>
      <c r="H362" s="192"/>
      <c r="I362" s="192"/>
      <c r="J362" s="193"/>
    </row>
    <row r="363" customFormat="false" ht="13.8" hidden="false" customHeight="false" outlineLevel="0" collapsed="false">
      <c r="A363" s="217" t="str">
        <f aca="false">'Planilha Orçamentária'!A59</f>
        <v>3.2.3</v>
      </c>
      <c r="B363" s="218" t="n">
        <f aca="false">'Planilha Orçamentária'!B59</f>
        <v>95875</v>
      </c>
      <c r="C363" s="218"/>
      <c r="D363" s="227" t="str">
        <f aca="false">'Planilha Orçamentária'!D59</f>
        <v>TRANSPORTE COM CAMINHÃO BASCULANTE DE 10 M³, EM VIA URBANA PAVIMENTADA, DMT ATÉ 30 KM (UNIDADE: M3XKM). AF_07/2020</v>
      </c>
      <c r="E363" s="227"/>
      <c r="F363" s="227"/>
      <c r="G363" s="227"/>
      <c r="H363" s="227"/>
      <c r="I363" s="227"/>
      <c r="J363" s="227"/>
    </row>
    <row r="364" customFormat="false" ht="13.8" hidden="false" customHeight="false" outlineLevel="0" collapsed="false">
      <c r="A364" s="217"/>
      <c r="B364" s="217"/>
      <c r="C364" s="218"/>
      <c r="D364" s="227"/>
      <c r="E364" s="227"/>
      <c r="F364" s="227"/>
      <c r="G364" s="227"/>
      <c r="H364" s="227"/>
      <c r="I364" s="227"/>
      <c r="J364" s="227"/>
    </row>
    <row r="365" customFormat="false" ht="13.8" hidden="false" customHeight="false" outlineLevel="0" collapsed="false">
      <c r="A365" s="197" t="s">
        <v>273</v>
      </c>
      <c r="B365" s="228"/>
      <c r="C365" s="228"/>
      <c r="D365" s="228"/>
      <c r="E365" s="228"/>
      <c r="F365" s="201"/>
      <c r="G365" s="202"/>
      <c r="H365" s="234"/>
      <c r="I365" s="199"/>
      <c r="J365" s="200"/>
    </row>
    <row r="366" customFormat="false" ht="13.8" hidden="false" customHeight="false" outlineLevel="0" collapsed="false">
      <c r="A366" s="233"/>
      <c r="B366" s="228"/>
      <c r="C366" s="228"/>
      <c r="D366" s="228"/>
      <c r="E366" s="228"/>
      <c r="F366" s="201"/>
      <c r="G366" s="202"/>
      <c r="H366" s="234"/>
      <c r="I366" s="199"/>
      <c r="J366" s="200"/>
    </row>
    <row r="367" customFormat="false" ht="13.8" hidden="false" customHeight="false" outlineLevel="0" collapsed="false">
      <c r="A367" s="238" t="s">
        <v>336</v>
      </c>
      <c r="B367" s="228"/>
      <c r="C367" s="228"/>
      <c r="D367" s="228"/>
      <c r="E367" s="228"/>
      <c r="F367" s="199" t="s">
        <v>337</v>
      </c>
      <c r="H367" s="234"/>
      <c r="I367" s="199"/>
      <c r="J367" s="200"/>
    </row>
    <row r="368" customFormat="false" ht="13.8" hidden="false" customHeight="false" outlineLevel="0" collapsed="false">
      <c r="A368" s="239" t="s">
        <v>302</v>
      </c>
      <c r="B368" s="228"/>
      <c r="C368" s="228"/>
      <c r="D368" s="228"/>
      <c r="E368" s="228"/>
      <c r="F368" s="201"/>
      <c r="G368" s="202"/>
      <c r="H368" s="234"/>
      <c r="I368" s="199"/>
      <c r="J368" s="200"/>
    </row>
    <row r="369" customFormat="false" ht="13.8" hidden="false" customHeight="false" outlineLevel="0" collapsed="false">
      <c r="A369" s="238"/>
      <c r="B369" s="228"/>
      <c r="C369" s="228"/>
      <c r="D369" s="228"/>
      <c r="E369" s="228"/>
      <c r="F369" s="201" t="s">
        <v>277</v>
      </c>
      <c r="G369" s="202" t="n">
        <f aca="false">'Planilha Orçamentária'!F59</f>
        <v>21695.7825</v>
      </c>
      <c r="H369" s="229" t="str">
        <f aca="false">'Planilha Orçamentária'!E59</f>
        <v>M3XKM</v>
      </c>
      <c r="J369" s="200"/>
    </row>
    <row r="370" customFormat="false" ht="13.8" hidden="false" customHeight="false" outlineLevel="0" collapsed="false">
      <c r="A370" s="233"/>
      <c r="B370" s="228"/>
      <c r="C370" s="228"/>
      <c r="D370" s="228"/>
      <c r="E370" s="228"/>
      <c r="F370" s="201"/>
      <c r="G370" s="202"/>
      <c r="H370" s="234"/>
      <c r="I370" s="199"/>
      <c r="J370" s="200"/>
    </row>
    <row r="371" customFormat="false" ht="13.8" hidden="false" customHeight="false" outlineLevel="0" collapsed="false">
      <c r="A371" s="209"/>
      <c r="B371" s="210"/>
      <c r="C371" s="210"/>
      <c r="D371" s="210"/>
      <c r="E371" s="210"/>
      <c r="F371" s="210"/>
      <c r="G371" s="235"/>
      <c r="H371" s="210"/>
      <c r="I371" s="236"/>
      <c r="J371" s="211"/>
    </row>
    <row r="372" customFormat="false" ht="13.8" hidden="false" customHeight="false" outlineLevel="0" collapsed="false">
      <c r="A372" s="189" t="s">
        <v>10</v>
      </c>
      <c r="B372" s="190" t="s">
        <v>271</v>
      </c>
      <c r="C372" s="190"/>
      <c r="D372" s="197" t="s">
        <v>272</v>
      </c>
      <c r="E372" s="192"/>
      <c r="F372" s="192"/>
      <c r="G372" s="192"/>
      <c r="H372" s="192"/>
      <c r="I372" s="192"/>
      <c r="J372" s="193"/>
    </row>
    <row r="373" customFormat="false" ht="13.8" hidden="false" customHeight="false" outlineLevel="0" collapsed="false">
      <c r="A373" s="217" t="str">
        <f aca="false">'Planilha Orçamentária'!A60</f>
        <v>3.2.4</v>
      </c>
      <c r="B373" s="218" t="str">
        <f aca="false">'Planilha Orçamentária'!B60</f>
        <v>54.03.240</v>
      </c>
      <c r="C373" s="218"/>
      <c r="D373" s="227" t="str">
        <f aca="false">'Planilha Orçamentária'!D60</f>
        <v>Imprimação betuminosa impermeabilizante</v>
      </c>
      <c r="E373" s="227"/>
      <c r="F373" s="227"/>
      <c r="G373" s="227"/>
      <c r="H373" s="227"/>
      <c r="I373" s="227"/>
      <c r="J373" s="227"/>
    </row>
    <row r="374" customFormat="false" ht="13.8" hidden="false" customHeight="false" outlineLevel="0" collapsed="false">
      <c r="A374" s="217"/>
      <c r="B374" s="217"/>
      <c r="C374" s="218"/>
      <c r="D374" s="227"/>
      <c r="E374" s="227"/>
      <c r="F374" s="227"/>
      <c r="G374" s="227"/>
      <c r="H374" s="227"/>
      <c r="I374" s="227"/>
      <c r="J374" s="227"/>
    </row>
    <row r="375" customFormat="false" ht="13.8" hidden="false" customHeight="false" outlineLevel="0" collapsed="false">
      <c r="A375" s="197" t="s">
        <v>273</v>
      </c>
      <c r="B375" s="228"/>
      <c r="C375" s="228"/>
      <c r="D375" s="228"/>
      <c r="E375" s="228"/>
      <c r="F375" s="201"/>
      <c r="G375" s="202"/>
      <c r="H375" s="234"/>
      <c r="I375" s="199"/>
      <c r="J375" s="200"/>
    </row>
    <row r="376" customFormat="false" ht="13.8" hidden="false" customHeight="false" outlineLevel="0" collapsed="false">
      <c r="A376" s="233"/>
      <c r="B376" s="228"/>
      <c r="C376" s="228"/>
      <c r="D376" s="228"/>
      <c r="E376" s="228"/>
      <c r="F376" s="201"/>
      <c r="G376" s="202"/>
      <c r="H376" s="234"/>
      <c r="I376" s="199"/>
      <c r="J376" s="200"/>
    </row>
    <row r="377" customFormat="false" ht="13.8" hidden="false" customHeight="false" outlineLevel="0" collapsed="false">
      <c r="A377" s="238" t="s">
        <v>328</v>
      </c>
      <c r="B377" s="228"/>
      <c r="C377" s="228"/>
      <c r="D377" s="228"/>
      <c r="E377" s="228"/>
      <c r="F377" s="199" t="s">
        <v>329</v>
      </c>
      <c r="H377" s="234"/>
      <c r="I377" s="199"/>
      <c r="J377" s="200"/>
    </row>
    <row r="378" customFormat="false" ht="13.8" hidden="false" customHeight="false" outlineLevel="0" collapsed="false">
      <c r="A378" s="239"/>
      <c r="B378" s="228"/>
      <c r="C378" s="228"/>
      <c r="D378" s="228"/>
      <c r="E378" s="228"/>
      <c r="F378" s="201"/>
      <c r="G378" s="202"/>
      <c r="H378" s="234"/>
      <c r="I378" s="199"/>
      <c r="J378" s="200"/>
    </row>
    <row r="379" customFormat="false" ht="13.8" hidden="false" customHeight="false" outlineLevel="0" collapsed="false">
      <c r="A379" s="238"/>
      <c r="B379" s="228"/>
      <c r="C379" s="228"/>
      <c r="D379" s="228"/>
      <c r="E379" s="228"/>
      <c r="F379" s="201" t="s">
        <v>277</v>
      </c>
      <c r="G379" s="202" t="n">
        <f aca="false">'Planilha Orçamentária'!F60</f>
        <v>5748.75</v>
      </c>
      <c r="H379" s="229" t="str">
        <f aca="false">'Planilha Orçamentária'!E60</f>
        <v>M2</v>
      </c>
      <c r="J379" s="200"/>
    </row>
    <row r="380" customFormat="false" ht="13.8" hidden="false" customHeight="false" outlineLevel="0" collapsed="false">
      <c r="A380" s="233"/>
      <c r="B380" s="228"/>
      <c r="C380" s="228"/>
      <c r="D380" s="228"/>
      <c r="E380" s="228"/>
      <c r="F380" s="201"/>
      <c r="G380" s="202"/>
      <c r="H380" s="234"/>
      <c r="I380" s="199"/>
      <c r="J380" s="200"/>
    </row>
    <row r="381" customFormat="false" ht="13.8" hidden="false" customHeight="false" outlineLevel="0" collapsed="false">
      <c r="A381" s="209"/>
      <c r="B381" s="210"/>
      <c r="C381" s="210"/>
      <c r="D381" s="210"/>
      <c r="E381" s="210"/>
      <c r="F381" s="210"/>
      <c r="G381" s="235"/>
      <c r="H381" s="210"/>
      <c r="I381" s="236"/>
      <c r="J381" s="211"/>
    </row>
    <row r="382" customFormat="false" ht="13.8" hidden="false" customHeight="false" outlineLevel="0" collapsed="false">
      <c r="A382" s="189" t="s">
        <v>10</v>
      </c>
      <c r="B382" s="190" t="s">
        <v>271</v>
      </c>
      <c r="C382" s="190"/>
      <c r="D382" s="197" t="s">
        <v>272</v>
      </c>
      <c r="E382" s="192"/>
      <c r="F382" s="192"/>
      <c r="G382" s="192"/>
      <c r="H382" s="192"/>
      <c r="I382" s="192"/>
      <c r="J382" s="193"/>
    </row>
    <row r="383" customFormat="false" ht="13.8" hidden="false" customHeight="false" outlineLevel="0" collapsed="false">
      <c r="A383" s="217" t="str">
        <f aca="false">'Planilha Orçamentária'!A61</f>
        <v>3.2.5</v>
      </c>
      <c r="B383" s="218" t="str">
        <f aca="false">'Planilha Orçamentária'!B61</f>
        <v>54.03.230</v>
      </c>
      <c r="C383" s="218"/>
      <c r="D383" s="227" t="str">
        <f aca="false">'Planilha Orçamentária'!D61</f>
        <v>Imprimação betuminosa ligante</v>
      </c>
      <c r="E383" s="227"/>
      <c r="F383" s="227"/>
      <c r="G383" s="227"/>
      <c r="H383" s="227"/>
      <c r="I383" s="227"/>
      <c r="J383" s="227"/>
    </row>
    <row r="384" customFormat="false" ht="13.8" hidden="false" customHeight="false" outlineLevel="0" collapsed="false">
      <c r="A384" s="217"/>
      <c r="B384" s="217"/>
      <c r="C384" s="218"/>
      <c r="D384" s="227"/>
      <c r="E384" s="227"/>
      <c r="F384" s="227"/>
      <c r="G384" s="227"/>
      <c r="H384" s="227"/>
      <c r="I384" s="227"/>
      <c r="J384" s="227"/>
    </row>
    <row r="385" customFormat="false" ht="13.8" hidden="false" customHeight="false" outlineLevel="0" collapsed="false">
      <c r="A385" s="197" t="s">
        <v>273</v>
      </c>
      <c r="B385" s="228"/>
      <c r="C385" s="228"/>
      <c r="D385" s="228"/>
      <c r="E385" s="228"/>
      <c r="F385" s="201"/>
      <c r="G385" s="202"/>
      <c r="H385" s="234"/>
      <c r="I385" s="199"/>
      <c r="J385" s="200"/>
    </row>
    <row r="386" customFormat="false" ht="13.8" hidden="false" customHeight="false" outlineLevel="0" collapsed="false">
      <c r="A386" s="233"/>
      <c r="B386" s="228"/>
      <c r="C386" s="228"/>
      <c r="D386" s="228"/>
      <c r="E386" s="228"/>
      <c r="F386" s="201"/>
      <c r="G386" s="202"/>
      <c r="H386" s="234"/>
      <c r="I386" s="199"/>
      <c r="J386" s="200"/>
    </row>
    <row r="387" customFormat="false" ht="13.8" hidden="false" customHeight="false" outlineLevel="0" collapsed="false">
      <c r="A387" s="238" t="s">
        <v>328</v>
      </c>
      <c r="B387" s="228"/>
      <c r="C387" s="228"/>
      <c r="D387" s="228"/>
      <c r="E387" s="228"/>
      <c r="F387" s="199" t="s">
        <v>338</v>
      </c>
      <c r="H387" s="234"/>
      <c r="I387" s="199"/>
      <c r="J387" s="200"/>
    </row>
    <row r="388" customFormat="false" ht="13.8" hidden="false" customHeight="false" outlineLevel="0" collapsed="false">
      <c r="A388" s="239" t="s">
        <v>308</v>
      </c>
      <c r="B388" s="228"/>
      <c r="C388" s="228"/>
      <c r="D388" s="228"/>
      <c r="E388" s="228"/>
      <c r="F388" s="201"/>
      <c r="G388" s="202"/>
      <c r="H388" s="234"/>
      <c r="I388" s="199"/>
      <c r="J388" s="200"/>
    </row>
    <row r="389" customFormat="false" ht="13.8" hidden="false" customHeight="false" outlineLevel="0" collapsed="false">
      <c r="A389" s="238"/>
      <c r="B389" s="228"/>
      <c r="C389" s="228"/>
      <c r="D389" s="228"/>
      <c r="E389" s="228"/>
      <c r="F389" s="201" t="s">
        <v>277</v>
      </c>
      <c r="G389" s="202" t="n">
        <f aca="false">'Planilha Orçamentária'!F61</f>
        <v>11497.5</v>
      </c>
      <c r="H389" s="229" t="str">
        <f aca="false">'Planilha Orçamentária'!E61</f>
        <v>M2</v>
      </c>
      <c r="J389" s="200"/>
    </row>
    <row r="390" customFormat="false" ht="13.8" hidden="false" customHeight="false" outlineLevel="0" collapsed="false">
      <c r="A390" s="233"/>
      <c r="B390" s="228"/>
      <c r="C390" s="228"/>
      <c r="D390" s="228"/>
      <c r="E390" s="228"/>
      <c r="F390" s="201"/>
      <c r="G390" s="202"/>
      <c r="H390" s="234"/>
      <c r="I390" s="199"/>
      <c r="J390" s="200"/>
    </row>
    <row r="391" customFormat="false" ht="13.8" hidden="false" customHeight="false" outlineLevel="0" collapsed="false">
      <c r="A391" s="209"/>
      <c r="B391" s="210"/>
      <c r="C391" s="210"/>
      <c r="D391" s="210"/>
      <c r="E391" s="210"/>
      <c r="F391" s="210"/>
      <c r="G391" s="235"/>
      <c r="H391" s="210"/>
      <c r="I391" s="236"/>
      <c r="J391" s="211"/>
    </row>
    <row r="392" customFormat="false" ht="13.8" hidden="false" customHeight="false" outlineLevel="0" collapsed="false">
      <c r="A392" s="189" t="s">
        <v>10</v>
      </c>
      <c r="B392" s="190" t="s">
        <v>271</v>
      </c>
      <c r="C392" s="190"/>
      <c r="D392" s="197" t="s">
        <v>272</v>
      </c>
      <c r="E392" s="192"/>
      <c r="F392" s="192"/>
      <c r="G392" s="192"/>
      <c r="H392" s="192"/>
      <c r="I392" s="192"/>
      <c r="J392" s="193"/>
    </row>
    <row r="393" customFormat="false" ht="13.8" hidden="false" customHeight="false" outlineLevel="0" collapsed="false">
      <c r="A393" s="217" t="str">
        <f aca="false">'Planilha Orçamentária'!A64</f>
        <v>3.3.1</v>
      </c>
      <c r="B393" s="218" t="n">
        <f aca="false">'Planilha Orçamentária'!B64</f>
        <v>95996</v>
      </c>
      <c r="C393" s="218"/>
      <c r="D393" s="227" t="str">
        <f aca="false">'Planilha Orçamentária'!D64</f>
        <v>EXECUÇÃO DE PAVIMENTO COM APLICAÇÃO DE CONCRETO ASFÁLTICO, CAMADA DE BINDER - EXCLUSIVE CARGA E TRANSPORTE. AF_11/2019 – 4CM</v>
      </c>
      <c r="E393" s="227"/>
      <c r="F393" s="227"/>
      <c r="G393" s="227"/>
      <c r="H393" s="227"/>
      <c r="I393" s="227"/>
      <c r="J393" s="227"/>
    </row>
    <row r="394" customFormat="false" ht="13.8" hidden="false" customHeight="false" outlineLevel="0" collapsed="false">
      <c r="A394" s="217"/>
      <c r="B394" s="217"/>
      <c r="C394" s="218"/>
      <c r="D394" s="227"/>
      <c r="E394" s="227"/>
      <c r="F394" s="227"/>
      <c r="G394" s="227"/>
      <c r="H394" s="227"/>
      <c r="I394" s="227"/>
      <c r="J394" s="227"/>
    </row>
    <row r="395" customFormat="false" ht="13.8" hidden="false" customHeight="false" outlineLevel="0" collapsed="false">
      <c r="A395" s="197" t="s">
        <v>273</v>
      </c>
      <c r="B395" s="228"/>
      <c r="C395" s="228"/>
      <c r="D395" s="228"/>
      <c r="E395" s="228"/>
      <c r="F395" s="201"/>
      <c r="G395" s="202"/>
      <c r="H395" s="234"/>
      <c r="I395" s="199"/>
      <c r="J395" s="200"/>
    </row>
    <row r="396" customFormat="false" ht="13.8" hidden="false" customHeight="false" outlineLevel="0" collapsed="false">
      <c r="A396" s="233"/>
      <c r="B396" s="228"/>
      <c r="C396" s="228"/>
      <c r="D396" s="228"/>
      <c r="E396" s="228"/>
      <c r="F396" s="201"/>
      <c r="G396" s="202"/>
      <c r="H396" s="234"/>
      <c r="I396" s="199"/>
      <c r="J396" s="200"/>
    </row>
    <row r="397" customFormat="false" ht="13.8" hidden="false" customHeight="false" outlineLevel="0" collapsed="false">
      <c r="A397" s="238" t="s">
        <v>339</v>
      </c>
      <c r="B397" s="228"/>
      <c r="C397" s="228"/>
      <c r="D397" s="228"/>
      <c r="E397" s="228"/>
      <c r="F397" s="199" t="s">
        <v>340</v>
      </c>
      <c r="H397" s="234"/>
      <c r="I397" s="199"/>
      <c r="J397" s="200"/>
    </row>
    <row r="398" customFormat="false" ht="13.8" hidden="false" customHeight="false" outlineLevel="0" collapsed="false">
      <c r="A398" s="239" t="s">
        <v>310</v>
      </c>
      <c r="B398" s="228"/>
      <c r="C398" s="228"/>
      <c r="D398" s="228"/>
      <c r="E398" s="228"/>
      <c r="F398" s="201"/>
      <c r="G398" s="202"/>
      <c r="H398" s="234"/>
      <c r="I398" s="199"/>
      <c r="J398" s="200"/>
    </row>
    <row r="399" customFormat="false" ht="13.8" hidden="false" customHeight="false" outlineLevel="0" collapsed="false">
      <c r="A399" s="238"/>
      <c r="B399" s="228"/>
      <c r="C399" s="228"/>
      <c r="D399" s="228"/>
      <c r="E399" s="228"/>
      <c r="F399" s="201" t="s">
        <v>277</v>
      </c>
      <c r="G399" s="202" t="n">
        <f aca="false">'Planilha Orçamentária'!F64</f>
        <v>229.95</v>
      </c>
      <c r="H399" s="229" t="str">
        <f aca="false">'Planilha Orçamentária'!E64</f>
        <v>M3</v>
      </c>
      <c r="J399" s="200"/>
    </row>
    <row r="400" customFormat="false" ht="13.8" hidden="false" customHeight="false" outlineLevel="0" collapsed="false">
      <c r="A400" s="233"/>
      <c r="B400" s="228"/>
      <c r="C400" s="228"/>
      <c r="D400" s="228"/>
      <c r="E400" s="228"/>
      <c r="F400" s="201"/>
      <c r="G400" s="202"/>
      <c r="H400" s="234"/>
      <c r="I400" s="199"/>
      <c r="J400" s="200"/>
    </row>
    <row r="401" customFormat="false" ht="13.8" hidden="false" customHeight="false" outlineLevel="0" collapsed="false">
      <c r="A401" s="209"/>
      <c r="B401" s="210"/>
      <c r="C401" s="210"/>
      <c r="D401" s="210"/>
      <c r="E401" s="210"/>
      <c r="F401" s="210"/>
      <c r="G401" s="235"/>
      <c r="H401" s="210"/>
      <c r="I401" s="236"/>
      <c r="J401" s="211"/>
    </row>
    <row r="402" customFormat="false" ht="13.8" hidden="false" customHeight="false" outlineLevel="0" collapsed="false">
      <c r="A402" s="189" t="s">
        <v>10</v>
      </c>
      <c r="B402" s="190" t="s">
        <v>271</v>
      </c>
      <c r="C402" s="190"/>
      <c r="D402" s="197" t="s">
        <v>272</v>
      </c>
      <c r="E402" s="192"/>
      <c r="F402" s="192"/>
      <c r="G402" s="192"/>
      <c r="H402" s="192"/>
      <c r="I402" s="192"/>
      <c r="J402" s="193"/>
    </row>
    <row r="403" customFormat="false" ht="13.8" hidden="false" customHeight="false" outlineLevel="0" collapsed="false">
      <c r="A403" s="217" t="str">
        <f aca="false">'Planilha Orçamentária'!A65</f>
        <v>3.3.2</v>
      </c>
      <c r="B403" s="218" t="n">
        <f aca="false">'Planilha Orçamentária'!B65</f>
        <v>100986</v>
      </c>
      <c r="C403" s="218"/>
      <c r="D403" s="227" t="str">
        <f aca="false">'Planilha Orçamentária'!D65</f>
        <v>CARGA DE MISTURA ASFÁLTICA EM CAMINHÃO BASCULANTE 10 M³ (UNIDADE: M3). AF_07/2020</v>
      </c>
      <c r="E403" s="227"/>
      <c r="F403" s="227"/>
      <c r="G403" s="227"/>
      <c r="H403" s="227"/>
      <c r="I403" s="227"/>
      <c r="J403" s="227"/>
    </row>
    <row r="404" customFormat="false" ht="13.8" hidden="false" customHeight="false" outlineLevel="0" collapsed="false">
      <c r="A404" s="217"/>
      <c r="B404" s="217"/>
      <c r="C404" s="218"/>
      <c r="D404" s="227"/>
      <c r="E404" s="227"/>
      <c r="F404" s="227"/>
      <c r="G404" s="227"/>
      <c r="H404" s="227"/>
      <c r="I404" s="227"/>
      <c r="J404" s="227"/>
    </row>
    <row r="405" customFormat="false" ht="13.8" hidden="false" customHeight="false" outlineLevel="0" collapsed="false">
      <c r="A405" s="197" t="s">
        <v>273</v>
      </c>
      <c r="B405" s="228"/>
      <c r="C405" s="228"/>
      <c r="D405" s="228"/>
      <c r="E405" s="228"/>
      <c r="F405" s="201"/>
      <c r="G405" s="202"/>
      <c r="H405" s="234"/>
      <c r="I405" s="199"/>
      <c r="J405" s="200"/>
    </row>
    <row r="406" customFormat="false" ht="13.8" hidden="false" customHeight="false" outlineLevel="0" collapsed="false">
      <c r="A406" s="233"/>
      <c r="B406" s="228"/>
      <c r="C406" s="228"/>
      <c r="D406" s="228"/>
      <c r="E406" s="228"/>
      <c r="F406" s="201"/>
      <c r="G406" s="202"/>
      <c r="H406" s="234"/>
      <c r="I406" s="199"/>
      <c r="J406" s="200"/>
    </row>
    <row r="407" customFormat="false" ht="13.8" hidden="false" customHeight="false" outlineLevel="0" collapsed="false">
      <c r="A407" s="238" t="s">
        <v>339</v>
      </c>
      <c r="B407" s="228"/>
      <c r="C407" s="228"/>
      <c r="D407" s="228"/>
      <c r="E407" s="228"/>
      <c r="F407" s="199" t="s">
        <v>340</v>
      </c>
      <c r="H407" s="234"/>
      <c r="I407" s="199"/>
      <c r="J407" s="200"/>
    </row>
    <row r="408" customFormat="false" ht="13.8" hidden="false" customHeight="false" outlineLevel="0" collapsed="false">
      <c r="A408" s="239" t="s">
        <v>310</v>
      </c>
      <c r="B408" s="228"/>
      <c r="C408" s="228"/>
      <c r="D408" s="228"/>
      <c r="E408" s="228"/>
      <c r="F408" s="201"/>
      <c r="G408" s="202"/>
      <c r="H408" s="234"/>
      <c r="I408" s="199"/>
      <c r="J408" s="200"/>
    </row>
    <row r="409" customFormat="false" ht="13.8" hidden="false" customHeight="false" outlineLevel="0" collapsed="false">
      <c r="A409" s="238"/>
      <c r="B409" s="228"/>
      <c r="C409" s="228"/>
      <c r="D409" s="228"/>
      <c r="E409" s="228"/>
      <c r="F409" s="201" t="s">
        <v>277</v>
      </c>
      <c r="G409" s="202" t="n">
        <f aca="false">'Planilha Orçamentária'!F65</f>
        <v>229.95</v>
      </c>
      <c r="H409" s="229" t="str">
        <f aca="false">'Planilha Orçamentária'!E65</f>
        <v>M3</v>
      </c>
      <c r="J409" s="200"/>
    </row>
    <row r="410" customFormat="false" ht="13.8" hidden="false" customHeight="false" outlineLevel="0" collapsed="false">
      <c r="A410" s="233"/>
      <c r="B410" s="228"/>
      <c r="C410" s="228"/>
      <c r="D410" s="228"/>
      <c r="E410" s="228"/>
      <c r="F410" s="201"/>
      <c r="G410" s="202"/>
      <c r="H410" s="234"/>
      <c r="I410" s="199"/>
      <c r="J410" s="200"/>
    </row>
    <row r="411" customFormat="false" ht="13.8" hidden="false" customHeight="false" outlineLevel="0" collapsed="false">
      <c r="A411" s="209"/>
      <c r="B411" s="210"/>
      <c r="C411" s="210"/>
      <c r="D411" s="210"/>
      <c r="E411" s="210"/>
      <c r="F411" s="210"/>
      <c r="G411" s="235"/>
      <c r="H411" s="210"/>
      <c r="I411" s="236"/>
      <c r="J411" s="211"/>
    </row>
    <row r="412" customFormat="false" ht="13.8" hidden="false" customHeight="false" outlineLevel="0" collapsed="false">
      <c r="A412" s="189" t="s">
        <v>10</v>
      </c>
      <c r="B412" s="190" t="s">
        <v>271</v>
      </c>
      <c r="C412" s="190"/>
      <c r="D412" s="197" t="s">
        <v>272</v>
      </c>
      <c r="E412" s="192"/>
      <c r="F412" s="192"/>
      <c r="G412" s="192"/>
      <c r="H412" s="192"/>
      <c r="I412" s="192"/>
      <c r="J412" s="193"/>
    </row>
    <row r="413" customFormat="false" ht="13.8" hidden="false" customHeight="false" outlineLevel="0" collapsed="false">
      <c r="A413" s="217" t="str">
        <f aca="false">'Planilha Orçamentária'!A66</f>
        <v>3.3.3</v>
      </c>
      <c r="B413" s="218" t="n">
        <f aca="false">'Planilha Orçamentária'!B66</f>
        <v>95875</v>
      </c>
      <c r="C413" s="218"/>
      <c r="D413" s="227" t="str">
        <f aca="false">'Planilha Orçamentária'!D66</f>
        <v>TRANSPORTE COM CAMINHÃO BASCULANTE DE 10 M³, EM VIA URBANA PAVIMENTADA, DMT ATÉ 30 KM (UNIDADE: M3XKM). AF_07/2020</v>
      </c>
      <c r="E413" s="227"/>
      <c r="F413" s="227"/>
      <c r="G413" s="227"/>
      <c r="H413" s="227"/>
      <c r="I413" s="227"/>
      <c r="J413" s="227"/>
    </row>
    <row r="414" customFormat="false" ht="13.8" hidden="false" customHeight="false" outlineLevel="0" collapsed="false">
      <c r="A414" s="217"/>
      <c r="B414" s="217"/>
      <c r="C414" s="218"/>
      <c r="D414" s="227"/>
      <c r="E414" s="227"/>
      <c r="F414" s="227"/>
      <c r="G414" s="227"/>
      <c r="H414" s="227"/>
      <c r="I414" s="227"/>
      <c r="J414" s="227"/>
    </row>
    <row r="415" customFormat="false" ht="13.8" hidden="false" customHeight="false" outlineLevel="0" collapsed="false">
      <c r="A415" s="197" t="s">
        <v>273</v>
      </c>
      <c r="B415" s="228"/>
      <c r="C415" s="228"/>
      <c r="D415" s="228"/>
      <c r="E415" s="228"/>
      <c r="F415" s="201"/>
      <c r="G415" s="202"/>
      <c r="H415" s="234"/>
      <c r="I415" s="199"/>
      <c r="J415" s="200"/>
    </row>
    <row r="416" customFormat="false" ht="13.8" hidden="false" customHeight="false" outlineLevel="0" collapsed="false">
      <c r="A416" s="233"/>
      <c r="B416" s="228"/>
      <c r="C416" s="228"/>
      <c r="D416" s="228"/>
      <c r="E416" s="228"/>
      <c r="F416" s="201"/>
      <c r="G416" s="202"/>
      <c r="H416" s="234"/>
      <c r="I416" s="199"/>
      <c r="J416" s="200"/>
    </row>
    <row r="417" customFormat="false" ht="13.8" hidden="false" customHeight="false" outlineLevel="0" collapsed="false">
      <c r="A417" s="238" t="s">
        <v>339</v>
      </c>
      <c r="B417" s="228"/>
      <c r="C417" s="228"/>
      <c r="D417" s="228"/>
      <c r="E417" s="228"/>
      <c r="F417" s="199" t="s">
        <v>341</v>
      </c>
      <c r="H417" s="234"/>
      <c r="I417" s="199"/>
      <c r="J417" s="200"/>
    </row>
    <row r="418" customFormat="false" ht="13.8" hidden="false" customHeight="false" outlineLevel="0" collapsed="false">
      <c r="A418" s="239" t="s">
        <v>310</v>
      </c>
      <c r="B418" s="228"/>
      <c r="C418" s="228"/>
      <c r="D418" s="228"/>
      <c r="E418" s="228"/>
      <c r="F418" s="201"/>
      <c r="G418" s="202"/>
      <c r="H418" s="234"/>
      <c r="I418" s="199"/>
      <c r="J418" s="200"/>
    </row>
    <row r="419" customFormat="false" ht="13.8" hidden="false" customHeight="false" outlineLevel="0" collapsed="false">
      <c r="A419" s="238" t="s">
        <v>302</v>
      </c>
      <c r="B419" s="228"/>
      <c r="C419" s="228"/>
      <c r="D419" s="228"/>
      <c r="E419" s="228"/>
      <c r="F419" s="201" t="s">
        <v>277</v>
      </c>
      <c r="G419" s="202" t="n">
        <f aca="false">'Planilha Orçamentária'!F66</f>
        <v>5785.542</v>
      </c>
      <c r="H419" s="229" t="str">
        <f aca="false">'Planilha Orçamentária'!E66</f>
        <v>M3XKM</v>
      </c>
      <c r="J419" s="200"/>
    </row>
    <row r="420" customFormat="false" ht="13.8" hidden="false" customHeight="false" outlineLevel="0" collapsed="false">
      <c r="A420" s="233"/>
      <c r="B420" s="228"/>
      <c r="C420" s="228"/>
      <c r="D420" s="228"/>
      <c r="E420" s="228"/>
      <c r="F420" s="201"/>
      <c r="G420" s="202"/>
      <c r="H420" s="234"/>
      <c r="I420" s="199"/>
      <c r="J420" s="200"/>
    </row>
    <row r="421" customFormat="false" ht="13.8" hidden="false" customHeight="false" outlineLevel="0" collapsed="false">
      <c r="A421" s="209"/>
      <c r="B421" s="210"/>
      <c r="C421" s="210"/>
      <c r="D421" s="210"/>
      <c r="E421" s="210"/>
      <c r="F421" s="210"/>
      <c r="G421" s="235"/>
      <c r="H421" s="210"/>
      <c r="I421" s="236"/>
      <c r="J421" s="211"/>
    </row>
    <row r="422" customFormat="false" ht="13.8" hidden="false" customHeight="false" outlineLevel="0" collapsed="false">
      <c r="A422" s="189" t="s">
        <v>10</v>
      </c>
      <c r="B422" s="190" t="s">
        <v>271</v>
      </c>
      <c r="C422" s="190"/>
      <c r="D422" s="197" t="s">
        <v>272</v>
      </c>
      <c r="E422" s="192"/>
      <c r="F422" s="192"/>
      <c r="G422" s="192"/>
      <c r="H422" s="192"/>
      <c r="I422" s="192"/>
      <c r="J422" s="193"/>
    </row>
    <row r="423" customFormat="false" ht="13.8" hidden="false" customHeight="false" outlineLevel="0" collapsed="false">
      <c r="A423" s="217" t="str">
        <f aca="false">'Planilha Orçamentária'!A67</f>
        <v>3.3.4</v>
      </c>
      <c r="B423" s="218" t="n">
        <f aca="false">'Planilha Orçamentária'!B67</f>
        <v>95995</v>
      </c>
      <c r="C423" s="218"/>
      <c r="D423" s="227" t="str">
        <f aca="false">'Planilha Orçamentária'!D67</f>
        <v>EXECUÇÃO DE PAVIMENTO COM APLICAÇÃO DE CONCRETO ASFÁLTICO, CAMADA DE ROLAMENTO - EXCLUSIVE CARGA E TRANSPORTE. AF_11/2019 – 4CM</v>
      </c>
      <c r="E423" s="227"/>
      <c r="F423" s="227"/>
      <c r="G423" s="227"/>
      <c r="H423" s="227"/>
      <c r="I423" s="227"/>
      <c r="J423" s="227"/>
    </row>
    <row r="424" customFormat="false" ht="18.2" hidden="false" customHeight="true" outlineLevel="0" collapsed="false">
      <c r="A424" s="217"/>
      <c r="B424" s="217"/>
      <c r="C424" s="218"/>
      <c r="D424" s="227"/>
      <c r="E424" s="227"/>
      <c r="F424" s="227"/>
      <c r="G424" s="227"/>
      <c r="H424" s="227"/>
      <c r="I424" s="227"/>
      <c r="J424" s="227"/>
    </row>
    <row r="425" customFormat="false" ht="13.8" hidden="false" customHeight="false" outlineLevel="0" collapsed="false">
      <c r="A425" s="197" t="s">
        <v>273</v>
      </c>
      <c r="B425" s="228"/>
      <c r="C425" s="228"/>
      <c r="D425" s="228"/>
      <c r="E425" s="228"/>
      <c r="F425" s="201"/>
      <c r="G425" s="202"/>
      <c r="H425" s="234"/>
      <c r="I425" s="199"/>
      <c r="J425" s="200"/>
    </row>
    <row r="426" customFormat="false" ht="13.8" hidden="false" customHeight="false" outlineLevel="0" collapsed="false">
      <c r="A426" s="233"/>
      <c r="B426" s="228"/>
      <c r="C426" s="228"/>
      <c r="D426" s="228"/>
      <c r="E426" s="228"/>
      <c r="F426" s="201"/>
      <c r="G426" s="202"/>
      <c r="H426" s="234"/>
      <c r="I426" s="199"/>
      <c r="J426" s="200"/>
    </row>
    <row r="427" customFormat="false" ht="13.8" hidden="false" customHeight="false" outlineLevel="0" collapsed="false">
      <c r="A427" s="238" t="s">
        <v>339</v>
      </c>
      <c r="B427" s="228"/>
      <c r="C427" s="228"/>
      <c r="D427" s="228"/>
      <c r="E427" s="228"/>
      <c r="F427" s="199" t="s">
        <v>340</v>
      </c>
      <c r="H427" s="234"/>
      <c r="I427" s="199"/>
      <c r="J427" s="200"/>
    </row>
    <row r="428" customFormat="false" ht="13.8" hidden="false" customHeight="false" outlineLevel="0" collapsed="false">
      <c r="A428" s="239" t="s">
        <v>310</v>
      </c>
      <c r="B428" s="228"/>
      <c r="C428" s="228"/>
      <c r="D428" s="228"/>
      <c r="E428" s="228"/>
      <c r="F428" s="201"/>
      <c r="G428" s="202"/>
      <c r="H428" s="234"/>
      <c r="I428" s="199"/>
      <c r="J428" s="200"/>
    </row>
    <row r="429" customFormat="false" ht="13.8" hidden="false" customHeight="false" outlineLevel="0" collapsed="false">
      <c r="A429" s="238"/>
      <c r="B429" s="228"/>
      <c r="C429" s="228"/>
      <c r="D429" s="228"/>
      <c r="E429" s="228"/>
      <c r="F429" s="201" t="s">
        <v>277</v>
      </c>
      <c r="G429" s="202" t="n">
        <f aca="false">'Planilha Orçamentária'!F67</f>
        <v>229.95</v>
      </c>
      <c r="H429" s="229" t="str">
        <f aca="false">'Planilha Orçamentária'!E67</f>
        <v>M3</v>
      </c>
      <c r="J429" s="200"/>
    </row>
    <row r="430" customFormat="false" ht="13.8" hidden="false" customHeight="false" outlineLevel="0" collapsed="false">
      <c r="A430" s="233"/>
      <c r="B430" s="228"/>
      <c r="C430" s="228"/>
      <c r="D430" s="228"/>
      <c r="E430" s="228"/>
      <c r="F430" s="201"/>
      <c r="G430" s="202"/>
      <c r="H430" s="234"/>
      <c r="I430" s="199"/>
      <c r="J430" s="200"/>
    </row>
    <row r="431" customFormat="false" ht="13.8" hidden="false" customHeight="false" outlineLevel="0" collapsed="false">
      <c r="A431" s="209"/>
      <c r="B431" s="210"/>
      <c r="C431" s="210"/>
      <c r="D431" s="210"/>
      <c r="E431" s="210"/>
      <c r="F431" s="210"/>
      <c r="G431" s="235"/>
      <c r="H431" s="210"/>
      <c r="I431" s="236"/>
      <c r="J431" s="211"/>
    </row>
    <row r="432" customFormat="false" ht="13.8" hidden="false" customHeight="false" outlineLevel="0" collapsed="false">
      <c r="A432" s="189" t="s">
        <v>10</v>
      </c>
      <c r="B432" s="190" t="s">
        <v>271</v>
      </c>
      <c r="C432" s="190"/>
      <c r="D432" s="197" t="s">
        <v>272</v>
      </c>
      <c r="E432" s="192"/>
      <c r="F432" s="192"/>
      <c r="G432" s="192"/>
      <c r="H432" s="192"/>
      <c r="I432" s="192"/>
      <c r="J432" s="193"/>
    </row>
    <row r="433" customFormat="false" ht="13.8" hidden="false" customHeight="false" outlineLevel="0" collapsed="false">
      <c r="A433" s="217" t="str">
        <f aca="false">'Planilha Orçamentária'!A68</f>
        <v>3.3.5</v>
      </c>
      <c r="B433" s="218" t="n">
        <f aca="false">'Planilha Orçamentária'!B68</f>
        <v>100986</v>
      </c>
      <c r="C433" s="218"/>
      <c r="D433" s="227" t="str">
        <f aca="false">'Planilha Orçamentária'!D68</f>
        <v>CARGA DE MISTURA ASFÁLTICA EM CAMINHÃO BASCULANTE 10 M³ (UNIDADE: M3). AF_07/2020</v>
      </c>
      <c r="E433" s="227"/>
      <c r="F433" s="227"/>
      <c r="G433" s="227"/>
      <c r="H433" s="227"/>
      <c r="I433" s="227"/>
      <c r="J433" s="227"/>
    </row>
    <row r="434" customFormat="false" ht="13.8" hidden="false" customHeight="false" outlineLevel="0" collapsed="false">
      <c r="A434" s="217"/>
      <c r="B434" s="217"/>
      <c r="C434" s="218"/>
      <c r="D434" s="227"/>
      <c r="E434" s="227"/>
      <c r="F434" s="227"/>
      <c r="G434" s="227"/>
      <c r="H434" s="227"/>
      <c r="I434" s="227"/>
      <c r="J434" s="227"/>
    </row>
    <row r="435" customFormat="false" ht="13.8" hidden="false" customHeight="false" outlineLevel="0" collapsed="false">
      <c r="A435" s="197" t="s">
        <v>273</v>
      </c>
      <c r="B435" s="228"/>
      <c r="C435" s="228"/>
      <c r="D435" s="228"/>
      <c r="E435" s="228"/>
      <c r="F435" s="201"/>
      <c r="G435" s="202"/>
      <c r="H435" s="234"/>
      <c r="I435" s="199"/>
      <c r="J435" s="200"/>
    </row>
    <row r="436" customFormat="false" ht="13.8" hidden="false" customHeight="false" outlineLevel="0" collapsed="false">
      <c r="A436" s="233"/>
      <c r="B436" s="228"/>
      <c r="C436" s="228"/>
      <c r="D436" s="228"/>
      <c r="E436" s="228"/>
      <c r="F436" s="201"/>
      <c r="G436" s="202"/>
      <c r="H436" s="234"/>
      <c r="I436" s="199"/>
      <c r="J436" s="200"/>
    </row>
    <row r="437" customFormat="false" ht="13.8" hidden="false" customHeight="false" outlineLevel="0" collapsed="false">
      <c r="A437" s="238" t="s">
        <v>339</v>
      </c>
      <c r="B437" s="228"/>
      <c r="C437" s="228"/>
      <c r="D437" s="228"/>
      <c r="E437" s="228"/>
      <c r="F437" s="199" t="s">
        <v>340</v>
      </c>
      <c r="H437" s="234"/>
      <c r="I437" s="199"/>
      <c r="J437" s="200"/>
    </row>
    <row r="438" customFormat="false" ht="13.8" hidden="false" customHeight="false" outlineLevel="0" collapsed="false">
      <c r="A438" s="239" t="s">
        <v>310</v>
      </c>
      <c r="B438" s="228"/>
      <c r="C438" s="228"/>
      <c r="D438" s="228"/>
      <c r="E438" s="228"/>
      <c r="F438" s="201"/>
      <c r="G438" s="202"/>
      <c r="H438" s="234"/>
      <c r="I438" s="199"/>
      <c r="J438" s="200"/>
    </row>
    <row r="439" customFormat="false" ht="13.8" hidden="false" customHeight="false" outlineLevel="0" collapsed="false">
      <c r="A439" s="238"/>
      <c r="B439" s="228"/>
      <c r="C439" s="228"/>
      <c r="D439" s="228"/>
      <c r="E439" s="228"/>
      <c r="F439" s="201" t="s">
        <v>277</v>
      </c>
      <c r="G439" s="202" t="n">
        <f aca="false">'Planilha Orçamentária'!F68</f>
        <v>229.95</v>
      </c>
      <c r="H439" s="229" t="str">
        <f aca="false">'Planilha Orçamentária'!E68</f>
        <v>M3</v>
      </c>
      <c r="J439" s="200"/>
    </row>
    <row r="440" customFormat="false" ht="13.8" hidden="false" customHeight="false" outlineLevel="0" collapsed="false">
      <c r="A440" s="233"/>
      <c r="B440" s="228"/>
      <c r="C440" s="228"/>
      <c r="D440" s="228"/>
      <c r="E440" s="228"/>
      <c r="F440" s="201"/>
      <c r="G440" s="202"/>
      <c r="H440" s="234"/>
      <c r="I440" s="199"/>
      <c r="J440" s="200"/>
    </row>
    <row r="441" customFormat="false" ht="13.8" hidden="false" customHeight="false" outlineLevel="0" collapsed="false">
      <c r="A441" s="209"/>
      <c r="B441" s="210"/>
      <c r="C441" s="210"/>
      <c r="D441" s="210"/>
      <c r="E441" s="210"/>
      <c r="F441" s="210"/>
      <c r="G441" s="235"/>
      <c r="H441" s="210"/>
      <c r="I441" s="236"/>
      <c r="J441" s="211"/>
    </row>
    <row r="442" customFormat="false" ht="13.8" hidden="false" customHeight="false" outlineLevel="0" collapsed="false">
      <c r="A442" s="189" t="s">
        <v>10</v>
      </c>
      <c r="B442" s="190" t="s">
        <v>271</v>
      </c>
      <c r="C442" s="190"/>
      <c r="D442" s="197" t="s">
        <v>272</v>
      </c>
      <c r="E442" s="192"/>
      <c r="F442" s="192"/>
      <c r="G442" s="192"/>
      <c r="H442" s="192"/>
      <c r="I442" s="192"/>
      <c r="J442" s="193"/>
    </row>
    <row r="443" customFormat="false" ht="13.8" hidden="false" customHeight="false" outlineLevel="0" collapsed="false">
      <c r="A443" s="217" t="str">
        <f aca="false">'Planilha Orçamentária'!A69</f>
        <v>3.3.6</v>
      </c>
      <c r="B443" s="218" t="n">
        <f aca="false">'Planilha Orçamentária'!B69</f>
        <v>95875</v>
      </c>
      <c r="C443" s="218"/>
      <c r="D443" s="227" t="str">
        <f aca="false">'Planilha Orçamentária'!D69</f>
        <v>TRANSPORTE COM CAMINHÃO BASCULANTE DE 10 M³, EM VIA URBANA PAVIMENTADA, DMT ATÉ 30 KM (UNIDADE: M3XKM). AF_07/2020</v>
      </c>
      <c r="E443" s="227"/>
      <c r="F443" s="227"/>
      <c r="G443" s="227"/>
      <c r="H443" s="227"/>
      <c r="I443" s="227"/>
      <c r="J443" s="227"/>
    </row>
    <row r="444" customFormat="false" ht="13.8" hidden="false" customHeight="false" outlineLevel="0" collapsed="false">
      <c r="A444" s="217"/>
      <c r="B444" s="217"/>
      <c r="C444" s="218"/>
      <c r="D444" s="227"/>
      <c r="E444" s="227"/>
      <c r="F444" s="227"/>
      <c r="G444" s="227"/>
      <c r="H444" s="227"/>
      <c r="I444" s="227"/>
      <c r="J444" s="227"/>
    </row>
    <row r="445" customFormat="false" ht="13.8" hidden="false" customHeight="false" outlineLevel="0" collapsed="false">
      <c r="A445" s="197" t="s">
        <v>273</v>
      </c>
      <c r="B445" s="228"/>
      <c r="C445" s="228"/>
      <c r="D445" s="228"/>
      <c r="E445" s="228"/>
      <c r="F445" s="201"/>
      <c r="G445" s="202"/>
      <c r="H445" s="234"/>
      <c r="I445" s="199"/>
      <c r="J445" s="200"/>
    </row>
    <row r="446" customFormat="false" ht="13.8" hidden="false" customHeight="false" outlineLevel="0" collapsed="false">
      <c r="A446" s="233"/>
      <c r="B446" s="228"/>
      <c r="C446" s="228"/>
      <c r="D446" s="228"/>
      <c r="E446" s="228"/>
      <c r="F446" s="201"/>
      <c r="G446" s="202"/>
      <c r="H446" s="234"/>
      <c r="I446" s="199"/>
      <c r="J446" s="200"/>
    </row>
    <row r="447" customFormat="false" ht="13.8" hidden="false" customHeight="false" outlineLevel="0" collapsed="false">
      <c r="A447" s="238" t="s">
        <v>339</v>
      </c>
      <c r="B447" s="228"/>
      <c r="C447" s="228"/>
      <c r="D447" s="228"/>
      <c r="E447" s="228"/>
      <c r="F447" s="199" t="s">
        <v>341</v>
      </c>
      <c r="H447" s="234"/>
      <c r="I447" s="199"/>
      <c r="J447" s="200"/>
    </row>
    <row r="448" customFormat="false" ht="13.8" hidden="false" customHeight="false" outlineLevel="0" collapsed="false">
      <c r="A448" s="239" t="s">
        <v>310</v>
      </c>
      <c r="B448" s="228"/>
      <c r="C448" s="228"/>
      <c r="D448" s="228"/>
      <c r="E448" s="228"/>
      <c r="F448" s="201"/>
      <c r="G448" s="202"/>
      <c r="H448" s="234"/>
      <c r="I448" s="199"/>
      <c r="J448" s="200"/>
    </row>
    <row r="449" customFormat="false" ht="13.8" hidden="false" customHeight="false" outlineLevel="0" collapsed="false">
      <c r="A449" s="238" t="s">
        <v>302</v>
      </c>
      <c r="B449" s="228"/>
      <c r="C449" s="228"/>
      <c r="D449" s="228"/>
      <c r="E449" s="228"/>
      <c r="F449" s="201" t="s">
        <v>277</v>
      </c>
      <c r="G449" s="202" t="n">
        <f aca="false">'Planilha Orçamentária'!F69</f>
        <v>5785.542</v>
      </c>
      <c r="H449" s="229" t="str">
        <f aca="false">'Planilha Orçamentária'!E69</f>
        <v>M3XKM</v>
      </c>
      <c r="J449" s="200"/>
    </row>
    <row r="450" customFormat="false" ht="13.8" hidden="false" customHeight="false" outlineLevel="0" collapsed="false">
      <c r="A450" s="233"/>
      <c r="B450" s="228"/>
      <c r="C450" s="228"/>
      <c r="D450" s="228"/>
      <c r="E450" s="228"/>
      <c r="F450" s="201"/>
      <c r="G450" s="202"/>
      <c r="H450" s="234"/>
      <c r="I450" s="199"/>
      <c r="J450" s="200"/>
    </row>
    <row r="451" customFormat="false" ht="13.8" hidden="false" customHeight="false" outlineLevel="0" collapsed="false">
      <c r="A451" s="209"/>
      <c r="B451" s="210"/>
      <c r="C451" s="210"/>
      <c r="D451" s="210"/>
      <c r="E451" s="210"/>
      <c r="F451" s="210"/>
      <c r="G451" s="235"/>
      <c r="H451" s="210"/>
      <c r="I451" s="236"/>
      <c r="J451" s="211"/>
    </row>
    <row r="452" customFormat="false" ht="13.8" hidden="false" customHeight="false" outlineLevel="0" collapsed="false">
      <c r="A452" s="189" t="s">
        <v>10</v>
      </c>
      <c r="B452" s="190" t="s">
        <v>271</v>
      </c>
      <c r="C452" s="190"/>
      <c r="D452" s="197" t="s">
        <v>272</v>
      </c>
      <c r="E452" s="192"/>
      <c r="F452" s="192"/>
      <c r="G452" s="192"/>
      <c r="H452" s="192"/>
      <c r="I452" s="192"/>
      <c r="J452" s="193"/>
    </row>
    <row r="453" customFormat="false" ht="13.8" hidden="false" customHeight="false" outlineLevel="0" collapsed="false">
      <c r="A453" s="217" t="str">
        <f aca="false">'Planilha Orçamentária'!A73</f>
        <v>4.1.1</v>
      </c>
      <c r="B453" s="218" t="n">
        <f aca="false">'Planilha Orçamentária'!B73</f>
        <v>98525</v>
      </c>
      <c r="C453" s="218"/>
      <c r="D453" s="227" t="str">
        <f aca="false">'Planilha Orçamentária'!D73</f>
        <v>LIMPEZA MECANIZADA DE CAMADA VEGETAL, VEGETAÇÃO E PEQUENAS ÁRVORES (DIÂMETRO DE TRONCO MENOR QUE 0,20 M), COM TRATOR DE ESTEIRAS.AF_05/2018</v>
      </c>
      <c r="E453" s="227"/>
      <c r="F453" s="227"/>
      <c r="G453" s="227"/>
      <c r="H453" s="227"/>
      <c r="I453" s="227"/>
      <c r="J453" s="227"/>
    </row>
    <row r="454" customFormat="false" ht="18.2" hidden="false" customHeight="true" outlineLevel="0" collapsed="false">
      <c r="A454" s="217"/>
      <c r="B454" s="217"/>
      <c r="C454" s="218"/>
      <c r="D454" s="227"/>
      <c r="E454" s="227"/>
      <c r="F454" s="227"/>
      <c r="G454" s="227"/>
      <c r="H454" s="227"/>
      <c r="I454" s="227"/>
      <c r="J454" s="227"/>
    </row>
    <row r="455" customFormat="false" ht="13.8" hidden="false" customHeight="false" outlineLevel="0" collapsed="false">
      <c r="A455" s="197" t="s">
        <v>273</v>
      </c>
      <c r="B455" s="228"/>
      <c r="C455" s="228"/>
      <c r="D455" s="228"/>
      <c r="E455" s="228"/>
      <c r="F455" s="201"/>
      <c r="G455" s="202"/>
      <c r="H455" s="234"/>
      <c r="I455" s="199"/>
      <c r="J455" s="200"/>
    </row>
    <row r="456" customFormat="false" ht="13.8" hidden="false" customHeight="false" outlineLevel="0" collapsed="false">
      <c r="A456" s="233"/>
      <c r="B456" s="228"/>
      <c r="C456" s="228"/>
      <c r="D456" s="228"/>
      <c r="E456" s="228"/>
      <c r="F456" s="201"/>
      <c r="G456" s="202"/>
      <c r="H456" s="234"/>
      <c r="I456" s="199"/>
      <c r="J456" s="200"/>
    </row>
    <row r="457" customFormat="false" ht="13.8" hidden="false" customHeight="false" outlineLevel="0" collapsed="false">
      <c r="A457" s="198" t="s">
        <v>342</v>
      </c>
      <c r="B457" s="228"/>
      <c r="C457" s="228"/>
      <c r="D457" s="228"/>
      <c r="E457" s="228"/>
      <c r="F457" s="199" t="s">
        <v>343</v>
      </c>
      <c r="H457" s="234"/>
      <c r="I457" s="199"/>
      <c r="J457" s="200"/>
    </row>
    <row r="458" customFormat="false" ht="13.8" hidden="false" customHeight="false" outlineLevel="0" collapsed="false">
      <c r="A458" s="198" t="s">
        <v>280</v>
      </c>
      <c r="B458" s="228"/>
      <c r="C458" s="228"/>
      <c r="D458" s="228"/>
      <c r="E458" s="228"/>
      <c r="F458" s="201"/>
      <c r="G458" s="202"/>
      <c r="H458" s="234"/>
      <c r="I458" s="199"/>
      <c r="J458" s="200"/>
    </row>
    <row r="459" customFormat="false" ht="13.8" hidden="false" customHeight="false" outlineLevel="0" collapsed="false">
      <c r="A459" s="238"/>
      <c r="B459" s="228"/>
      <c r="C459" s="228"/>
      <c r="D459" s="228"/>
      <c r="E459" s="228"/>
      <c r="F459" s="201" t="s">
        <v>277</v>
      </c>
      <c r="G459" s="202" t="n">
        <f aca="false">'Planilha Orçamentária'!F73</f>
        <v>2456.15</v>
      </c>
      <c r="H459" s="229" t="str">
        <f aca="false">'Planilha Orçamentária'!E73</f>
        <v>M2</v>
      </c>
      <c r="J459" s="200"/>
    </row>
    <row r="460" customFormat="false" ht="13.8" hidden="false" customHeight="false" outlineLevel="0" collapsed="false">
      <c r="A460" s="233"/>
      <c r="B460" s="228"/>
      <c r="C460" s="228"/>
      <c r="D460" s="228"/>
      <c r="E460" s="228"/>
      <c r="F460" s="201"/>
      <c r="G460" s="202"/>
      <c r="H460" s="234"/>
      <c r="I460" s="199"/>
      <c r="J460" s="200"/>
    </row>
    <row r="461" customFormat="false" ht="13.8" hidden="false" customHeight="false" outlineLevel="0" collapsed="false">
      <c r="A461" s="209"/>
      <c r="B461" s="210"/>
      <c r="C461" s="210"/>
      <c r="D461" s="210"/>
      <c r="E461" s="210"/>
      <c r="F461" s="210"/>
      <c r="G461" s="235"/>
      <c r="H461" s="210"/>
      <c r="I461" s="236"/>
      <c r="J461" s="211"/>
    </row>
    <row r="462" customFormat="false" ht="13.8" hidden="false" customHeight="false" outlineLevel="0" collapsed="false">
      <c r="A462" s="189" t="s">
        <v>10</v>
      </c>
      <c r="B462" s="190" t="s">
        <v>271</v>
      </c>
      <c r="C462" s="190"/>
      <c r="D462" s="197" t="s">
        <v>272</v>
      </c>
      <c r="E462" s="192"/>
      <c r="F462" s="192"/>
      <c r="G462" s="192"/>
      <c r="H462" s="192"/>
      <c r="I462" s="192"/>
      <c r="J462" s="193"/>
    </row>
    <row r="463" customFormat="false" ht="13.8" hidden="false" customHeight="false" outlineLevel="0" collapsed="false">
      <c r="A463" s="217" t="str">
        <f aca="false">'Planilha Orçamentária'!A74</f>
        <v>4.1.2</v>
      </c>
      <c r="B463" s="218" t="n">
        <f aca="false">'Planilha Orçamentária'!B74</f>
        <v>100978</v>
      </c>
      <c r="C463" s="218"/>
      <c r="D463" s="227" t="str">
        <f aca="false">'Planilha Orçamentária'!D74</f>
        <v>CARGA, MANOBRA E DESCARGA DE SOLOS E MATERIAIS GRANULARES EM CAMINHÃO BASCULANTE 10 M³ - CARGA COM ESCAVADEIRA HIDRÁULICA (CAÇAMBA DE 1,20 M³ / 155 HP) E DESCARGA LIVRE (UNIDADE: M3). AF_07/2020</v>
      </c>
      <c r="E463" s="227"/>
      <c r="F463" s="227"/>
      <c r="G463" s="227"/>
      <c r="H463" s="227"/>
      <c r="I463" s="227"/>
      <c r="J463" s="227"/>
    </row>
    <row r="464" customFormat="false" ht="32.3" hidden="false" customHeight="true" outlineLevel="0" collapsed="false">
      <c r="A464" s="217"/>
      <c r="B464" s="217"/>
      <c r="C464" s="218"/>
      <c r="D464" s="227"/>
      <c r="E464" s="227"/>
      <c r="F464" s="227"/>
      <c r="G464" s="227"/>
      <c r="H464" s="227"/>
      <c r="I464" s="227"/>
      <c r="J464" s="227"/>
    </row>
    <row r="465" customFormat="false" ht="13.8" hidden="false" customHeight="false" outlineLevel="0" collapsed="false">
      <c r="A465" s="197" t="s">
        <v>273</v>
      </c>
      <c r="B465" s="228"/>
      <c r="C465" s="228"/>
      <c r="D465" s="228"/>
      <c r="E465" s="228"/>
      <c r="F465" s="201"/>
      <c r="G465" s="202"/>
      <c r="H465" s="234"/>
      <c r="I465" s="199"/>
      <c r="J465" s="200"/>
    </row>
    <row r="466" customFormat="false" ht="13.8" hidden="false" customHeight="false" outlineLevel="0" collapsed="false">
      <c r="A466" s="233"/>
      <c r="B466" s="228"/>
      <c r="C466" s="228"/>
      <c r="D466" s="228"/>
      <c r="E466" s="228"/>
      <c r="F466" s="201"/>
      <c r="G466" s="202"/>
      <c r="H466" s="234"/>
      <c r="I466" s="199"/>
      <c r="J466" s="200"/>
    </row>
    <row r="467" customFormat="false" ht="13.8" hidden="false" customHeight="false" outlineLevel="0" collapsed="false">
      <c r="A467" s="238" t="s">
        <v>344</v>
      </c>
      <c r="B467" s="228"/>
      <c r="C467" s="228"/>
      <c r="D467" s="228"/>
      <c r="E467" s="228"/>
      <c r="F467" s="199" t="s">
        <v>345</v>
      </c>
      <c r="H467" s="234"/>
      <c r="I467" s="199"/>
      <c r="J467" s="200"/>
    </row>
    <row r="468" customFormat="false" ht="13.8" hidden="false" customHeight="false" outlineLevel="0" collapsed="false">
      <c r="A468" s="239" t="s">
        <v>283</v>
      </c>
      <c r="B468" s="228"/>
      <c r="C468" s="228"/>
      <c r="D468" s="228"/>
      <c r="E468" s="228"/>
      <c r="F468" s="201"/>
      <c r="G468" s="202"/>
      <c r="H468" s="234"/>
      <c r="I468" s="199"/>
      <c r="J468" s="200"/>
    </row>
    <row r="469" customFormat="false" ht="13.8" hidden="false" customHeight="false" outlineLevel="0" collapsed="false">
      <c r="A469" s="238" t="s">
        <v>284</v>
      </c>
      <c r="B469" s="228"/>
      <c r="C469" s="228"/>
      <c r="D469" s="228"/>
      <c r="E469" s="228"/>
      <c r="F469" s="201" t="s">
        <v>277</v>
      </c>
      <c r="G469" s="202" t="n">
        <f aca="false">'Planilha Orçamentária'!F74</f>
        <v>319.2995</v>
      </c>
      <c r="H469" s="229" t="str">
        <f aca="false">'Planilha Orçamentária'!E74</f>
        <v>M3</v>
      </c>
      <c r="J469" s="200"/>
    </row>
    <row r="470" customFormat="false" ht="13.8" hidden="false" customHeight="false" outlineLevel="0" collapsed="false">
      <c r="A470" s="233"/>
      <c r="B470" s="228"/>
      <c r="C470" s="228"/>
      <c r="D470" s="228"/>
      <c r="E470" s="228"/>
      <c r="F470" s="201"/>
      <c r="G470" s="202"/>
      <c r="H470" s="234"/>
      <c r="I470" s="199"/>
      <c r="J470" s="200"/>
    </row>
    <row r="471" customFormat="false" ht="13.8" hidden="false" customHeight="false" outlineLevel="0" collapsed="false">
      <c r="A471" s="209"/>
      <c r="B471" s="210"/>
      <c r="C471" s="210"/>
      <c r="D471" s="210"/>
      <c r="E471" s="210"/>
      <c r="F471" s="210"/>
      <c r="G471" s="235"/>
      <c r="H471" s="210"/>
      <c r="I471" s="236"/>
      <c r="J471" s="211"/>
    </row>
    <row r="472" customFormat="false" ht="13.8" hidden="false" customHeight="false" outlineLevel="0" collapsed="false">
      <c r="A472" s="189" t="s">
        <v>10</v>
      </c>
      <c r="B472" s="190" t="s">
        <v>271</v>
      </c>
      <c r="C472" s="190"/>
      <c r="D472" s="197" t="s">
        <v>272</v>
      </c>
      <c r="E472" s="192"/>
      <c r="F472" s="192"/>
      <c r="G472" s="192"/>
      <c r="H472" s="192"/>
      <c r="I472" s="192"/>
      <c r="J472" s="193"/>
    </row>
    <row r="473" customFormat="false" ht="13.8" hidden="false" customHeight="false" outlineLevel="0" collapsed="false">
      <c r="A473" s="217" t="str">
        <f aca="false">'Planilha Orçamentária'!A75</f>
        <v>4.1.3</v>
      </c>
      <c r="B473" s="218" t="n">
        <f aca="false">'Planilha Orçamentária'!B75</f>
        <v>95875</v>
      </c>
      <c r="C473" s="218"/>
      <c r="D473" s="227" t="str">
        <f aca="false">'Planilha Orçamentária'!D75</f>
        <v>TRANSPORTE COM CAMINHÃO BASCULANTE DE 10 M³, EM VIA URBANA PAVIMENTADA, DMT ATÉ 30 KM (UNIDADE: M3XKM). AF_07/2020</v>
      </c>
      <c r="E473" s="227"/>
      <c r="F473" s="227"/>
      <c r="G473" s="227"/>
      <c r="H473" s="227"/>
      <c r="I473" s="227"/>
      <c r="J473" s="227"/>
    </row>
    <row r="474" customFormat="false" ht="13.8" hidden="false" customHeight="false" outlineLevel="0" collapsed="false">
      <c r="A474" s="217"/>
      <c r="B474" s="217"/>
      <c r="C474" s="218"/>
      <c r="D474" s="227"/>
      <c r="E474" s="227"/>
      <c r="F474" s="227"/>
      <c r="G474" s="227"/>
      <c r="H474" s="227"/>
      <c r="I474" s="227"/>
      <c r="J474" s="227"/>
    </row>
    <row r="475" customFormat="false" ht="13.8" hidden="false" customHeight="false" outlineLevel="0" collapsed="false">
      <c r="A475" s="197" t="s">
        <v>273</v>
      </c>
      <c r="B475" s="228"/>
      <c r="C475" s="228"/>
      <c r="D475" s="228"/>
      <c r="E475" s="228"/>
      <c r="F475" s="201"/>
      <c r="G475" s="202"/>
      <c r="H475" s="234"/>
      <c r="I475" s="199"/>
      <c r="J475" s="200"/>
    </row>
    <row r="476" customFormat="false" ht="13.8" hidden="false" customHeight="false" outlineLevel="0" collapsed="false">
      <c r="A476" s="233"/>
      <c r="B476" s="228"/>
      <c r="C476" s="228"/>
      <c r="D476" s="228"/>
      <c r="E476" s="228"/>
      <c r="F476" s="201"/>
      <c r="G476" s="202"/>
      <c r="H476" s="234"/>
      <c r="I476" s="199"/>
      <c r="J476" s="200"/>
    </row>
    <row r="477" customFormat="false" ht="13.8" hidden="false" customHeight="false" outlineLevel="0" collapsed="false">
      <c r="A477" s="238" t="s">
        <v>346</v>
      </c>
      <c r="B477" s="228"/>
      <c r="C477" s="228"/>
      <c r="D477" s="228"/>
      <c r="E477" s="228"/>
      <c r="F477" s="199" t="s">
        <v>347</v>
      </c>
      <c r="H477" s="234"/>
      <c r="I477" s="199"/>
      <c r="J477" s="200"/>
    </row>
    <row r="478" customFormat="false" ht="13.8" hidden="false" customHeight="false" outlineLevel="0" collapsed="false">
      <c r="A478" s="239" t="s">
        <v>287</v>
      </c>
      <c r="B478" s="228"/>
      <c r="C478" s="228"/>
      <c r="D478" s="228"/>
      <c r="E478" s="228"/>
      <c r="F478" s="201"/>
      <c r="G478" s="202"/>
      <c r="H478" s="234"/>
      <c r="I478" s="199"/>
      <c r="J478" s="200"/>
    </row>
    <row r="479" customFormat="false" ht="13.8" hidden="false" customHeight="false" outlineLevel="0" collapsed="false">
      <c r="A479" s="238"/>
      <c r="B479" s="228"/>
      <c r="C479" s="228"/>
      <c r="D479" s="228"/>
      <c r="E479" s="228"/>
      <c r="F479" s="201" t="s">
        <v>277</v>
      </c>
      <c r="G479" s="202" t="n">
        <f aca="false">'Planilha Orçamentária'!F75</f>
        <v>5076.86205</v>
      </c>
      <c r="H479" s="229" t="str">
        <f aca="false">'Planilha Orçamentária'!E75</f>
        <v>M3XKM</v>
      </c>
      <c r="J479" s="200"/>
    </row>
    <row r="480" customFormat="false" ht="13.8" hidden="false" customHeight="false" outlineLevel="0" collapsed="false">
      <c r="A480" s="233"/>
      <c r="B480" s="228"/>
      <c r="C480" s="228"/>
      <c r="D480" s="228"/>
      <c r="E480" s="228"/>
      <c r="F480" s="201"/>
      <c r="G480" s="202"/>
      <c r="H480" s="234"/>
      <c r="I480" s="199"/>
      <c r="J480" s="200"/>
    </row>
    <row r="481" customFormat="false" ht="13.8" hidden="false" customHeight="false" outlineLevel="0" collapsed="false">
      <c r="A481" s="209"/>
      <c r="B481" s="210"/>
      <c r="C481" s="210"/>
      <c r="D481" s="210"/>
      <c r="E481" s="210"/>
      <c r="F481" s="210"/>
      <c r="G481" s="235"/>
      <c r="H481" s="210"/>
      <c r="I481" s="236"/>
      <c r="J481" s="211"/>
    </row>
    <row r="482" customFormat="false" ht="13.8" hidden="false" customHeight="false" outlineLevel="0" collapsed="false">
      <c r="A482" s="189" t="s">
        <v>10</v>
      </c>
      <c r="B482" s="190" t="s">
        <v>271</v>
      </c>
      <c r="C482" s="190"/>
      <c r="D482" s="197" t="s">
        <v>272</v>
      </c>
      <c r="E482" s="192"/>
      <c r="F482" s="192"/>
      <c r="G482" s="192"/>
      <c r="H482" s="192"/>
      <c r="I482" s="192"/>
      <c r="J482" s="193"/>
    </row>
    <row r="483" customFormat="false" ht="13.8" hidden="false" customHeight="false" outlineLevel="0" collapsed="false">
      <c r="A483" s="217" t="str">
        <f aca="false">'Planilha Orçamentária'!A76</f>
        <v>4.1.4</v>
      </c>
      <c r="B483" s="218" t="n">
        <f aca="false">'Planilha Orçamentária'!B76</f>
        <v>97636</v>
      </c>
      <c r="C483" s="218"/>
      <c r="D483" s="227" t="str">
        <f aca="false">'Planilha Orçamentária'!D76</f>
        <v>DEMOLIÇÃO PARCIAL DE PAVIMENTO ASFÁLTICO, DE FORMA MECANIZADA, SEM REAPROVEITAMENTO. AF_09/2023</v>
      </c>
      <c r="E483" s="227"/>
      <c r="F483" s="227"/>
      <c r="G483" s="227"/>
      <c r="H483" s="227"/>
      <c r="I483" s="227"/>
      <c r="J483" s="227"/>
    </row>
    <row r="484" customFormat="false" ht="13.8" hidden="false" customHeight="false" outlineLevel="0" collapsed="false">
      <c r="A484" s="217"/>
      <c r="B484" s="217"/>
      <c r="C484" s="218"/>
      <c r="D484" s="227"/>
      <c r="E484" s="227"/>
      <c r="F484" s="227"/>
      <c r="G484" s="227"/>
      <c r="H484" s="227"/>
      <c r="I484" s="227"/>
      <c r="J484" s="227"/>
    </row>
    <row r="485" customFormat="false" ht="13.8" hidden="false" customHeight="false" outlineLevel="0" collapsed="false">
      <c r="A485" s="197" t="s">
        <v>273</v>
      </c>
      <c r="B485" s="228"/>
      <c r="C485" s="228"/>
      <c r="D485" s="228"/>
      <c r="E485" s="228"/>
      <c r="F485" s="201"/>
      <c r="G485" s="202"/>
      <c r="H485" s="234"/>
      <c r="I485" s="199"/>
      <c r="J485" s="200"/>
    </row>
    <row r="486" customFormat="false" ht="13.8" hidden="false" customHeight="false" outlineLevel="0" collapsed="false">
      <c r="A486" s="233"/>
      <c r="B486" s="228"/>
      <c r="C486" s="228"/>
      <c r="D486" s="228"/>
      <c r="E486" s="228"/>
      <c r="F486" s="201"/>
      <c r="G486" s="202"/>
      <c r="H486" s="234"/>
      <c r="I486" s="199"/>
      <c r="J486" s="200"/>
    </row>
    <row r="487" customFormat="false" ht="13.8" hidden="false" customHeight="false" outlineLevel="0" collapsed="false">
      <c r="A487" s="238" t="s">
        <v>348</v>
      </c>
      <c r="B487" s="228"/>
      <c r="C487" s="228"/>
      <c r="D487" s="228"/>
      <c r="E487" s="228"/>
      <c r="F487" s="199" t="s">
        <v>349</v>
      </c>
      <c r="H487" s="234"/>
      <c r="I487" s="199"/>
      <c r="J487" s="200"/>
    </row>
    <row r="488" customFormat="false" ht="13.8" hidden="false" customHeight="false" outlineLevel="0" collapsed="false">
      <c r="A488" s="239"/>
      <c r="B488" s="228"/>
      <c r="C488" s="228"/>
      <c r="D488" s="228"/>
      <c r="E488" s="228"/>
      <c r="F488" s="201"/>
      <c r="G488" s="202"/>
      <c r="H488" s="234"/>
      <c r="I488" s="199"/>
      <c r="J488" s="200"/>
    </row>
    <row r="489" customFormat="false" ht="13.8" hidden="false" customHeight="false" outlineLevel="0" collapsed="false">
      <c r="A489" s="238"/>
      <c r="B489" s="228"/>
      <c r="C489" s="228"/>
      <c r="D489" s="228"/>
      <c r="E489" s="228"/>
      <c r="F489" s="201" t="s">
        <v>277</v>
      </c>
      <c r="G489" s="202" t="n">
        <f aca="false">'Planilha Orçamentária'!F76</f>
        <v>6906.44</v>
      </c>
      <c r="H489" s="229" t="str">
        <f aca="false">'Planilha Orçamentária'!E76</f>
        <v>M2</v>
      </c>
      <c r="J489" s="200"/>
    </row>
    <row r="490" customFormat="false" ht="13.8" hidden="false" customHeight="false" outlineLevel="0" collapsed="false">
      <c r="A490" s="233"/>
      <c r="B490" s="228"/>
      <c r="C490" s="228"/>
      <c r="D490" s="228"/>
      <c r="E490" s="228"/>
      <c r="F490" s="201"/>
      <c r="G490" s="202"/>
      <c r="H490" s="234"/>
      <c r="I490" s="199"/>
      <c r="J490" s="200"/>
    </row>
    <row r="491" customFormat="false" ht="13.8" hidden="false" customHeight="false" outlineLevel="0" collapsed="false">
      <c r="A491" s="209"/>
      <c r="B491" s="210"/>
      <c r="C491" s="210"/>
      <c r="D491" s="210"/>
      <c r="E491" s="210"/>
      <c r="F491" s="210"/>
      <c r="G491" s="235"/>
      <c r="H491" s="210"/>
      <c r="I491" s="236"/>
      <c r="J491" s="211"/>
    </row>
    <row r="492" customFormat="false" ht="13.8" hidden="false" customHeight="false" outlineLevel="0" collapsed="false">
      <c r="A492" s="189" t="s">
        <v>10</v>
      </c>
      <c r="B492" s="190" t="s">
        <v>271</v>
      </c>
      <c r="C492" s="190"/>
      <c r="D492" s="197" t="s">
        <v>272</v>
      </c>
      <c r="E492" s="192"/>
      <c r="F492" s="192"/>
      <c r="G492" s="192"/>
      <c r="H492" s="192"/>
      <c r="I492" s="192"/>
      <c r="J492" s="193"/>
    </row>
    <row r="493" customFormat="false" ht="13.8" hidden="false" customHeight="false" outlineLevel="0" collapsed="false">
      <c r="A493" s="217" t="str">
        <f aca="false">'Planilha Orçamentária'!A77</f>
        <v>4.1.5</v>
      </c>
      <c r="B493" s="218" t="n">
        <f aca="false">'Planilha Orçamentária'!B77</f>
        <v>100982</v>
      </c>
      <c r="C493" s="218"/>
      <c r="D493" s="227" t="str">
        <f aca="false">'Planilha Orçamentária'!D77</f>
        <v>CARGA, MANOBRA E DESCARGA DE ENTULHO EM CAMINHÃO BASCULANTE 10 M³ - CARGA COM ESCAVADEIRA HIDRÁULICA  (CAÇAMBA DE 0,80 M³ / 111 HP) E DESCARGA LIVRE (UNIDADE: M3). AF_07/2020</v>
      </c>
      <c r="E493" s="227"/>
      <c r="F493" s="227"/>
      <c r="G493" s="227"/>
      <c r="H493" s="227"/>
      <c r="I493" s="227"/>
      <c r="J493" s="227"/>
    </row>
    <row r="494" customFormat="false" ht="19.9" hidden="false" customHeight="true" outlineLevel="0" collapsed="false">
      <c r="A494" s="217"/>
      <c r="B494" s="217"/>
      <c r="C494" s="218"/>
      <c r="D494" s="227"/>
      <c r="E494" s="227"/>
      <c r="F494" s="227"/>
      <c r="G494" s="227"/>
      <c r="H494" s="227"/>
      <c r="I494" s="227"/>
      <c r="J494" s="227"/>
    </row>
    <row r="495" customFormat="false" ht="13.8" hidden="false" customHeight="false" outlineLevel="0" collapsed="false">
      <c r="A495" s="197" t="s">
        <v>273</v>
      </c>
      <c r="B495" s="228"/>
      <c r="C495" s="228"/>
      <c r="D495" s="228"/>
      <c r="E495" s="228"/>
      <c r="F495" s="201"/>
      <c r="G495" s="202"/>
      <c r="H495" s="234"/>
      <c r="I495" s="199"/>
      <c r="J495" s="200"/>
    </row>
    <row r="496" customFormat="false" ht="13.8" hidden="false" customHeight="false" outlineLevel="0" collapsed="false">
      <c r="A496" s="233"/>
      <c r="B496" s="228"/>
      <c r="C496" s="228"/>
      <c r="D496" s="228"/>
      <c r="E496" s="228"/>
      <c r="F496" s="201"/>
      <c r="G496" s="202"/>
      <c r="H496" s="234"/>
      <c r="I496" s="199"/>
      <c r="J496" s="200"/>
    </row>
    <row r="497" customFormat="false" ht="13.8" hidden="false" customHeight="false" outlineLevel="0" collapsed="false">
      <c r="A497" s="238" t="s">
        <v>348</v>
      </c>
      <c r="B497" s="228"/>
      <c r="C497" s="228"/>
      <c r="D497" s="228"/>
      <c r="E497" s="228"/>
      <c r="F497" s="199" t="s">
        <v>350</v>
      </c>
      <c r="H497" s="234"/>
      <c r="I497" s="199"/>
      <c r="J497" s="200"/>
    </row>
    <row r="498" customFormat="false" ht="13.8" hidden="false" customHeight="false" outlineLevel="0" collapsed="false">
      <c r="A498" s="239" t="s">
        <v>321</v>
      </c>
      <c r="B498" s="228"/>
      <c r="C498" s="228"/>
      <c r="D498" s="228"/>
      <c r="E498" s="228"/>
      <c r="F498" s="201"/>
      <c r="G498" s="202"/>
      <c r="H498" s="234"/>
      <c r="I498" s="199"/>
      <c r="J498" s="200"/>
    </row>
    <row r="499" customFormat="false" ht="13.8" hidden="false" customHeight="false" outlineLevel="0" collapsed="false">
      <c r="A499" s="238" t="s">
        <v>284</v>
      </c>
      <c r="B499" s="228"/>
      <c r="C499" s="228"/>
      <c r="D499" s="228"/>
      <c r="E499" s="228"/>
      <c r="F499" s="201" t="s">
        <v>277</v>
      </c>
      <c r="G499" s="202" t="n">
        <f aca="false">'Planilha Orçamentária'!F77</f>
        <v>448.9186</v>
      </c>
      <c r="H499" s="229" t="str">
        <f aca="false">'Planilha Orçamentária'!E77</f>
        <v>M3</v>
      </c>
      <c r="J499" s="200"/>
    </row>
    <row r="500" customFormat="false" ht="13.8" hidden="false" customHeight="false" outlineLevel="0" collapsed="false">
      <c r="A500" s="233"/>
      <c r="B500" s="228"/>
      <c r="C500" s="228"/>
      <c r="D500" s="228"/>
      <c r="E500" s="228"/>
      <c r="F500" s="201"/>
      <c r="G500" s="202"/>
      <c r="H500" s="234"/>
      <c r="I500" s="199"/>
      <c r="J500" s="200"/>
    </row>
    <row r="501" customFormat="false" ht="13.8" hidden="false" customHeight="false" outlineLevel="0" collapsed="false">
      <c r="A501" s="209"/>
      <c r="B501" s="210"/>
      <c r="C501" s="210"/>
      <c r="D501" s="210"/>
      <c r="E501" s="210"/>
      <c r="F501" s="210"/>
      <c r="G501" s="235"/>
      <c r="H501" s="210"/>
      <c r="I501" s="236"/>
      <c r="J501" s="211"/>
    </row>
    <row r="502" customFormat="false" ht="13.8" hidden="false" customHeight="false" outlineLevel="0" collapsed="false">
      <c r="A502" s="189" t="s">
        <v>10</v>
      </c>
      <c r="B502" s="190" t="s">
        <v>271</v>
      </c>
      <c r="C502" s="190"/>
      <c r="D502" s="197" t="s">
        <v>272</v>
      </c>
      <c r="E502" s="192"/>
      <c r="F502" s="192"/>
      <c r="G502" s="192"/>
      <c r="H502" s="192"/>
      <c r="I502" s="192"/>
      <c r="J502" s="193"/>
    </row>
    <row r="503" customFormat="false" ht="13.8" hidden="false" customHeight="false" outlineLevel="0" collapsed="false">
      <c r="A503" s="217" t="str">
        <f aca="false">'Planilha Orçamentária'!A78</f>
        <v>4.1.6</v>
      </c>
      <c r="B503" s="218" t="n">
        <f aca="false">'Planilha Orçamentária'!B78</f>
        <v>93590</v>
      </c>
      <c r="C503" s="218"/>
      <c r="D503" s="227" t="str">
        <f aca="false">'Planilha Orçamentária'!D78</f>
        <v>TRANSPORTE COM CAMINHÃO BASCULANTE DE 10 M³, EM VIA URBANA PAVIMENTADA, ADICIONAL PARA DMT EXCEDENTE A 30 KM (UNIDADE: M3XKM). AF_07/2020</v>
      </c>
      <c r="E503" s="227"/>
      <c r="F503" s="227"/>
      <c r="G503" s="227"/>
      <c r="H503" s="227"/>
      <c r="I503" s="227"/>
      <c r="J503" s="227"/>
    </row>
    <row r="504" customFormat="false" ht="27.35" hidden="false" customHeight="true" outlineLevel="0" collapsed="false">
      <c r="A504" s="217"/>
      <c r="B504" s="217"/>
      <c r="C504" s="218"/>
      <c r="D504" s="227"/>
      <c r="E504" s="227"/>
      <c r="F504" s="227"/>
      <c r="G504" s="227"/>
      <c r="H504" s="227"/>
      <c r="I504" s="227"/>
      <c r="J504" s="227"/>
    </row>
    <row r="505" customFormat="false" ht="13.8" hidden="false" customHeight="false" outlineLevel="0" collapsed="false">
      <c r="A505" s="197" t="s">
        <v>273</v>
      </c>
      <c r="B505" s="228"/>
      <c r="C505" s="228"/>
      <c r="D505" s="228"/>
      <c r="E505" s="228"/>
      <c r="F505" s="201"/>
      <c r="G505" s="202"/>
      <c r="H505" s="234"/>
      <c r="I505" s="199"/>
      <c r="J505" s="200"/>
    </row>
    <row r="506" customFormat="false" ht="13.8" hidden="false" customHeight="false" outlineLevel="0" collapsed="false">
      <c r="A506" s="233"/>
      <c r="B506" s="228"/>
      <c r="C506" s="228"/>
      <c r="D506" s="228"/>
      <c r="E506" s="228"/>
      <c r="F506" s="201"/>
      <c r="G506" s="202"/>
      <c r="H506" s="234"/>
      <c r="I506" s="199"/>
      <c r="J506" s="200"/>
    </row>
    <row r="507" customFormat="false" ht="13.8" hidden="false" customHeight="false" outlineLevel="0" collapsed="false">
      <c r="A507" s="238" t="s">
        <v>351</v>
      </c>
      <c r="B507" s="228"/>
      <c r="C507" s="228"/>
      <c r="D507" s="228"/>
      <c r="E507" s="228"/>
      <c r="F507" s="199" t="s">
        <v>347</v>
      </c>
      <c r="H507" s="234"/>
      <c r="I507" s="199"/>
      <c r="J507" s="200"/>
    </row>
    <row r="508" customFormat="false" ht="13.8" hidden="false" customHeight="false" outlineLevel="0" collapsed="false">
      <c r="A508" s="239" t="s">
        <v>287</v>
      </c>
      <c r="B508" s="228"/>
      <c r="C508" s="228"/>
      <c r="D508" s="228"/>
      <c r="E508" s="228"/>
      <c r="F508" s="201"/>
      <c r="G508" s="202"/>
      <c r="H508" s="234"/>
      <c r="I508" s="199"/>
      <c r="J508" s="200"/>
    </row>
    <row r="509" customFormat="false" ht="13.8" hidden="false" customHeight="false" outlineLevel="0" collapsed="false">
      <c r="A509" s="238"/>
      <c r="B509" s="228"/>
      <c r="C509" s="228"/>
      <c r="D509" s="228"/>
      <c r="E509" s="228"/>
      <c r="F509" s="201" t="s">
        <v>277</v>
      </c>
      <c r="G509" s="202" t="n">
        <f aca="false">'Planilha Orçamentária'!F78</f>
        <v>7137.80574</v>
      </c>
      <c r="H509" s="229" t="str">
        <f aca="false">'Planilha Orçamentária'!E78</f>
        <v>M3XKM</v>
      </c>
      <c r="J509" s="200"/>
    </row>
    <row r="510" customFormat="false" ht="13.8" hidden="false" customHeight="false" outlineLevel="0" collapsed="false">
      <c r="A510" s="233"/>
      <c r="B510" s="228"/>
      <c r="C510" s="228"/>
      <c r="D510" s="228"/>
      <c r="E510" s="228"/>
      <c r="F510" s="201"/>
      <c r="G510" s="202"/>
      <c r="H510" s="234"/>
      <c r="I510" s="199"/>
      <c r="J510" s="200"/>
    </row>
    <row r="511" customFormat="false" ht="13.8" hidden="false" customHeight="false" outlineLevel="0" collapsed="false">
      <c r="A511" s="209"/>
      <c r="B511" s="210"/>
      <c r="C511" s="210"/>
      <c r="D511" s="210"/>
      <c r="E511" s="210"/>
      <c r="F511" s="210"/>
      <c r="G511" s="235"/>
      <c r="H511" s="210"/>
      <c r="I511" s="236"/>
      <c r="J511" s="211"/>
    </row>
    <row r="512" customFormat="false" ht="13.8" hidden="false" customHeight="false" outlineLevel="0" collapsed="false">
      <c r="A512" s="189" t="s">
        <v>10</v>
      </c>
      <c r="B512" s="190" t="s">
        <v>271</v>
      </c>
      <c r="C512" s="190"/>
      <c r="D512" s="197" t="s">
        <v>272</v>
      </c>
      <c r="E512" s="192"/>
      <c r="F512" s="192"/>
      <c r="G512" s="192"/>
      <c r="H512" s="192"/>
      <c r="I512" s="192"/>
      <c r="J512" s="193"/>
    </row>
    <row r="513" customFormat="false" ht="13.8" hidden="false" customHeight="false" outlineLevel="0" collapsed="false">
      <c r="A513" s="217" t="str">
        <f aca="false">'Planilha Orçamentária'!A79</f>
        <v>4.1.7</v>
      </c>
      <c r="B513" s="237" t="n">
        <f aca="false">'Planilha Orçamentária'!B79</f>
        <v>101141</v>
      </c>
      <c r="C513" s="237"/>
      <c r="D513" s="227" t="str">
        <f aca="false">'Planilha Orçamentária'!D79</f>
        <v>ESCAVAÇÃO HORIZONTAL, INCLUINDO ESCARIFICAÇÃO, CARGA, DESCARGA E TRANSPORTE EM SOLO DE 2A CATEGORIA COM TRATOR DE ESTEIRAS (170HP/LÂMINA: 5,20M3) E CAMINHÃO BASCULANTE DE 10M3, DMT ATÉ 200M. AF_07/2020</v>
      </c>
      <c r="E513" s="227"/>
      <c r="F513" s="227"/>
      <c r="G513" s="227"/>
      <c r="H513" s="227"/>
      <c r="I513" s="227"/>
      <c r="J513" s="227"/>
    </row>
    <row r="514" customFormat="false" ht="37.3" hidden="false" customHeight="true" outlineLevel="0" collapsed="false">
      <c r="A514" s="217"/>
      <c r="B514" s="217"/>
      <c r="C514" s="237"/>
      <c r="D514" s="227"/>
      <c r="E514" s="227"/>
      <c r="F514" s="227"/>
      <c r="G514" s="227"/>
      <c r="H514" s="227"/>
      <c r="I514" s="227"/>
      <c r="J514" s="227"/>
    </row>
    <row r="515" customFormat="false" ht="13.8" hidden="false" customHeight="false" outlineLevel="0" collapsed="false">
      <c r="A515" s="197" t="s">
        <v>273</v>
      </c>
      <c r="B515" s="228"/>
      <c r="C515" s="228"/>
      <c r="D515" s="228"/>
      <c r="E515" s="228"/>
      <c r="F515" s="201"/>
      <c r="G515" s="202"/>
      <c r="H515" s="234"/>
      <c r="I515" s="199"/>
      <c r="J515" s="200"/>
    </row>
    <row r="516" customFormat="false" ht="13.8" hidden="false" customHeight="false" outlineLevel="0" collapsed="false">
      <c r="A516" s="233"/>
      <c r="B516" s="228"/>
      <c r="C516" s="228"/>
      <c r="D516" s="228"/>
      <c r="E516" s="228"/>
      <c r="F516" s="201"/>
      <c r="G516" s="202"/>
      <c r="H516" s="234"/>
      <c r="I516" s="199"/>
      <c r="J516" s="200"/>
    </row>
    <row r="517" customFormat="false" ht="13.8" hidden="false" customHeight="false" outlineLevel="0" collapsed="false">
      <c r="A517" s="238" t="s">
        <v>348</v>
      </c>
      <c r="B517" s="228"/>
      <c r="C517" s="228"/>
      <c r="D517" s="228"/>
      <c r="E517" s="228"/>
      <c r="F517" s="199" t="s">
        <v>352</v>
      </c>
      <c r="H517" s="234"/>
      <c r="I517" s="199"/>
      <c r="J517" s="200"/>
    </row>
    <row r="518" customFormat="false" ht="13.8" hidden="false" customHeight="false" outlineLevel="0" collapsed="false">
      <c r="A518" s="239" t="s">
        <v>290</v>
      </c>
      <c r="B518" s="228"/>
      <c r="C518" s="228"/>
      <c r="D518" s="228"/>
      <c r="E518" s="228"/>
      <c r="F518" s="201"/>
      <c r="G518" s="202"/>
      <c r="H518" s="234"/>
      <c r="I518" s="199"/>
      <c r="J518" s="200"/>
    </row>
    <row r="519" customFormat="false" ht="13.8" hidden="false" customHeight="false" outlineLevel="0" collapsed="false">
      <c r="A519" s="238"/>
      <c r="B519" s="228"/>
      <c r="C519" s="228"/>
      <c r="D519" s="228"/>
      <c r="E519" s="228"/>
      <c r="F519" s="201" t="s">
        <v>277</v>
      </c>
      <c r="G519" s="202" t="n">
        <f aca="false">'Planilha Orçamentária'!F79</f>
        <v>3107.898</v>
      </c>
      <c r="H519" s="229" t="str">
        <f aca="false">'Planilha Orçamentária'!E79</f>
        <v>M3</v>
      </c>
      <c r="J519" s="200"/>
    </row>
    <row r="520" customFormat="false" ht="13.8" hidden="false" customHeight="false" outlineLevel="0" collapsed="false">
      <c r="A520" s="233"/>
      <c r="B520" s="228"/>
      <c r="C520" s="228"/>
      <c r="D520" s="228"/>
      <c r="E520" s="228"/>
      <c r="F520" s="201"/>
      <c r="G520" s="202"/>
      <c r="H520" s="234"/>
      <c r="I520" s="199"/>
      <c r="J520" s="200"/>
    </row>
    <row r="521" customFormat="false" ht="13.8" hidden="false" customHeight="false" outlineLevel="0" collapsed="false">
      <c r="A521" s="209"/>
      <c r="B521" s="210"/>
      <c r="C521" s="210"/>
      <c r="D521" s="210"/>
      <c r="E521" s="210"/>
      <c r="F521" s="210"/>
      <c r="G521" s="235"/>
      <c r="H521" s="210"/>
      <c r="I521" s="236"/>
      <c r="J521" s="211"/>
    </row>
    <row r="522" customFormat="false" ht="13.8" hidden="false" customHeight="false" outlineLevel="0" collapsed="false">
      <c r="A522" s="189" t="s">
        <v>10</v>
      </c>
      <c r="B522" s="190" t="s">
        <v>271</v>
      </c>
      <c r="C522" s="190"/>
      <c r="D522" s="197" t="s">
        <v>272</v>
      </c>
      <c r="E522" s="192"/>
      <c r="F522" s="192"/>
      <c r="G522" s="192"/>
      <c r="H522" s="192"/>
      <c r="I522" s="192"/>
      <c r="J522" s="193"/>
    </row>
    <row r="523" customFormat="false" ht="13.8" hidden="false" customHeight="false" outlineLevel="0" collapsed="false">
      <c r="A523" s="217" t="str">
        <f aca="false">'Planilha Orçamentária'!A80</f>
        <v>4.1.8</v>
      </c>
      <c r="B523" s="218" t="n">
        <f aca="false">'Planilha Orçamentária'!B80</f>
        <v>95875</v>
      </c>
      <c r="C523" s="218"/>
      <c r="D523" s="227" t="str">
        <f aca="false">'Planilha Orçamentária'!D80</f>
        <v>TRANSPORTE COM CAMINHÃO BASCULANTE DE 10 M³, EM VIA URBANA PAVIMENTADA, DMT ATÉ 30 KM (UNIDADE: M3XKM). AF_07/2020</v>
      </c>
      <c r="E523" s="227"/>
      <c r="F523" s="227"/>
      <c r="G523" s="227"/>
      <c r="H523" s="227"/>
      <c r="I523" s="227"/>
      <c r="J523" s="227"/>
    </row>
    <row r="524" customFormat="false" ht="13.8" hidden="false" customHeight="false" outlineLevel="0" collapsed="false">
      <c r="A524" s="217"/>
      <c r="B524" s="217"/>
      <c r="C524" s="218"/>
      <c r="D524" s="227"/>
      <c r="E524" s="227"/>
      <c r="F524" s="227"/>
      <c r="G524" s="227"/>
      <c r="H524" s="227"/>
      <c r="I524" s="227"/>
      <c r="J524" s="227"/>
    </row>
    <row r="525" customFormat="false" ht="13.8" hidden="false" customHeight="false" outlineLevel="0" collapsed="false">
      <c r="A525" s="197" t="s">
        <v>273</v>
      </c>
      <c r="B525" s="228"/>
      <c r="C525" s="228"/>
      <c r="D525" s="228"/>
      <c r="E525" s="228"/>
      <c r="F525" s="201"/>
      <c r="G525" s="202"/>
      <c r="H525" s="234"/>
      <c r="I525" s="199"/>
      <c r="J525" s="200"/>
    </row>
    <row r="526" customFormat="false" ht="13.8" hidden="false" customHeight="false" outlineLevel="0" collapsed="false">
      <c r="A526" s="233"/>
      <c r="B526" s="228"/>
      <c r="C526" s="228"/>
      <c r="D526" s="228"/>
      <c r="E526" s="228"/>
      <c r="F526" s="201"/>
      <c r="G526" s="202"/>
      <c r="H526" s="234"/>
      <c r="I526" s="199"/>
      <c r="J526" s="200"/>
    </row>
    <row r="527" customFormat="false" ht="13.8" hidden="false" customHeight="false" outlineLevel="0" collapsed="false">
      <c r="A527" s="238" t="s">
        <v>353</v>
      </c>
      <c r="B527" s="228"/>
      <c r="C527" s="228"/>
      <c r="D527" s="228"/>
      <c r="E527" s="228"/>
      <c r="F527" s="199" t="s">
        <v>354</v>
      </c>
      <c r="H527" s="234"/>
      <c r="I527" s="199"/>
      <c r="J527" s="200"/>
    </row>
    <row r="528" customFormat="false" ht="13.8" hidden="false" customHeight="false" outlineLevel="0" collapsed="false">
      <c r="A528" s="239" t="s">
        <v>287</v>
      </c>
      <c r="B528" s="228"/>
      <c r="C528" s="228"/>
      <c r="D528" s="228"/>
      <c r="E528" s="228"/>
      <c r="F528" s="201"/>
      <c r="G528" s="202"/>
      <c r="H528" s="234"/>
      <c r="I528" s="199"/>
      <c r="J528" s="200"/>
    </row>
    <row r="529" customFormat="false" ht="13.8" hidden="false" customHeight="false" outlineLevel="0" collapsed="false">
      <c r="A529" s="238" t="s">
        <v>284</v>
      </c>
      <c r="B529" s="228"/>
      <c r="C529" s="228"/>
      <c r="D529" s="228"/>
      <c r="E529" s="228"/>
      <c r="F529" s="201" t="s">
        <v>277</v>
      </c>
      <c r="G529" s="202" t="n">
        <f aca="false">'Planilha Orçamentária'!F80</f>
        <v>64240.25166</v>
      </c>
      <c r="H529" s="229" t="str">
        <f aca="false">'Planilha Orçamentária'!E80</f>
        <v>M3XKM</v>
      </c>
      <c r="J529" s="200"/>
    </row>
    <row r="530" customFormat="false" ht="13.8" hidden="false" customHeight="false" outlineLevel="0" collapsed="false">
      <c r="A530" s="233"/>
      <c r="B530" s="228"/>
      <c r="C530" s="228"/>
      <c r="D530" s="228"/>
      <c r="E530" s="228"/>
      <c r="F530" s="201"/>
      <c r="G530" s="202"/>
      <c r="H530" s="234"/>
      <c r="I530" s="199"/>
      <c r="J530" s="200"/>
    </row>
    <row r="531" customFormat="false" ht="13.8" hidden="false" customHeight="false" outlineLevel="0" collapsed="false">
      <c r="A531" s="209"/>
      <c r="B531" s="210"/>
      <c r="C531" s="210"/>
      <c r="D531" s="210"/>
      <c r="E531" s="210"/>
      <c r="F531" s="210"/>
      <c r="G531" s="235"/>
      <c r="H531" s="210"/>
      <c r="I531" s="236"/>
      <c r="J531" s="211"/>
    </row>
    <row r="532" customFormat="false" ht="13.8" hidden="false" customHeight="false" outlineLevel="0" collapsed="false">
      <c r="A532" s="189" t="s">
        <v>10</v>
      </c>
      <c r="B532" s="190" t="s">
        <v>271</v>
      </c>
      <c r="C532" s="190"/>
      <c r="D532" s="197" t="s">
        <v>272</v>
      </c>
      <c r="E532" s="192"/>
      <c r="F532" s="192"/>
      <c r="G532" s="192"/>
      <c r="H532" s="192"/>
      <c r="I532" s="192"/>
      <c r="J532" s="193"/>
    </row>
    <row r="533" customFormat="false" ht="13.8" hidden="false" customHeight="false" outlineLevel="0" collapsed="false">
      <c r="A533" s="217" t="str">
        <f aca="false">'Planilha Orçamentária'!A81</f>
        <v>4.1.9</v>
      </c>
      <c r="B533" s="237" t="n">
        <f aca="false">'Planilha Orçamentária'!B81</f>
        <v>100576</v>
      </c>
      <c r="C533" s="237"/>
      <c r="D533" s="227" t="str">
        <f aca="false">'Planilha Orçamentária'!D81</f>
        <v>REGULARIZAÇÃO E COMPACTAÇÃO DE SUBLEITO DE SOLO  PREDOMINANTEMENTE ARGILOSO. AF_11/2019</v>
      </c>
      <c r="E533" s="227"/>
      <c r="F533" s="227"/>
      <c r="G533" s="227"/>
      <c r="H533" s="227"/>
      <c r="I533" s="227"/>
      <c r="J533" s="227"/>
    </row>
    <row r="534" customFormat="false" ht="13.8" hidden="false" customHeight="false" outlineLevel="0" collapsed="false">
      <c r="A534" s="217"/>
      <c r="B534" s="217"/>
      <c r="C534" s="237"/>
      <c r="D534" s="227"/>
      <c r="E534" s="227"/>
      <c r="F534" s="227"/>
      <c r="G534" s="227"/>
      <c r="H534" s="227"/>
      <c r="I534" s="227"/>
      <c r="J534" s="227"/>
    </row>
    <row r="535" customFormat="false" ht="13.8" hidden="false" customHeight="false" outlineLevel="0" collapsed="false">
      <c r="A535" s="197" t="s">
        <v>273</v>
      </c>
      <c r="B535" s="228"/>
      <c r="C535" s="228"/>
      <c r="D535" s="228"/>
      <c r="E535" s="228"/>
      <c r="F535" s="201"/>
      <c r="G535" s="202"/>
      <c r="H535" s="234"/>
      <c r="I535" s="199"/>
      <c r="J535" s="200"/>
    </row>
    <row r="536" customFormat="false" ht="13.8" hidden="false" customHeight="false" outlineLevel="0" collapsed="false">
      <c r="A536" s="233"/>
      <c r="B536" s="228"/>
      <c r="C536" s="228"/>
      <c r="D536" s="228"/>
      <c r="E536" s="228"/>
      <c r="F536" s="201"/>
      <c r="G536" s="202"/>
      <c r="H536" s="234"/>
      <c r="I536" s="199"/>
      <c r="J536" s="200"/>
    </row>
    <row r="537" customFormat="false" ht="13.8" hidden="false" customHeight="false" outlineLevel="0" collapsed="false">
      <c r="A537" s="238" t="s">
        <v>348</v>
      </c>
      <c r="B537" s="228"/>
      <c r="C537" s="228"/>
      <c r="D537" s="228"/>
      <c r="E537" s="228"/>
      <c r="F537" s="199" t="s">
        <v>349</v>
      </c>
      <c r="H537" s="234"/>
      <c r="I537" s="199"/>
      <c r="J537" s="200"/>
    </row>
    <row r="538" customFormat="false" ht="13.8" hidden="false" customHeight="false" outlineLevel="0" collapsed="false">
      <c r="A538" s="239"/>
      <c r="B538" s="228"/>
      <c r="C538" s="228"/>
      <c r="D538" s="228"/>
      <c r="E538" s="228"/>
      <c r="F538" s="201"/>
      <c r="G538" s="202"/>
      <c r="H538" s="234"/>
      <c r="I538" s="199"/>
      <c r="J538" s="200"/>
    </row>
    <row r="539" customFormat="false" ht="13.8" hidden="false" customHeight="false" outlineLevel="0" collapsed="false">
      <c r="A539" s="238"/>
      <c r="B539" s="228"/>
      <c r="C539" s="228"/>
      <c r="D539" s="228"/>
      <c r="E539" s="228"/>
      <c r="F539" s="201" t="s">
        <v>277</v>
      </c>
      <c r="G539" s="202" t="n">
        <f aca="false">'Planilha Orçamentária'!F81</f>
        <v>6906.44</v>
      </c>
      <c r="H539" s="229" t="str">
        <f aca="false">'Planilha Orçamentária'!E81</f>
        <v>M2</v>
      </c>
      <c r="J539" s="200"/>
    </row>
    <row r="540" customFormat="false" ht="13.8" hidden="false" customHeight="false" outlineLevel="0" collapsed="false">
      <c r="A540" s="233"/>
      <c r="B540" s="228"/>
      <c r="C540" s="228"/>
      <c r="D540" s="228"/>
      <c r="E540" s="228"/>
      <c r="F540" s="201"/>
      <c r="G540" s="202"/>
      <c r="H540" s="234"/>
      <c r="I540" s="199"/>
      <c r="J540" s="200"/>
    </row>
    <row r="541" customFormat="false" ht="13.8" hidden="false" customHeight="false" outlineLevel="0" collapsed="false">
      <c r="A541" s="209"/>
      <c r="B541" s="210"/>
      <c r="C541" s="210"/>
      <c r="D541" s="210"/>
      <c r="E541" s="210"/>
      <c r="F541" s="210"/>
      <c r="G541" s="235"/>
      <c r="H541" s="210"/>
      <c r="I541" s="236"/>
      <c r="J541" s="211"/>
    </row>
    <row r="542" customFormat="false" ht="13.8" hidden="false" customHeight="false" outlineLevel="0" collapsed="false">
      <c r="A542" s="189" t="s">
        <v>10</v>
      </c>
      <c r="B542" s="190" t="s">
        <v>271</v>
      </c>
      <c r="C542" s="190"/>
      <c r="D542" s="197" t="s">
        <v>272</v>
      </c>
      <c r="E542" s="192"/>
      <c r="F542" s="192"/>
      <c r="G542" s="192"/>
      <c r="H542" s="192"/>
      <c r="I542" s="192"/>
      <c r="J542" s="193"/>
    </row>
    <row r="543" customFormat="false" ht="13.8" hidden="false" customHeight="false" outlineLevel="0" collapsed="false">
      <c r="A543" s="217" t="str">
        <f aca="false">'Planilha Orçamentária'!A82</f>
        <v>4.1.10</v>
      </c>
      <c r="B543" s="218" t="n">
        <f aca="false">'Planilha Orçamentária'!B82</f>
        <v>100569</v>
      </c>
      <c r="C543" s="218"/>
      <c r="D543" s="227" t="str">
        <f aca="false">'Planilha Orçamentária'!D82</f>
        <v>EXECUÇÃO E COMPACTAÇÃO DE BASE E OU SUB-BASE PARA PAVIMENTAÇÃO DE SOLO (PREDOMINANTEMENTE ARENOSO) COM CIMENTO (TEOR DE 4%)  - EXCLUSIVE SOLO, ESCAVAÇÃO, CARGA E TRANSPORTE. AF_11/2019 – 20CM</v>
      </c>
      <c r="E543" s="227"/>
      <c r="F543" s="227"/>
      <c r="G543" s="227"/>
      <c r="H543" s="227"/>
      <c r="I543" s="227"/>
      <c r="J543" s="227"/>
    </row>
    <row r="544" customFormat="false" ht="22.35" hidden="false" customHeight="true" outlineLevel="0" collapsed="false">
      <c r="A544" s="217"/>
      <c r="B544" s="217"/>
      <c r="C544" s="218"/>
      <c r="D544" s="227"/>
      <c r="E544" s="227"/>
      <c r="F544" s="227"/>
      <c r="G544" s="227"/>
      <c r="H544" s="227"/>
      <c r="I544" s="227"/>
      <c r="J544" s="227"/>
    </row>
    <row r="545" customFormat="false" ht="13.8" hidden="false" customHeight="false" outlineLevel="0" collapsed="false">
      <c r="A545" s="197" t="s">
        <v>273</v>
      </c>
      <c r="B545" s="228"/>
      <c r="C545" s="228"/>
      <c r="D545" s="228"/>
      <c r="E545" s="228"/>
      <c r="F545" s="201"/>
      <c r="G545" s="202"/>
      <c r="H545" s="234"/>
      <c r="I545" s="199"/>
      <c r="J545" s="200"/>
    </row>
    <row r="546" customFormat="false" ht="13.8" hidden="false" customHeight="false" outlineLevel="0" collapsed="false">
      <c r="A546" s="233"/>
      <c r="B546" s="228"/>
      <c r="C546" s="228"/>
      <c r="D546" s="228"/>
      <c r="E546" s="228"/>
      <c r="F546" s="201"/>
      <c r="G546" s="202"/>
      <c r="H546" s="234"/>
      <c r="I546" s="199"/>
      <c r="J546" s="200"/>
    </row>
    <row r="547" customFormat="false" ht="13.8" hidden="false" customHeight="false" outlineLevel="0" collapsed="false">
      <c r="A547" s="238" t="s">
        <v>348</v>
      </c>
      <c r="B547" s="228"/>
      <c r="C547" s="228"/>
      <c r="D547" s="228"/>
      <c r="E547" s="228"/>
      <c r="F547" s="199" t="s">
        <v>355</v>
      </c>
      <c r="H547" s="234"/>
      <c r="I547" s="199"/>
      <c r="J547" s="200"/>
    </row>
    <row r="548" customFormat="false" ht="13.8" hidden="false" customHeight="false" outlineLevel="0" collapsed="false">
      <c r="A548" s="239" t="s">
        <v>296</v>
      </c>
      <c r="B548" s="228"/>
      <c r="C548" s="228"/>
      <c r="D548" s="228"/>
      <c r="E548" s="228"/>
      <c r="F548" s="201"/>
      <c r="G548" s="202"/>
      <c r="H548" s="234"/>
      <c r="I548" s="199"/>
      <c r="J548" s="200"/>
    </row>
    <row r="549" customFormat="false" ht="13.8" hidden="false" customHeight="false" outlineLevel="0" collapsed="false">
      <c r="A549" s="238"/>
      <c r="B549" s="228"/>
      <c r="C549" s="228"/>
      <c r="D549" s="228"/>
      <c r="E549" s="228"/>
      <c r="F549" s="201" t="s">
        <v>277</v>
      </c>
      <c r="G549" s="202" t="n">
        <f aca="false">'Planilha Orçamentária'!F82</f>
        <v>1381.288</v>
      </c>
      <c r="H549" s="229" t="str">
        <f aca="false">'Planilha Orçamentária'!E82</f>
        <v>M3</v>
      </c>
      <c r="J549" s="200"/>
    </row>
    <row r="550" customFormat="false" ht="13.8" hidden="false" customHeight="false" outlineLevel="0" collapsed="false">
      <c r="A550" s="233"/>
      <c r="B550" s="228"/>
      <c r="C550" s="228"/>
      <c r="D550" s="228"/>
      <c r="E550" s="228"/>
      <c r="F550" s="201"/>
      <c r="G550" s="202"/>
      <c r="H550" s="234"/>
      <c r="I550" s="199"/>
      <c r="J550" s="200"/>
    </row>
    <row r="551" customFormat="false" ht="13.8" hidden="false" customHeight="false" outlineLevel="0" collapsed="false">
      <c r="A551" s="209"/>
      <c r="B551" s="210"/>
      <c r="C551" s="210"/>
      <c r="D551" s="210"/>
      <c r="E551" s="210"/>
      <c r="F551" s="210"/>
      <c r="G551" s="235"/>
      <c r="H551" s="210"/>
      <c r="I551" s="236"/>
      <c r="J551" s="211"/>
    </row>
    <row r="552" customFormat="false" ht="13.8" hidden="false" customHeight="false" outlineLevel="0" collapsed="false">
      <c r="A552" s="189" t="s">
        <v>10</v>
      </c>
      <c r="B552" s="190" t="s">
        <v>271</v>
      </c>
      <c r="C552" s="190"/>
      <c r="D552" s="197" t="s">
        <v>272</v>
      </c>
      <c r="E552" s="192"/>
      <c r="F552" s="192"/>
      <c r="G552" s="192"/>
      <c r="H552" s="192"/>
      <c r="I552" s="192"/>
      <c r="J552" s="193"/>
    </row>
    <row r="553" customFormat="false" ht="13.8" hidden="false" customHeight="false" outlineLevel="0" collapsed="false">
      <c r="A553" s="217" t="str">
        <f aca="false">'Planilha Orçamentária'!A83</f>
        <v>4.1.11</v>
      </c>
      <c r="B553" s="218" t="n">
        <f aca="false">'Planilha Orçamentária'!B83</f>
        <v>100978</v>
      </c>
      <c r="C553" s="218"/>
      <c r="D553" s="227" t="str">
        <f aca="false">'Planilha Orçamentária'!D83</f>
        <v>CARGA, MANOBRA E DESCARGA DE SOLOS E MATERIAIS GRANULARES EM CAMINHÃO BASCULANTE 10 M³ - CARGA COM ESCAVADEIRA HIDRÁULICA (CAÇAMBA DE 1,20 M³ / 155 HP) E DESCARGA LIVRE (UNIDADE: M3). AF_07/2020</v>
      </c>
      <c r="E553" s="227"/>
      <c r="F553" s="227"/>
      <c r="G553" s="227"/>
      <c r="H553" s="227"/>
      <c r="I553" s="227"/>
      <c r="J553" s="227"/>
    </row>
    <row r="554" customFormat="false" ht="29" hidden="false" customHeight="true" outlineLevel="0" collapsed="false">
      <c r="A554" s="217"/>
      <c r="B554" s="217"/>
      <c r="C554" s="218"/>
      <c r="D554" s="227"/>
      <c r="E554" s="227"/>
      <c r="F554" s="227"/>
      <c r="G554" s="227"/>
      <c r="H554" s="227"/>
      <c r="I554" s="227"/>
      <c r="J554" s="227"/>
    </row>
    <row r="555" customFormat="false" ht="13.8" hidden="false" customHeight="false" outlineLevel="0" collapsed="false">
      <c r="A555" s="197" t="s">
        <v>273</v>
      </c>
      <c r="B555" s="228"/>
      <c r="C555" s="228"/>
      <c r="D555" s="228"/>
      <c r="E555" s="228"/>
      <c r="F555" s="201"/>
      <c r="G555" s="202"/>
      <c r="H555" s="234"/>
      <c r="I555" s="199"/>
      <c r="J555" s="200"/>
    </row>
    <row r="556" customFormat="false" ht="13.8" hidden="false" customHeight="false" outlineLevel="0" collapsed="false">
      <c r="A556" s="233"/>
      <c r="B556" s="228"/>
      <c r="C556" s="228"/>
      <c r="D556" s="228"/>
      <c r="E556" s="228"/>
      <c r="F556" s="201"/>
      <c r="G556" s="202"/>
      <c r="H556" s="234"/>
      <c r="I556" s="199"/>
      <c r="J556" s="200"/>
    </row>
    <row r="557" customFormat="false" ht="13.8" hidden="false" customHeight="false" outlineLevel="0" collapsed="false">
      <c r="A557" s="238" t="s">
        <v>356</v>
      </c>
      <c r="B557" s="228"/>
      <c r="C557" s="228"/>
      <c r="D557" s="228"/>
      <c r="E557" s="228"/>
      <c r="F557" s="199" t="s">
        <v>347</v>
      </c>
      <c r="H557" s="234"/>
      <c r="I557" s="199"/>
      <c r="J557" s="200"/>
    </row>
    <row r="558" customFormat="false" ht="13.8" hidden="false" customHeight="false" outlineLevel="0" collapsed="false">
      <c r="A558" s="239" t="s">
        <v>299</v>
      </c>
      <c r="B558" s="228"/>
      <c r="C558" s="228"/>
      <c r="D558" s="228"/>
      <c r="E558" s="228"/>
      <c r="F558" s="201"/>
      <c r="G558" s="202"/>
      <c r="H558" s="234"/>
      <c r="I558" s="199"/>
      <c r="J558" s="200"/>
    </row>
    <row r="559" customFormat="false" ht="13.8" hidden="false" customHeight="false" outlineLevel="0" collapsed="false">
      <c r="A559" s="238"/>
      <c r="B559" s="228"/>
      <c r="C559" s="228"/>
      <c r="D559" s="228"/>
      <c r="E559" s="228"/>
      <c r="F559" s="201" t="s">
        <v>277</v>
      </c>
      <c r="G559" s="202" t="n">
        <f aca="false">'Planilha Orçamentária'!F83</f>
        <v>911.65008</v>
      </c>
      <c r="H559" s="229" t="str">
        <f aca="false">'Planilha Orçamentária'!E83</f>
        <v>M3</v>
      </c>
      <c r="J559" s="200"/>
    </row>
    <row r="560" customFormat="false" ht="13.8" hidden="false" customHeight="false" outlineLevel="0" collapsed="false">
      <c r="A560" s="233"/>
      <c r="B560" s="228"/>
      <c r="C560" s="228"/>
      <c r="D560" s="228"/>
      <c r="E560" s="228"/>
      <c r="F560" s="201"/>
      <c r="G560" s="202"/>
      <c r="H560" s="234"/>
      <c r="I560" s="199"/>
      <c r="J560" s="200"/>
    </row>
    <row r="561" customFormat="false" ht="13.8" hidden="false" customHeight="false" outlineLevel="0" collapsed="false">
      <c r="A561" s="209"/>
      <c r="B561" s="210"/>
      <c r="C561" s="210"/>
      <c r="D561" s="210"/>
      <c r="E561" s="210"/>
      <c r="F561" s="210"/>
      <c r="G561" s="235"/>
      <c r="H561" s="210"/>
      <c r="I561" s="236"/>
      <c r="J561" s="211"/>
    </row>
    <row r="562" customFormat="false" ht="13.8" hidden="false" customHeight="false" outlineLevel="0" collapsed="false">
      <c r="A562" s="189" t="s">
        <v>10</v>
      </c>
      <c r="B562" s="190" t="s">
        <v>271</v>
      </c>
      <c r="C562" s="190"/>
      <c r="D562" s="197" t="s">
        <v>272</v>
      </c>
      <c r="E562" s="192"/>
      <c r="F562" s="192"/>
      <c r="G562" s="192"/>
      <c r="H562" s="192"/>
      <c r="I562" s="192"/>
      <c r="J562" s="193"/>
    </row>
    <row r="563" customFormat="false" ht="13.8" hidden="false" customHeight="false" outlineLevel="0" collapsed="false">
      <c r="A563" s="217" t="str">
        <f aca="false">'Planilha Orçamentária'!A84</f>
        <v>4.1.12</v>
      </c>
      <c r="B563" s="218" t="n">
        <f aca="false">'Planilha Orçamentária'!B84</f>
        <v>95875</v>
      </c>
      <c r="C563" s="218"/>
      <c r="D563" s="227" t="str">
        <f aca="false">'Planilha Orçamentária'!D84</f>
        <v>TRANSPORTE COM CAMINHÃO BASCULANTE DE 10 M³, EM VIA URBANA PAVIMENTADA, DMT ATÉ 30 KM (UNIDADE: M3XKM). AF_07/2020</v>
      </c>
      <c r="E563" s="227"/>
      <c r="F563" s="227"/>
      <c r="G563" s="227"/>
      <c r="H563" s="227"/>
      <c r="I563" s="227"/>
      <c r="J563" s="227"/>
    </row>
    <row r="564" customFormat="false" ht="13.8" hidden="false" customHeight="false" outlineLevel="0" collapsed="false">
      <c r="A564" s="217"/>
      <c r="B564" s="217"/>
      <c r="C564" s="218"/>
      <c r="D564" s="227"/>
      <c r="E564" s="227"/>
      <c r="F564" s="227"/>
      <c r="G564" s="227"/>
      <c r="H564" s="227"/>
      <c r="I564" s="227"/>
      <c r="J564" s="227"/>
    </row>
    <row r="565" customFormat="false" ht="13.8" hidden="false" customHeight="false" outlineLevel="0" collapsed="false">
      <c r="A565" s="197" t="s">
        <v>273</v>
      </c>
      <c r="B565" s="228"/>
      <c r="C565" s="228"/>
      <c r="D565" s="228"/>
      <c r="E565" s="228"/>
      <c r="F565" s="201"/>
      <c r="G565" s="202"/>
      <c r="H565" s="234"/>
      <c r="I565" s="199"/>
      <c r="J565" s="200"/>
    </row>
    <row r="566" customFormat="false" ht="13.8" hidden="false" customHeight="false" outlineLevel="0" collapsed="false">
      <c r="A566" s="233"/>
      <c r="B566" s="228"/>
      <c r="C566" s="228"/>
      <c r="D566" s="228"/>
      <c r="E566" s="228"/>
      <c r="F566" s="201"/>
      <c r="G566" s="202"/>
      <c r="H566" s="234"/>
      <c r="I566" s="199"/>
      <c r="J566" s="200"/>
    </row>
    <row r="567" customFormat="false" ht="13.8" hidden="false" customHeight="false" outlineLevel="0" collapsed="false">
      <c r="A567" s="238" t="s">
        <v>357</v>
      </c>
      <c r="B567" s="228"/>
      <c r="C567" s="228"/>
      <c r="D567" s="228"/>
      <c r="E567" s="228"/>
      <c r="F567" s="199" t="s">
        <v>347</v>
      </c>
      <c r="H567" s="234"/>
      <c r="I567" s="199"/>
      <c r="J567" s="200"/>
    </row>
    <row r="568" customFormat="false" ht="13.8" hidden="false" customHeight="false" outlineLevel="0" collapsed="false">
      <c r="A568" s="239" t="s">
        <v>302</v>
      </c>
      <c r="B568" s="228"/>
      <c r="C568" s="228"/>
      <c r="D568" s="228"/>
      <c r="E568" s="228"/>
      <c r="F568" s="201"/>
      <c r="G568" s="202"/>
      <c r="H568" s="234"/>
      <c r="I568" s="199"/>
      <c r="J568" s="200"/>
    </row>
    <row r="569" customFormat="false" ht="13.8" hidden="false" customHeight="false" outlineLevel="0" collapsed="false">
      <c r="A569" s="238"/>
      <c r="B569" s="228"/>
      <c r="C569" s="228"/>
      <c r="D569" s="228"/>
      <c r="E569" s="228"/>
      <c r="F569" s="201" t="s">
        <v>277</v>
      </c>
      <c r="G569" s="202" t="n">
        <f aca="false">'Planilha Orçamentária'!F84</f>
        <v>22937.1160128</v>
      </c>
      <c r="H569" s="229" t="str">
        <f aca="false">'Planilha Orçamentária'!E84</f>
        <v>M3XKM</v>
      </c>
      <c r="J569" s="200"/>
    </row>
    <row r="570" customFormat="false" ht="13.8" hidden="false" customHeight="false" outlineLevel="0" collapsed="false">
      <c r="A570" s="233"/>
      <c r="B570" s="228"/>
      <c r="C570" s="228"/>
      <c r="D570" s="228"/>
      <c r="E570" s="228"/>
      <c r="F570" s="201"/>
      <c r="G570" s="202"/>
      <c r="H570" s="234"/>
      <c r="I570" s="199"/>
      <c r="J570" s="200"/>
    </row>
    <row r="571" customFormat="false" ht="13.8" hidden="false" customHeight="false" outlineLevel="0" collapsed="false">
      <c r="A571" s="209"/>
      <c r="B571" s="210"/>
      <c r="C571" s="210"/>
      <c r="D571" s="210"/>
      <c r="E571" s="210"/>
      <c r="F571" s="210"/>
      <c r="G571" s="235"/>
      <c r="H571" s="210"/>
      <c r="I571" s="236"/>
      <c r="J571" s="211"/>
    </row>
    <row r="572" customFormat="false" ht="13.8" hidden="false" customHeight="false" outlineLevel="0" collapsed="false">
      <c r="A572" s="189" t="s">
        <v>10</v>
      </c>
      <c r="B572" s="190" t="s">
        <v>271</v>
      </c>
      <c r="C572" s="190"/>
      <c r="D572" s="197" t="s">
        <v>272</v>
      </c>
      <c r="E572" s="192"/>
      <c r="F572" s="192"/>
      <c r="G572" s="192"/>
      <c r="H572" s="192"/>
      <c r="I572" s="192"/>
      <c r="J572" s="193"/>
    </row>
    <row r="573" customFormat="false" ht="13.8" hidden="false" customHeight="false" outlineLevel="0" collapsed="false">
      <c r="A573" s="217" t="str">
        <f aca="false">'Planilha Orçamentária'!A87</f>
        <v>4.2.1</v>
      </c>
      <c r="B573" s="218" t="n">
        <f aca="false">'Planilha Orçamentária'!B87</f>
        <v>96396</v>
      </c>
      <c r="C573" s="218"/>
      <c r="D573" s="227" t="str">
        <f aca="false">'Planilha Orçamentária'!D87</f>
        <v>EXECUÇÃO E COMPACTAÇÃO DE BASE E OU SUB BASE PARA PAVIMENTAÇÃO DE BRITA GRADUADA SIMPLES – EXCLUSIVE CARGA E TRANSPORTE. AF_11/2019 – 15CM</v>
      </c>
      <c r="E573" s="227"/>
      <c r="F573" s="227"/>
      <c r="G573" s="227"/>
      <c r="H573" s="227"/>
      <c r="I573" s="227"/>
      <c r="J573" s="227"/>
    </row>
    <row r="574" customFormat="false" ht="23.2" hidden="false" customHeight="true" outlineLevel="0" collapsed="false">
      <c r="A574" s="217"/>
      <c r="B574" s="217"/>
      <c r="C574" s="218"/>
      <c r="D574" s="227"/>
      <c r="E574" s="227"/>
      <c r="F574" s="227"/>
      <c r="G574" s="227"/>
      <c r="H574" s="227"/>
      <c r="I574" s="227"/>
      <c r="J574" s="227"/>
    </row>
    <row r="575" customFormat="false" ht="13.8" hidden="false" customHeight="false" outlineLevel="0" collapsed="false">
      <c r="A575" s="197" t="s">
        <v>273</v>
      </c>
      <c r="B575" s="228"/>
      <c r="C575" s="228"/>
      <c r="D575" s="228"/>
      <c r="E575" s="228"/>
      <c r="F575" s="201"/>
      <c r="G575" s="202"/>
      <c r="H575" s="234"/>
      <c r="I575" s="199"/>
      <c r="J575" s="200"/>
    </row>
    <row r="576" customFormat="false" ht="13.8" hidden="false" customHeight="false" outlineLevel="0" collapsed="false">
      <c r="A576" s="233"/>
      <c r="B576" s="228"/>
      <c r="C576" s="228"/>
      <c r="D576" s="228"/>
      <c r="E576" s="228"/>
      <c r="F576" s="201"/>
      <c r="G576" s="202"/>
      <c r="H576" s="234"/>
      <c r="I576" s="199"/>
      <c r="J576" s="200"/>
    </row>
    <row r="577" customFormat="false" ht="13.8" hidden="false" customHeight="false" outlineLevel="0" collapsed="false">
      <c r="A577" s="238" t="s">
        <v>348</v>
      </c>
      <c r="B577" s="228"/>
      <c r="C577" s="228"/>
      <c r="D577" s="228"/>
      <c r="E577" s="228"/>
      <c r="F577" s="199" t="s">
        <v>358</v>
      </c>
      <c r="H577" s="234"/>
      <c r="I577" s="199"/>
      <c r="J577" s="200"/>
    </row>
    <row r="578" customFormat="false" ht="13.8" hidden="false" customHeight="false" outlineLevel="0" collapsed="false">
      <c r="A578" s="239" t="s">
        <v>305</v>
      </c>
      <c r="B578" s="228"/>
      <c r="C578" s="228"/>
      <c r="D578" s="228"/>
      <c r="E578" s="228"/>
      <c r="F578" s="201"/>
      <c r="G578" s="202"/>
      <c r="H578" s="234"/>
      <c r="I578" s="199"/>
      <c r="J578" s="200"/>
    </row>
    <row r="579" customFormat="false" ht="13.8" hidden="false" customHeight="false" outlineLevel="0" collapsed="false">
      <c r="A579" s="238"/>
      <c r="B579" s="228"/>
      <c r="C579" s="228"/>
      <c r="D579" s="228"/>
      <c r="E579" s="228"/>
      <c r="F579" s="201" t="s">
        <v>277</v>
      </c>
      <c r="G579" s="202" t="n">
        <f aca="false">'Planilha Orçamentária'!F87</f>
        <v>1035.966</v>
      </c>
      <c r="H579" s="229" t="str">
        <f aca="false">'Planilha Orçamentária'!E87</f>
        <v>M3</v>
      </c>
      <c r="J579" s="200"/>
    </row>
    <row r="580" customFormat="false" ht="13.8" hidden="false" customHeight="false" outlineLevel="0" collapsed="false">
      <c r="A580" s="233"/>
      <c r="B580" s="228"/>
      <c r="C580" s="228"/>
      <c r="D580" s="228"/>
      <c r="E580" s="228"/>
      <c r="F580" s="201"/>
      <c r="G580" s="202"/>
      <c r="H580" s="234"/>
      <c r="I580" s="199"/>
      <c r="J580" s="200"/>
    </row>
    <row r="581" customFormat="false" ht="13.8" hidden="false" customHeight="false" outlineLevel="0" collapsed="false">
      <c r="A581" s="209"/>
      <c r="B581" s="210"/>
      <c r="C581" s="210"/>
      <c r="D581" s="210"/>
      <c r="E581" s="210"/>
      <c r="F581" s="210"/>
      <c r="G581" s="235"/>
      <c r="H581" s="210"/>
      <c r="I581" s="236"/>
      <c r="J581" s="211"/>
    </row>
    <row r="582" customFormat="false" ht="13.8" hidden="false" customHeight="false" outlineLevel="0" collapsed="false">
      <c r="A582" s="189" t="s">
        <v>10</v>
      </c>
      <c r="B582" s="190" t="s">
        <v>271</v>
      </c>
      <c r="C582" s="190"/>
      <c r="D582" s="197" t="s">
        <v>272</v>
      </c>
      <c r="E582" s="192"/>
      <c r="F582" s="192"/>
      <c r="G582" s="192"/>
      <c r="H582" s="192"/>
      <c r="I582" s="192"/>
      <c r="J582" s="193"/>
    </row>
    <row r="583" customFormat="false" ht="13.8" hidden="false" customHeight="false" outlineLevel="0" collapsed="false">
      <c r="A583" s="217" t="str">
        <f aca="false">'Planilha Orçamentária'!A88</f>
        <v>4.2.2</v>
      </c>
      <c r="B583" s="218" t="n">
        <f aca="false">'Planilha Orçamentária'!B88</f>
        <v>100978</v>
      </c>
      <c r="C583" s="218"/>
      <c r="D583" s="227" t="str">
        <f aca="false">'Planilha Orçamentária'!D88</f>
        <v>CARGA, MANOBRA E DESCARGA DE SOLOS E MATERIAIS GRANULARES EM CAMINHÃO BASCULANTE 10 M³ - CARGA COM ESCAVADEIRA HIDRÁULICA (CAÇAMBA DE 1,20 M³ / 155 HP) E DESCARGA LIVRE (UNIDADE: M3). AF_07/2020</v>
      </c>
      <c r="E583" s="227"/>
      <c r="F583" s="227"/>
      <c r="G583" s="227"/>
      <c r="H583" s="227"/>
      <c r="I583" s="227"/>
      <c r="J583" s="227"/>
    </row>
    <row r="584" customFormat="false" ht="34.8" hidden="false" customHeight="true" outlineLevel="0" collapsed="false">
      <c r="A584" s="217"/>
      <c r="B584" s="217"/>
      <c r="C584" s="218"/>
      <c r="D584" s="227"/>
      <c r="E584" s="227"/>
      <c r="F584" s="227"/>
      <c r="G584" s="227"/>
      <c r="H584" s="227"/>
      <c r="I584" s="227"/>
      <c r="J584" s="227"/>
    </row>
    <row r="585" customFormat="false" ht="13.8" hidden="false" customHeight="false" outlineLevel="0" collapsed="false">
      <c r="A585" s="197" t="s">
        <v>273</v>
      </c>
      <c r="B585" s="228"/>
      <c r="C585" s="228"/>
      <c r="D585" s="228"/>
      <c r="E585" s="228"/>
      <c r="F585" s="201"/>
      <c r="G585" s="202"/>
      <c r="H585" s="234"/>
      <c r="I585" s="199"/>
      <c r="J585" s="200"/>
    </row>
    <row r="586" customFormat="false" ht="13.8" hidden="false" customHeight="false" outlineLevel="0" collapsed="false">
      <c r="A586" s="233"/>
      <c r="B586" s="228"/>
      <c r="C586" s="228"/>
      <c r="D586" s="228"/>
      <c r="E586" s="228"/>
      <c r="F586" s="201"/>
      <c r="G586" s="202"/>
      <c r="H586" s="234"/>
      <c r="I586" s="199"/>
      <c r="J586" s="200"/>
    </row>
    <row r="587" customFormat="false" ht="13.8" hidden="false" customHeight="false" outlineLevel="0" collapsed="false">
      <c r="A587" s="238" t="s">
        <v>348</v>
      </c>
      <c r="B587" s="228"/>
      <c r="C587" s="228"/>
      <c r="D587" s="228"/>
      <c r="E587" s="228"/>
      <c r="F587" s="199" t="s">
        <v>358</v>
      </c>
      <c r="H587" s="234"/>
      <c r="I587" s="199"/>
      <c r="J587" s="200"/>
    </row>
    <row r="588" customFormat="false" ht="13.8" hidden="false" customHeight="false" outlineLevel="0" collapsed="false">
      <c r="A588" s="239" t="s">
        <v>305</v>
      </c>
      <c r="B588" s="228"/>
      <c r="C588" s="228"/>
      <c r="D588" s="228"/>
      <c r="E588" s="228"/>
      <c r="F588" s="201"/>
      <c r="G588" s="202"/>
      <c r="H588" s="234"/>
      <c r="I588" s="199"/>
      <c r="J588" s="200"/>
    </row>
    <row r="589" customFormat="false" ht="13.8" hidden="false" customHeight="false" outlineLevel="0" collapsed="false">
      <c r="A589" s="238"/>
      <c r="B589" s="228"/>
      <c r="C589" s="228"/>
      <c r="D589" s="228"/>
      <c r="E589" s="228"/>
      <c r="F589" s="201" t="s">
        <v>277</v>
      </c>
      <c r="G589" s="202" t="n">
        <f aca="false">'Planilha Orçamentária'!F88</f>
        <v>1035.966</v>
      </c>
      <c r="H589" s="229" t="str">
        <f aca="false">'Planilha Orçamentária'!E88</f>
        <v>M3</v>
      </c>
      <c r="J589" s="200"/>
    </row>
    <row r="590" customFormat="false" ht="13.8" hidden="false" customHeight="false" outlineLevel="0" collapsed="false">
      <c r="A590" s="233"/>
      <c r="B590" s="228"/>
      <c r="C590" s="228"/>
      <c r="D590" s="228"/>
      <c r="E590" s="228"/>
      <c r="F590" s="201"/>
      <c r="G590" s="202"/>
      <c r="H590" s="234"/>
      <c r="I590" s="199"/>
      <c r="J590" s="200"/>
    </row>
    <row r="591" customFormat="false" ht="13.8" hidden="false" customHeight="false" outlineLevel="0" collapsed="false">
      <c r="A591" s="209"/>
      <c r="B591" s="210"/>
      <c r="C591" s="210"/>
      <c r="D591" s="210"/>
      <c r="E591" s="210"/>
      <c r="F591" s="210"/>
      <c r="G591" s="235"/>
      <c r="H591" s="210"/>
      <c r="I591" s="236"/>
      <c r="J591" s="211"/>
    </row>
    <row r="592" customFormat="false" ht="13.8" hidden="false" customHeight="false" outlineLevel="0" collapsed="false">
      <c r="A592" s="189" t="s">
        <v>10</v>
      </c>
      <c r="B592" s="190" t="s">
        <v>271</v>
      </c>
      <c r="C592" s="190"/>
      <c r="D592" s="197" t="s">
        <v>272</v>
      </c>
      <c r="E592" s="192"/>
      <c r="F592" s="192"/>
      <c r="G592" s="192"/>
      <c r="H592" s="192"/>
      <c r="I592" s="192"/>
      <c r="J592" s="193"/>
    </row>
    <row r="593" customFormat="false" ht="13.8" hidden="false" customHeight="false" outlineLevel="0" collapsed="false">
      <c r="A593" s="217" t="str">
        <f aca="false">'Planilha Orçamentária'!A89</f>
        <v>4.2.3</v>
      </c>
      <c r="B593" s="218" t="n">
        <f aca="false">'Planilha Orçamentária'!B89</f>
        <v>95875</v>
      </c>
      <c r="C593" s="218"/>
      <c r="D593" s="227" t="str">
        <f aca="false">'Planilha Orçamentária'!D89</f>
        <v>TRANSPORTE COM CAMINHÃO BASCULANTE DE 10 M³, EM VIA URBANA PAVIMENTADA, DMT ATÉ 30 KM (UNIDADE: M3XKM). AF_07/2020</v>
      </c>
      <c r="E593" s="227"/>
      <c r="F593" s="227"/>
      <c r="G593" s="227"/>
      <c r="H593" s="227"/>
      <c r="I593" s="227"/>
      <c r="J593" s="227"/>
    </row>
    <row r="594" customFormat="false" ht="13.8" hidden="false" customHeight="false" outlineLevel="0" collapsed="false">
      <c r="A594" s="217"/>
      <c r="B594" s="217"/>
      <c r="C594" s="218"/>
      <c r="D594" s="227"/>
      <c r="E594" s="227"/>
      <c r="F594" s="227"/>
      <c r="G594" s="227"/>
      <c r="H594" s="227"/>
      <c r="I594" s="227"/>
      <c r="J594" s="227"/>
    </row>
    <row r="595" customFormat="false" ht="13.8" hidden="false" customHeight="false" outlineLevel="0" collapsed="false">
      <c r="A595" s="197" t="s">
        <v>273</v>
      </c>
      <c r="B595" s="228"/>
      <c r="C595" s="228"/>
      <c r="D595" s="228"/>
      <c r="E595" s="228"/>
      <c r="F595" s="201"/>
      <c r="G595" s="202"/>
      <c r="H595" s="234"/>
      <c r="I595" s="199"/>
      <c r="J595" s="200"/>
    </row>
    <row r="596" customFormat="false" ht="13.8" hidden="false" customHeight="false" outlineLevel="0" collapsed="false">
      <c r="A596" s="233"/>
      <c r="B596" s="228"/>
      <c r="C596" s="228"/>
      <c r="D596" s="228"/>
      <c r="E596" s="228"/>
      <c r="F596" s="201"/>
      <c r="G596" s="202"/>
      <c r="H596" s="234"/>
      <c r="I596" s="199"/>
      <c r="J596" s="200"/>
    </row>
    <row r="597" customFormat="false" ht="13.8" hidden="false" customHeight="false" outlineLevel="0" collapsed="false">
      <c r="A597" s="238" t="s">
        <v>359</v>
      </c>
      <c r="B597" s="228"/>
      <c r="C597" s="228"/>
      <c r="D597" s="228"/>
      <c r="E597" s="228"/>
      <c r="F597" s="199" t="s">
        <v>360</v>
      </c>
      <c r="H597" s="234"/>
      <c r="I597" s="199"/>
      <c r="J597" s="200"/>
    </row>
    <row r="598" customFormat="false" ht="13.8" hidden="false" customHeight="false" outlineLevel="0" collapsed="false">
      <c r="A598" s="239" t="s">
        <v>302</v>
      </c>
      <c r="B598" s="228"/>
      <c r="C598" s="228"/>
      <c r="D598" s="228"/>
      <c r="E598" s="228"/>
      <c r="F598" s="201"/>
      <c r="G598" s="202"/>
      <c r="H598" s="234"/>
      <c r="I598" s="199"/>
      <c r="J598" s="200"/>
    </row>
    <row r="599" customFormat="false" ht="13.8" hidden="false" customHeight="false" outlineLevel="0" collapsed="false">
      <c r="A599" s="238"/>
      <c r="B599" s="228"/>
      <c r="C599" s="228"/>
      <c r="D599" s="228"/>
      <c r="E599" s="228"/>
      <c r="F599" s="201" t="s">
        <v>277</v>
      </c>
      <c r="G599" s="202" t="n">
        <f aca="false">'Planilha Orçamentária'!F89</f>
        <v>26064.90456</v>
      </c>
      <c r="H599" s="229" t="str">
        <f aca="false">'Planilha Orçamentária'!E89</f>
        <v>M3XKM</v>
      </c>
      <c r="J599" s="200"/>
    </row>
    <row r="600" customFormat="false" ht="13.8" hidden="false" customHeight="false" outlineLevel="0" collapsed="false">
      <c r="A600" s="233"/>
      <c r="B600" s="228"/>
      <c r="C600" s="228"/>
      <c r="D600" s="228"/>
      <c r="E600" s="228"/>
      <c r="F600" s="201"/>
      <c r="G600" s="202"/>
      <c r="H600" s="234"/>
      <c r="I600" s="199"/>
      <c r="J600" s="200"/>
    </row>
    <row r="601" customFormat="false" ht="13.8" hidden="false" customHeight="false" outlineLevel="0" collapsed="false">
      <c r="A601" s="209"/>
      <c r="B601" s="210"/>
      <c r="C601" s="210"/>
      <c r="D601" s="210"/>
      <c r="E601" s="210"/>
      <c r="F601" s="210"/>
      <c r="G601" s="235"/>
      <c r="H601" s="210"/>
      <c r="I601" s="236"/>
      <c r="J601" s="211"/>
    </row>
    <row r="602" customFormat="false" ht="13.8" hidden="false" customHeight="false" outlineLevel="0" collapsed="false">
      <c r="A602" s="189" t="s">
        <v>10</v>
      </c>
      <c r="B602" s="190" t="s">
        <v>271</v>
      </c>
      <c r="C602" s="190"/>
      <c r="D602" s="197" t="s">
        <v>272</v>
      </c>
      <c r="E602" s="192"/>
      <c r="F602" s="192"/>
      <c r="G602" s="192"/>
      <c r="H602" s="192"/>
      <c r="I602" s="192"/>
      <c r="J602" s="193"/>
    </row>
    <row r="603" customFormat="false" ht="13.8" hidden="false" customHeight="false" outlineLevel="0" collapsed="false">
      <c r="A603" s="217" t="str">
        <f aca="false">'Planilha Orçamentária'!A90</f>
        <v>4.2.4</v>
      </c>
      <c r="B603" s="218" t="str">
        <f aca="false">'Planilha Orçamentária'!B90</f>
        <v>54.03.240</v>
      </c>
      <c r="C603" s="218"/>
      <c r="D603" s="227" t="str">
        <f aca="false">'Planilha Orçamentária'!D90</f>
        <v>Imprimação betuminosa impermeabilizante</v>
      </c>
      <c r="E603" s="227"/>
      <c r="F603" s="227"/>
      <c r="G603" s="227"/>
      <c r="H603" s="227"/>
      <c r="I603" s="227"/>
      <c r="J603" s="227"/>
    </row>
    <row r="604" customFormat="false" ht="13.8" hidden="false" customHeight="false" outlineLevel="0" collapsed="false">
      <c r="A604" s="217"/>
      <c r="B604" s="217"/>
      <c r="C604" s="218"/>
      <c r="D604" s="227"/>
      <c r="E604" s="227"/>
      <c r="F604" s="227"/>
      <c r="G604" s="227"/>
      <c r="H604" s="227"/>
      <c r="I604" s="227"/>
      <c r="J604" s="227"/>
    </row>
    <row r="605" customFormat="false" ht="13.8" hidden="false" customHeight="false" outlineLevel="0" collapsed="false">
      <c r="A605" s="197" t="s">
        <v>273</v>
      </c>
      <c r="B605" s="228"/>
      <c r="C605" s="228"/>
      <c r="D605" s="228"/>
      <c r="E605" s="228"/>
      <c r="F605" s="201"/>
      <c r="G605" s="202"/>
      <c r="H605" s="234"/>
      <c r="I605" s="199"/>
      <c r="J605" s="200"/>
    </row>
    <row r="606" customFormat="false" ht="13.8" hidden="false" customHeight="false" outlineLevel="0" collapsed="false">
      <c r="A606" s="233"/>
      <c r="B606" s="228"/>
      <c r="C606" s="228"/>
      <c r="D606" s="228"/>
      <c r="E606" s="228"/>
      <c r="F606" s="201"/>
      <c r="G606" s="202"/>
      <c r="H606" s="234"/>
      <c r="I606" s="199"/>
      <c r="J606" s="200"/>
    </row>
    <row r="607" customFormat="false" ht="13.8" hidden="false" customHeight="false" outlineLevel="0" collapsed="false">
      <c r="A607" s="238" t="s">
        <v>348</v>
      </c>
      <c r="B607" s="228"/>
      <c r="C607" s="228"/>
      <c r="D607" s="228"/>
      <c r="E607" s="228"/>
      <c r="F607" s="199" t="s">
        <v>349</v>
      </c>
      <c r="H607" s="234"/>
      <c r="I607" s="199"/>
      <c r="J607" s="200"/>
    </row>
    <row r="608" customFormat="false" ht="13.8" hidden="false" customHeight="false" outlineLevel="0" collapsed="false">
      <c r="A608" s="239"/>
      <c r="B608" s="228"/>
      <c r="C608" s="228"/>
      <c r="D608" s="228"/>
      <c r="E608" s="228"/>
      <c r="F608" s="201"/>
      <c r="G608" s="202"/>
      <c r="H608" s="234"/>
      <c r="I608" s="199"/>
      <c r="J608" s="200"/>
    </row>
    <row r="609" customFormat="false" ht="13.8" hidden="false" customHeight="false" outlineLevel="0" collapsed="false">
      <c r="A609" s="238"/>
      <c r="B609" s="228"/>
      <c r="C609" s="228"/>
      <c r="D609" s="228"/>
      <c r="E609" s="228"/>
      <c r="F609" s="201" t="s">
        <v>277</v>
      </c>
      <c r="G609" s="202" t="n">
        <f aca="false">'Planilha Orçamentária'!F90</f>
        <v>6906.44</v>
      </c>
      <c r="H609" s="229" t="str">
        <f aca="false">'Planilha Orçamentária'!E90</f>
        <v>M2</v>
      </c>
      <c r="J609" s="200"/>
    </row>
    <row r="610" customFormat="false" ht="13.8" hidden="false" customHeight="false" outlineLevel="0" collapsed="false">
      <c r="A610" s="233"/>
      <c r="B610" s="228"/>
      <c r="C610" s="228"/>
      <c r="D610" s="228"/>
      <c r="E610" s="228"/>
      <c r="F610" s="201"/>
      <c r="G610" s="202"/>
      <c r="H610" s="234"/>
      <c r="I610" s="199"/>
      <c r="J610" s="200"/>
    </row>
    <row r="611" customFormat="false" ht="13.8" hidden="false" customHeight="false" outlineLevel="0" collapsed="false">
      <c r="A611" s="209"/>
      <c r="B611" s="210"/>
      <c r="C611" s="210"/>
      <c r="D611" s="210"/>
      <c r="E611" s="210"/>
      <c r="F611" s="210"/>
      <c r="G611" s="235"/>
      <c r="H611" s="210"/>
      <c r="I611" s="236"/>
      <c r="J611" s="211"/>
    </row>
    <row r="612" customFormat="false" ht="13.8" hidden="false" customHeight="false" outlineLevel="0" collapsed="false">
      <c r="A612" s="189" t="s">
        <v>10</v>
      </c>
      <c r="B612" s="190" t="s">
        <v>271</v>
      </c>
      <c r="C612" s="190"/>
      <c r="D612" s="197" t="s">
        <v>272</v>
      </c>
      <c r="E612" s="192"/>
      <c r="F612" s="192"/>
      <c r="G612" s="192"/>
      <c r="H612" s="192"/>
      <c r="I612" s="192"/>
      <c r="J612" s="193"/>
    </row>
    <row r="613" customFormat="false" ht="13.8" hidden="false" customHeight="false" outlineLevel="0" collapsed="false">
      <c r="A613" s="217" t="str">
        <f aca="false">'Planilha Orçamentária'!A91</f>
        <v>4.2.5</v>
      </c>
      <c r="B613" s="218" t="str">
        <f aca="false">'Planilha Orçamentária'!B91</f>
        <v>54.03.230</v>
      </c>
      <c r="C613" s="218"/>
      <c r="D613" s="227" t="str">
        <f aca="false">'Planilha Orçamentária'!D91</f>
        <v>Imprimação betuminosa ligante</v>
      </c>
      <c r="E613" s="227"/>
      <c r="F613" s="227"/>
      <c r="G613" s="227"/>
      <c r="H613" s="227"/>
      <c r="I613" s="227"/>
      <c r="J613" s="227"/>
    </row>
    <row r="614" customFormat="false" ht="13.8" hidden="false" customHeight="false" outlineLevel="0" collapsed="false">
      <c r="A614" s="217"/>
      <c r="B614" s="217"/>
      <c r="C614" s="218"/>
      <c r="D614" s="227"/>
      <c r="E614" s="227"/>
      <c r="F614" s="227"/>
      <c r="G614" s="227"/>
      <c r="H614" s="227"/>
      <c r="I614" s="227"/>
      <c r="J614" s="227"/>
    </row>
    <row r="615" customFormat="false" ht="13.8" hidden="false" customHeight="false" outlineLevel="0" collapsed="false">
      <c r="A615" s="197" t="s">
        <v>273</v>
      </c>
      <c r="B615" s="228"/>
      <c r="C615" s="228"/>
      <c r="D615" s="228"/>
      <c r="E615" s="228"/>
      <c r="F615" s="201"/>
      <c r="G615" s="202"/>
      <c r="H615" s="234"/>
      <c r="I615" s="199"/>
      <c r="J615" s="200"/>
    </row>
    <row r="616" customFormat="false" ht="13.8" hidden="false" customHeight="false" outlineLevel="0" collapsed="false">
      <c r="A616" s="233"/>
      <c r="B616" s="228"/>
      <c r="C616" s="228"/>
      <c r="D616" s="228"/>
      <c r="E616" s="228"/>
      <c r="F616" s="201"/>
      <c r="G616" s="202"/>
      <c r="H616" s="234"/>
      <c r="I616" s="199"/>
      <c r="J616" s="200"/>
    </row>
    <row r="617" customFormat="false" ht="13.8" hidden="false" customHeight="false" outlineLevel="0" collapsed="false">
      <c r="A617" s="238" t="s">
        <v>348</v>
      </c>
      <c r="B617" s="228"/>
      <c r="C617" s="228"/>
      <c r="D617" s="228"/>
      <c r="E617" s="228"/>
      <c r="F617" s="199" t="s">
        <v>361</v>
      </c>
      <c r="H617" s="234"/>
      <c r="I617" s="199"/>
      <c r="J617" s="200"/>
    </row>
    <row r="618" customFormat="false" ht="13.8" hidden="false" customHeight="false" outlineLevel="0" collapsed="false">
      <c r="A618" s="239" t="s">
        <v>308</v>
      </c>
      <c r="B618" s="228"/>
      <c r="C618" s="228"/>
      <c r="D618" s="228"/>
      <c r="E618" s="228"/>
      <c r="F618" s="201"/>
      <c r="G618" s="202"/>
      <c r="H618" s="234"/>
      <c r="I618" s="199"/>
      <c r="J618" s="200"/>
    </row>
    <row r="619" customFormat="false" ht="13.8" hidden="false" customHeight="false" outlineLevel="0" collapsed="false">
      <c r="A619" s="238"/>
      <c r="B619" s="228"/>
      <c r="C619" s="228"/>
      <c r="D619" s="228"/>
      <c r="E619" s="228"/>
      <c r="F619" s="201" t="s">
        <v>277</v>
      </c>
      <c r="G619" s="202" t="n">
        <f aca="false">'Planilha Orçamentária'!F91</f>
        <v>13812.88</v>
      </c>
      <c r="H619" s="229" t="str">
        <f aca="false">'Planilha Orçamentária'!E91</f>
        <v>M2</v>
      </c>
      <c r="J619" s="200"/>
    </row>
    <row r="620" customFormat="false" ht="13.8" hidden="false" customHeight="false" outlineLevel="0" collapsed="false">
      <c r="A620" s="233"/>
      <c r="B620" s="228"/>
      <c r="C620" s="228"/>
      <c r="D620" s="228"/>
      <c r="E620" s="228"/>
      <c r="F620" s="201"/>
      <c r="G620" s="202"/>
      <c r="H620" s="234"/>
      <c r="I620" s="199"/>
      <c r="J620" s="200"/>
    </row>
    <row r="621" customFormat="false" ht="13.8" hidden="false" customHeight="false" outlineLevel="0" collapsed="false">
      <c r="A621" s="209"/>
      <c r="B621" s="210"/>
      <c r="C621" s="210"/>
      <c r="D621" s="210"/>
      <c r="E621" s="210"/>
      <c r="F621" s="210"/>
      <c r="G621" s="235"/>
      <c r="H621" s="210"/>
      <c r="I621" s="236"/>
      <c r="J621" s="211"/>
    </row>
    <row r="622" customFormat="false" ht="13.8" hidden="false" customHeight="false" outlineLevel="0" collapsed="false">
      <c r="A622" s="189" t="s">
        <v>10</v>
      </c>
      <c r="B622" s="190" t="s">
        <v>271</v>
      </c>
      <c r="C622" s="190"/>
      <c r="D622" s="197" t="s">
        <v>272</v>
      </c>
      <c r="E622" s="192"/>
      <c r="F622" s="192"/>
      <c r="G622" s="192"/>
      <c r="H622" s="192"/>
      <c r="I622" s="192"/>
      <c r="J622" s="193"/>
    </row>
    <row r="623" customFormat="false" ht="13.8" hidden="false" customHeight="false" outlineLevel="0" collapsed="false">
      <c r="A623" s="217" t="str">
        <f aca="false">'Planilha Orçamentária'!A94</f>
        <v>4.3.1</v>
      </c>
      <c r="B623" s="218" t="n">
        <f aca="false">'Planilha Orçamentária'!B94</f>
        <v>95996</v>
      </c>
      <c r="C623" s="218"/>
      <c r="D623" s="227" t="str">
        <f aca="false">'Planilha Orçamentária'!D94</f>
        <v>EXECUÇÃO DE PAVIMENTO COM APLICAÇÃO DE CONCRETO ASFÁLTICO, CAMADA DE BINDER - EXCLUSIVE CARGA E TRANSPORTE. AF_11/2019 – 4CM</v>
      </c>
      <c r="E623" s="227"/>
      <c r="F623" s="227"/>
      <c r="G623" s="227"/>
      <c r="H623" s="227"/>
      <c r="I623" s="227"/>
      <c r="J623" s="227"/>
    </row>
    <row r="624" customFormat="false" ht="13.8" hidden="false" customHeight="false" outlineLevel="0" collapsed="false">
      <c r="A624" s="217"/>
      <c r="B624" s="217"/>
      <c r="C624" s="218"/>
      <c r="D624" s="227"/>
      <c r="E624" s="227"/>
      <c r="F624" s="227"/>
      <c r="G624" s="227"/>
      <c r="H624" s="227"/>
      <c r="I624" s="227"/>
      <c r="J624" s="227"/>
    </row>
    <row r="625" customFormat="false" ht="13.8" hidden="false" customHeight="false" outlineLevel="0" collapsed="false">
      <c r="A625" s="197" t="s">
        <v>273</v>
      </c>
      <c r="B625" s="228"/>
      <c r="C625" s="228"/>
      <c r="D625" s="228"/>
      <c r="E625" s="228"/>
      <c r="F625" s="201"/>
      <c r="G625" s="202"/>
      <c r="H625" s="234"/>
      <c r="I625" s="199"/>
      <c r="J625" s="200"/>
    </row>
    <row r="626" customFormat="false" ht="13.8" hidden="false" customHeight="false" outlineLevel="0" collapsed="false">
      <c r="A626" s="233"/>
      <c r="B626" s="228"/>
      <c r="C626" s="228"/>
      <c r="D626" s="228"/>
      <c r="E626" s="228"/>
      <c r="F626" s="201"/>
      <c r="G626" s="202"/>
      <c r="H626" s="234"/>
      <c r="I626" s="199"/>
      <c r="J626" s="200"/>
    </row>
    <row r="627" customFormat="false" ht="13.8" hidden="false" customHeight="false" outlineLevel="0" collapsed="false">
      <c r="A627" s="238" t="s">
        <v>348</v>
      </c>
      <c r="B627" s="228"/>
      <c r="C627" s="228"/>
      <c r="D627" s="228"/>
      <c r="E627" s="228"/>
      <c r="F627" s="199" t="s">
        <v>362</v>
      </c>
      <c r="H627" s="234"/>
      <c r="I627" s="199"/>
      <c r="J627" s="200"/>
    </row>
    <row r="628" customFormat="false" ht="13.8" hidden="false" customHeight="false" outlineLevel="0" collapsed="false">
      <c r="A628" s="239" t="s">
        <v>310</v>
      </c>
      <c r="B628" s="228"/>
      <c r="C628" s="228"/>
      <c r="D628" s="228"/>
      <c r="E628" s="228"/>
      <c r="F628" s="201"/>
      <c r="G628" s="202"/>
      <c r="H628" s="234"/>
      <c r="I628" s="199"/>
      <c r="J628" s="200"/>
    </row>
    <row r="629" customFormat="false" ht="13.8" hidden="false" customHeight="false" outlineLevel="0" collapsed="false">
      <c r="A629" s="238"/>
      <c r="B629" s="228"/>
      <c r="C629" s="228"/>
      <c r="D629" s="228"/>
      <c r="E629" s="228"/>
      <c r="F629" s="201" t="s">
        <v>277</v>
      </c>
      <c r="G629" s="202" t="n">
        <f aca="false">'Planilha Orçamentária'!F94</f>
        <v>276.2576</v>
      </c>
      <c r="H629" s="229" t="str">
        <f aca="false">'Planilha Orçamentária'!E94</f>
        <v>M3</v>
      </c>
      <c r="J629" s="200"/>
    </row>
    <row r="630" customFormat="false" ht="13.8" hidden="false" customHeight="false" outlineLevel="0" collapsed="false">
      <c r="A630" s="233"/>
      <c r="B630" s="228"/>
      <c r="C630" s="228"/>
      <c r="D630" s="228"/>
      <c r="E630" s="228"/>
      <c r="F630" s="201"/>
      <c r="G630" s="202"/>
      <c r="H630" s="234"/>
      <c r="I630" s="199"/>
      <c r="J630" s="200"/>
    </row>
    <row r="631" customFormat="false" ht="13.8" hidden="false" customHeight="false" outlineLevel="0" collapsed="false">
      <c r="A631" s="209"/>
      <c r="B631" s="210"/>
      <c r="C631" s="210"/>
      <c r="D631" s="210"/>
      <c r="E631" s="210"/>
      <c r="F631" s="210"/>
      <c r="G631" s="235"/>
      <c r="H631" s="210"/>
      <c r="I631" s="236"/>
      <c r="J631" s="211"/>
    </row>
    <row r="632" customFormat="false" ht="13.8" hidden="false" customHeight="false" outlineLevel="0" collapsed="false">
      <c r="A632" s="189" t="s">
        <v>10</v>
      </c>
      <c r="B632" s="190" t="s">
        <v>271</v>
      </c>
      <c r="C632" s="190"/>
      <c r="D632" s="197" t="s">
        <v>272</v>
      </c>
      <c r="E632" s="192"/>
      <c r="F632" s="192"/>
      <c r="G632" s="192"/>
      <c r="H632" s="192"/>
      <c r="I632" s="192"/>
      <c r="J632" s="193"/>
    </row>
    <row r="633" customFormat="false" ht="13.8" hidden="false" customHeight="false" outlineLevel="0" collapsed="false">
      <c r="A633" s="217" t="str">
        <f aca="false">'Planilha Orçamentária'!A95</f>
        <v>4.3.2</v>
      </c>
      <c r="B633" s="218" t="n">
        <f aca="false">'Planilha Orçamentária'!B95</f>
        <v>100986</v>
      </c>
      <c r="C633" s="218"/>
      <c r="D633" s="227" t="str">
        <f aca="false">'Planilha Orçamentária'!D95</f>
        <v>CARGA DE MISTURA ASFÁLTICA EM CAMINHÃO BASCULANTE 10 M³ (UNIDADE: M3). AF_07/2020</v>
      </c>
      <c r="E633" s="227"/>
      <c r="F633" s="227"/>
      <c r="G633" s="227"/>
      <c r="H633" s="227"/>
      <c r="I633" s="227"/>
      <c r="J633" s="227"/>
    </row>
    <row r="634" customFormat="false" ht="13.8" hidden="false" customHeight="false" outlineLevel="0" collapsed="false">
      <c r="A634" s="217"/>
      <c r="B634" s="217"/>
      <c r="C634" s="218"/>
      <c r="D634" s="227"/>
      <c r="E634" s="227"/>
      <c r="F634" s="227"/>
      <c r="G634" s="227"/>
      <c r="H634" s="227"/>
      <c r="I634" s="227"/>
      <c r="J634" s="227"/>
    </row>
    <row r="635" customFormat="false" ht="13.8" hidden="false" customHeight="false" outlineLevel="0" collapsed="false">
      <c r="A635" s="197" t="s">
        <v>273</v>
      </c>
      <c r="B635" s="228"/>
      <c r="C635" s="228"/>
      <c r="D635" s="228"/>
      <c r="E635" s="228"/>
      <c r="F635" s="201"/>
      <c r="G635" s="202"/>
      <c r="H635" s="234"/>
      <c r="I635" s="199"/>
      <c r="J635" s="200"/>
    </row>
    <row r="636" customFormat="false" ht="13.8" hidden="false" customHeight="false" outlineLevel="0" collapsed="false">
      <c r="A636" s="233"/>
      <c r="B636" s="228"/>
      <c r="C636" s="228"/>
      <c r="D636" s="228"/>
      <c r="E636" s="228"/>
      <c r="F636" s="201"/>
      <c r="G636" s="202"/>
      <c r="H636" s="234"/>
      <c r="I636" s="199"/>
      <c r="J636" s="200"/>
    </row>
    <row r="637" customFormat="false" ht="13.8" hidden="false" customHeight="false" outlineLevel="0" collapsed="false">
      <c r="A637" s="238" t="s">
        <v>348</v>
      </c>
      <c r="B637" s="228"/>
      <c r="C637" s="228"/>
      <c r="D637" s="228"/>
      <c r="E637" s="228"/>
      <c r="F637" s="199" t="s">
        <v>362</v>
      </c>
      <c r="H637" s="234"/>
      <c r="I637" s="199"/>
      <c r="J637" s="200"/>
    </row>
    <row r="638" customFormat="false" ht="13.8" hidden="false" customHeight="false" outlineLevel="0" collapsed="false">
      <c r="A638" s="239" t="s">
        <v>310</v>
      </c>
      <c r="B638" s="228"/>
      <c r="C638" s="228"/>
      <c r="D638" s="228"/>
      <c r="E638" s="228"/>
      <c r="F638" s="201"/>
      <c r="G638" s="202"/>
      <c r="H638" s="234"/>
      <c r="I638" s="199"/>
      <c r="J638" s="200"/>
    </row>
    <row r="639" customFormat="false" ht="13.8" hidden="false" customHeight="false" outlineLevel="0" collapsed="false">
      <c r="A639" s="238"/>
      <c r="B639" s="228"/>
      <c r="C639" s="228"/>
      <c r="D639" s="228"/>
      <c r="E639" s="228"/>
      <c r="F639" s="201" t="s">
        <v>277</v>
      </c>
      <c r="G639" s="202" t="n">
        <f aca="false">'Planilha Orçamentária'!F95</f>
        <v>276.2576</v>
      </c>
      <c r="H639" s="229" t="str">
        <f aca="false">'Planilha Orçamentária'!E95</f>
        <v>M3</v>
      </c>
      <c r="J639" s="200"/>
    </row>
    <row r="640" customFormat="false" ht="13.8" hidden="false" customHeight="false" outlineLevel="0" collapsed="false">
      <c r="A640" s="233"/>
      <c r="B640" s="228"/>
      <c r="C640" s="228"/>
      <c r="D640" s="228"/>
      <c r="E640" s="228"/>
      <c r="F640" s="201"/>
      <c r="G640" s="202"/>
      <c r="H640" s="234"/>
      <c r="I640" s="199"/>
      <c r="J640" s="200"/>
    </row>
    <row r="641" customFormat="false" ht="13.8" hidden="false" customHeight="false" outlineLevel="0" collapsed="false">
      <c r="A641" s="209"/>
      <c r="B641" s="210"/>
      <c r="C641" s="210"/>
      <c r="D641" s="210"/>
      <c r="E641" s="210"/>
      <c r="F641" s="210"/>
      <c r="G641" s="235"/>
      <c r="H641" s="210"/>
      <c r="I641" s="236"/>
      <c r="J641" s="211"/>
    </row>
    <row r="642" customFormat="false" ht="13.8" hidden="false" customHeight="false" outlineLevel="0" collapsed="false">
      <c r="A642" s="189" t="s">
        <v>10</v>
      </c>
      <c r="B642" s="190" t="s">
        <v>271</v>
      </c>
      <c r="C642" s="190"/>
      <c r="D642" s="197" t="s">
        <v>272</v>
      </c>
      <c r="E642" s="192"/>
      <c r="F642" s="192"/>
      <c r="G642" s="192"/>
      <c r="H642" s="192"/>
      <c r="I642" s="192"/>
      <c r="J642" s="193"/>
    </row>
    <row r="643" customFormat="false" ht="13.8" hidden="false" customHeight="false" outlineLevel="0" collapsed="false">
      <c r="A643" s="217" t="str">
        <f aca="false">'Planilha Orçamentária'!A96</f>
        <v>4.3.3</v>
      </c>
      <c r="B643" s="218" t="n">
        <f aca="false">'Planilha Orçamentária'!B96</f>
        <v>95875</v>
      </c>
      <c r="C643" s="218"/>
      <c r="D643" s="227" t="str">
        <f aca="false">'Planilha Orçamentária'!D96</f>
        <v>TRANSPORTE COM CAMINHÃO BASCULANTE DE 10 M³, EM VIA URBANA PAVIMENTADA, DMT ATÉ 30 KM (UNIDADE: M3XKM). AF_07/2020</v>
      </c>
      <c r="E643" s="227"/>
      <c r="F643" s="227"/>
      <c r="G643" s="227"/>
      <c r="H643" s="227"/>
      <c r="I643" s="227"/>
      <c r="J643" s="227"/>
    </row>
    <row r="644" customFormat="false" ht="13.8" hidden="false" customHeight="false" outlineLevel="0" collapsed="false">
      <c r="A644" s="217"/>
      <c r="B644" s="217"/>
      <c r="C644" s="218"/>
      <c r="D644" s="227"/>
      <c r="E644" s="227"/>
      <c r="F644" s="227"/>
      <c r="G644" s="227"/>
      <c r="H644" s="227"/>
      <c r="I644" s="227"/>
      <c r="J644" s="227"/>
    </row>
    <row r="645" customFormat="false" ht="13.8" hidden="false" customHeight="false" outlineLevel="0" collapsed="false">
      <c r="A645" s="197" t="s">
        <v>273</v>
      </c>
      <c r="B645" s="228"/>
      <c r="C645" s="228"/>
      <c r="D645" s="228"/>
      <c r="E645" s="228"/>
      <c r="F645" s="201"/>
      <c r="G645" s="202"/>
      <c r="H645" s="234"/>
      <c r="I645" s="199"/>
      <c r="J645" s="200"/>
    </row>
    <row r="646" customFormat="false" ht="13.8" hidden="false" customHeight="false" outlineLevel="0" collapsed="false">
      <c r="A646" s="233"/>
      <c r="B646" s="228"/>
      <c r="C646" s="228"/>
      <c r="D646" s="228"/>
      <c r="E646" s="228"/>
      <c r="F646" s="201"/>
      <c r="G646" s="202"/>
      <c r="H646" s="234"/>
      <c r="I646" s="199"/>
      <c r="J646" s="200"/>
    </row>
    <row r="647" customFormat="false" ht="13.8" hidden="false" customHeight="false" outlineLevel="0" collapsed="false">
      <c r="A647" s="238" t="s">
        <v>348</v>
      </c>
      <c r="B647" s="228"/>
      <c r="C647" s="228"/>
      <c r="D647" s="228"/>
      <c r="E647" s="228"/>
      <c r="F647" s="199" t="s">
        <v>363</v>
      </c>
      <c r="H647" s="234"/>
      <c r="I647" s="199"/>
      <c r="J647" s="200"/>
    </row>
    <row r="648" customFormat="false" ht="13.8" hidden="false" customHeight="false" outlineLevel="0" collapsed="false">
      <c r="A648" s="239" t="s">
        <v>310</v>
      </c>
      <c r="B648" s="228"/>
      <c r="C648" s="228"/>
      <c r="D648" s="228"/>
      <c r="E648" s="228"/>
      <c r="F648" s="201"/>
      <c r="G648" s="202"/>
      <c r="H648" s="234"/>
      <c r="I648" s="199"/>
      <c r="J648" s="200"/>
    </row>
    <row r="649" customFormat="false" ht="13.8" hidden="false" customHeight="false" outlineLevel="0" collapsed="false">
      <c r="A649" s="238" t="s">
        <v>302</v>
      </c>
      <c r="B649" s="228"/>
      <c r="C649" s="228"/>
      <c r="D649" s="228"/>
      <c r="E649" s="228"/>
      <c r="F649" s="201" t="s">
        <v>277</v>
      </c>
      <c r="G649" s="202" t="n">
        <f aca="false">'Planilha Orçamentária'!F96</f>
        <v>6950.641216</v>
      </c>
      <c r="H649" s="229" t="str">
        <f aca="false">'Planilha Orçamentária'!E96</f>
        <v>M3XKM</v>
      </c>
      <c r="J649" s="200"/>
    </row>
    <row r="650" customFormat="false" ht="13.8" hidden="false" customHeight="false" outlineLevel="0" collapsed="false">
      <c r="A650" s="233"/>
      <c r="B650" s="228"/>
      <c r="C650" s="228"/>
      <c r="D650" s="228"/>
      <c r="E650" s="228"/>
      <c r="F650" s="201"/>
      <c r="G650" s="202"/>
      <c r="H650" s="234"/>
      <c r="I650" s="199"/>
      <c r="J650" s="200"/>
    </row>
    <row r="651" customFormat="false" ht="13.8" hidden="false" customHeight="false" outlineLevel="0" collapsed="false">
      <c r="A651" s="209"/>
      <c r="B651" s="210"/>
      <c r="C651" s="210"/>
      <c r="D651" s="210"/>
      <c r="E651" s="210"/>
      <c r="F651" s="210"/>
      <c r="G651" s="235"/>
      <c r="H651" s="210"/>
      <c r="I651" s="236"/>
      <c r="J651" s="211"/>
    </row>
    <row r="652" customFormat="false" ht="13.8" hidden="false" customHeight="false" outlineLevel="0" collapsed="false">
      <c r="A652" s="189" t="s">
        <v>10</v>
      </c>
      <c r="B652" s="190" t="s">
        <v>271</v>
      </c>
      <c r="C652" s="190"/>
      <c r="D652" s="197" t="s">
        <v>272</v>
      </c>
      <c r="E652" s="192"/>
      <c r="F652" s="192"/>
      <c r="G652" s="192"/>
      <c r="H652" s="192"/>
      <c r="I652" s="192"/>
      <c r="J652" s="193"/>
    </row>
    <row r="653" customFormat="false" ht="13.8" hidden="false" customHeight="false" outlineLevel="0" collapsed="false">
      <c r="A653" s="217" t="str">
        <f aca="false">'Planilha Orçamentária'!A97</f>
        <v>4.3.4</v>
      </c>
      <c r="B653" s="218" t="n">
        <f aca="false">'Planilha Orçamentária'!B97</f>
        <v>95995</v>
      </c>
      <c r="C653" s="218"/>
      <c r="D653" s="227" t="str">
        <f aca="false">'Planilha Orçamentária'!D97</f>
        <v>EXECUÇÃO DE PAVIMENTO COM APLICAÇÃO DE CONCRETO ASFÁLTICO, CAMADA DE ROLAMENTO - EXCLUSIVE CARGA E TRANSPORTE. AF_11/2019 – 4CM</v>
      </c>
      <c r="E653" s="227"/>
      <c r="F653" s="227"/>
      <c r="G653" s="227"/>
      <c r="H653" s="227"/>
      <c r="I653" s="227"/>
      <c r="J653" s="227"/>
    </row>
    <row r="654" customFormat="false" ht="19.9" hidden="false" customHeight="true" outlineLevel="0" collapsed="false">
      <c r="A654" s="217"/>
      <c r="B654" s="217"/>
      <c r="C654" s="218"/>
      <c r="D654" s="227"/>
      <c r="E654" s="227"/>
      <c r="F654" s="227"/>
      <c r="G654" s="227"/>
      <c r="H654" s="227"/>
      <c r="I654" s="227"/>
      <c r="J654" s="227"/>
    </row>
    <row r="655" customFormat="false" ht="13.8" hidden="false" customHeight="false" outlineLevel="0" collapsed="false">
      <c r="A655" s="197" t="s">
        <v>273</v>
      </c>
      <c r="B655" s="228"/>
      <c r="C655" s="228"/>
      <c r="D655" s="228"/>
      <c r="E655" s="228"/>
      <c r="F655" s="201"/>
      <c r="G655" s="202"/>
      <c r="H655" s="234"/>
      <c r="I655" s="199"/>
      <c r="J655" s="200"/>
    </row>
    <row r="656" customFormat="false" ht="13.8" hidden="false" customHeight="false" outlineLevel="0" collapsed="false">
      <c r="A656" s="233"/>
      <c r="B656" s="228"/>
      <c r="C656" s="228"/>
      <c r="D656" s="228"/>
      <c r="E656" s="228"/>
      <c r="F656" s="201"/>
      <c r="G656" s="202"/>
      <c r="H656" s="234"/>
      <c r="I656" s="199"/>
      <c r="J656" s="200"/>
    </row>
    <row r="657" customFormat="false" ht="13.8" hidden="false" customHeight="false" outlineLevel="0" collapsed="false">
      <c r="A657" s="238" t="s">
        <v>348</v>
      </c>
      <c r="B657" s="228"/>
      <c r="C657" s="228"/>
      <c r="D657" s="228"/>
      <c r="E657" s="228"/>
      <c r="F657" s="199" t="s">
        <v>362</v>
      </c>
      <c r="H657" s="234"/>
      <c r="I657" s="199"/>
      <c r="J657" s="200"/>
    </row>
    <row r="658" customFormat="false" ht="13.8" hidden="false" customHeight="false" outlineLevel="0" collapsed="false">
      <c r="A658" s="239" t="s">
        <v>310</v>
      </c>
      <c r="B658" s="228"/>
      <c r="C658" s="228"/>
      <c r="D658" s="228"/>
      <c r="E658" s="228"/>
      <c r="F658" s="201"/>
      <c r="G658" s="202"/>
      <c r="H658" s="234"/>
      <c r="I658" s="199"/>
      <c r="J658" s="200"/>
    </row>
    <row r="659" customFormat="false" ht="13.8" hidden="false" customHeight="false" outlineLevel="0" collapsed="false">
      <c r="A659" s="238"/>
      <c r="B659" s="228"/>
      <c r="C659" s="228"/>
      <c r="D659" s="228"/>
      <c r="E659" s="228"/>
      <c r="F659" s="201" t="s">
        <v>277</v>
      </c>
      <c r="G659" s="202" t="n">
        <f aca="false">'Planilha Orçamentária'!F97</f>
        <v>276.2576</v>
      </c>
      <c r="H659" s="229" t="str">
        <f aca="false">'Planilha Orçamentária'!E97</f>
        <v>M3</v>
      </c>
      <c r="J659" s="200"/>
    </row>
    <row r="660" customFormat="false" ht="13.8" hidden="false" customHeight="false" outlineLevel="0" collapsed="false">
      <c r="A660" s="233"/>
      <c r="B660" s="228"/>
      <c r="C660" s="228"/>
      <c r="D660" s="228"/>
      <c r="E660" s="228"/>
      <c r="F660" s="201"/>
      <c r="G660" s="202"/>
      <c r="H660" s="234"/>
      <c r="I660" s="199"/>
      <c r="J660" s="200"/>
    </row>
    <row r="661" customFormat="false" ht="13.8" hidden="false" customHeight="false" outlineLevel="0" collapsed="false">
      <c r="A661" s="209"/>
      <c r="B661" s="210"/>
      <c r="C661" s="210"/>
      <c r="D661" s="210"/>
      <c r="E661" s="210"/>
      <c r="F661" s="210"/>
      <c r="G661" s="235"/>
      <c r="H661" s="210"/>
      <c r="I661" s="236"/>
      <c r="J661" s="211"/>
    </row>
    <row r="662" customFormat="false" ht="13.8" hidden="false" customHeight="false" outlineLevel="0" collapsed="false">
      <c r="A662" s="189" t="s">
        <v>10</v>
      </c>
      <c r="B662" s="190" t="s">
        <v>271</v>
      </c>
      <c r="C662" s="190"/>
      <c r="D662" s="197" t="s">
        <v>272</v>
      </c>
      <c r="E662" s="192"/>
      <c r="F662" s="192"/>
      <c r="G662" s="192"/>
      <c r="H662" s="192"/>
      <c r="I662" s="192"/>
      <c r="J662" s="193"/>
    </row>
    <row r="663" customFormat="false" ht="13.8" hidden="false" customHeight="false" outlineLevel="0" collapsed="false">
      <c r="A663" s="217" t="str">
        <f aca="false">'Planilha Orçamentária'!A98</f>
        <v>4.3.5</v>
      </c>
      <c r="B663" s="218" t="n">
        <f aca="false">'Planilha Orçamentária'!B98</f>
        <v>100986</v>
      </c>
      <c r="C663" s="218"/>
      <c r="D663" s="227" t="str">
        <f aca="false">'Planilha Orçamentária'!D98</f>
        <v>CARGA DE MISTURA ASFÁLTICA EM CAMINHÃO BASCULANTE 10 M³ (UNIDADE: M3). AF_07/2020</v>
      </c>
      <c r="E663" s="227"/>
      <c r="F663" s="227"/>
      <c r="G663" s="227"/>
      <c r="H663" s="227"/>
      <c r="I663" s="227"/>
      <c r="J663" s="227"/>
    </row>
    <row r="664" customFormat="false" ht="13.8" hidden="false" customHeight="false" outlineLevel="0" collapsed="false">
      <c r="A664" s="217"/>
      <c r="B664" s="217"/>
      <c r="C664" s="218"/>
      <c r="D664" s="227"/>
      <c r="E664" s="227"/>
      <c r="F664" s="227"/>
      <c r="G664" s="227"/>
      <c r="H664" s="227"/>
      <c r="I664" s="227"/>
      <c r="J664" s="227"/>
    </row>
    <row r="665" customFormat="false" ht="13.8" hidden="false" customHeight="false" outlineLevel="0" collapsed="false">
      <c r="A665" s="197" t="s">
        <v>273</v>
      </c>
      <c r="B665" s="228"/>
      <c r="C665" s="228"/>
      <c r="D665" s="228"/>
      <c r="E665" s="228"/>
      <c r="F665" s="201"/>
      <c r="G665" s="202"/>
      <c r="H665" s="234"/>
      <c r="I665" s="199"/>
      <c r="J665" s="200"/>
    </row>
    <row r="666" customFormat="false" ht="13.8" hidden="false" customHeight="false" outlineLevel="0" collapsed="false">
      <c r="A666" s="233"/>
      <c r="B666" s="228"/>
      <c r="C666" s="228"/>
      <c r="D666" s="228"/>
      <c r="E666" s="228"/>
      <c r="F666" s="201"/>
      <c r="G666" s="202"/>
      <c r="H666" s="234"/>
      <c r="I666" s="199"/>
      <c r="J666" s="200"/>
    </row>
    <row r="667" customFormat="false" ht="13.8" hidden="false" customHeight="false" outlineLevel="0" collapsed="false">
      <c r="A667" s="238" t="s">
        <v>348</v>
      </c>
      <c r="B667" s="228"/>
      <c r="C667" s="228"/>
      <c r="D667" s="228"/>
      <c r="E667" s="228"/>
      <c r="F667" s="199" t="s">
        <v>362</v>
      </c>
      <c r="H667" s="234"/>
      <c r="I667" s="199"/>
      <c r="J667" s="200"/>
    </row>
    <row r="668" customFormat="false" ht="13.8" hidden="false" customHeight="false" outlineLevel="0" collapsed="false">
      <c r="A668" s="239" t="s">
        <v>310</v>
      </c>
      <c r="B668" s="228"/>
      <c r="C668" s="228"/>
      <c r="D668" s="228"/>
      <c r="E668" s="228"/>
      <c r="F668" s="201"/>
      <c r="G668" s="202"/>
      <c r="H668" s="234"/>
      <c r="I668" s="199"/>
      <c r="J668" s="200"/>
    </row>
    <row r="669" customFormat="false" ht="13.8" hidden="false" customHeight="false" outlineLevel="0" collapsed="false">
      <c r="A669" s="238"/>
      <c r="B669" s="228"/>
      <c r="C669" s="228"/>
      <c r="D669" s="228"/>
      <c r="E669" s="228"/>
      <c r="F669" s="201" t="s">
        <v>277</v>
      </c>
      <c r="G669" s="202" t="n">
        <f aca="false">'Planilha Orçamentária'!F98</f>
        <v>276.2576</v>
      </c>
      <c r="H669" s="229" t="str">
        <f aca="false">'Planilha Orçamentária'!E98</f>
        <v>M3</v>
      </c>
      <c r="J669" s="200"/>
    </row>
    <row r="670" customFormat="false" ht="13.8" hidden="false" customHeight="false" outlineLevel="0" collapsed="false">
      <c r="A670" s="233"/>
      <c r="B670" s="228"/>
      <c r="C670" s="228"/>
      <c r="D670" s="228"/>
      <c r="E670" s="228"/>
      <c r="F670" s="201"/>
      <c r="G670" s="202"/>
      <c r="H670" s="234"/>
      <c r="I670" s="199"/>
      <c r="J670" s="200"/>
    </row>
    <row r="671" customFormat="false" ht="13.8" hidden="false" customHeight="false" outlineLevel="0" collapsed="false">
      <c r="A671" s="209"/>
      <c r="B671" s="210"/>
      <c r="C671" s="210"/>
      <c r="D671" s="210"/>
      <c r="E671" s="210"/>
      <c r="F671" s="210"/>
      <c r="G671" s="235"/>
      <c r="H671" s="210"/>
      <c r="I671" s="236"/>
      <c r="J671" s="211"/>
    </row>
    <row r="672" customFormat="false" ht="13.8" hidden="false" customHeight="false" outlineLevel="0" collapsed="false">
      <c r="A672" s="189" t="s">
        <v>10</v>
      </c>
      <c r="B672" s="190" t="s">
        <v>271</v>
      </c>
      <c r="C672" s="190"/>
      <c r="D672" s="197" t="s">
        <v>272</v>
      </c>
      <c r="E672" s="192"/>
      <c r="F672" s="192"/>
      <c r="G672" s="192"/>
      <c r="H672" s="192"/>
      <c r="I672" s="192"/>
      <c r="J672" s="193"/>
    </row>
    <row r="673" customFormat="false" ht="13.8" hidden="false" customHeight="false" outlineLevel="0" collapsed="false">
      <c r="A673" s="217" t="str">
        <f aca="false">'Planilha Orçamentária'!A99</f>
        <v>4.3.6</v>
      </c>
      <c r="B673" s="218" t="n">
        <f aca="false">'Planilha Orçamentária'!B99</f>
        <v>95875</v>
      </c>
      <c r="C673" s="218"/>
      <c r="D673" s="227" t="str">
        <f aca="false">'Planilha Orçamentária'!D99</f>
        <v>TRANSPORTE COM CAMINHÃO BASCULANTE DE 10 M³, EM VIA URBANA PAVIMENTADA, DMT ATÉ 30 KM (UNIDADE: M3XKM). AF_07/2020</v>
      </c>
      <c r="E673" s="227"/>
      <c r="F673" s="227"/>
      <c r="G673" s="227"/>
      <c r="H673" s="227"/>
      <c r="I673" s="227"/>
      <c r="J673" s="227"/>
    </row>
    <row r="674" customFormat="false" ht="13.8" hidden="false" customHeight="false" outlineLevel="0" collapsed="false">
      <c r="A674" s="217"/>
      <c r="B674" s="217"/>
      <c r="C674" s="218"/>
      <c r="D674" s="227"/>
      <c r="E674" s="227"/>
      <c r="F674" s="227"/>
      <c r="G674" s="227"/>
      <c r="H674" s="227"/>
      <c r="I674" s="227"/>
      <c r="J674" s="227"/>
    </row>
    <row r="675" customFormat="false" ht="13.8" hidden="false" customHeight="false" outlineLevel="0" collapsed="false">
      <c r="A675" s="197" t="s">
        <v>273</v>
      </c>
      <c r="B675" s="228"/>
      <c r="C675" s="228"/>
      <c r="D675" s="228"/>
      <c r="E675" s="228"/>
      <c r="F675" s="201"/>
      <c r="G675" s="202"/>
      <c r="H675" s="234"/>
      <c r="I675" s="199"/>
      <c r="J675" s="200"/>
    </row>
    <row r="676" customFormat="false" ht="13.8" hidden="false" customHeight="false" outlineLevel="0" collapsed="false">
      <c r="A676" s="233"/>
      <c r="B676" s="228"/>
      <c r="C676" s="228"/>
      <c r="D676" s="228"/>
      <c r="E676" s="228"/>
      <c r="F676" s="201"/>
      <c r="G676" s="202"/>
      <c r="H676" s="234"/>
      <c r="I676" s="199"/>
      <c r="J676" s="200"/>
    </row>
    <row r="677" customFormat="false" ht="13.8" hidden="false" customHeight="false" outlineLevel="0" collapsed="false">
      <c r="A677" s="238" t="s">
        <v>348</v>
      </c>
      <c r="B677" s="228"/>
      <c r="C677" s="228"/>
      <c r="D677" s="228"/>
      <c r="E677" s="228"/>
      <c r="F677" s="199" t="s">
        <v>363</v>
      </c>
      <c r="H677" s="234"/>
      <c r="I677" s="199"/>
      <c r="J677" s="200"/>
    </row>
    <row r="678" customFormat="false" ht="13.8" hidden="false" customHeight="false" outlineLevel="0" collapsed="false">
      <c r="A678" s="239" t="s">
        <v>310</v>
      </c>
      <c r="B678" s="228"/>
      <c r="C678" s="228"/>
      <c r="D678" s="228"/>
      <c r="E678" s="228"/>
      <c r="F678" s="201"/>
      <c r="G678" s="202"/>
      <c r="H678" s="234"/>
      <c r="I678" s="199"/>
      <c r="J678" s="200"/>
    </row>
    <row r="679" customFormat="false" ht="13.8" hidden="false" customHeight="false" outlineLevel="0" collapsed="false">
      <c r="A679" s="238" t="s">
        <v>302</v>
      </c>
      <c r="B679" s="228"/>
      <c r="C679" s="228"/>
      <c r="D679" s="228"/>
      <c r="E679" s="228"/>
      <c r="F679" s="201" t="s">
        <v>277</v>
      </c>
      <c r="G679" s="202" t="n">
        <f aca="false">'Planilha Orçamentária'!F99</f>
        <v>6950.641216</v>
      </c>
      <c r="H679" s="229" t="str">
        <f aca="false">'Planilha Orçamentária'!E99</f>
        <v>M3XKM</v>
      </c>
      <c r="J679" s="200"/>
    </row>
    <row r="680" customFormat="false" ht="13.8" hidden="false" customHeight="false" outlineLevel="0" collapsed="false">
      <c r="A680" s="233"/>
      <c r="B680" s="228"/>
      <c r="C680" s="228"/>
      <c r="D680" s="228"/>
      <c r="E680" s="228"/>
      <c r="F680" s="201"/>
      <c r="G680" s="202"/>
      <c r="H680" s="234"/>
      <c r="I680" s="199"/>
      <c r="J680" s="200"/>
    </row>
    <row r="681" customFormat="false" ht="13.8" hidden="false" customHeight="false" outlineLevel="0" collapsed="false">
      <c r="A681" s="209"/>
      <c r="B681" s="210"/>
      <c r="C681" s="210"/>
      <c r="D681" s="210"/>
      <c r="E681" s="210"/>
      <c r="F681" s="210"/>
      <c r="G681" s="235"/>
      <c r="H681" s="210"/>
      <c r="I681" s="236"/>
      <c r="J681" s="211"/>
    </row>
    <row r="682" customFormat="false" ht="13.8" hidden="false" customHeight="false" outlineLevel="0" collapsed="false">
      <c r="A682" s="189" t="s">
        <v>10</v>
      </c>
      <c r="B682" s="190" t="s">
        <v>271</v>
      </c>
      <c r="C682" s="190"/>
      <c r="D682" s="197" t="s">
        <v>272</v>
      </c>
      <c r="E682" s="192"/>
      <c r="F682" s="192"/>
      <c r="G682" s="192"/>
      <c r="H682" s="192"/>
      <c r="I682" s="192"/>
      <c r="J682" s="193"/>
    </row>
    <row r="683" customFormat="false" ht="13.8" hidden="false" customHeight="false" outlineLevel="0" collapsed="false">
      <c r="A683" s="217" t="str">
        <f aca="false">'Planilha Orçamentária'!A103</f>
        <v>5.1.1</v>
      </c>
      <c r="B683" s="218" t="n">
        <f aca="false">'Planilha Orçamentária'!B103</f>
        <v>98525</v>
      </c>
      <c r="C683" s="218"/>
      <c r="D683" s="227" t="str">
        <f aca="false">'Planilha Orçamentária'!D103</f>
        <v>LIMPEZA MECANIZADA DE CAMADA VEGETAL, VEGETAÇÃO E PEQUENAS ÁRVORES (DIÂMETRO DE TRONCO MENOR QUE 0,20 M), COM TRATOR DE ESTEIRAS.AF_05/2018</v>
      </c>
      <c r="E683" s="227"/>
      <c r="F683" s="227"/>
      <c r="G683" s="227"/>
      <c r="H683" s="227"/>
      <c r="I683" s="227"/>
      <c r="J683" s="227"/>
    </row>
    <row r="684" customFormat="false" ht="23.2" hidden="false" customHeight="true" outlineLevel="0" collapsed="false">
      <c r="A684" s="217"/>
      <c r="B684" s="217"/>
      <c r="C684" s="218"/>
      <c r="D684" s="227"/>
      <c r="E684" s="227"/>
      <c r="F684" s="227"/>
      <c r="G684" s="227"/>
      <c r="H684" s="227"/>
      <c r="I684" s="227"/>
      <c r="J684" s="227"/>
    </row>
    <row r="685" customFormat="false" ht="13.8" hidden="false" customHeight="false" outlineLevel="0" collapsed="false">
      <c r="A685" s="197" t="s">
        <v>273</v>
      </c>
      <c r="B685" s="228"/>
      <c r="C685" s="228"/>
      <c r="D685" s="228"/>
      <c r="E685" s="228"/>
      <c r="F685" s="201"/>
      <c r="G685" s="202"/>
      <c r="H685" s="234"/>
      <c r="I685" s="199"/>
      <c r="J685" s="200"/>
    </row>
    <row r="686" customFormat="false" ht="13.8" hidden="false" customHeight="false" outlineLevel="0" collapsed="false">
      <c r="A686" s="233"/>
      <c r="B686" s="228"/>
      <c r="C686" s="228"/>
      <c r="D686" s="228"/>
      <c r="E686" s="228"/>
      <c r="F686" s="201"/>
      <c r="G686" s="202"/>
      <c r="H686" s="234"/>
      <c r="I686" s="199"/>
      <c r="J686" s="200"/>
    </row>
    <row r="687" customFormat="false" ht="13.8" hidden="false" customHeight="false" outlineLevel="0" collapsed="false">
      <c r="A687" s="198" t="s">
        <v>364</v>
      </c>
      <c r="B687" s="228"/>
      <c r="C687" s="228"/>
      <c r="D687" s="228"/>
      <c r="E687" s="228"/>
      <c r="F687" s="199" t="s">
        <v>365</v>
      </c>
      <c r="H687" s="234"/>
      <c r="I687" s="199"/>
      <c r="J687" s="200"/>
    </row>
    <row r="688" customFormat="false" ht="13.8" hidden="false" customHeight="false" outlineLevel="0" collapsed="false">
      <c r="A688" s="198" t="s">
        <v>280</v>
      </c>
      <c r="B688" s="228"/>
      <c r="C688" s="228"/>
      <c r="D688" s="228"/>
      <c r="E688" s="228"/>
      <c r="F688" s="201"/>
      <c r="G688" s="202"/>
      <c r="H688" s="234"/>
      <c r="I688" s="199"/>
      <c r="J688" s="200"/>
    </row>
    <row r="689" customFormat="false" ht="13.8" hidden="false" customHeight="false" outlineLevel="0" collapsed="false">
      <c r="A689" s="238"/>
      <c r="B689" s="228"/>
      <c r="C689" s="228"/>
      <c r="D689" s="228"/>
      <c r="E689" s="228"/>
      <c r="F689" s="201" t="s">
        <v>277</v>
      </c>
      <c r="G689" s="202" t="n">
        <f aca="false">'Planilha Orçamentária'!F103</f>
        <v>512.658</v>
      </c>
      <c r="H689" s="229" t="str">
        <f aca="false">'Planilha Orçamentária'!E103</f>
        <v>M2</v>
      </c>
      <c r="J689" s="200"/>
    </row>
    <row r="690" customFormat="false" ht="13.8" hidden="false" customHeight="false" outlineLevel="0" collapsed="false">
      <c r="A690" s="233"/>
      <c r="B690" s="228"/>
      <c r="C690" s="228"/>
      <c r="D690" s="228"/>
      <c r="E690" s="228"/>
      <c r="F690" s="201"/>
      <c r="G690" s="202"/>
      <c r="H690" s="234"/>
      <c r="I690" s="199"/>
      <c r="J690" s="200"/>
    </row>
    <row r="691" customFormat="false" ht="13.8" hidden="false" customHeight="false" outlineLevel="0" collapsed="false">
      <c r="A691" s="209"/>
      <c r="B691" s="210"/>
      <c r="C691" s="210"/>
      <c r="D691" s="210"/>
      <c r="E691" s="210"/>
      <c r="F691" s="210"/>
      <c r="G691" s="235"/>
      <c r="H691" s="210"/>
      <c r="I691" s="236"/>
      <c r="J691" s="211"/>
    </row>
    <row r="692" customFormat="false" ht="13.8" hidden="false" customHeight="false" outlineLevel="0" collapsed="false">
      <c r="A692" s="189" t="s">
        <v>10</v>
      </c>
      <c r="B692" s="190" t="s">
        <v>271</v>
      </c>
      <c r="C692" s="190"/>
      <c r="D692" s="197" t="s">
        <v>272</v>
      </c>
      <c r="E692" s="192"/>
      <c r="F692" s="192"/>
      <c r="G692" s="192"/>
      <c r="H692" s="192"/>
      <c r="I692" s="192"/>
      <c r="J692" s="193"/>
    </row>
    <row r="693" customFormat="false" ht="13.8" hidden="false" customHeight="false" outlineLevel="0" collapsed="false">
      <c r="A693" s="217" t="str">
        <f aca="false">'Planilha Orçamentária'!A104</f>
        <v>5.1.2</v>
      </c>
      <c r="B693" s="218" t="n">
        <f aca="false">'Planilha Orçamentária'!B104</f>
        <v>100978</v>
      </c>
      <c r="C693" s="218"/>
      <c r="D693" s="227" t="str">
        <f aca="false">'Planilha Orçamentária'!D104</f>
        <v>CARGA, MANOBRA E DESCARGA DE SOLOS E MATERIAIS GRANULARES EM CAMINHÃO BASCULANTE 10 M³ - CARGA COM ESCAVADEIRA HIDRÁULICA (CAÇAMBA DE 1,20 M³ / 155 HP) E DESCARGA LIVRE (UNIDADE: M3). AF_07/2020</v>
      </c>
      <c r="E693" s="227"/>
      <c r="F693" s="227"/>
      <c r="G693" s="227"/>
      <c r="H693" s="227"/>
      <c r="I693" s="227"/>
      <c r="J693" s="227"/>
    </row>
    <row r="694" customFormat="false" ht="31.5" hidden="false" customHeight="true" outlineLevel="0" collapsed="false">
      <c r="A694" s="217"/>
      <c r="B694" s="217"/>
      <c r="C694" s="218"/>
      <c r="D694" s="227"/>
      <c r="E694" s="227"/>
      <c r="F694" s="227"/>
      <c r="G694" s="227"/>
      <c r="H694" s="227"/>
      <c r="I694" s="227"/>
      <c r="J694" s="227"/>
    </row>
    <row r="695" customFormat="false" ht="13.8" hidden="false" customHeight="false" outlineLevel="0" collapsed="false">
      <c r="A695" s="197" t="s">
        <v>273</v>
      </c>
      <c r="B695" s="228"/>
      <c r="C695" s="228"/>
      <c r="D695" s="228"/>
      <c r="E695" s="228"/>
      <c r="F695" s="201"/>
      <c r="G695" s="202"/>
      <c r="H695" s="234"/>
      <c r="I695" s="199"/>
      <c r="J695" s="200"/>
    </row>
    <row r="696" customFormat="false" ht="13.8" hidden="false" customHeight="false" outlineLevel="0" collapsed="false">
      <c r="A696" s="233"/>
      <c r="B696" s="228"/>
      <c r="C696" s="228"/>
      <c r="D696" s="228"/>
      <c r="E696" s="228"/>
      <c r="F696" s="201"/>
      <c r="G696" s="202"/>
      <c r="H696" s="234"/>
      <c r="I696" s="199"/>
      <c r="J696" s="200"/>
    </row>
    <row r="697" customFormat="false" ht="13.8" hidden="false" customHeight="false" outlineLevel="0" collapsed="false">
      <c r="A697" s="238" t="s">
        <v>366</v>
      </c>
      <c r="B697" s="228"/>
      <c r="C697" s="228"/>
      <c r="D697" s="228"/>
      <c r="E697" s="228"/>
      <c r="F697" s="199" t="s">
        <v>367</v>
      </c>
      <c r="H697" s="234"/>
      <c r="I697" s="199"/>
      <c r="J697" s="200"/>
    </row>
    <row r="698" customFormat="false" ht="13.8" hidden="false" customHeight="false" outlineLevel="0" collapsed="false">
      <c r="A698" s="239" t="s">
        <v>283</v>
      </c>
      <c r="B698" s="228"/>
      <c r="C698" s="228"/>
      <c r="D698" s="228"/>
      <c r="E698" s="228"/>
      <c r="F698" s="201"/>
      <c r="G698" s="202"/>
      <c r="H698" s="234"/>
      <c r="I698" s="199"/>
      <c r="J698" s="200"/>
    </row>
    <row r="699" customFormat="false" ht="13.8" hidden="false" customHeight="false" outlineLevel="0" collapsed="false">
      <c r="A699" s="238" t="s">
        <v>284</v>
      </c>
      <c r="B699" s="228"/>
      <c r="C699" s="228"/>
      <c r="D699" s="228"/>
      <c r="E699" s="228"/>
      <c r="F699" s="201" t="s">
        <v>277</v>
      </c>
      <c r="G699" s="202" t="n">
        <f aca="false">'Planilha Orçamentária'!F104</f>
        <v>66.64554</v>
      </c>
      <c r="H699" s="229" t="str">
        <f aca="false">'Planilha Orçamentária'!E104</f>
        <v>M3</v>
      </c>
      <c r="J699" s="200"/>
    </row>
    <row r="700" customFormat="false" ht="13.8" hidden="false" customHeight="false" outlineLevel="0" collapsed="false">
      <c r="A700" s="233"/>
      <c r="B700" s="228"/>
      <c r="C700" s="228"/>
      <c r="D700" s="228"/>
      <c r="E700" s="228"/>
      <c r="F700" s="201"/>
      <c r="G700" s="202"/>
      <c r="H700" s="234"/>
      <c r="I700" s="199"/>
      <c r="J700" s="200"/>
    </row>
    <row r="701" customFormat="false" ht="13.8" hidden="false" customHeight="false" outlineLevel="0" collapsed="false">
      <c r="A701" s="209"/>
      <c r="B701" s="210"/>
      <c r="C701" s="210"/>
      <c r="D701" s="210"/>
      <c r="E701" s="210"/>
      <c r="F701" s="210"/>
      <c r="G701" s="235"/>
      <c r="H701" s="210"/>
      <c r="I701" s="236"/>
      <c r="J701" s="211"/>
    </row>
    <row r="702" customFormat="false" ht="13.8" hidden="false" customHeight="false" outlineLevel="0" collapsed="false">
      <c r="A702" s="189" t="s">
        <v>10</v>
      </c>
      <c r="B702" s="190" t="s">
        <v>271</v>
      </c>
      <c r="C702" s="190"/>
      <c r="D702" s="197" t="s">
        <v>272</v>
      </c>
      <c r="E702" s="192"/>
      <c r="F702" s="192"/>
      <c r="G702" s="192"/>
      <c r="H702" s="192"/>
      <c r="I702" s="192"/>
      <c r="J702" s="193"/>
    </row>
    <row r="703" customFormat="false" ht="13.8" hidden="false" customHeight="false" outlineLevel="0" collapsed="false">
      <c r="A703" s="217" t="str">
        <f aca="false">'Planilha Orçamentária'!A105</f>
        <v>5.1.3</v>
      </c>
      <c r="B703" s="218" t="n">
        <f aca="false">'Planilha Orçamentária'!B105</f>
        <v>95875</v>
      </c>
      <c r="C703" s="218"/>
      <c r="D703" s="227" t="str">
        <f aca="false">'Planilha Orçamentária'!D105</f>
        <v>TRANSPORTE COM CAMINHÃO BASCULANTE DE 10 M³, EM VIA URBANA PAVIMENTADA, DMT ATÉ 30 KM (UNIDADE: M3XKM). AF_07/2020</v>
      </c>
      <c r="E703" s="227"/>
      <c r="F703" s="227"/>
      <c r="G703" s="227"/>
      <c r="H703" s="227"/>
      <c r="I703" s="227"/>
      <c r="J703" s="227"/>
    </row>
    <row r="704" customFormat="false" ht="13.8" hidden="false" customHeight="false" outlineLevel="0" collapsed="false">
      <c r="A704" s="217"/>
      <c r="B704" s="217"/>
      <c r="C704" s="218"/>
      <c r="D704" s="227"/>
      <c r="E704" s="227"/>
      <c r="F704" s="227"/>
      <c r="G704" s="227"/>
      <c r="H704" s="227"/>
      <c r="I704" s="227"/>
      <c r="J704" s="227"/>
    </row>
    <row r="705" customFormat="false" ht="13.8" hidden="false" customHeight="false" outlineLevel="0" collapsed="false">
      <c r="A705" s="197" t="s">
        <v>273</v>
      </c>
      <c r="B705" s="228"/>
      <c r="C705" s="228"/>
      <c r="D705" s="228"/>
      <c r="E705" s="228"/>
      <c r="F705" s="201"/>
      <c r="G705" s="202"/>
      <c r="H705" s="234"/>
      <c r="I705" s="199"/>
      <c r="J705" s="200"/>
    </row>
    <row r="706" customFormat="false" ht="13.8" hidden="false" customHeight="false" outlineLevel="0" collapsed="false">
      <c r="A706" s="233"/>
      <c r="B706" s="228"/>
      <c r="C706" s="228"/>
      <c r="D706" s="228"/>
      <c r="E706" s="228"/>
      <c r="F706" s="201"/>
      <c r="G706" s="202"/>
      <c r="H706" s="234"/>
      <c r="I706" s="199"/>
      <c r="J706" s="200"/>
    </row>
    <row r="707" customFormat="false" ht="13.8" hidden="false" customHeight="false" outlineLevel="0" collapsed="false">
      <c r="A707" s="238" t="s">
        <v>368</v>
      </c>
      <c r="B707" s="228"/>
      <c r="C707" s="228"/>
      <c r="D707" s="228"/>
      <c r="E707" s="228"/>
      <c r="F707" s="199" t="s">
        <v>369</v>
      </c>
      <c r="H707" s="234"/>
      <c r="I707" s="199"/>
      <c r="J707" s="200"/>
    </row>
    <row r="708" customFormat="false" ht="13.8" hidden="false" customHeight="false" outlineLevel="0" collapsed="false">
      <c r="A708" s="239" t="s">
        <v>287</v>
      </c>
      <c r="B708" s="228"/>
      <c r="C708" s="228"/>
      <c r="D708" s="228"/>
      <c r="E708" s="228"/>
      <c r="F708" s="201"/>
      <c r="G708" s="202"/>
      <c r="H708" s="234"/>
      <c r="I708" s="199"/>
      <c r="J708" s="200"/>
    </row>
    <row r="709" customFormat="false" ht="13.8" hidden="false" customHeight="false" outlineLevel="0" collapsed="false">
      <c r="A709" s="238"/>
      <c r="B709" s="228"/>
      <c r="C709" s="228"/>
      <c r="D709" s="228"/>
      <c r="E709" s="228"/>
      <c r="F709" s="201" t="s">
        <v>277</v>
      </c>
      <c r="G709" s="202" t="n">
        <f aca="false">'Planilha Orçamentária'!F105</f>
        <v>626.468076</v>
      </c>
      <c r="H709" s="229" t="str">
        <f aca="false">'Planilha Orçamentária'!E105</f>
        <v>M3XKM</v>
      </c>
      <c r="J709" s="200"/>
    </row>
    <row r="710" customFormat="false" ht="13.8" hidden="false" customHeight="false" outlineLevel="0" collapsed="false">
      <c r="A710" s="233"/>
      <c r="B710" s="228"/>
      <c r="C710" s="228"/>
      <c r="D710" s="228"/>
      <c r="E710" s="228"/>
      <c r="F710" s="201"/>
      <c r="G710" s="202"/>
      <c r="H710" s="234"/>
      <c r="I710" s="199"/>
      <c r="J710" s="200"/>
    </row>
    <row r="711" customFormat="false" ht="13.8" hidden="false" customHeight="false" outlineLevel="0" collapsed="false">
      <c r="A711" s="209"/>
      <c r="B711" s="210"/>
      <c r="C711" s="210"/>
      <c r="D711" s="210"/>
      <c r="E711" s="210"/>
      <c r="F711" s="210"/>
      <c r="G711" s="235"/>
      <c r="H711" s="210"/>
      <c r="I711" s="236"/>
      <c r="J711" s="211"/>
    </row>
    <row r="712" customFormat="false" ht="13.8" hidden="false" customHeight="false" outlineLevel="0" collapsed="false">
      <c r="A712" s="189" t="s">
        <v>10</v>
      </c>
      <c r="B712" s="190" t="s">
        <v>271</v>
      </c>
      <c r="C712" s="190"/>
      <c r="D712" s="197" t="s">
        <v>272</v>
      </c>
      <c r="E712" s="192"/>
      <c r="F712" s="192"/>
      <c r="G712" s="192"/>
      <c r="H712" s="192"/>
      <c r="I712" s="192"/>
      <c r="J712" s="193"/>
    </row>
    <row r="713" customFormat="false" ht="13.8" hidden="false" customHeight="false" outlineLevel="0" collapsed="false">
      <c r="A713" s="217" t="str">
        <f aca="false">'Planilha Orçamentária'!A106</f>
        <v>5.1.4</v>
      </c>
      <c r="B713" s="218" t="n">
        <f aca="false">'Planilha Orçamentária'!B106</f>
        <v>97636</v>
      </c>
      <c r="C713" s="218"/>
      <c r="D713" s="227" t="str">
        <f aca="false">'Planilha Orçamentária'!D106</f>
        <v>DEMOLIÇÃO PARCIAL DE PAVIMENTO ASFÁLTICO, DE FORMA MECANIZADA, SEM REAPROVEITAMENTO. AF_09/2023</v>
      </c>
      <c r="E713" s="227"/>
      <c r="F713" s="227"/>
      <c r="G713" s="227"/>
      <c r="H713" s="227"/>
      <c r="I713" s="227"/>
      <c r="J713" s="227"/>
    </row>
    <row r="714" customFormat="false" ht="13.8" hidden="false" customHeight="false" outlineLevel="0" collapsed="false">
      <c r="A714" s="217"/>
      <c r="B714" s="217"/>
      <c r="C714" s="218"/>
      <c r="D714" s="227"/>
      <c r="E714" s="227"/>
      <c r="F714" s="227"/>
      <c r="G714" s="227"/>
      <c r="H714" s="227"/>
      <c r="I714" s="227"/>
      <c r="J714" s="227"/>
    </row>
    <row r="715" customFormat="false" ht="13.8" hidden="false" customHeight="false" outlineLevel="0" collapsed="false">
      <c r="A715" s="197" t="s">
        <v>273</v>
      </c>
      <c r="B715" s="228"/>
      <c r="C715" s="228"/>
      <c r="D715" s="228"/>
      <c r="E715" s="228"/>
      <c r="F715" s="201"/>
      <c r="G715" s="202"/>
      <c r="H715" s="234"/>
      <c r="I715" s="199"/>
      <c r="J715" s="200"/>
    </row>
    <row r="716" customFormat="false" ht="13.8" hidden="false" customHeight="false" outlineLevel="0" collapsed="false">
      <c r="A716" s="233"/>
      <c r="B716" s="228"/>
      <c r="C716" s="228"/>
      <c r="D716" s="228"/>
      <c r="E716" s="228"/>
      <c r="F716" s="201"/>
      <c r="G716" s="202"/>
      <c r="H716" s="234"/>
      <c r="I716" s="199"/>
      <c r="J716" s="200"/>
    </row>
    <row r="717" customFormat="false" ht="13.8" hidden="false" customHeight="false" outlineLevel="0" collapsed="false">
      <c r="A717" s="238" t="s">
        <v>370</v>
      </c>
      <c r="B717" s="228"/>
      <c r="C717" s="228"/>
      <c r="D717" s="228"/>
      <c r="E717" s="228"/>
      <c r="F717" s="199" t="s">
        <v>371</v>
      </c>
      <c r="H717" s="234"/>
      <c r="I717" s="199"/>
      <c r="J717" s="200"/>
    </row>
    <row r="718" customFormat="false" ht="13.8" hidden="false" customHeight="false" outlineLevel="0" collapsed="false">
      <c r="A718" s="239"/>
      <c r="B718" s="228"/>
      <c r="C718" s="228"/>
      <c r="D718" s="228"/>
      <c r="E718" s="228"/>
      <c r="F718" s="201"/>
      <c r="G718" s="202"/>
      <c r="H718" s="234"/>
      <c r="I718" s="199"/>
      <c r="J718" s="200"/>
    </row>
    <row r="719" customFormat="false" ht="13.8" hidden="false" customHeight="false" outlineLevel="0" collapsed="false">
      <c r="A719" s="238"/>
      <c r="B719" s="228"/>
      <c r="C719" s="228"/>
      <c r="D719" s="228"/>
      <c r="E719" s="228"/>
      <c r="F719" s="201" t="s">
        <v>277</v>
      </c>
      <c r="G719" s="202" t="n">
        <f aca="false">'Planilha Orçamentária'!F106</f>
        <v>2521.74</v>
      </c>
      <c r="H719" s="229" t="str">
        <f aca="false">'Planilha Orçamentária'!E106</f>
        <v>M2</v>
      </c>
      <c r="J719" s="200"/>
    </row>
    <row r="720" customFormat="false" ht="13.8" hidden="false" customHeight="false" outlineLevel="0" collapsed="false">
      <c r="A720" s="233"/>
      <c r="B720" s="228"/>
      <c r="C720" s="228"/>
      <c r="D720" s="228"/>
      <c r="E720" s="228"/>
      <c r="F720" s="201"/>
      <c r="G720" s="202"/>
      <c r="H720" s="234"/>
      <c r="I720" s="199"/>
      <c r="J720" s="200"/>
    </row>
    <row r="721" customFormat="false" ht="13.8" hidden="false" customHeight="false" outlineLevel="0" collapsed="false">
      <c r="A721" s="209"/>
      <c r="B721" s="210"/>
      <c r="C721" s="210"/>
      <c r="D721" s="210"/>
      <c r="E721" s="210"/>
      <c r="F721" s="210"/>
      <c r="G721" s="235"/>
      <c r="H721" s="210"/>
      <c r="I721" s="236"/>
      <c r="J721" s="211"/>
    </row>
    <row r="722" customFormat="false" ht="13.8" hidden="false" customHeight="false" outlineLevel="0" collapsed="false">
      <c r="A722" s="189" t="s">
        <v>10</v>
      </c>
      <c r="B722" s="190" t="s">
        <v>271</v>
      </c>
      <c r="C722" s="190"/>
      <c r="D722" s="197" t="s">
        <v>272</v>
      </c>
      <c r="E722" s="192"/>
      <c r="F722" s="192"/>
      <c r="G722" s="192"/>
      <c r="H722" s="192"/>
      <c r="I722" s="192"/>
      <c r="J722" s="193"/>
    </row>
    <row r="723" customFormat="false" ht="13.8" hidden="false" customHeight="false" outlineLevel="0" collapsed="false">
      <c r="A723" s="217" t="str">
        <f aca="false">'Planilha Orçamentária'!A107</f>
        <v>5.1.5</v>
      </c>
      <c r="B723" s="218" t="n">
        <f aca="false">'Planilha Orçamentária'!B107</f>
        <v>100982</v>
      </c>
      <c r="C723" s="218"/>
      <c r="D723" s="227" t="str">
        <f aca="false">'Planilha Orçamentária'!D107</f>
        <v>CARGA, MANOBRA E DESCARGA DE ENTULHO EM CAMINHÃO BASCULANTE 10 M³ - CARGA COM ESCAVADEIRA HIDRÁULICA  (CAÇAMBA DE 0,80 M³ / 111 HP) E DESCARGA LIVRE (UNIDADE: M3). AF_07/2020</v>
      </c>
      <c r="E723" s="227"/>
      <c r="F723" s="227"/>
      <c r="G723" s="227"/>
      <c r="H723" s="227"/>
      <c r="I723" s="227"/>
      <c r="J723" s="227"/>
    </row>
    <row r="724" customFormat="false" ht="19.9" hidden="false" customHeight="true" outlineLevel="0" collapsed="false">
      <c r="A724" s="217"/>
      <c r="B724" s="217"/>
      <c r="C724" s="218"/>
      <c r="D724" s="227"/>
      <c r="E724" s="227"/>
      <c r="F724" s="227"/>
      <c r="G724" s="227"/>
      <c r="H724" s="227"/>
      <c r="I724" s="227"/>
      <c r="J724" s="227"/>
    </row>
    <row r="725" customFormat="false" ht="13.8" hidden="false" customHeight="false" outlineLevel="0" collapsed="false">
      <c r="A725" s="197" t="s">
        <v>273</v>
      </c>
      <c r="B725" s="228"/>
      <c r="C725" s="228"/>
      <c r="D725" s="228"/>
      <c r="E725" s="228"/>
      <c r="F725" s="201"/>
      <c r="G725" s="202"/>
      <c r="H725" s="234"/>
      <c r="I725" s="199"/>
      <c r="J725" s="200"/>
    </row>
    <row r="726" customFormat="false" ht="13.8" hidden="false" customHeight="false" outlineLevel="0" collapsed="false">
      <c r="A726" s="233"/>
      <c r="B726" s="228"/>
      <c r="C726" s="228"/>
      <c r="D726" s="228"/>
      <c r="E726" s="228"/>
      <c r="F726" s="201"/>
      <c r="G726" s="202"/>
      <c r="H726" s="234"/>
      <c r="I726" s="199"/>
      <c r="J726" s="200"/>
    </row>
    <row r="727" customFormat="false" ht="13.8" hidden="false" customHeight="false" outlineLevel="0" collapsed="false">
      <c r="A727" s="238" t="s">
        <v>370</v>
      </c>
      <c r="B727" s="228"/>
      <c r="C727" s="228"/>
      <c r="D727" s="228"/>
      <c r="E727" s="228"/>
      <c r="F727" s="199" t="s">
        <v>372</v>
      </c>
      <c r="H727" s="234"/>
      <c r="I727" s="199"/>
      <c r="J727" s="200"/>
    </row>
    <row r="728" customFormat="false" ht="13.8" hidden="false" customHeight="false" outlineLevel="0" collapsed="false">
      <c r="A728" s="239" t="s">
        <v>321</v>
      </c>
      <c r="B728" s="228"/>
      <c r="C728" s="228"/>
      <c r="D728" s="228"/>
      <c r="E728" s="228"/>
      <c r="F728" s="201"/>
      <c r="G728" s="202"/>
      <c r="H728" s="234"/>
      <c r="I728" s="199"/>
      <c r="J728" s="200"/>
    </row>
    <row r="729" customFormat="false" ht="13.8" hidden="false" customHeight="false" outlineLevel="0" collapsed="false">
      <c r="A729" s="238" t="s">
        <v>284</v>
      </c>
      <c r="B729" s="228"/>
      <c r="C729" s="228"/>
      <c r="D729" s="228"/>
      <c r="E729" s="228"/>
      <c r="F729" s="201" t="s">
        <v>277</v>
      </c>
      <c r="G729" s="202" t="n">
        <f aca="false">'Planilha Orçamentária'!F107</f>
        <v>163.9131</v>
      </c>
      <c r="H729" s="229" t="str">
        <f aca="false">'Planilha Orçamentária'!E107</f>
        <v>M3</v>
      </c>
      <c r="J729" s="200"/>
    </row>
    <row r="730" customFormat="false" ht="13.8" hidden="false" customHeight="false" outlineLevel="0" collapsed="false">
      <c r="A730" s="233"/>
      <c r="B730" s="228"/>
      <c r="C730" s="228"/>
      <c r="D730" s="228"/>
      <c r="E730" s="228"/>
      <c r="F730" s="201"/>
      <c r="G730" s="202"/>
      <c r="H730" s="234"/>
      <c r="I730" s="199"/>
      <c r="J730" s="200"/>
    </row>
    <row r="731" customFormat="false" ht="13.8" hidden="false" customHeight="false" outlineLevel="0" collapsed="false">
      <c r="A731" s="209"/>
      <c r="B731" s="210"/>
      <c r="C731" s="210"/>
      <c r="D731" s="210"/>
      <c r="E731" s="210"/>
      <c r="F731" s="210"/>
      <c r="G731" s="235"/>
      <c r="H731" s="210"/>
      <c r="I731" s="236"/>
      <c r="J731" s="211"/>
    </row>
    <row r="732" customFormat="false" ht="13.8" hidden="false" customHeight="false" outlineLevel="0" collapsed="false">
      <c r="A732" s="189" t="s">
        <v>10</v>
      </c>
      <c r="B732" s="190" t="s">
        <v>271</v>
      </c>
      <c r="C732" s="190"/>
      <c r="D732" s="197" t="s">
        <v>272</v>
      </c>
      <c r="E732" s="192"/>
      <c r="F732" s="192"/>
      <c r="G732" s="192"/>
      <c r="H732" s="192"/>
      <c r="I732" s="192"/>
      <c r="J732" s="193"/>
    </row>
    <row r="733" customFormat="false" ht="13.8" hidden="false" customHeight="false" outlineLevel="0" collapsed="false">
      <c r="A733" s="217" t="str">
        <f aca="false">'Planilha Orçamentária'!A108</f>
        <v>5.1.6</v>
      </c>
      <c r="B733" s="218" t="n">
        <f aca="false">'Planilha Orçamentária'!B108</f>
        <v>93590</v>
      </c>
      <c r="C733" s="218"/>
      <c r="D733" s="227" t="str">
        <f aca="false">'Planilha Orçamentária'!D108</f>
        <v>TRANSPORTE COM CAMINHÃO BASCULANTE DE 10 M³, EM VIA URBANA PAVIMENTADA, ADICIONAL PARA DMT EXCEDENTE A 30 KM (UNIDADE: M3XKM). AF_07/2020</v>
      </c>
      <c r="E733" s="227"/>
      <c r="F733" s="227"/>
      <c r="G733" s="227"/>
      <c r="H733" s="227"/>
      <c r="I733" s="227"/>
      <c r="J733" s="227"/>
    </row>
    <row r="734" customFormat="false" ht="19.9" hidden="false" customHeight="true" outlineLevel="0" collapsed="false">
      <c r="A734" s="217"/>
      <c r="B734" s="217"/>
      <c r="C734" s="218"/>
      <c r="D734" s="227"/>
      <c r="E734" s="227"/>
      <c r="F734" s="227"/>
      <c r="G734" s="227"/>
      <c r="H734" s="227"/>
      <c r="I734" s="227"/>
      <c r="J734" s="227"/>
    </row>
    <row r="735" customFormat="false" ht="13.8" hidden="false" customHeight="false" outlineLevel="0" collapsed="false">
      <c r="A735" s="197" t="s">
        <v>273</v>
      </c>
      <c r="B735" s="228"/>
      <c r="C735" s="228"/>
      <c r="D735" s="228"/>
      <c r="E735" s="228"/>
      <c r="F735" s="201"/>
      <c r="G735" s="202"/>
      <c r="H735" s="234"/>
      <c r="I735" s="199"/>
      <c r="J735" s="200"/>
    </row>
    <row r="736" customFormat="false" ht="13.8" hidden="false" customHeight="false" outlineLevel="0" collapsed="false">
      <c r="A736" s="233"/>
      <c r="B736" s="228"/>
      <c r="C736" s="228"/>
      <c r="D736" s="228"/>
      <c r="E736" s="228"/>
      <c r="F736" s="201"/>
      <c r="G736" s="202"/>
      <c r="H736" s="234"/>
      <c r="I736" s="199"/>
      <c r="J736" s="200"/>
    </row>
    <row r="737" customFormat="false" ht="13.8" hidden="false" customHeight="false" outlineLevel="0" collapsed="false">
      <c r="A737" s="238" t="s">
        <v>373</v>
      </c>
      <c r="B737" s="228"/>
      <c r="C737" s="228"/>
      <c r="D737" s="228"/>
      <c r="E737" s="228"/>
      <c r="F737" s="199" t="s">
        <v>374</v>
      </c>
      <c r="H737" s="234"/>
      <c r="I737" s="199"/>
      <c r="J737" s="200"/>
    </row>
    <row r="738" customFormat="false" ht="13.8" hidden="false" customHeight="false" outlineLevel="0" collapsed="false">
      <c r="A738" s="239" t="s">
        <v>375</v>
      </c>
      <c r="B738" s="228"/>
      <c r="C738" s="228"/>
      <c r="D738" s="228"/>
      <c r="E738" s="228"/>
      <c r="F738" s="201"/>
      <c r="G738" s="202"/>
      <c r="H738" s="234"/>
      <c r="I738" s="199"/>
      <c r="J738" s="200"/>
    </row>
    <row r="739" customFormat="false" ht="13.8" hidden="false" customHeight="false" outlineLevel="0" collapsed="false">
      <c r="A739" s="238"/>
      <c r="B739" s="228"/>
      <c r="C739" s="228"/>
      <c r="D739" s="228"/>
      <c r="E739" s="228"/>
      <c r="F739" s="201" t="s">
        <v>277</v>
      </c>
      <c r="G739" s="202" t="n">
        <f aca="false">'Planilha Orçamentária'!F108</f>
        <v>1540.78314</v>
      </c>
      <c r="H739" s="229" t="str">
        <f aca="false">'Planilha Orçamentária'!E108</f>
        <v>M3XKM</v>
      </c>
      <c r="J739" s="200"/>
    </row>
    <row r="740" customFormat="false" ht="13.8" hidden="false" customHeight="false" outlineLevel="0" collapsed="false">
      <c r="A740" s="233"/>
      <c r="B740" s="228"/>
      <c r="C740" s="228"/>
      <c r="D740" s="228"/>
      <c r="E740" s="228"/>
      <c r="F740" s="201"/>
      <c r="G740" s="202"/>
      <c r="H740" s="234"/>
      <c r="I740" s="199"/>
      <c r="J740" s="200"/>
    </row>
    <row r="741" customFormat="false" ht="13.8" hidden="false" customHeight="false" outlineLevel="0" collapsed="false">
      <c r="A741" s="209"/>
      <c r="B741" s="210"/>
      <c r="C741" s="210"/>
      <c r="D741" s="210"/>
      <c r="E741" s="210"/>
      <c r="F741" s="210"/>
      <c r="G741" s="235"/>
      <c r="H741" s="210"/>
      <c r="I741" s="236"/>
      <c r="J741" s="211"/>
    </row>
    <row r="742" customFormat="false" ht="13.8" hidden="false" customHeight="false" outlineLevel="0" collapsed="false">
      <c r="A742" s="189" t="s">
        <v>10</v>
      </c>
      <c r="B742" s="190" t="s">
        <v>271</v>
      </c>
      <c r="C742" s="190"/>
      <c r="D742" s="197" t="s">
        <v>272</v>
      </c>
      <c r="E742" s="192"/>
      <c r="F742" s="192"/>
      <c r="G742" s="192"/>
      <c r="H742" s="192"/>
      <c r="I742" s="192"/>
      <c r="J742" s="193"/>
    </row>
    <row r="743" customFormat="false" ht="13.8" hidden="false" customHeight="false" outlineLevel="0" collapsed="false">
      <c r="A743" s="217" t="str">
        <f aca="false">'Planilha Orçamentária'!A109</f>
        <v>5.1.7</v>
      </c>
      <c r="B743" s="237" t="n">
        <f aca="false">'Planilha Orçamentária'!B109</f>
        <v>101141</v>
      </c>
      <c r="C743" s="237"/>
      <c r="D743" s="227" t="str">
        <f aca="false">'Planilha Orçamentária'!D109</f>
        <v>ESCAVAÇÃO HORIZONTAL, INCLUINDO ESCARIFICAÇÃO, CARGA, DESCARGA E TRANSPORTE EM SOLO DE 2A CATEGORIA COM TRATOR DE ESTEIRAS (170HP/LÂMINA: 5,20M3) E CAMINHÃO BASCULANTE DE 10M3, DMT ATÉ 200M. AF_07/2020</v>
      </c>
      <c r="E743" s="227"/>
      <c r="F743" s="227"/>
      <c r="G743" s="227"/>
      <c r="H743" s="227"/>
      <c r="I743" s="227"/>
      <c r="J743" s="227"/>
    </row>
    <row r="744" customFormat="false" ht="13.8" hidden="false" customHeight="false" outlineLevel="0" collapsed="false">
      <c r="A744" s="217"/>
      <c r="B744" s="217"/>
      <c r="C744" s="237"/>
      <c r="D744" s="227"/>
      <c r="E744" s="227"/>
      <c r="F744" s="227"/>
      <c r="G744" s="227"/>
      <c r="H744" s="227"/>
      <c r="I744" s="227"/>
      <c r="J744" s="227"/>
    </row>
    <row r="745" customFormat="false" ht="13.8" hidden="false" customHeight="false" outlineLevel="0" collapsed="false">
      <c r="A745" s="197" t="s">
        <v>273</v>
      </c>
      <c r="B745" s="228"/>
      <c r="C745" s="228"/>
      <c r="D745" s="228"/>
      <c r="E745" s="228"/>
      <c r="F745" s="201"/>
      <c r="G745" s="202"/>
      <c r="H745" s="234"/>
      <c r="I745" s="199"/>
      <c r="J745" s="200"/>
    </row>
    <row r="746" customFormat="false" ht="13.8" hidden="false" customHeight="false" outlineLevel="0" collapsed="false">
      <c r="A746" s="233"/>
      <c r="B746" s="228"/>
      <c r="C746" s="228"/>
      <c r="D746" s="228"/>
      <c r="E746" s="228"/>
      <c r="F746" s="201"/>
      <c r="G746" s="202"/>
      <c r="H746" s="234"/>
      <c r="I746" s="199"/>
      <c r="J746" s="200"/>
    </row>
    <row r="747" customFormat="false" ht="13.8" hidden="false" customHeight="false" outlineLevel="0" collapsed="false">
      <c r="A747" s="238" t="s">
        <v>370</v>
      </c>
      <c r="B747" s="228"/>
      <c r="C747" s="228"/>
      <c r="D747" s="228"/>
      <c r="E747" s="228"/>
      <c r="F747" s="199" t="s">
        <v>376</v>
      </c>
      <c r="H747" s="234"/>
      <c r="I747" s="199"/>
      <c r="J747" s="200"/>
    </row>
    <row r="748" customFormat="false" ht="13.8" hidden="false" customHeight="false" outlineLevel="0" collapsed="false">
      <c r="A748" s="239" t="s">
        <v>290</v>
      </c>
      <c r="B748" s="228"/>
      <c r="C748" s="228"/>
      <c r="D748" s="228"/>
      <c r="E748" s="228"/>
      <c r="F748" s="201"/>
      <c r="G748" s="202"/>
      <c r="H748" s="234"/>
      <c r="I748" s="199"/>
      <c r="J748" s="200"/>
    </row>
    <row r="749" customFormat="false" ht="13.8" hidden="false" customHeight="false" outlineLevel="0" collapsed="false">
      <c r="A749" s="238"/>
      <c r="B749" s="228"/>
      <c r="C749" s="228"/>
      <c r="D749" s="228"/>
      <c r="E749" s="228"/>
      <c r="F749" s="201" t="s">
        <v>277</v>
      </c>
      <c r="G749" s="202" t="n">
        <f aca="false">'Planilha Orçamentária'!F109</f>
        <v>1134.783</v>
      </c>
      <c r="H749" s="229" t="str">
        <f aca="false">'Planilha Orçamentária'!E109</f>
        <v>M3</v>
      </c>
      <c r="J749" s="200"/>
    </row>
    <row r="750" customFormat="false" ht="13.8" hidden="false" customHeight="false" outlineLevel="0" collapsed="false">
      <c r="A750" s="233"/>
      <c r="B750" s="228"/>
      <c r="C750" s="228"/>
      <c r="D750" s="228"/>
      <c r="E750" s="228"/>
      <c r="F750" s="201"/>
      <c r="G750" s="202"/>
      <c r="H750" s="234"/>
      <c r="I750" s="199"/>
      <c r="J750" s="200"/>
    </row>
    <row r="751" customFormat="false" ht="13.8" hidden="false" customHeight="false" outlineLevel="0" collapsed="false">
      <c r="A751" s="209"/>
      <c r="B751" s="210"/>
      <c r="C751" s="210"/>
      <c r="D751" s="210"/>
      <c r="E751" s="210"/>
      <c r="F751" s="210"/>
      <c r="G751" s="235"/>
      <c r="H751" s="210"/>
      <c r="I751" s="236"/>
      <c r="J751" s="211"/>
    </row>
    <row r="752" customFormat="false" ht="13.8" hidden="false" customHeight="false" outlineLevel="0" collapsed="false">
      <c r="A752" s="189" t="s">
        <v>10</v>
      </c>
      <c r="B752" s="190" t="s">
        <v>271</v>
      </c>
      <c r="C752" s="190"/>
      <c r="D752" s="197" t="s">
        <v>272</v>
      </c>
      <c r="E752" s="192"/>
      <c r="F752" s="192"/>
      <c r="G752" s="192"/>
      <c r="H752" s="192"/>
      <c r="I752" s="192"/>
      <c r="J752" s="193"/>
    </row>
    <row r="753" customFormat="false" ht="13.8" hidden="false" customHeight="false" outlineLevel="0" collapsed="false">
      <c r="A753" s="217" t="str">
        <f aca="false">'Planilha Orçamentária'!A110</f>
        <v>5.1.8</v>
      </c>
      <c r="B753" s="218" t="n">
        <f aca="false">'Planilha Orçamentária'!B110</f>
        <v>95875</v>
      </c>
      <c r="C753" s="218"/>
      <c r="D753" s="227" t="str">
        <f aca="false">'Planilha Orçamentária'!D110</f>
        <v>TRANSPORTE COM CAMINHÃO BASCULANTE DE 10 M³, EM VIA URBANA PAVIMENTADA, DMT ATÉ 30 KM (UNIDADE: M3XKM). AF_07/2020</v>
      </c>
      <c r="E753" s="227"/>
      <c r="F753" s="227"/>
      <c r="G753" s="227"/>
      <c r="H753" s="227"/>
      <c r="I753" s="227"/>
      <c r="J753" s="227"/>
    </row>
    <row r="754" customFormat="false" ht="13.8" hidden="false" customHeight="false" outlineLevel="0" collapsed="false">
      <c r="A754" s="217"/>
      <c r="B754" s="217"/>
      <c r="C754" s="218"/>
      <c r="D754" s="227"/>
      <c r="E754" s="227"/>
      <c r="F754" s="227"/>
      <c r="G754" s="227"/>
      <c r="H754" s="227"/>
      <c r="I754" s="227"/>
      <c r="J754" s="227"/>
    </row>
    <row r="755" customFormat="false" ht="13.8" hidden="false" customHeight="false" outlineLevel="0" collapsed="false">
      <c r="A755" s="197" t="s">
        <v>273</v>
      </c>
      <c r="B755" s="228"/>
      <c r="C755" s="228"/>
      <c r="D755" s="228"/>
      <c r="E755" s="228"/>
      <c r="F755" s="201"/>
      <c r="G755" s="202"/>
      <c r="H755" s="234"/>
      <c r="I755" s="199"/>
      <c r="J755" s="200"/>
    </row>
    <row r="756" customFormat="false" ht="13.8" hidden="false" customHeight="false" outlineLevel="0" collapsed="false">
      <c r="A756" s="233"/>
      <c r="B756" s="228"/>
      <c r="C756" s="228"/>
      <c r="D756" s="228"/>
      <c r="E756" s="228"/>
      <c r="F756" s="201"/>
      <c r="G756" s="202"/>
      <c r="H756" s="234"/>
      <c r="I756" s="199"/>
      <c r="J756" s="200"/>
    </row>
    <row r="757" customFormat="false" ht="13.8" hidden="false" customHeight="false" outlineLevel="0" collapsed="false">
      <c r="A757" s="238" t="s">
        <v>377</v>
      </c>
      <c r="B757" s="228"/>
      <c r="C757" s="228"/>
      <c r="D757" s="228"/>
      <c r="E757" s="228"/>
      <c r="F757" s="199" t="s">
        <v>378</v>
      </c>
      <c r="H757" s="234"/>
      <c r="I757" s="199"/>
      <c r="J757" s="200"/>
    </row>
    <row r="758" customFormat="false" ht="13.8" hidden="false" customHeight="false" outlineLevel="0" collapsed="false">
      <c r="A758" s="239" t="s">
        <v>375</v>
      </c>
      <c r="B758" s="228"/>
      <c r="C758" s="228"/>
      <c r="D758" s="228"/>
      <c r="E758" s="228"/>
      <c r="F758" s="201"/>
      <c r="G758" s="202"/>
      <c r="H758" s="234"/>
      <c r="I758" s="199"/>
      <c r="J758" s="200"/>
    </row>
    <row r="759" customFormat="false" ht="13.8" hidden="false" customHeight="false" outlineLevel="0" collapsed="false">
      <c r="A759" s="238" t="s">
        <v>284</v>
      </c>
      <c r="B759" s="228"/>
      <c r="C759" s="228"/>
      <c r="D759" s="228"/>
      <c r="E759" s="228"/>
      <c r="F759" s="201" t="s">
        <v>277</v>
      </c>
      <c r="G759" s="202" t="n">
        <f aca="false">'Planilha Orçamentária'!F110</f>
        <v>13867.04826</v>
      </c>
      <c r="H759" s="229" t="str">
        <f aca="false">'Planilha Orçamentária'!E110</f>
        <v>M3XKM</v>
      </c>
      <c r="J759" s="200"/>
    </row>
    <row r="760" customFormat="false" ht="13.8" hidden="false" customHeight="false" outlineLevel="0" collapsed="false">
      <c r="A760" s="233"/>
      <c r="B760" s="228"/>
      <c r="C760" s="228"/>
      <c r="D760" s="228"/>
      <c r="E760" s="228"/>
      <c r="F760" s="201"/>
      <c r="G760" s="202"/>
      <c r="H760" s="234"/>
      <c r="I760" s="199"/>
      <c r="J760" s="200"/>
    </row>
    <row r="761" customFormat="false" ht="13.8" hidden="false" customHeight="false" outlineLevel="0" collapsed="false">
      <c r="A761" s="209"/>
      <c r="B761" s="210"/>
      <c r="C761" s="210"/>
      <c r="D761" s="210"/>
      <c r="E761" s="210"/>
      <c r="F761" s="210"/>
      <c r="G761" s="235"/>
      <c r="H761" s="210"/>
      <c r="I761" s="236"/>
      <c r="J761" s="211"/>
    </row>
    <row r="762" customFormat="false" ht="13.8" hidden="false" customHeight="false" outlineLevel="0" collapsed="false">
      <c r="A762" s="189" t="s">
        <v>10</v>
      </c>
      <c r="B762" s="190" t="s">
        <v>271</v>
      </c>
      <c r="C762" s="190"/>
      <c r="D762" s="197" t="s">
        <v>272</v>
      </c>
      <c r="E762" s="192"/>
      <c r="F762" s="192"/>
      <c r="G762" s="192"/>
      <c r="H762" s="192"/>
      <c r="I762" s="192"/>
      <c r="J762" s="193"/>
    </row>
    <row r="763" customFormat="false" ht="13.8" hidden="false" customHeight="false" outlineLevel="0" collapsed="false">
      <c r="A763" s="217" t="str">
        <f aca="false">'Planilha Orçamentária'!A111</f>
        <v>5.1.9</v>
      </c>
      <c r="B763" s="237" t="n">
        <f aca="false">'Planilha Orçamentária'!B111</f>
        <v>100576</v>
      </c>
      <c r="C763" s="237"/>
      <c r="D763" s="227" t="str">
        <f aca="false">'Planilha Orçamentária'!D111</f>
        <v>REGULARIZAÇÃO E COMPACTAÇÃO DE SUBLEITO DE SOLO  PREDOMINANTEMENTE ARGILOSO. AF_11/2019</v>
      </c>
      <c r="E763" s="227"/>
      <c r="F763" s="227"/>
      <c r="G763" s="227"/>
      <c r="H763" s="227"/>
      <c r="I763" s="227"/>
      <c r="J763" s="227"/>
    </row>
    <row r="764" customFormat="false" ht="13.8" hidden="false" customHeight="false" outlineLevel="0" collapsed="false">
      <c r="A764" s="217"/>
      <c r="B764" s="217"/>
      <c r="C764" s="237"/>
      <c r="D764" s="227"/>
      <c r="E764" s="227"/>
      <c r="F764" s="227"/>
      <c r="G764" s="227"/>
      <c r="H764" s="227"/>
      <c r="I764" s="227"/>
      <c r="J764" s="227"/>
    </row>
    <row r="765" customFormat="false" ht="13.8" hidden="false" customHeight="false" outlineLevel="0" collapsed="false">
      <c r="A765" s="197" t="s">
        <v>273</v>
      </c>
      <c r="B765" s="228"/>
      <c r="C765" s="228"/>
      <c r="D765" s="228"/>
      <c r="E765" s="228"/>
      <c r="F765" s="201"/>
      <c r="G765" s="202"/>
      <c r="H765" s="234"/>
      <c r="I765" s="199"/>
      <c r="J765" s="200"/>
    </row>
    <row r="766" customFormat="false" ht="13.8" hidden="false" customHeight="false" outlineLevel="0" collapsed="false">
      <c r="A766" s="233"/>
      <c r="B766" s="228"/>
      <c r="C766" s="228"/>
      <c r="D766" s="228"/>
      <c r="E766" s="228"/>
      <c r="F766" s="201"/>
      <c r="G766" s="202"/>
      <c r="H766" s="234"/>
      <c r="I766" s="199"/>
      <c r="J766" s="200"/>
    </row>
    <row r="767" customFormat="false" ht="13.8" hidden="false" customHeight="false" outlineLevel="0" collapsed="false">
      <c r="A767" s="238" t="s">
        <v>370</v>
      </c>
      <c r="B767" s="228"/>
      <c r="C767" s="228"/>
      <c r="D767" s="228"/>
      <c r="E767" s="228"/>
      <c r="F767" s="199" t="s">
        <v>371</v>
      </c>
      <c r="H767" s="234"/>
      <c r="I767" s="199"/>
      <c r="J767" s="200"/>
    </row>
    <row r="768" customFormat="false" ht="13.8" hidden="false" customHeight="false" outlineLevel="0" collapsed="false">
      <c r="A768" s="239"/>
      <c r="B768" s="228"/>
      <c r="C768" s="228"/>
      <c r="D768" s="228"/>
      <c r="E768" s="228"/>
      <c r="F768" s="201"/>
      <c r="G768" s="202"/>
      <c r="H768" s="234"/>
      <c r="I768" s="199"/>
      <c r="J768" s="200"/>
    </row>
    <row r="769" customFormat="false" ht="13.8" hidden="false" customHeight="false" outlineLevel="0" collapsed="false">
      <c r="A769" s="238"/>
      <c r="B769" s="228"/>
      <c r="C769" s="228"/>
      <c r="D769" s="228"/>
      <c r="E769" s="228"/>
      <c r="F769" s="201" t="s">
        <v>277</v>
      </c>
      <c r="G769" s="202" t="n">
        <f aca="false">'Planilha Orçamentária'!F111</f>
        <v>2521.74</v>
      </c>
      <c r="H769" s="229" t="str">
        <f aca="false">'Planilha Orçamentária'!E111</f>
        <v>M2</v>
      </c>
      <c r="J769" s="200"/>
    </row>
    <row r="770" customFormat="false" ht="13.8" hidden="false" customHeight="false" outlineLevel="0" collapsed="false">
      <c r="A770" s="233"/>
      <c r="B770" s="228"/>
      <c r="C770" s="228"/>
      <c r="D770" s="228"/>
      <c r="E770" s="228"/>
      <c r="F770" s="201"/>
      <c r="G770" s="202"/>
      <c r="H770" s="234"/>
      <c r="I770" s="199"/>
      <c r="J770" s="200"/>
    </row>
    <row r="771" customFormat="false" ht="13.8" hidden="false" customHeight="false" outlineLevel="0" collapsed="false">
      <c r="A771" s="209"/>
      <c r="B771" s="210"/>
      <c r="C771" s="210"/>
      <c r="D771" s="210"/>
      <c r="E771" s="210"/>
      <c r="F771" s="210"/>
      <c r="G771" s="235"/>
      <c r="H771" s="210"/>
      <c r="I771" s="236"/>
      <c r="J771" s="211"/>
    </row>
    <row r="772" customFormat="false" ht="13.8" hidden="false" customHeight="false" outlineLevel="0" collapsed="false">
      <c r="A772" s="189" t="s">
        <v>10</v>
      </c>
      <c r="B772" s="190" t="s">
        <v>271</v>
      </c>
      <c r="C772" s="190"/>
      <c r="D772" s="197" t="s">
        <v>272</v>
      </c>
      <c r="E772" s="192"/>
      <c r="F772" s="192"/>
      <c r="G772" s="192"/>
      <c r="H772" s="192"/>
      <c r="I772" s="192"/>
      <c r="J772" s="193"/>
    </row>
    <row r="773" customFormat="false" ht="13.8" hidden="false" customHeight="false" outlineLevel="0" collapsed="false">
      <c r="A773" s="217" t="str">
        <f aca="false">'Planilha Orçamentária'!A112</f>
        <v>5.1.10</v>
      </c>
      <c r="B773" s="218" t="n">
        <f aca="false">'Planilha Orçamentária'!B112</f>
        <v>100569</v>
      </c>
      <c r="C773" s="218"/>
      <c r="D773" s="227" t="str">
        <f aca="false">'Planilha Orçamentária'!D112</f>
        <v>EXECUÇÃO E COMPACTAÇÃO DE BASE E OU SUB-BASE PARA PAVIMENTAÇÃO DE SOLO (PREDOMINANTEMENTE ARENOSO) COM CIMENTO (TEOR DE 4%)  - EXCLUSIVE SOLO, ESCAVAÇÃO, CARGA E TRANSPORTE. AF_11/2019 – 20CM</v>
      </c>
      <c r="E773" s="227"/>
      <c r="F773" s="227"/>
      <c r="G773" s="227"/>
      <c r="H773" s="227"/>
      <c r="I773" s="227"/>
      <c r="J773" s="227"/>
    </row>
    <row r="774" customFormat="false" ht="19.9" hidden="false" customHeight="true" outlineLevel="0" collapsed="false">
      <c r="A774" s="217"/>
      <c r="B774" s="217"/>
      <c r="C774" s="218"/>
      <c r="D774" s="227"/>
      <c r="E774" s="227"/>
      <c r="F774" s="227"/>
      <c r="G774" s="227"/>
      <c r="H774" s="227"/>
      <c r="I774" s="227"/>
      <c r="J774" s="227"/>
    </row>
    <row r="775" customFormat="false" ht="13.8" hidden="false" customHeight="false" outlineLevel="0" collapsed="false">
      <c r="A775" s="197" t="s">
        <v>273</v>
      </c>
      <c r="B775" s="228"/>
      <c r="C775" s="228"/>
      <c r="D775" s="228"/>
      <c r="E775" s="228"/>
      <c r="F775" s="201"/>
      <c r="G775" s="202"/>
      <c r="H775" s="234"/>
      <c r="I775" s="199"/>
      <c r="J775" s="200"/>
    </row>
    <row r="776" customFormat="false" ht="13.8" hidden="false" customHeight="false" outlineLevel="0" collapsed="false">
      <c r="A776" s="233"/>
      <c r="B776" s="228"/>
      <c r="C776" s="228"/>
      <c r="D776" s="228"/>
      <c r="E776" s="228"/>
      <c r="F776" s="201"/>
      <c r="G776" s="202"/>
      <c r="H776" s="234"/>
      <c r="I776" s="199"/>
      <c r="J776" s="200"/>
    </row>
    <row r="777" customFormat="false" ht="13.8" hidden="false" customHeight="false" outlineLevel="0" collapsed="false">
      <c r="A777" s="238" t="s">
        <v>370</v>
      </c>
      <c r="B777" s="228"/>
      <c r="C777" s="228"/>
      <c r="D777" s="228"/>
      <c r="E777" s="228"/>
      <c r="F777" s="199" t="s">
        <v>379</v>
      </c>
      <c r="H777" s="234"/>
      <c r="I777" s="199"/>
      <c r="J777" s="200"/>
    </row>
    <row r="778" customFormat="false" ht="13.8" hidden="false" customHeight="false" outlineLevel="0" collapsed="false">
      <c r="A778" s="239" t="s">
        <v>296</v>
      </c>
      <c r="B778" s="228"/>
      <c r="C778" s="228"/>
      <c r="D778" s="228"/>
      <c r="E778" s="228"/>
      <c r="F778" s="201"/>
      <c r="G778" s="202"/>
      <c r="H778" s="234"/>
      <c r="I778" s="199"/>
      <c r="J778" s="200"/>
    </row>
    <row r="779" customFormat="false" ht="13.8" hidden="false" customHeight="false" outlineLevel="0" collapsed="false">
      <c r="A779" s="238"/>
      <c r="B779" s="228"/>
      <c r="C779" s="228"/>
      <c r="D779" s="228"/>
      <c r="E779" s="228"/>
      <c r="F779" s="201" t="s">
        <v>277</v>
      </c>
      <c r="G779" s="202" t="n">
        <f aca="false">'Planilha Orçamentária'!F112</f>
        <v>504.348</v>
      </c>
      <c r="H779" s="229" t="str">
        <f aca="false">'Planilha Orçamentária'!E112</f>
        <v>M3</v>
      </c>
      <c r="J779" s="200"/>
    </row>
    <row r="780" customFormat="false" ht="13.8" hidden="false" customHeight="false" outlineLevel="0" collapsed="false">
      <c r="A780" s="233"/>
      <c r="B780" s="228"/>
      <c r="C780" s="228"/>
      <c r="D780" s="228"/>
      <c r="E780" s="228"/>
      <c r="F780" s="201"/>
      <c r="G780" s="202"/>
      <c r="H780" s="234"/>
      <c r="I780" s="199"/>
      <c r="J780" s="200"/>
    </row>
    <row r="781" customFormat="false" ht="13.8" hidden="false" customHeight="false" outlineLevel="0" collapsed="false">
      <c r="A781" s="209"/>
      <c r="B781" s="210"/>
      <c r="C781" s="210"/>
      <c r="D781" s="210"/>
      <c r="E781" s="210"/>
      <c r="F781" s="210"/>
      <c r="G781" s="235"/>
      <c r="H781" s="210"/>
      <c r="I781" s="236"/>
      <c r="J781" s="211"/>
    </row>
    <row r="782" customFormat="false" ht="13.8" hidden="false" customHeight="false" outlineLevel="0" collapsed="false">
      <c r="A782" s="189" t="s">
        <v>10</v>
      </c>
      <c r="B782" s="190" t="s">
        <v>271</v>
      </c>
      <c r="C782" s="190"/>
      <c r="D782" s="197" t="s">
        <v>272</v>
      </c>
      <c r="E782" s="192"/>
      <c r="F782" s="192"/>
      <c r="G782" s="192"/>
      <c r="H782" s="192"/>
      <c r="I782" s="192"/>
      <c r="J782" s="193"/>
    </row>
    <row r="783" customFormat="false" ht="13.8" hidden="false" customHeight="false" outlineLevel="0" collapsed="false">
      <c r="A783" s="217" t="str">
        <f aca="false">'Planilha Orçamentária'!A113</f>
        <v>5.1.11</v>
      </c>
      <c r="B783" s="218" t="n">
        <f aca="false">'Planilha Orçamentária'!B113</f>
        <v>100978</v>
      </c>
      <c r="C783" s="218"/>
      <c r="D783" s="227" t="str">
        <f aca="false">'Planilha Orçamentária'!D113</f>
        <v>CARGA, MANOBRA E DESCARGA DE SOLOS E MATERIAIS GRANULARES EM CAMINHÃO BASCULANTE 10 M³ - CARGA COM ESCAVADEIRA HIDRÁULICA (CAÇAMBA DE 1,20 M³ / 155 HP) E DESCARGA LIVRE (UNIDADE: M3). AF_07/2020</v>
      </c>
      <c r="E783" s="227"/>
      <c r="F783" s="227"/>
      <c r="G783" s="227"/>
      <c r="H783" s="227"/>
      <c r="I783" s="227"/>
      <c r="J783" s="227"/>
    </row>
    <row r="784" customFormat="false" ht="13.8" hidden="false" customHeight="false" outlineLevel="0" collapsed="false">
      <c r="A784" s="217"/>
      <c r="B784" s="217"/>
      <c r="C784" s="218"/>
      <c r="D784" s="227"/>
      <c r="E784" s="227"/>
      <c r="F784" s="227"/>
      <c r="G784" s="227"/>
      <c r="H784" s="227"/>
      <c r="I784" s="227"/>
      <c r="J784" s="227"/>
    </row>
    <row r="785" customFormat="false" ht="13.8" hidden="false" customHeight="false" outlineLevel="0" collapsed="false">
      <c r="A785" s="197" t="s">
        <v>273</v>
      </c>
      <c r="B785" s="228"/>
      <c r="C785" s="228"/>
      <c r="D785" s="228"/>
      <c r="E785" s="228"/>
      <c r="F785" s="201"/>
      <c r="G785" s="202"/>
      <c r="H785" s="234"/>
      <c r="I785" s="199"/>
      <c r="J785" s="200"/>
    </row>
    <row r="786" customFormat="false" ht="13.8" hidden="false" customHeight="false" outlineLevel="0" collapsed="false">
      <c r="A786" s="233"/>
      <c r="B786" s="228"/>
      <c r="C786" s="228"/>
      <c r="D786" s="228"/>
      <c r="E786" s="228"/>
      <c r="F786" s="201"/>
      <c r="G786" s="202"/>
      <c r="H786" s="234"/>
      <c r="I786" s="199"/>
      <c r="J786" s="200"/>
    </row>
    <row r="787" customFormat="false" ht="13.8" hidden="false" customHeight="false" outlineLevel="0" collapsed="false">
      <c r="A787" s="238" t="s">
        <v>380</v>
      </c>
      <c r="B787" s="228"/>
      <c r="C787" s="228"/>
      <c r="D787" s="228"/>
      <c r="E787" s="228"/>
      <c r="F787" s="199" t="s">
        <v>381</v>
      </c>
      <c r="H787" s="234"/>
      <c r="I787" s="199"/>
      <c r="J787" s="200"/>
    </row>
    <row r="788" customFormat="false" ht="13.8" hidden="false" customHeight="false" outlineLevel="0" collapsed="false">
      <c r="A788" s="239" t="s">
        <v>299</v>
      </c>
      <c r="B788" s="228"/>
      <c r="C788" s="228"/>
      <c r="D788" s="228"/>
      <c r="E788" s="228"/>
      <c r="F788" s="201"/>
      <c r="G788" s="202"/>
      <c r="H788" s="234"/>
      <c r="I788" s="199"/>
      <c r="J788" s="200"/>
    </row>
    <row r="789" customFormat="false" ht="13.8" hidden="false" customHeight="false" outlineLevel="0" collapsed="false">
      <c r="A789" s="238"/>
      <c r="B789" s="228"/>
      <c r="C789" s="228"/>
      <c r="D789" s="228"/>
      <c r="E789" s="228"/>
      <c r="F789" s="201" t="s">
        <v>277</v>
      </c>
      <c r="G789" s="202" t="n">
        <f aca="false">'Planilha Orçamentária'!F113</f>
        <v>332.86968</v>
      </c>
      <c r="H789" s="229" t="str">
        <f aca="false">'Planilha Orçamentária'!E113</f>
        <v>M3</v>
      </c>
      <c r="J789" s="200"/>
    </row>
    <row r="790" customFormat="false" ht="13.8" hidden="false" customHeight="false" outlineLevel="0" collapsed="false">
      <c r="A790" s="233"/>
      <c r="B790" s="228"/>
      <c r="C790" s="228"/>
      <c r="D790" s="228"/>
      <c r="E790" s="228"/>
      <c r="F790" s="201"/>
      <c r="G790" s="202"/>
      <c r="H790" s="234"/>
      <c r="I790" s="199"/>
      <c r="J790" s="200"/>
    </row>
    <row r="791" customFormat="false" ht="13.8" hidden="false" customHeight="false" outlineLevel="0" collapsed="false">
      <c r="A791" s="209"/>
      <c r="B791" s="210"/>
      <c r="C791" s="210"/>
      <c r="D791" s="210"/>
      <c r="E791" s="210"/>
      <c r="F791" s="210"/>
      <c r="G791" s="235"/>
      <c r="H791" s="210"/>
      <c r="I791" s="236"/>
      <c r="J791" s="211"/>
    </row>
    <row r="792" customFormat="false" ht="13.8" hidden="false" customHeight="false" outlineLevel="0" collapsed="false">
      <c r="A792" s="189" t="s">
        <v>10</v>
      </c>
      <c r="B792" s="190" t="s">
        <v>271</v>
      </c>
      <c r="C792" s="190"/>
      <c r="D792" s="197" t="s">
        <v>272</v>
      </c>
      <c r="E792" s="192"/>
      <c r="F792" s="192"/>
      <c r="G792" s="192"/>
      <c r="H792" s="192"/>
      <c r="I792" s="192"/>
      <c r="J792" s="193"/>
    </row>
    <row r="793" customFormat="false" ht="13.8" hidden="false" customHeight="false" outlineLevel="0" collapsed="false">
      <c r="A793" s="217" t="str">
        <f aca="false">'Planilha Orçamentária'!A114</f>
        <v>5.1.12</v>
      </c>
      <c r="B793" s="218" t="n">
        <f aca="false">'Planilha Orçamentária'!B114</f>
        <v>95875</v>
      </c>
      <c r="C793" s="218"/>
      <c r="D793" s="227" t="str">
        <f aca="false">'Planilha Orçamentária'!D114</f>
        <v>TRANSPORTE COM CAMINHÃO BASCULANTE DE 10 M³, EM VIA URBANA PAVIMENTADA, DMT ATÉ 30 KM (UNIDADE: M3XKM). AF_07/2020</v>
      </c>
      <c r="E793" s="227"/>
      <c r="F793" s="227"/>
      <c r="G793" s="227"/>
      <c r="H793" s="227"/>
      <c r="I793" s="227"/>
      <c r="J793" s="227"/>
    </row>
    <row r="794" customFormat="false" ht="13.8" hidden="false" customHeight="false" outlineLevel="0" collapsed="false">
      <c r="A794" s="217"/>
      <c r="B794" s="217"/>
      <c r="C794" s="218"/>
      <c r="D794" s="227"/>
      <c r="E794" s="227"/>
      <c r="F794" s="227"/>
      <c r="G794" s="227"/>
      <c r="H794" s="227"/>
      <c r="I794" s="227"/>
      <c r="J794" s="227"/>
    </row>
    <row r="795" customFormat="false" ht="13.8" hidden="false" customHeight="false" outlineLevel="0" collapsed="false">
      <c r="A795" s="197" t="s">
        <v>273</v>
      </c>
      <c r="B795" s="228"/>
      <c r="C795" s="228"/>
      <c r="D795" s="228"/>
      <c r="E795" s="228"/>
      <c r="F795" s="201"/>
      <c r="G795" s="202"/>
      <c r="H795" s="234"/>
      <c r="I795" s="199"/>
      <c r="J795" s="200"/>
    </row>
    <row r="796" customFormat="false" ht="13.8" hidden="false" customHeight="false" outlineLevel="0" collapsed="false">
      <c r="A796" s="233"/>
      <c r="B796" s="228"/>
      <c r="C796" s="228"/>
      <c r="D796" s="228"/>
      <c r="E796" s="228"/>
      <c r="F796" s="201"/>
      <c r="G796" s="202"/>
      <c r="H796" s="234"/>
      <c r="I796" s="199"/>
      <c r="J796" s="200"/>
    </row>
    <row r="797" customFormat="false" ht="13.8" hidden="false" customHeight="false" outlineLevel="0" collapsed="false">
      <c r="A797" s="238" t="s">
        <v>382</v>
      </c>
      <c r="B797" s="228"/>
      <c r="C797" s="228"/>
      <c r="D797" s="228"/>
      <c r="E797" s="228"/>
      <c r="F797" s="199" t="s">
        <v>383</v>
      </c>
      <c r="H797" s="234"/>
      <c r="I797" s="199"/>
      <c r="J797" s="200"/>
    </row>
    <row r="798" customFormat="false" ht="13.8" hidden="false" customHeight="false" outlineLevel="0" collapsed="false">
      <c r="A798" s="239" t="s">
        <v>384</v>
      </c>
      <c r="B798" s="228"/>
      <c r="C798" s="228"/>
      <c r="D798" s="228"/>
      <c r="E798" s="228"/>
      <c r="F798" s="201"/>
      <c r="G798" s="202"/>
      <c r="H798" s="234"/>
      <c r="I798" s="199"/>
      <c r="J798" s="200"/>
    </row>
    <row r="799" customFormat="false" ht="13.8" hidden="false" customHeight="false" outlineLevel="0" collapsed="false">
      <c r="A799" s="238"/>
      <c r="B799" s="228"/>
      <c r="C799" s="228"/>
      <c r="D799" s="228"/>
      <c r="E799" s="228"/>
      <c r="F799" s="201" t="s">
        <v>277</v>
      </c>
      <c r="G799" s="202" t="n">
        <f aca="false">'Planilha Orçamentária'!F114</f>
        <v>7422.993864</v>
      </c>
      <c r="H799" s="229" t="str">
        <f aca="false">'Planilha Orçamentária'!E114</f>
        <v>M3XKM</v>
      </c>
      <c r="J799" s="200"/>
    </row>
    <row r="800" customFormat="false" ht="13.8" hidden="false" customHeight="false" outlineLevel="0" collapsed="false">
      <c r="A800" s="233"/>
      <c r="B800" s="228"/>
      <c r="C800" s="228"/>
      <c r="D800" s="228"/>
      <c r="E800" s="228"/>
      <c r="F800" s="201"/>
      <c r="G800" s="202"/>
      <c r="H800" s="234"/>
      <c r="I800" s="199"/>
      <c r="J800" s="200"/>
    </row>
    <row r="801" customFormat="false" ht="13.8" hidden="false" customHeight="false" outlineLevel="0" collapsed="false">
      <c r="A801" s="209"/>
      <c r="B801" s="210"/>
      <c r="C801" s="210"/>
      <c r="D801" s="210"/>
      <c r="E801" s="210"/>
      <c r="F801" s="210"/>
      <c r="G801" s="235"/>
      <c r="H801" s="210"/>
      <c r="I801" s="236"/>
      <c r="J801" s="211"/>
    </row>
    <row r="802" customFormat="false" ht="13.8" hidden="false" customHeight="false" outlineLevel="0" collapsed="false">
      <c r="A802" s="189" t="s">
        <v>10</v>
      </c>
      <c r="B802" s="190" t="s">
        <v>271</v>
      </c>
      <c r="C802" s="190"/>
      <c r="D802" s="197" t="s">
        <v>272</v>
      </c>
      <c r="E802" s="192"/>
      <c r="F802" s="192"/>
      <c r="G802" s="192"/>
      <c r="H802" s="192"/>
      <c r="I802" s="192"/>
      <c r="J802" s="193"/>
    </row>
    <row r="803" customFormat="false" ht="13.8" hidden="false" customHeight="false" outlineLevel="0" collapsed="false">
      <c r="A803" s="217" t="str">
        <f aca="false">'Planilha Orçamentária'!A117</f>
        <v>5.2.1</v>
      </c>
      <c r="B803" s="218" t="n">
        <f aca="false">'Planilha Orçamentária'!B117</f>
        <v>96396</v>
      </c>
      <c r="C803" s="218"/>
      <c r="D803" s="227" t="str">
        <f aca="false">'Planilha Orçamentária'!D117</f>
        <v>EXECUÇÃO E COMPACTAÇÃO DE BASE E OU SUB BASE PARA PAVIMENTAÇÃO DE BRITA GRADUADA SIMPLES – EXCLUSIVE CARGA E TRANSPORTE. AF_11/2019 – 15CM</v>
      </c>
      <c r="E803" s="227"/>
      <c r="F803" s="227"/>
      <c r="G803" s="227"/>
      <c r="H803" s="227"/>
      <c r="I803" s="227"/>
      <c r="J803" s="227"/>
    </row>
    <row r="804" customFormat="false" ht="32.3" hidden="false" customHeight="true" outlineLevel="0" collapsed="false">
      <c r="A804" s="217"/>
      <c r="B804" s="217"/>
      <c r="C804" s="218"/>
      <c r="D804" s="227"/>
      <c r="E804" s="227"/>
      <c r="F804" s="227"/>
      <c r="G804" s="227"/>
      <c r="H804" s="227"/>
      <c r="I804" s="227"/>
      <c r="J804" s="227"/>
    </row>
    <row r="805" customFormat="false" ht="13.8" hidden="false" customHeight="false" outlineLevel="0" collapsed="false">
      <c r="A805" s="197" t="s">
        <v>273</v>
      </c>
      <c r="B805" s="228"/>
      <c r="C805" s="228"/>
      <c r="D805" s="228"/>
      <c r="E805" s="228"/>
      <c r="F805" s="201"/>
      <c r="G805" s="202"/>
      <c r="H805" s="234"/>
      <c r="I805" s="199"/>
      <c r="J805" s="200"/>
    </row>
    <row r="806" customFormat="false" ht="13.8" hidden="false" customHeight="false" outlineLevel="0" collapsed="false">
      <c r="A806" s="233"/>
      <c r="B806" s="228"/>
      <c r="C806" s="228"/>
      <c r="D806" s="228"/>
      <c r="E806" s="228"/>
      <c r="F806" s="201"/>
      <c r="G806" s="202"/>
      <c r="H806" s="234"/>
      <c r="I806" s="199"/>
      <c r="J806" s="200"/>
    </row>
    <row r="807" customFormat="false" ht="13.8" hidden="false" customHeight="false" outlineLevel="0" collapsed="false">
      <c r="A807" s="238" t="s">
        <v>370</v>
      </c>
      <c r="B807" s="228"/>
      <c r="C807" s="228"/>
      <c r="D807" s="228"/>
      <c r="E807" s="228"/>
      <c r="F807" s="199" t="s">
        <v>385</v>
      </c>
      <c r="H807" s="234"/>
      <c r="I807" s="199"/>
      <c r="J807" s="200"/>
    </row>
    <row r="808" customFormat="false" ht="13.8" hidden="false" customHeight="false" outlineLevel="0" collapsed="false">
      <c r="A808" s="239" t="s">
        <v>305</v>
      </c>
      <c r="B808" s="228"/>
      <c r="C808" s="228"/>
      <c r="D808" s="228"/>
      <c r="E808" s="228"/>
      <c r="F808" s="201"/>
      <c r="G808" s="202"/>
      <c r="H808" s="234"/>
      <c r="I808" s="199"/>
      <c r="J808" s="200"/>
    </row>
    <row r="809" customFormat="false" ht="13.8" hidden="false" customHeight="false" outlineLevel="0" collapsed="false">
      <c r="A809" s="238"/>
      <c r="B809" s="228"/>
      <c r="C809" s="228"/>
      <c r="D809" s="228"/>
      <c r="E809" s="228"/>
      <c r="F809" s="201" t="s">
        <v>277</v>
      </c>
      <c r="G809" s="202" t="n">
        <f aca="false">'Planilha Orçamentária'!F117</f>
        <v>378.261</v>
      </c>
      <c r="H809" s="229" t="str">
        <f aca="false">'Planilha Orçamentária'!E117</f>
        <v>M3</v>
      </c>
      <c r="J809" s="200"/>
    </row>
    <row r="810" customFormat="false" ht="13.8" hidden="false" customHeight="false" outlineLevel="0" collapsed="false">
      <c r="A810" s="233"/>
      <c r="B810" s="228"/>
      <c r="C810" s="228"/>
      <c r="D810" s="228"/>
      <c r="E810" s="228"/>
      <c r="F810" s="201"/>
      <c r="G810" s="202"/>
      <c r="H810" s="234"/>
      <c r="I810" s="199"/>
      <c r="J810" s="200"/>
    </row>
    <row r="811" customFormat="false" ht="13.8" hidden="false" customHeight="false" outlineLevel="0" collapsed="false">
      <c r="A811" s="209"/>
      <c r="B811" s="210"/>
      <c r="C811" s="210"/>
      <c r="D811" s="210"/>
      <c r="E811" s="210"/>
      <c r="F811" s="210"/>
      <c r="G811" s="235"/>
      <c r="H811" s="210"/>
      <c r="I811" s="236"/>
      <c r="J811" s="211"/>
    </row>
    <row r="812" customFormat="false" ht="13.8" hidden="false" customHeight="false" outlineLevel="0" collapsed="false">
      <c r="A812" s="189" t="s">
        <v>10</v>
      </c>
      <c r="B812" s="190" t="s">
        <v>271</v>
      </c>
      <c r="C812" s="190"/>
      <c r="D812" s="197" t="s">
        <v>272</v>
      </c>
      <c r="E812" s="192"/>
      <c r="F812" s="192"/>
      <c r="G812" s="192"/>
      <c r="H812" s="192"/>
      <c r="I812" s="192"/>
      <c r="J812" s="193"/>
    </row>
    <row r="813" customFormat="false" ht="13.8" hidden="false" customHeight="false" outlineLevel="0" collapsed="false">
      <c r="A813" s="217" t="str">
        <f aca="false">'Planilha Orçamentária'!A118</f>
        <v>5.2.2</v>
      </c>
      <c r="B813" s="218" t="n">
        <f aca="false">'Planilha Orçamentária'!B118</f>
        <v>100978</v>
      </c>
      <c r="C813" s="218"/>
      <c r="D813" s="227" t="str">
        <f aca="false">'Planilha Orçamentária'!D118</f>
        <v>CARGA, MANOBRA E DESCARGA DE SOLOS E MATERIAIS GRANULARES EM CAMINHÃO BASCULANTE 10 M³ - CARGA COM ESCAVADEIRA HIDRÁULICA (CAÇAMBA DE 1,20 M³ / 155 HP) E DESCARGA LIVRE (UNIDADE: M3). AF_07/2020</v>
      </c>
      <c r="E813" s="227"/>
      <c r="F813" s="227"/>
      <c r="G813" s="227"/>
      <c r="H813" s="227"/>
      <c r="I813" s="227"/>
      <c r="J813" s="227"/>
    </row>
    <row r="814" customFormat="false" ht="13.8" hidden="false" customHeight="false" outlineLevel="0" collapsed="false">
      <c r="A814" s="217"/>
      <c r="B814" s="217"/>
      <c r="C814" s="218"/>
      <c r="D814" s="227"/>
      <c r="E814" s="227"/>
      <c r="F814" s="227"/>
      <c r="G814" s="227"/>
      <c r="H814" s="227"/>
      <c r="I814" s="227"/>
      <c r="J814" s="227"/>
    </row>
    <row r="815" customFormat="false" ht="13.8" hidden="false" customHeight="false" outlineLevel="0" collapsed="false">
      <c r="A815" s="197" t="s">
        <v>273</v>
      </c>
      <c r="B815" s="228"/>
      <c r="C815" s="228"/>
      <c r="D815" s="228"/>
      <c r="E815" s="228"/>
      <c r="F815" s="201"/>
      <c r="G815" s="202"/>
      <c r="H815" s="234"/>
      <c r="I815" s="199"/>
      <c r="J815" s="200"/>
    </row>
    <row r="816" customFormat="false" ht="13.8" hidden="false" customHeight="false" outlineLevel="0" collapsed="false">
      <c r="A816" s="233"/>
      <c r="B816" s="228"/>
      <c r="C816" s="228"/>
      <c r="D816" s="228"/>
      <c r="E816" s="228"/>
      <c r="F816" s="201"/>
      <c r="G816" s="202"/>
      <c r="H816" s="234"/>
      <c r="I816" s="199"/>
      <c r="J816" s="200"/>
    </row>
    <row r="817" customFormat="false" ht="13.8" hidden="false" customHeight="false" outlineLevel="0" collapsed="false">
      <c r="A817" s="238" t="s">
        <v>370</v>
      </c>
      <c r="B817" s="228"/>
      <c r="C817" s="228"/>
      <c r="D817" s="228"/>
      <c r="E817" s="228"/>
      <c r="F817" s="199" t="s">
        <v>385</v>
      </c>
      <c r="H817" s="234"/>
      <c r="I817" s="199"/>
      <c r="J817" s="200"/>
    </row>
    <row r="818" customFormat="false" ht="13.8" hidden="false" customHeight="false" outlineLevel="0" collapsed="false">
      <c r="A818" s="239" t="s">
        <v>305</v>
      </c>
      <c r="B818" s="228"/>
      <c r="C818" s="228"/>
      <c r="D818" s="228"/>
      <c r="E818" s="228"/>
      <c r="F818" s="201"/>
      <c r="G818" s="202"/>
      <c r="H818" s="234"/>
      <c r="I818" s="199"/>
      <c r="J818" s="200"/>
    </row>
    <row r="819" customFormat="false" ht="13.8" hidden="false" customHeight="false" outlineLevel="0" collapsed="false">
      <c r="A819" s="238"/>
      <c r="B819" s="228"/>
      <c r="C819" s="228"/>
      <c r="D819" s="228"/>
      <c r="E819" s="228"/>
      <c r="F819" s="201" t="s">
        <v>277</v>
      </c>
      <c r="G819" s="202" t="n">
        <f aca="false">'Planilha Orçamentária'!F118</f>
        <v>378.261</v>
      </c>
      <c r="H819" s="229" t="str">
        <f aca="false">'Planilha Orçamentária'!E118</f>
        <v>M3</v>
      </c>
      <c r="J819" s="200"/>
    </row>
    <row r="820" customFormat="false" ht="13.8" hidden="false" customHeight="false" outlineLevel="0" collapsed="false">
      <c r="A820" s="233"/>
      <c r="B820" s="228"/>
      <c r="C820" s="228"/>
      <c r="D820" s="228"/>
      <c r="E820" s="228"/>
      <c r="F820" s="201"/>
      <c r="G820" s="202"/>
      <c r="H820" s="234"/>
      <c r="I820" s="199"/>
      <c r="J820" s="200"/>
    </row>
    <row r="821" customFormat="false" ht="13.8" hidden="false" customHeight="false" outlineLevel="0" collapsed="false">
      <c r="A821" s="209"/>
      <c r="B821" s="210"/>
      <c r="C821" s="210"/>
      <c r="D821" s="210"/>
      <c r="E821" s="210"/>
      <c r="F821" s="210"/>
      <c r="G821" s="235"/>
      <c r="H821" s="210"/>
      <c r="I821" s="236"/>
      <c r="J821" s="211"/>
    </row>
    <row r="822" customFormat="false" ht="13.8" hidden="false" customHeight="false" outlineLevel="0" collapsed="false">
      <c r="A822" s="189" t="s">
        <v>10</v>
      </c>
      <c r="B822" s="190" t="s">
        <v>271</v>
      </c>
      <c r="C822" s="190"/>
      <c r="D822" s="197" t="s">
        <v>272</v>
      </c>
      <c r="E822" s="192"/>
      <c r="F822" s="192"/>
      <c r="G822" s="192"/>
      <c r="H822" s="192"/>
      <c r="I822" s="192"/>
      <c r="J822" s="193"/>
    </row>
    <row r="823" customFormat="false" ht="13.8" hidden="false" customHeight="false" outlineLevel="0" collapsed="false">
      <c r="A823" s="217" t="str">
        <f aca="false">'Planilha Orçamentária'!A119</f>
        <v>5.2.3</v>
      </c>
      <c r="B823" s="218" t="n">
        <f aca="false">'Planilha Orçamentária'!B119</f>
        <v>95875</v>
      </c>
      <c r="C823" s="218"/>
      <c r="D823" s="227" t="str">
        <f aca="false">'Planilha Orçamentária'!D119</f>
        <v>TRANSPORTE COM CAMINHÃO BASCULANTE DE 10 M³, EM VIA URBANA PAVIMENTADA, DMT ATÉ 30 KM (UNIDADE: M3XKM). AF_07/2020</v>
      </c>
      <c r="E823" s="227"/>
      <c r="F823" s="227"/>
      <c r="G823" s="227"/>
      <c r="H823" s="227"/>
      <c r="I823" s="227"/>
      <c r="J823" s="227"/>
    </row>
    <row r="824" customFormat="false" ht="13.8" hidden="false" customHeight="false" outlineLevel="0" collapsed="false">
      <c r="A824" s="217"/>
      <c r="B824" s="217"/>
      <c r="C824" s="218"/>
      <c r="D824" s="227"/>
      <c r="E824" s="227"/>
      <c r="F824" s="227"/>
      <c r="G824" s="227"/>
      <c r="H824" s="227"/>
      <c r="I824" s="227"/>
      <c r="J824" s="227"/>
    </row>
    <row r="825" customFormat="false" ht="13.8" hidden="false" customHeight="false" outlineLevel="0" collapsed="false">
      <c r="A825" s="197" t="s">
        <v>273</v>
      </c>
      <c r="B825" s="228"/>
      <c r="C825" s="228"/>
      <c r="D825" s="228"/>
      <c r="E825" s="228"/>
      <c r="F825" s="201"/>
      <c r="G825" s="202"/>
      <c r="H825" s="234"/>
      <c r="I825" s="199"/>
      <c r="J825" s="200"/>
    </row>
    <row r="826" customFormat="false" ht="13.8" hidden="false" customHeight="false" outlineLevel="0" collapsed="false">
      <c r="A826" s="233"/>
      <c r="B826" s="228"/>
      <c r="C826" s="228"/>
      <c r="D826" s="228"/>
      <c r="E826" s="228"/>
      <c r="F826" s="201"/>
      <c r="G826" s="202"/>
      <c r="H826" s="234"/>
      <c r="I826" s="199"/>
      <c r="J826" s="200"/>
    </row>
    <row r="827" customFormat="false" ht="13.8" hidden="false" customHeight="false" outlineLevel="0" collapsed="false">
      <c r="A827" s="238" t="s">
        <v>386</v>
      </c>
      <c r="B827" s="228"/>
      <c r="C827" s="228"/>
      <c r="D827" s="228"/>
      <c r="E827" s="228"/>
      <c r="F827" s="199" t="s">
        <v>387</v>
      </c>
      <c r="H827" s="234"/>
      <c r="I827" s="199"/>
      <c r="J827" s="200"/>
    </row>
    <row r="828" customFormat="false" ht="13.8" hidden="false" customHeight="false" outlineLevel="0" collapsed="false">
      <c r="A828" s="239" t="s">
        <v>384</v>
      </c>
      <c r="B828" s="228"/>
      <c r="C828" s="228"/>
      <c r="D828" s="228"/>
      <c r="E828" s="228"/>
      <c r="F828" s="201"/>
      <c r="G828" s="202"/>
      <c r="H828" s="234"/>
      <c r="I828" s="199"/>
      <c r="J828" s="200"/>
    </row>
    <row r="829" customFormat="false" ht="13.8" hidden="false" customHeight="false" outlineLevel="0" collapsed="false">
      <c r="A829" s="238"/>
      <c r="B829" s="228"/>
      <c r="C829" s="228"/>
      <c r="D829" s="228"/>
      <c r="E829" s="228"/>
      <c r="F829" s="201" t="s">
        <v>277</v>
      </c>
      <c r="G829" s="202" t="n">
        <f aca="false">'Planilha Orçamentária'!F119</f>
        <v>8435.2203</v>
      </c>
      <c r="H829" s="229" t="str">
        <f aca="false">'Planilha Orçamentária'!E119</f>
        <v>M3XKM</v>
      </c>
      <c r="J829" s="200"/>
    </row>
    <row r="830" customFormat="false" ht="13.8" hidden="false" customHeight="false" outlineLevel="0" collapsed="false">
      <c r="A830" s="233"/>
      <c r="B830" s="228"/>
      <c r="C830" s="228"/>
      <c r="D830" s="228"/>
      <c r="E830" s="228"/>
      <c r="F830" s="201"/>
      <c r="G830" s="202"/>
      <c r="H830" s="234"/>
      <c r="I830" s="199"/>
      <c r="J830" s="200"/>
    </row>
    <row r="831" customFormat="false" ht="13.8" hidden="false" customHeight="false" outlineLevel="0" collapsed="false">
      <c r="A831" s="209"/>
      <c r="B831" s="210"/>
      <c r="C831" s="210"/>
      <c r="D831" s="210"/>
      <c r="E831" s="210"/>
      <c r="F831" s="210"/>
      <c r="G831" s="235"/>
      <c r="H831" s="210"/>
      <c r="I831" s="236"/>
      <c r="J831" s="211"/>
    </row>
    <row r="832" customFormat="false" ht="13.8" hidden="false" customHeight="false" outlineLevel="0" collapsed="false">
      <c r="A832" s="189" t="s">
        <v>10</v>
      </c>
      <c r="B832" s="190" t="s">
        <v>271</v>
      </c>
      <c r="C832" s="190"/>
      <c r="D832" s="197" t="s">
        <v>272</v>
      </c>
      <c r="E832" s="192"/>
      <c r="F832" s="192"/>
      <c r="G832" s="192"/>
      <c r="H832" s="192"/>
      <c r="I832" s="192"/>
      <c r="J832" s="193"/>
    </row>
    <row r="833" customFormat="false" ht="13.8" hidden="false" customHeight="false" outlineLevel="0" collapsed="false">
      <c r="A833" s="217" t="str">
        <f aca="false">'Planilha Orçamentária'!A120</f>
        <v>5.2.4</v>
      </c>
      <c r="B833" s="218" t="str">
        <f aca="false">'Planilha Orçamentária'!B120</f>
        <v>54.03.240</v>
      </c>
      <c r="C833" s="218"/>
      <c r="D833" s="227" t="str">
        <f aca="false">'Planilha Orçamentária'!D120</f>
        <v>Imprimação betuminosa impermeabilizante</v>
      </c>
      <c r="E833" s="227"/>
      <c r="F833" s="227"/>
      <c r="G833" s="227"/>
      <c r="H833" s="227"/>
      <c r="I833" s="227"/>
      <c r="J833" s="227"/>
    </row>
    <row r="834" customFormat="false" ht="13.8" hidden="false" customHeight="false" outlineLevel="0" collapsed="false">
      <c r="A834" s="217"/>
      <c r="B834" s="217"/>
      <c r="C834" s="218"/>
      <c r="D834" s="227"/>
      <c r="E834" s="227"/>
      <c r="F834" s="227"/>
      <c r="G834" s="227"/>
      <c r="H834" s="227"/>
      <c r="I834" s="227"/>
      <c r="J834" s="227"/>
    </row>
    <row r="835" customFormat="false" ht="13.8" hidden="false" customHeight="false" outlineLevel="0" collapsed="false">
      <c r="A835" s="197" t="s">
        <v>273</v>
      </c>
      <c r="B835" s="228"/>
      <c r="C835" s="228"/>
      <c r="D835" s="228"/>
      <c r="E835" s="228"/>
      <c r="F835" s="201"/>
      <c r="G835" s="202"/>
      <c r="H835" s="234"/>
      <c r="I835" s="199"/>
      <c r="J835" s="200"/>
    </row>
    <row r="836" customFormat="false" ht="13.8" hidden="false" customHeight="false" outlineLevel="0" collapsed="false">
      <c r="A836" s="233"/>
      <c r="B836" s="228"/>
      <c r="C836" s="228"/>
      <c r="D836" s="228"/>
      <c r="E836" s="228"/>
      <c r="F836" s="201"/>
      <c r="G836" s="202"/>
      <c r="H836" s="234"/>
      <c r="I836" s="199"/>
      <c r="J836" s="200"/>
    </row>
    <row r="837" customFormat="false" ht="13.8" hidden="false" customHeight="false" outlineLevel="0" collapsed="false">
      <c r="A837" s="238" t="s">
        <v>370</v>
      </c>
      <c r="B837" s="228"/>
      <c r="C837" s="228"/>
      <c r="D837" s="228"/>
      <c r="E837" s="228"/>
      <c r="F837" s="199" t="s">
        <v>371</v>
      </c>
      <c r="H837" s="234"/>
      <c r="I837" s="199"/>
      <c r="J837" s="200"/>
    </row>
    <row r="838" customFormat="false" ht="13.8" hidden="false" customHeight="false" outlineLevel="0" collapsed="false">
      <c r="A838" s="239"/>
      <c r="B838" s="228"/>
      <c r="C838" s="228"/>
      <c r="D838" s="228"/>
      <c r="E838" s="228"/>
      <c r="F838" s="201"/>
      <c r="G838" s="202"/>
      <c r="H838" s="234"/>
      <c r="I838" s="199"/>
      <c r="J838" s="200"/>
    </row>
    <row r="839" customFormat="false" ht="13.8" hidden="false" customHeight="false" outlineLevel="0" collapsed="false">
      <c r="A839" s="238"/>
      <c r="B839" s="228"/>
      <c r="C839" s="228"/>
      <c r="D839" s="228"/>
      <c r="E839" s="228"/>
      <c r="F839" s="201" t="s">
        <v>277</v>
      </c>
      <c r="G839" s="202" t="n">
        <f aca="false">'Planilha Orçamentária'!F120</f>
        <v>2521.74</v>
      </c>
      <c r="H839" s="229" t="str">
        <f aca="false">'Planilha Orçamentária'!E120</f>
        <v>M2</v>
      </c>
      <c r="J839" s="200"/>
    </row>
    <row r="840" customFormat="false" ht="13.8" hidden="false" customHeight="false" outlineLevel="0" collapsed="false">
      <c r="A840" s="233"/>
      <c r="B840" s="228"/>
      <c r="C840" s="228"/>
      <c r="D840" s="228"/>
      <c r="E840" s="228"/>
      <c r="F840" s="201"/>
      <c r="G840" s="202"/>
      <c r="H840" s="234"/>
      <c r="I840" s="199"/>
      <c r="J840" s="200"/>
    </row>
    <row r="841" customFormat="false" ht="13.8" hidden="false" customHeight="false" outlineLevel="0" collapsed="false">
      <c r="A841" s="209"/>
      <c r="B841" s="210"/>
      <c r="C841" s="210"/>
      <c r="D841" s="210"/>
      <c r="E841" s="210"/>
      <c r="F841" s="210"/>
      <c r="G841" s="235"/>
      <c r="H841" s="210"/>
      <c r="I841" s="236"/>
      <c r="J841" s="211"/>
    </row>
    <row r="842" customFormat="false" ht="13.8" hidden="false" customHeight="false" outlineLevel="0" collapsed="false">
      <c r="A842" s="189" t="s">
        <v>10</v>
      </c>
      <c r="B842" s="190" t="s">
        <v>271</v>
      </c>
      <c r="C842" s="190"/>
      <c r="D842" s="197" t="s">
        <v>272</v>
      </c>
      <c r="E842" s="192"/>
      <c r="F842" s="192"/>
      <c r="G842" s="192"/>
      <c r="H842" s="192"/>
      <c r="I842" s="192"/>
      <c r="J842" s="193"/>
    </row>
    <row r="843" customFormat="false" ht="13.8" hidden="false" customHeight="false" outlineLevel="0" collapsed="false">
      <c r="A843" s="217" t="str">
        <f aca="false">'Planilha Orçamentária'!A121</f>
        <v>5.2.5</v>
      </c>
      <c r="B843" s="218" t="str">
        <f aca="false">'Planilha Orçamentária'!B121</f>
        <v>54.03.230</v>
      </c>
      <c r="C843" s="218"/>
      <c r="D843" s="227" t="str">
        <f aca="false">'Planilha Orçamentária'!D121</f>
        <v>Imprimação betuminosa ligante</v>
      </c>
      <c r="E843" s="227"/>
      <c r="F843" s="227"/>
      <c r="G843" s="227"/>
      <c r="H843" s="227"/>
      <c r="I843" s="227"/>
      <c r="J843" s="227"/>
    </row>
    <row r="844" customFormat="false" ht="13.8" hidden="false" customHeight="false" outlineLevel="0" collapsed="false">
      <c r="A844" s="217"/>
      <c r="B844" s="217"/>
      <c r="C844" s="218"/>
      <c r="D844" s="227"/>
      <c r="E844" s="227"/>
      <c r="F844" s="227"/>
      <c r="G844" s="227"/>
      <c r="H844" s="227"/>
      <c r="I844" s="227"/>
      <c r="J844" s="227"/>
    </row>
    <row r="845" customFormat="false" ht="13.8" hidden="false" customHeight="false" outlineLevel="0" collapsed="false">
      <c r="A845" s="197" t="s">
        <v>273</v>
      </c>
      <c r="B845" s="228"/>
      <c r="C845" s="228"/>
      <c r="D845" s="228"/>
      <c r="E845" s="228"/>
      <c r="F845" s="201"/>
      <c r="G845" s="202"/>
      <c r="H845" s="234"/>
      <c r="I845" s="199"/>
      <c r="J845" s="200"/>
    </row>
    <row r="846" customFormat="false" ht="13.8" hidden="false" customHeight="false" outlineLevel="0" collapsed="false">
      <c r="A846" s="233"/>
      <c r="B846" s="228"/>
      <c r="C846" s="228"/>
      <c r="D846" s="228"/>
      <c r="E846" s="228"/>
      <c r="F846" s="201"/>
      <c r="G846" s="202"/>
      <c r="H846" s="234"/>
      <c r="I846" s="199"/>
      <c r="J846" s="200"/>
    </row>
    <row r="847" customFormat="false" ht="13.8" hidden="false" customHeight="false" outlineLevel="0" collapsed="false">
      <c r="A847" s="238" t="s">
        <v>370</v>
      </c>
      <c r="B847" s="228"/>
      <c r="C847" s="228"/>
      <c r="D847" s="228"/>
      <c r="E847" s="228"/>
      <c r="F847" s="199" t="s">
        <v>388</v>
      </c>
      <c r="H847" s="234"/>
      <c r="I847" s="199"/>
      <c r="J847" s="200"/>
    </row>
    <row r="848" customFormat="false" ht="13.8" hidden="false" customHeight="false" outlineLevel="0" collapsed="false">
      <c r="A848" s="239" t="s">
        <v>308</v>
      </c>
      <c r="B848" s="228"/>
      <c r="C848" s="228"/>
      <c r="D848" s="228"/>
      <c r="E848" s="228"/>
      <c r="F848" s="201"/>
      <c r="G848" s="202"/>
      <c r="H848" s="234"/>
      <c r="I848" s="199"/>
      <c r="J848" s="200"/>
    </row>
    <row r="849" customFormat="false" ht="13.8" hidden="false" customHeight="false" outlineLevel="0" collapsed="false">
      <c r="A849" s="238"/>
      <c r="B849" s="228"/>
      <c r="C849" s="228"/>
      <c r="D849" s="228"/>
      <c r="E849" s="228"/>
      <c r="F849" s="201" t="s">
        <v>277</v>
      </c>
      <c r="G849" s="202" t="n">
        <f aca="false">'Planilha Orçamentária'!F121</f>
        <v>5043.48</v>
      </c>
      <c r="H849" s="229" t="str">
        <f aca="false">'Planilha Orçamentária'!E121</f>
        <v>M2</v>
      </c>
      <c r="J849" s="200"/>
    </row>
    <row r="850" customFormat="false" ht="13.8" hidden="false" customHeight="false" outlineLevel="0" collapsed="false">
      <c r="A850" s="233"/>
      <c r="B850" s="228"/>
      <c r="C850" s="228"/>
      <c r="D850" s="228"/>
      <c r="E850" s="228"/>
      <c r="F850" s="201"/>
      <c r="G850" s="202"/>
      <c r="H850" s="234"/>
      <c r="I850" s="199"/>
      <c r="J850" s="200"/>
    </row>
    <row r="851" customFormat="false" ht="13.8" hidden="false" customHeight="false" outlineLevel="0" collapsed="false">
      <c r="A851" s="209"/>
      <c r="B851" s="210"/>
      <c r="C851" s="210"/>
      <c r="D851" s="210"/>
      <c r="E851" s="210"/>
      <c r="F851" s="210"/>
      <c r="G851" s="235"/>
      <c r="H851" s="210"/>
      <c r="I851" s="236"/>
      <c r="J851" s="211"/>
    </row>
    <row r="852" customFormat="false" ht="13.8" hidden="false" customHeight="false" outlineLevel="0" collapsed="false">
      <c r="A852" s="189" t="s">
        <v>10</v>
      </c>
      <c r="B852" s="190" t="s">
        <v>271</v>
      </c>
      <c r="C852" s="190"/>
      <c r="D852" s="197" t="s">
        <v>272</v>
      </c>
      <c r="E852" s="192"/>
      <c r="F852" s="192"/>
      <c r="G852" s="192"/>
      <c r="H852" s="192"/>
      <c r="I852" s="192"/>
      <c r="J852" s="193"/>
    </row>
    <row r="853" customFormat="false" ht="13.8" hidden="false" customHeight="false" outlineLevel="0" collapsed="false">
      <c r="A853" s="217" t="str">
        <f aca="false">'Planilha Orçamentária'!A122</f>
        <v>5.2.6</v>
      </c>
      <c r="B853" s="218" t="n">
        <f aca="false">'Planilha Orçamentária'!B122</f>
        <v>95996</v>
      </c>
      <c r="C853" s="218"/>
      <c r="D853" s="227" t="str">
        <f aca="false">'Planilha Orçamentária'!D122</f>
        <v>EXECUÇÃO DE PAVIMENTO COM APLICAÇÃO DE CONCRETO ASFÁLTICO, CAMADA DE BINDER - EXCLUSIVE CARGA E TRANSPORTE. AF_11/2019 – 4CM</v>
      </c>
      <c r="E853" s="227"/>
      <c r="F853" s="227"/>
      <c r="G853" s="227"/>
      <c r="H853" s="227"/>
      <c r="I853" s="227"/>
      <c r="J853" s="227"/>
    </row>
    <row r="854" customFormat="false" ht="13.8" hidden="false" customHeight="false" outlineLevel="0" collapsed="false">
      <c r="A854" s="217"/>
      <c r="B854" s="217"/>
      <c r="C854" s="218"/>
      <c r="D854" s="227"/>
      <c r="E854" s="227"/>
      <c r="F854" s="227"/>
      <c r="G854" s="227"/>
      <c r="H854" s="227"/>
      <c r="I854" s="227"/>
      <c r="J854" s="227"/>
    </row>
    <row r="855" customFormat="false" ht="13.8" hidden="false" customHeight="false" outlineLevel="0" collapsed="false">
      <c r="A855" s="197" t="s">
        <v>273</v>
      </c>
      <c r="B855" s="228"/>
      <c r="C855" s="228"/>
      <c r="D855" s="228"/>
      <c r="E855" s="228"/>
      <c r="F855" s="201"/>
      <c r="G855" s="202"/>
      <c r="H855" s="234"/>
      <c r="I855" s="199"/>
      <c r="J855" s="200"/>
    </row>
    <row r="856" customFormat="false" ht="13.8" hidden="false" customHeight="false" outlineLevel="0" collapsed="false">
      <c r="A856" s="233"/>
      <c r="B856" s="228"/>
      <c r="C856" s="228"/>
      <c r="D856" s="228"/>
      <c r="E856" s="228"/>
      <c r="F856" s="201"/>
      <c r="G856" s="202"/>
      <c r="H856" s="234"/>
      <c r="I856" s="199"/>
      <c r="J856" s="200"/>
    </row>
    <row r="857" customFormat="false" ht="13.8" hidden="false" customHeight="false" outlineLevel="0" collapsed="false">
      <c r="A857" s="238" t="s">
        <v>370</v>
      </c>
      <c r="B857" s="228"/>
      <c r="C857" s="228"/>
      <c r="D857" s="228"/>
      <c r="E857" s="228"/>
      <c r="F857" s="199" t="s">
        <v>389</v>
      </c>
      <c r="H857" s="234"/>
      <c r="I857" s="199"/>
      <c r="J857" s="200"/>
    </row>
    <row r="858" customFormat="false" ht="13.8" hidden="false" customHeight="false" outlineLevel="0" collapsed="false">
      <c r="A858" s="239" t="s">
        <v>390</v>
      </c>
      <c r="B858" s="228"/>
      <c r="C858" s="228"/>
      <c r="D858" s="228"/>
      <c r="E858" s="228"/>
      <c r="F858" s="201"/>
      <c r="G858" s="202"/>
      <c r="H858" s="234"/>
      <c r="I858" s="199"/>
      <c r="J858" s="200"/>
    </row>
    <row r="859" customFormat="false" ht="13.8" hidden="false" customHeight="false" outlineLevel="0" collapsed="false">
      <c r="A859" s="238"/>
      <c r="B859" s="228"/>
      <c r="C859" s="228"/>
      <c r="D859" s="228"/>
      <c r="E859" s="228"/>
      <c r="F859" s="201" t="s">
        <v>277</v>
      </c>
      <c r="G859" s="202" t="n">
        <f aca="false">'Planilha Orçamentária'!F122</f>
        <v>100.8696</v>
      </c>
      <c r="H859" s="229" t="str">
        <f aca="false">'Planilha Orçamentária'!E122</f>
        <v>M3</v>
      </c>
      <c r="J859" s="200"/>
    </row>
    <row r="860" customFormat="false" ht="13.8" hidden="false" customHeight="false" outlineLevel="0" collapsed="false">
      <c r="A860" s="233"/>
      <c r="B860" s="228"/>
      <c r="C860" s="228"/>
      <c r="D860" s="228"/>
      <c r="E860" s="228"/>
      <c r="F860" s="201"/>
      <c r="G860" s="202"/>
      <c r="H860" s="234"/>
      <c r="I860" s="199"/>
      <c r="J860" s="200"/>
    </row>
    <row r="861" customFormat="false" ht="13.8" hidden="false" customHeight="false" outlineLevel="0" collapsed="false">
      <c r="A861" s="209"/>
      <c r="B861" s="210"/>
      <c r="C861" s="210"/>
      <c r="D861" s="210"/>
      <c r="E861" s="210"/>
      <c r="F861" s="210"/>
      <c r="G861" s="235"/>
      <c r="H861" s="210"/>
      <c r="I861" s="236"/>
      <c r="J861" s="211"/>
    </row>
    <row r="862" customFormat="false" ht="13.8" hidden="false" customHeight="false" outlineLevel="0" collapsed="false">
      <c r="A862" s="189" t="s">
        <v>10</v>
      </c>
      <c r="B862" s="190" t="s">
        <v>271</v>
      </c>
      <c r="C862" s="190"/>
      <c r="D862" s="197" t="s">
        <v>272</v>
      </c>
      <c r="E862" s="192"/>
      <c r="F862" s="192"/>
      <c r="G862" s="192"/>
      <c r="H862" s="192"/>
      <c r="I862" s="192"/>
      <c r="J862" s="193"/>
    </row>
    <row r="863" customFormat="false" ht="13.8" hidden="false" customHeight="false" outlineLevel="0" collapsed="false">
      <c r="A863" s="217" t="str">
        <f aca="false">'Planilha Orçamentária'!A123</f>
        <v>5.2.7</v>
      </c>
      <c r="B863" s="218" t="n">
        <f aca="false">'Planilha Orçamentária'!B123</f>
        <v>100986</v>
      </c>
      <c r="C863" s="218"/>
      <c r="D863" s="227" t="str">
        <f aca="false">'Planilha Orçamentária'!D123</f>
        <v>CARGA DE MISTURA ASFÁLTICA EM CAMINHÃO BASCULANTE 10 M³ (UNIDADE: M3). AF_07/2020</v>
      </c>
      <c r="E863" s="227"/>
      <c r="F863" s="227"/>
      <c r="G863" s="227"/>
      <c r="H863" s="227"/>
      <c r="I863" s="227"/>
      <c r="J863" s="227"/>
    </row>
    <row r="864" customFormat="false" ht="13.8" hidden="false" customHeight="false" outlineLevel="0" collapsed="false">
      <c r="A864" s="217"/>
      <c r="B864" s="217"/>
      <c r="C864" s="218"/>
      <c r="D864" s="227"/>
      <c r="E864" s="227"/>
      <c r="F864" s="227"/>
      <c r="G864" s="227"/>
      <c r="H864" s="227"/>
      <c r="I864" s="227"/>
      <c r="J864" s="227"/>
    </row>
    <row r="865" customFormat="false" ht="13.8" hidden="false" customHeight="false" outlineLevel="0" collapsed="false">
      <c r="A865" s="197" t="s">
        <v>273</v>
      </c>
      <c r="B865" s="228"/>
      <c r="C865" s="228"/>
      <c r="D865" s="228"/>
      <c r="E865" s="228"/>
      <c r="F865" s="201"/>
      <c r="G865" s="202"/>
      <c r="H865" s="234"/>
      <c r="I865" s="199"/>
      <c r="J865" s="200"/>
    </row>
    <row r="866" customFormat="false" ht="13.8" hidden="false" customHeight="false" outlineLevel="0" collapsed="false">
      <c r="A866" s="233"/>
      <c r="B866" s="228"/>
      <c r="C866" s="228"/>
      <c r="D866" s="228"/>
      <c r="E866" s="228"/>
      <c r="F866" s="201"/>
      <c r="G866" s="202"/>
      <c r="H866" s="234"/>
      <c r="I866" s="199"/>
      <c r="J866" s="200"/>
    </row>
    <row r="867" customFormat="false" ht="13.8" hidden="false" customHeight="false" outlineLevel="0" collapsed="false">
      <c r="A867" s="238" t="s">
        <v>370</v>
      </c>
      <c r="B867" s="228"/>
      <c r="C867" s="228"/>
      <c r="D867" s="228"/>
      <c r="E867" s="228"/>
      <c r="F867" s="199" t="s">
        <v>389</v>
      </c>
      <c r="H867" s="234"/>
      <c r="I867" s="199"/>
      <c r="J867" s="200"/>
    </row>
    <row r="868" customFormat="false" ht="13.8" hidden="false" customHeight="false" outlineLevel="0" collapsed="false">
      <c r="A868" s="239" t="s">
        <v>390</v>
      </c>
      <c r="B868" s="228"/>
      <c r="C868" s="228"/>
      <c r="D868" s="228"/>
      <c r="E868" s="228"/>
      <c r="F868" s="201"/>
      <c r="G868" s="202"/>
      <c r="H868" s="234"/>
      <c r="I868" s="199"/>
      <c r="J868" s="200"/>
    </row>
    <row r="869" customFormat="false" ht="13.8" hidden="false" customHeight="false" outlineLevel="0" collapsed="false">
      <c r="A869" s="238"/>
      <c r="B869" s="228"/>
      <c r="C869" s="228"/>
      <c r="D869" s="228"/>
      <c r="E869" s="228"/>
      <c r="F869" s="201" t="s">
        <v>277</v>
      </c>
      <c r="G869" s="202" t="n">
        <f aca="false">'Planilha Orçamentária'!F123</f>
        <v>100.8696</v>
      </c>
      <c r="H869" s="229" t="str">
        <f aca="false">'Planilha Orçamentária'!E123</f>
        <v>M3</v>
      </c>
      <c r="J869" s="200"/>
    </row>
    <row r="870" customFormat="false" ht="13.8" hidden="false" customHeight="false" outlineLevel="0" collapsed="false">
      <c r="A870" s="233"/>
      <c r="B870" s="228"/>
      <c r="C870" s="228"/>
      <c r="D870" s="228"/>
      <c r="E870" s="228"/>
      <c r="F870" s="201"/>
      <c r="G870" s="202"/>
      <c r="H870" s="234"/>
      <c r="I870" s="199"/>
      <c r="J870" s="200"/>
    </row>
    <row r="871" customFormat="false" ht="13.8" hidden="false" customHeight="false" outlineLevel="0" collapsed="false">
      <c r="A871" s="209"/>
      <c r="B871" s="210"/>
      <c r="C871" s="210"/>
      <c r="D871" s="210"/>
      <c r="E871" s="210"/>
      <c r="F871" s="210"/>
      <c r="G871" s="235"/>
      <c r="H871" s="210"/>
      <c r="I871" s="236"/>
      <c r="J871" s="211"/>
    </row>
    <row r="872" customFormat="false" ht="13.8" hidden="false" customHeight="false" outlineLevel="0" collapsed="false">
      <c r="A872" s="189" t="s">
        <v>10</v>
      </c>
      <c r="B872" s="190" t="s">
        <v>271</v>
      </c>
      <c r="C872" s="190"/>
      <c r="D872" s="197" t="s">
        <v>272</v>
      </c>
      <c r="E872" s="192"/>
      <c r="F872" s="192"/>
      <c r="G872" s="192"/>
      <c r="H872" s="192"/>
      <c r="I872" s="192"/>
      <c r="J872" s="193"/>
    </row>
    <row r="873" customFormat="false" ht="13.8" hidden="false" customHeight="false" outlineLevel="0" collapsed="false">
      <c r="A873" s="217" t="str">
        <f aca="false">'Planilha Orçamentária'!A124</f>
        <v>5.2.8</v>
      </c>
      <c r="B873" s="218" t="n">
        <f aca="false">'Planilha Orçamentária'!B124</f>
        <v>95875</v>
      </c>
      <c r="C873" s="218"/>
      <c r="D873" s="227" t="str">
        <f aca="false">'Planilha Orçamentária'!D124</f>
        <v>TRANSPORTE COM CAMINHÃO BASCULANTE DE 10 M³, EM VIA URBANA PAVIMENTADA, DMT ATÉ 30 KM (UNIDADE: M3XKM). AF_07/2020</v>
      </c>
      <c r="E873" s="227"/>
      <c r="F873" s="227"/>
      <c r="G873" s="227"/>
      <c r="H873" s="227"/>
      <c r="I873" s="227"/>
      <c r="J873" s="227"/>
    </row>
    <row r="874" customFormat="false" ht="13.8" hidden="false" customHeight="false" outlineLevel="0" collapsed="false">
      <c r="A874" s="217"/>
      <c r="B874" s="217"/>
      <c r="C874" s="218"/>
      <c r="D874" s="227"/>
      <c r="E874" s="227"/>
      <c r="F874" s="227"/>
      <c r="G874" s="227"/>
      <c r="H874" s="227"/>
      <c r="I874" s="227"/>
      <c r="J874" s="227"/>
    </row>
    <row r="875" customFormat="false" ht="13.8" hidden="false" customHeight="false" outlineLevel="0" collapsed="false">
      <c r="A875" s="197" t="s">
        <v>273</v>
      </c>
      <c r="B875" s="228"/>
      <c r="C875" s="228"/>
      <c r="D875" s="228"/>
      <c r="E875" s="228"/>
      <c r="F875" s="201"/>
      <c r="G875" s="202"/>
      <c r="H875" s="234"/>
      <c r="I875" s="199"/>
      <c r="J875" s="200"/>
    </row>
    <row r="876" customFormat="false" ht="13.8" hidden="false" customHeight="false" outlineLevel="0" collapsed="false">
      <c r="A876" s="233"/>
      <c r="B876" s="228"/>
      <c r="C876" s="228"/>
      <c r="D876" s="228"/>
      <c r="E876" s="228"/>
      <c r="F876" s="201"/>
      <c r="G876" s="202"/>
      <c r="H876" s="234"/>
      <c r="I876" s="199"/>
      <c r="J876" s="200"/>
    </row>
    <row r="877" customFormat="false" ht="13.8" hidden="false" customHeight="false" outlineLevel="0" collapsed="false">
      <c r="A877" s="238" t="s">
        <v>370</v>
      </c>
      <c r="B877" s="228"/>
      <c r="C877" s="228"/>
      <c r="D877" s="228"/>
      <c r="E877" s="228"/>
      <c r="F877" s="199" t="s">
        <v>391</v>
      </c>
      <c r="H877" s="234"/>
      <c r="I877" s="199"/>
      <c r="J877" s="200"/>
    </row>
    <row r="878" customFormat="false" ht="13.8" hidden="false" customHeight="false" outlineLevel="0" collapsed="false">
      <c r="A878" s="239" t="s">
        <v>390</v>
      </c>
      <c r="B878" s="228"/>
      <c r="C878" s="228"/>
      <c r="D878" s="228"/>
      <c r="E878" s="228"/>
      <c r="F878" s="201"/>
      <c r="G878" s="202"/>
      <c r="H878" s="234"/>
      <c r="I878" s="199"/>
      <c r="J878" s="200"/>
    </row>
    <row r="879" customFormat="false" ht="13.8" hidden="false" customHeight="false" outlineLevel="0" collapsed="false">
      <c r="A879" s="238" t="s">
        <v>384</v>
      </c>
      <c r="B879" s="228"/>
      <c r="C879" s="228"/>
      <c r="D879" s="228"/>
      <c r="E879" s="228"/>
      <c r="F879" s="201" t="s">
        <v>277</v>
      </c>
      <c r="G879" s="202" t="n">
        <f aca="false">'Planilha Orçamentária'!F124</f>
        <v>2249.39208</v>
      </c>
      <c r="H879" s="229" t="str">
        <f aca="false">'Planilha Orçamentária'!E124</f>
        <v>M3XKM</v>
      </c>
      <c r="J879" s="200"/>
    </row>
    <row r="880" customFormat="false" ht="13.8" hidden="false" customHeight="false" outlineLevel="0" collapsed="false">
      <c r="A880" s="233"/>
      <c r="B880" s="228"/>
      <c r="C880" s="228"/>
      <c r="D880" s="228"/>
      <c r="E880" s="228"/>
      <c r="F880" s="201"/>
      <c r="G880" s="202"/>
      <c r="H880" s="234"/>
      <c r="I880" s="199"/>
      <c r="J880" s="200"/>
    </row>
    <row r="881" customFormat="false" ht="13.8" hidden="false" customHeight="false" outlineLevel="0" collapsed="false">
      <c r="A881" s="209"/>
      <c r="B881" s="210"/>
      <c r="C881" s="210"/>
      <c r="D881" s="210"/>
      <c r="E881" s="210"/>
      <c r="F881" s="210"/>
      <c r="G881" s="235"/>
      <c r="H881" s="210"/>
      <c r="I881" s="236"/>
      <c r="J881" s="211"/>
    </row>
    <row r="882" customFormat="false" ht="13.8" hidden="false" customHeight="false" outlineLevel="0" collapsed="false">
      <c r="A882" s="189" t="s">
        <v>10</v>
      </c>
      <c r="B882" s="190" t="s">
        <v>271</v>
      </c>
      <c r="C882" s="190"/>
      <c r="D882" s="197" t="s">
        <v>272</v>
      </c>
      <c r="E882" s="192"/>
      <c r="F882" s="192"/>
      <c r="G882" s="192"/>
      <c r="H882" s="192"/>
      <c r="I882" s="192"/>
      <c r="J882" s="193"/>
    </row>
    <row r="883" customFormat="false" ht="13.8" hidden="false" customHeight="false" outlineLevel="0" collapsed="false">
      <c r="A883" s="217" t="str">
        <f aca="false">'Planilha Orçamentária'!A125</f>
        <v>5.2.9</v>
      </c>
      <c r="B883" s="218" t="n">
        <f aca="false">'Planilha Orçamentária'!B125</f>
        <v>95995</v>
      </c>
      <c r="C883" s="218"/>
      <c r="D883" s="227" t="str">
        <f aca="false">'Planilha Orçamentária'!D125</f>
        <v>EXECUÇÃO DE PAVIMENTO COM APLICAÇÃO DE CONCRETO ASFÁLTICO, CAMADA DE ROLAMENTO - EXCLUSIVE CARGA E TRANSPORTE. AF_11/2019 – 4CM</v>
      </c>
      <c r="E883" s="227"/>
      <c r="F883" s="227"/>
      <c r="G883" s="227"/>
      <c r="H883" s="227"/>
      <c r="I883" s="227"/>
      <c r="J883" s="227"/>
    </row>
    <row r="884" customFormat="false" ht="19.9" hidden="false" customHeight="true" outlineLevel="0" collapsed="false">
      <c r="A884" s="217"/>
      <c r="B884" s="217"/>
      <c r="C884" s="218"/>
      <c r="D884" s="227"/>
      <c r="E884" s="227"/>
      <c r="F884" s="227"/>
      <c r="G884" s="227"/>
      <c r="H884" s="227"/>
      <c r="I884" s="227"/>
      <c r="J884" s="227"/>
    </row>
    <row r="885" customFormat="false" ht="13.8" hidden="false" customHeight="false" outlineLevel="0" collapsed="false">
      <c r="A885" s="197" t="s">
        <v>273</v>
      </c>
      <c r="B885" s="228"/>
      <c r="C885" s="228"/>
      <c r="D885" s="228"/>
      <c r="E885" s="228"/>
      <c r="F885" s="201"/>
      <c r="G885" s="202"/>
      <c r="H885" s="234"/>
      <c r="I885" s="199"/>
      <c r="J885" s="200"/>
    </row>
    <row r="886" customFormat="false" ht="13.8" hidden="false" customHeight="false" outlineLevel="0" collapsed="false">
      <c r="A886" s="233"/>
      <c r="B886" s="228"/>
      <c r="C886" s="228"/>
      <c r="D886" s="228"/>
      <c r="E886" s="228"/>
      <c r="F886" s="201"/>
      <c r="G886" s="202"/>
      <c r="H886" s="234"/>
      <c r="I886" s="199"/>
      <c r="J886" s="200"/>
    </row>
    <row r="887" customFormat="false" ht="13.8" hidden="false" customHeight="false" outlineLevel="0" collapsed="false">
      <c r="A887" s="238" t="s">
        <v>370</v>
      </c>
      <c r="B887" s="228"/>
      <c r="C887" s="228"/>
      <c r="D887" s="228"/>
      <c r="E887" s="228"/>
      <c r="F887" s="199" t="s">
        <v>389</v>
      </c>
      <c r="H887" s="234"/>
      <c r="I887" s="199"/>
      <c r="J887" s="200"/>
    </row>
    <row r="888" customFormat="false" ht="13.8" hidden="false" customHeight="false" outlineLevel="0" collapsed="false">
      <c r="A888" s="239" t="s">
        <v>390</v>
      </c>
      <c r="B888" s="228"/>
      <c r="C888" s="228"/>
      <c r="D888" s="228"/>
      <c r="E888" s="228"/>
      <c r="F888" s="201"/>
      <c r="G888" s="202"/>
      <c r="H888" s="234"/>
      <c r="I888" s="199"/>
      <c r="J888" s="200"/>
    </row>
    <row r="889" customFormat="false" ht="13.8" hidden="false" customHeight="false" outlineLevel="0" collapsed="false">
      <c r="A889" s="238"/>
      <c r="B889" s="228"/>
      <c r="C889" s="228"/>
      <c r="D889" s="228"/>
      <c r="E889" s="228"/>
      <c r="F889" s="201" t="s">
        <v>277</v>
      </c>
      <c r="G889" s="202" t="n">
        <f aca="false">'Planilha Orçamentária'!F125</f>
        <v>100.8696</v>
      </c>
      <c r="H889" s="229" t="str">
        <f aca="false">'Planilha Orçamentária'!E125</f>
        <v>M3</v>
      </c>
      <c r="J889" s="200"/>
    </row>
    <row r="890" customFormat="false" ht="13.8" hidden="false" customHeight="false" outlineLevel="0" collapsed="false">
      <c r="A890" s="233"/>
      <c r="B890" s="228"/>
      <c r="C890" s="228"/>
      <c r="D890" s="228"/>
      <c r="E890" s="228"/>
      <c r="F890" s="201"/>
      <c r="G890" s="202"/>
      <c r="H890" s="234"/>
      <c r="I890" s="199"/>
      <c r="J890" s="200"/>
    </row>
    <row r="891" customFormat="false" ht="13.8" hidden="false" customHeight="false" outlineLevel="0" collapsed="false">
      <c r="A891" s="209"/>
      <c r="B891" s="210"/>
      <c r="C891" s="210"/>
      <c r="D891" s="210"/>
      <c r="E891" s="210"/>
      <c r="F891" s="210"/>
      <c r="G891" s="235"/>
      <c r="H891" s="210"/>
      <c r="I891" s="236"/>
      <c r="J891" s="211"/>
    </row>
    <row r="892" customFormat="false" ht="13.8" hidden="false" customHeight="false" outlineLevel="0" collapsed="false">
      <c r="A892" s="189" t="s">
        <v>10</v>
      </c>
      <c r="B892" s="190" t="s">
        <v>271</v>
      </c>
      <c r="C892" s="190"/>
      <c r="D892" s="197" t="s">
        <v>272</v>
      </c>
      <c r="E892" s="192"/>
      <c r="F892" s="192"/>
      <c r="G892" s="192"/>
      <c r="H892" s="192"/>
      <c r="I892" s="192"/>
      <c r="J892" s="193"/>
    </row>
    <row r="893" customFormat="false" ht="13.8" hidden="false" customHeight="false" outlineLevel="0" collapsed="false">
      <c r="A893" s="217" t="str">
        <f aca="false">'Planilha Orçamentária'!A126</f>
        <v>5.2.10</v>
      </c>
      <c r="B893" s="218" t="n">
        <f aca="false">'Planilha Orçamentária'!B126</f>
        <v>100986</v>
      </c>
      <c r="C893" s="218"/>
      <c r="D893" s="227" t="str">
        <f aca="false">'Planilha Orçamentária'!D126</f>
        <v>CARGA DE MISTURA ASFÁLTICA EM CAMINHÃO BASCULANTE 10 M³ (UNIDADE: M3). AF_07/2020</v>
      </c>
      <c r="E893" s="227"/>
      <c r="F893" s="227"/>
      <c r="G893" s="227"/>
      <c r="H893" s="227"/>
      <c r="I893" s="227"/>
      <c r="J893" s="227"/>
    </row>
    <row r="894" customFormat="false" ht="13.8" hidden="false" customHeight="false" outlineLevel="0" collapsed="false">
      <c r="A894" s="217"/>
      <c r="B894" s="217"/>
      <c r="C894" s="218"/>
      <c r="D894" s="227"/>
      <c r="E894" s="227"/>
      <c r="F894" s="227"/>
      <c r="G894" s="227"/>
      <c r="H894" s="227"/>
      <c r="I894" s="227"/>
      <c r="J894" s="227"/>
    </row>
    <row r="895" customFormat="false" ht="13.8" hidden="false" customHeight="false" outlineLevel="0" collapsed="false">
      <c r="A895" s="197" t="s">
        <v>273</v>
      </c>
      <c r="B895" s="228"/>
      <c r="C895" s="228"/>
      <c r="D895" s="228"/>
      <c r="E895" s="228"/>
      <c r="F895" s="201"/>
      <c r="G895" s="202"/>
      <c r="H895" s="234"/>
      <c r="I895" s="199"/>
      <c r="J895" s="200"/>
    </row>
    <row r="896" customFormat="false" ht="13.8" hidden="false" customHeight="false" outlineLevel="0" collapsed="false">
      <c r="A896" s="233"/>
      <c r="B896" s="228"/>
      <c r="C896" s="228"/>
      <c r="D896" s="228"/>
      <c r="E896" s="228"/>
      <c r="F896" s="201"/>
      <c r="G896" s="202"/>
      <c r="H896" s="234"/>
      <c r="I896" s="199"/>
      <c r="J896" s="200"/>
    </row>
    <row r="897" customFormat="false" ht="13.8" hidden="false" customHeight="false" outlineLevel="0" collapsed="false">
      <c r="A897" s="238" t="s">
        <v>370</v>
      </c>
      <c r="B897" s="228"/>
      <c r="C897" s="228"/>
      <c r="D897" s="228"/>
      <c r="E897" s="228"/>
      <c r="F897" s="199" t="s">
        <v>389</v>
      </c>
      <c r="H897" s="234"/>
      <c r="I897" s="199"/>
      <c r="J897" s="200"/>
    </row>
    <row r="898" customFormat="false" ht="13.8" hidden="false" customHeight="false" outlineLevel="0" collapsed="false">
      <c r="A898" s="239" t="s">
        <v>390</v>
      </c>
      <c r="B898" s="228"/>
      <c r="C898" s="228"/>
      <c r="D898" s="228"/>
      <c r="E898" s="228"/>
      <c r="F898" s="201"/>
      <c r="G898" s="202"/>
      <c r="H898" s="234"/>
      <c r="I898" s="199"/>
      <c r="J898" s="200"/>
    </row>
    <row r="899" customFormat="false" ht="13.8" hidden="false" customHeight="false" outlineLevel="0" collapsed="false">
      <c r="A899" s="238"/>
      <c r="B899" s="228"/>
      <c r="C899" s="228"/>
      <c r="D899" s="228"/>
      <c r="E899" s="228"/>
      <c r="F899" s="201" t="s">
        <v>277</v>
      </c>
      <c r="G899" s="202" t="n">
        <f aca="false">'Planilha Orçamentária'!F126</f>
        <v>100.8696</v>
      </c>
      <c r="H899" s="229" t="str">
        <f aca="false">'Planilha Orçamentária'!E126</f>
        <v>M3</v>
      </c>
      <c r="J899" s="200"/>
    </row>
    <row r="900" customFormat="false" ht="13.8" hidden="false" customHeight="false" outlineLevel="0" collapsed="false">
      <c r="A900" s="233"/>
      <c r="B900" s="228"/>
      <c r="C900" s="228"/>
      <c r="D900" s="228"/>
      <c r="E900" s="228"/>
      <c r="F900" s="201"/>
      <c r="G900" s="202"/>
      <c r="H900" s="234"/>
      <c r="I900" s="199"/>
      <c r="J900" s="200"/>
    </row>
    <row r="901" customFormat="false" ht="13.8" hidden="false" customHeight="false" outlineLevel="0" collapsed="false">
      <c r="A901" s="209"/>
      <c r="B901" s="210"/>
      <c r="C901" s="210"/>
      <c r="D901" s="210"/>
      <c r="E901" s="210"/>
      <c r="F901" s="210"/>
      <c r="G901" s="235"/>
      <c r="H901" s="210"/>
      <c r="I901" s="236"/>
      <c r="J901" s="211"/>
    </row>
    <row r="902" customFormat="false" ht="13.8" hidden="false" customHeight="false" outlineLevel="0" collapsed="false">
      <c r="A902" s="189" t="s">
        <v>10</v>
      </c>
      <c r="B902" s="190" t="s">
        <v>271</v>
      </c>
      <c r="C902" s="190"/>
      <c r="D902" s="197" t="s">
        <v>272</v>
      </c>
      <c r="E902" s="192"/>
      <c r="F902" s="192"/>
      <c r="G902" s="192"/>
      <c r="H902" s="192"/>
      <c r="I902" s="192"/>
      <c r="J902" s="193"/>
    </row>
    <row r="903" customFormat="false" ht="13.8" hidden="false" customHeight="false" outlineLevel="0" collapsed="false">
      <c r="A903" s="217" t="str">
        <f aca="false">'Planilha Orçamentária'!A127</f>
        <v>5.2.11</v>
      </c>
      <c r="B903" s="218" t="n">
        <f aca="false">'Planilha Orçamentária'!B127</f>
        <v>95875</v>
      </c>
      <c r="C903" s="218"/>
      <c r="D903" s="227" t="str">
        <f aca="false">'Planilha Orçamentária'!D127</f>
        <v>TRANSPORTE COM CAMINHÃO BASCULANTE DE 10 M³, EM VIA URBANA PAVIMENTADA, DMT ATÉ 30 KM (UNIDADE: M3XKM). AF_07/2020</v>
      </c>
      <c r="E903" s="227"/>
      <c r="F903" s="227"/>
      <c r="G903" s="227"/>
      <c r="H903" s="227"/>
      <c r="I903" s="227"/>
      <c r="J903" s="227"/>
    </row>
    <row r="904" customFormat="false" ht="13.8" hidden="false" customHeight="false" outlineLevel="0" collapsed="false">
      <c r="A904" s="217"/>
      <c r="B904" s="217"/>
      <c r="C904" s="218"/>
      <c r="D904" s="227"/>
      <c r="E904" s="227"/>
      <c r="F904" s="227"/>
      <c r="G904" s="227"/>
      <c r="H904" s="227"/>
      <c r="I904" s="227"/>
      <c r="J904" s="227"/>
    </row>
    <row r="905" customFormat="false" ht="13.8" hidden="false" customHeight="false" outlineLevel="0" collapsed="false">
      <c r="A905" s="197" t="s">
        <v>273</v>
      </c>
      <c r="B905" s="228"/>
      <c r="C905" s="228"/>
      <c r="D905" s="228"/>
      <c r="E905" s="228"/>
      <c r="F905" s="201"/>
      <c r="G905" s="202"/>
      <c r="H905" s="234"/>
      <c r="I905" s="199"/>
      <c r="J905" s="200"/>
    </row>
    <row r="906" customFormat="false" ht="13.8" hidden="false" customHeight="false" outlineLevel="0" collapsed="false">
      <c r="A906" s="233"/>
      <c r="B906" s="228"/>
      <c r="C906" s="228"/>
      <c r="D906" s="228"/>
      <c r="E906" s="228"/>
      <c r="F906" s="201"/>
      <c r="G906" s="202"/>
      <c r="H906" s="234"/>
      <c r="I906" s="199"/>
      <c r="J906" s="200"/>
    </row>
    <row r="907" customFormat="false" ht="13.8" hidden="false" customHeight="false" outlineLevel="0" collapsed="false">
      <c r="A907" s="238" t="s">
        <v>370</v>
      </c>
      <c r="B907" s="228"/>
      <c r="C907" s="228"/>
      <c r="D907" s="228"/>
      <c r="E907" s="228"/>
      <c r="F907" s="199" t="s">
        <v>391</v>
      </c>
      <c r="H907" s="234"/>
      <c r="I907" s="199"/>
      <c r="J907" s="200"/>
    </row>
    <row r="908" customFormat="false" ht="13.8" hidden="false" customHeight="false" outlineLevel="0" collapsed="false">
      <c r="A908" s="239" t="s">
        <v>390</v>
      </c>
      <c r="B908" s="228"/>
      <c r="C908" s="228"/>
      <c r="D908" s="228"/>
      <c r="E908" s="228"/>
      <c r="F908" s="201"/>
      <c r="G908" s="202"/>
      <c r="H908" s="234"/>
      <c r="I908" s="199"/>
      <c r="J908" s="200"/>
    </row>
    <row r="909" customFormat="false" ht="13.8" hidden="false" customHeight="false" outlineLevel="0" collapsed="false">
      <c r="A909" s="238" t="s">
        <v>384</v>
      </c>
      <c r="B909" s="228"/>
      <c r="C909" s="228"/>
      <c r="D909" s="228"/>
      <c r="E909" s="228"/>
      <c r="F909" s="201" t="s">
        <v>277</v>
      </c>
      <c r="G909" s="202" t="n">
        <f aca="false">'Planilha Orçamentária'!F127</f>
        <v>2249.39208</v>
      </c>
      <c r="H909" s="229" t="str">
        <f aca="false">'Planilha Orçamentária'!E127</f>
        <v>M3XKM</v>
      </c>
      <c r="J909" s="200"/>
    </row>
    <row r="910" customFormat="false" ht="13.8" hidden="false" customHeight="false" outlineLevel="0" collapsed="false">
      <c r="A910" s="233"/>
      <c r="B910" s="228"/>
      <c r="C910" s="228"/>
      <c r="D910" s="228"/>
      <c r="E910" s="228"/>
      <c r="F910" s="201"/>
      <c r="G910" s="202"/>
      <c r="H910" s="234"/>
      <c r="I910" s="199"/>
      <c r="J910" s="200"/>
    </row>
    <row r="911" customFormat="false" ht="13.8" hidden="false" customHeight="false" outlineLevel="0" collapsed="false">
      <c r="A911" s="209"/>
      <c r="B911" s="210"/>
      <c r="C911" s="210"/>
      <c r="D911" s="210"/>
      <c r="E911" s="210"/>
      <c r="F911" s="210"/>
      <c r="G911" s="235"/>
      <c r="H911" s="210"/>
      <c r="I911" s="236"/>
      <c r="J911" s="211"/>
    </row>
    <row r="912" customFormat="false" ht="13.8" hidden="false" customHeight="false" outlineLevel="0" collapsed="false">
      <c r="A912" s="189" t="s">
        <v>10</v>
      </c>
      <c r="B912" s="190" t="s">
        <v>271</v>
      </c>
      <c r="C912" s="190"/>
      <c r="D912" s="197" t="s">
        <v>272</v>
      </c>
      <c r="E912" s="192"/>
      <c r="F912" s="192"/>
      <c r="G912" s="192"/>
      <c r="H912" s="192"/>
      <c r="I912" s="192"/>
      <c r="J912" s="193"/>
    </row>
    <row r="913" customFormat="false" ht="13.8" hidden="false" customHeight="false" outlineLevel="0" collapsed="false">
      <c r="A913" s="217" t="str">
        <f aca="false">'Planilha Orçamentária'!A130</f>
        <v>5.3.1</v>
      </c>
      <c r="B913" s="218" t="n">
        <f aca="false">'Planilha Orçamentária'!B130</f>
        <v>99814</v>
      </c>
      <c r="C913" s="218"/>
      <c r="D913" s="227" t="str">
        <f aca="false">'Planilha Orçamentária'!D130</f>
        <v>LIMPEZA DE SUPERFÍCIE COM JATO DE ALTA PRESSÃO. AF_04/2019</v>
      </c>
      <c r="E913" s="227"/>
      <c r="F913" s="227"/>
      <c r="G913" s="227"/>
      <c r="H913" s="227"/>
      <c r="I913" s="227"/>
      <c r="J913" s="227"/>
    </row>
    <row r="914" customFormat="false" ht="13.8" hidden="false" customHeight="false" outlineLevel="0" collapsed="false">
      <c r="A914" s="217"/>
      <c r="B914" s="217"/>
      <c r="C914" s="218"/>
      <c r="D914" s="227"/>
      <c r="E914" s="227"/>
      <c r="F914" s="227"/>
      <c r="G914" s="227"/>
      <c r="H914" s="227"/>
      <c r="I914" s="227"/>
      <c r="J914" s="227"/>
    </row>
    <row r="915" customFormat="false" ht="13.8" hidden="false" customHeight="false" outlineLevel="0" collapsed="false">
      <c r="A915" s="197" t="s">
        <v>273</v>
      </c>
      <c r="B915" s="228"/>
      <c r="C915" s="228"/>
      <c r="D915" s="228"/>
      <c r="E915" s="228"/>
      <c r="F915" s="201"/>
      <c r="G915" s="202"/>
      <c r="H915" s="234"/>
      <c r="I915" s="199"/>
      <c r="J915" s="200"/>
    </row>
    <row r="916" customFormat="false" ht="13.8" hidden="false" customHeight="false" outlineLevel="0" collapsed="false">
      <c r="A916" s="233"/>
      <c r="B916" s="228"/>
      <c r="C916" s="228"/>
      <c r="D916" s="228"/>
      <c r="E916" s="228"/>
      <c r="F916" s="201"/>
      <c r="G916" s="202"/>
      <c r="H916" s="234"/>
      <c r="I916" s="199"/>
      <c r="J916" s="200"/>
    </row>
    <row r="917" customFormat="false" ht="13.8" hidden="false" customHeight="false" outlineLevel="0" collapsed="false">
      <c r="A917" s="238" t="s">
        <v>392</v>
      </c>
      <c r="B917" s="228"/>
      <c r="C917" s="228"/>
      <c r="D917" s="228"/>
      <c r="E917" s="228"/>
      <c r="F917" s="199" t="s">
        <v>393</v>
      </c>
      <c r="H917" s="234"/>
      <c r="I917" s="199"/>
      <c r="J917" s="200"/>
    </row>
    <row r="918" customFormat="false" ht="13.8" hidden="false" customHeight="false" outlineLevel="0" collapsed="false">
      <c r="A918" s="239"/>
      <c r="B918" s="228"/>
      <c r="C918" s="228"/>
      <c r="D918" s="228"/>
      <c r="E918" s="228"/>
      <c r="F918" s="201"/>
      <c r="G918" s="202"/>
      <c r="H918" s="234"/>
      <c r="I918" s="199"/>
      <c r="J918" s="200"/>
    </row>
    <row r="919" customFormat="false" ht="13.8" hidden="false" customHeight="false" outlineLevel="0" collapsed="false">
      <c r="A919" s="238"/>
      <c r="B919" s="228"/>
      <c r="C919" s="228"/>
      <c r="D919" s="228"/>
      <c r="E919" s="228"/>
      <c r="F919" s="201" t="s">
        <v>277</v>
      </c>
      <c r="G919" s="202" t="n">
        <f aca="false">'Planilha Orçamentária'!F130</f>
        <v>2442.48</v>
      </c>
      <c r="H919" s="229" t="str">
        <f aca="false">'Planilha Orçamentária'!E130</f>
        <v>M2</v>
      </c>
      <c r="J919" s="200"/>
    </row>
    <row r="920" customFormat="false" ht="13.8" hidden="false" customHeight="false" outlineLevel="0" collapsed="false">
      <c r="A920" s="233"/>
      <c r="B920" s="228"/>
      <c r="C920" s="228"/>
      <c r="D920" s="228"/>
      <c r="E920" s="228"/>
      <c r="F920" s="201"/>
      <c r="G920" s="202"/>
      <c r="H920" s="234"/>
      <c r="I920" s="199"/>
      <c r="J920" s="200"/>
    </row>
    <row r="921" customFormat="false" ht="13.8" hidden="false" customHeight="false" outlineLevel="0" collapsed="false">
      <c r="A921" s="209"/>
      <c r="B921" s="210"/>
      <c r="C921" s="210"/>
      <c r="D921" s="210"/>
      <c r="E921" s="210"/>
      <c r="F921" s="210"/>
      <c r="G921" s="235"/>
      <c r="H921" s="210"/>
      <c r="I921" s="236"/>
      <c r="J921" s="211"/>
    </row>
    <row r="922" customFormat="false" ht="13.8" hidden="false" customHeight="false" outlineLevel="0" collapsed="false">
      <c r="A922" s="189" t="s">
        <v>10</v>
      </c>
      <c r="B922" s="190" t="s">
        <v>271</v>
      </c>
      <c r="C922" s="190"/>
      <c r="D922" s="197" t="s">
        <v>272</v>
      </c>
      <c r="E922" s="192"/>
      <c r="F922" s="192"/>
      <c r="G922" s="192"/>
      <c r="H922" s="192"/>
      <c r="I922" s="192"/>
      <c r="J922" s="193"/>
    </row>
    <row r="923" customFormat="false" ht="13.8" hidden="false" customHeight="false" outlineLevel="0" collapsed="false">
      <c r="A923" s="217" t="str">
        <f aca="false">'Planilha Orçamentária'!A131</f>
        <v>5.3.2</v>
      </c>
      <c r="B923" s="218" t="n">
        <f aca="false">'Planilha Orçamentária'!B131</f>
        <v>96001</v>
      </c>
      <c r="C923" s="218"/>
      <c r="D923" s="227" t="str">
        <f aca="false">'Planilha Orçamentária'!D131</f>
        <v>FRESAGEM DE PAVIMENTO ASFÁLTICO (PROFUNDIDADE ATÉ 5,0 CM) - EXCLUSIVE TRANSPORTE. AF_11/2019</v>
      </c>
      <c r="E923" s="227"/>
      <c r="F923" s="227"/>
      <c r="G923" s="227"/>
      <c r="H923" s="227"/>
      <c r="I923" s="227"/>
      <c r="J923" s="227"/>
    </row>
    <row r="924" customFormat="false" ht="13.8" hidden="false" customHeight="false" outlineLevel="0" collapsed="false">
      <c r="A924" s="217"/>
      <c r="B924" s="217"/>
      <c r="C924" s="218"/>
      <c r="D924" s="227"/>
      <c r="E924" s="227"/>
      <c r="F924" s="227"/>
      <c r="G924" s="227"/>
      <c r="H924" s="227"/>
      <c r="I924" s="227"/>
      <c r="J924" s="227"/>
    </row>
    <row r="925" customFormat="false" ht="13.8" hidden="false" customHeight="false" outlineLevel="0" collapsed="false">
      <c r="A925" s="197" t="s">
        <v>273</v>
      </c>
      <c r="B925" s="228"/>
      <c r="C925" s="228"/>
      <c r="D925" s="228"/>
      <c r="E925" s="228"/>
      <c r="F925" s="201"/>
      <c r="G925" s="202"/>
      <c r="H925" s="234"/>
      <c r="I925" s="199"/>
      <c r="J925" s="200"/>
    </row>
    <row r="926" customFormat="false" ht="13.8" hidden="false" customHeight="false" outlineLevel="0" collapsed="false">
      <c r="A926" s="233"/>
      <c r="B926" s="228"/>
      <c r="C926" s="228"/>
      <c r="D926" s="228"/>
      <c r="E926" s="228"/>
      <c r="F926" s="201"/>
      <c r="G926" s="202"/>
      <c r="H926" s="234"/>
      <c r="I926" s="199"/>
      <c r="J926" s="200"/>
    </row>
    <row r="927" customFormat="false" ht="13.8" hidden="false" customHeight="false" outlineLevel="0" collapsed="false">
      <c r="A927" s="238" t="s">
        <v>392</v>
      </c>
      <c r="B927" s="228"/>
      <c r="C927" s="228"/>
      <c r="D927" s="228"/>
      <c r="E927" s="228"/>
      <c r="F927" s="199" t="s">
        <v>393</v>
      </c>
      <c r="H927" s="234"/>
      <c r="I927" s="199"/>
      <c r="J927" s="200"/>
    </row>
    <row r="928" customFormat="false" ht="13.8" hidden="false" customHeight="false" outlineLevel="0" collapsed="false">
      <c r="A928" s="239"/>
      <c r="B928" s="228"/>
      <c r="C928" s="228"/>
      <c r="D928" s="228"/>
      <c r="E928" s="228"/>
      <c r="F928" s="201"/>
      <c r="G928" s="202"/>
      <c r="H928" s="234"/>
      <c r="I928" s="199"/>
      <c r="J928" s="200"/>
    </row>
    <row r="929" customFormat="false" ht="13.8" hidden="false" customHeight="false" outlineLevel="0" collapsed="false">
      <c r="A929" s="238"/>
      <c r="B929" s="228"/>
      <c r="C929" s="228"/>
      <c r="D929" s="228"/>
      <c r="E929" s="228"/>
      <c r="F929" s="201" t="s">
        <v>277</v>
      </c>
      <c r="G929" s="202" t="n">
        <f aca="false">'Planilha Orçamentária'!F131</f>
        <v>2442.48</v>
      </c>
      <c r="H929" s="229" t="str">
        <f aca="false">'Planilha Orçamentária'!E131</f>
        <v>M2</v>
      </c>
      <c r="J929" s="200"/>
    </row>
    <row r="930" customFormat="false" ht="13.8" hidden="false" customHeight="false" outlineLevel="0" collapsed="false">
      <c r="A930" s="233"/>
      <c r="B930" s="228"/>
      <c r="C930" s="228"/>
      <c r="D930" s="228"/>
      <c r="E930" s="228"/>
      <c r="F930" s="201"/>
      <c r="G930" s="202"/>
      <c r="H930" s="234"/>
      <c r="I930" s="199"/>
      <c r="J930" s="200"/>
    </row>
    <row r="931" customFormat="false" ht="13.8" hidden="false" customHeight="false" outlineLevel="0" collapsed="false">
      <c r="A931" s="209"/>
      <c r="B931" s="210"/>
      <c r="C931" s="210"/>
      <c r="D931" s="210"/>
      <c r="E931" s="210"/>
      <c r="F931" s="210"/>
      <c r="G931" s="235"/>
      <c r="H931" s="210"/>
      <c r="I931" s="236"/>
      <c r="J931" s="211"/>
    </row>
    <row r="932" customFormat="false" ht="13.8" hidden="false" customHeight="false" outlineLevel="0" collapsed="false">
      <c r="A932" s="189" t="s">
        <v>10</v>
      </c>
      <c r="B932" s="190" t="s">
        <v>271</v>
      </c>
      <c r="C932" s="190"/>
      <c r="D932" s="197" t="s">
        <v>272</v>
      </c>
      <c r="E932" s="192"/>
      <c r="F932" s="192"/>
      <c r="G932" s="192"/>
      <c r="H932" s="192"/>
      <c r="I932" s="192"/>
      <c r="J932" s="193"/>
    </row>
    <row r="933" customFormat="false" ht="13.8" hidden="false" customHeight="false" outlineLevel="0" collapsed="false">
      <c r="A933" s="217" t="str">
        <f aca="false">'Planilha Orçamentária'!A132</f>
        <v>5.3.3</v>
      </c>
      <c r="B933" s="218" t="n">
        <f aca="false">'Planilha Orçamentária'!B132</f>
        <v>100982</v>
      </c>
      <c r="C933" s="218"/>
      <c r="D933" s="227" t="str">
        <f aca="false">'Planilha Orçamentária'!D132</f>
        <v>CARGA, MANOBRA E DESCARGA DE ENTULHO EM CAMINHÃO BASCULANTE 10 M³ - CARGA COM ESCAVADEIRA HIDRÁULICA  (CAÇAMBA DE 0,80 M³ / 111 HP) E DESCARGA LIVRE (UNIDADE: M3). AF_07/2020</v>
      </c>
      <c r="E933" s="227"/>
      <c r="F933" s="227"/>
      <c r="G933" s="227"/>
      <c r="H933" s="227"/>
      <c r="I933" s="227"/>
      <c r="J933" s="227"/>
    </row>
    <row r="934" customFormat="false" ht="22.35" hidden="false" customHeight="true" outlineLevel="0" collapsed="false">
      <c r="A934" s="217"/>
      <c r="B934" s="217"/>
      <c r="C934" s="218"/>
      <c r="D934" s="227"/>
      <c r="E934" s="227"/>
      <c r="F934" s="227"/>
      <c r="G934" s="227"/>
      <c r="H934" s="227"/>
      <c r="I934" s="227"/>
      <c r="J934" s="227"/>
    </row>
    <row r="935" customFormat="false" ht="13.8" hidden="false" customHeight="false" outlineLevel="0" collapsed="false">
      <c r="A935" s="197" t="s">
        <v>273</v>
      </c>
      <c r="B935" s="228"/>
      <c r="C935" s="228"/>
      <c r="D935" s="228"/>
      <c r="E935" s="228"/>
      <c r="F935" s="201"/>
      <c r="G935" s="202"/>
      <c r="H935" s="234"/>
      <c r="I935" s="199"/>
      <c r="J935" s="200"/>
    </row>
    <row r="936" customFormat="false" ht="13.8" hidden="false" customHeight="false" outlineLevel="0" collapsed="false">
      <c r="A936" s="233"/>
      <c r="B936" s="228"/>
      <c r="C936" s="228"/>
      <c r="D936" s="228"/>
      <c r="E936" s="228"/>
      <c r="F936" s="201"/>
      <c r="G936" s="202"/>
      <c r="H936" s="234"/>
      <c r="I936" s="199"/>
      <c r="J936" s="200"/>
    </row>
    <row r="937" customFormat="false" ht="13.8" hidden="false" customHeight="false" outlineLevel="0" collapsed="false">
      <c r="A937" s="238" t="s">
        <v>392</v>
      </c>
      <c r="B937" s="228"/>
      <c r="C937" s="228"/>
      <c r="D937" s="228"/>
      <c r="E937" s="228"/>
      <c r="F937" s="199" t="s">
        <v>394</v>
      </c>
      <c r="H937" s="234"/>
      <c r="I937" s="199"/>
      <c r="J937" s="200"/>
    </row>
    <row r="938" customFormat="false" ht="13.8" hidden="false" customHeight="false" outlineLevel="0" collapsed="false">
      <c r="A938" s="239" t="s">
        <v>321</v>
      </c>
      <c r="B938" s="228"/>
      <c r="C938" s="228"/>
      <c r="D938" s="228"/>
      <c r="E938" s="228"/>
      <c r="F938" s="201"/>
      <c r="G938" s="202"/>
      <c r="H938" s="234"/>
      <c r="I938" s="199"/>
      <c r="J938" s="200"/>
    </row>
    <row r="939" customFormat="false" ht="13.8" hidden="false" customHeight="false" outlineLevel="0" collapsed="false">
      <c r="A939" s="238" t="s">
        <v>284</v>
      </c>
      <c r="B939" s="228"/>
      <c r="C939" s="228"/>
      <c r="D939" s="228"/>
      <c r="E939" s="228"/>
      <c r="F939" s="201" t="s">
        <v>277</v>
      </c>
      <c r="G939" s="202" t="n">
        <f aca="false">'Planilha Orçamentária'!F132</f>
        <v>158.7612</v>
      </c>
      <c r="H939" s="229" t="str">
        <f aca="false">'Planilha Orçamentária'!E132</f>
        <v>M3 </v>
      </c>
      <c r="J939" s="200"/>
    </row>
    <row r="940" customFormat="false" ht="13.8" hidden="false" customHeight="false" outlineLevel="0" collapsed="false">
      <c r="A940" s="233"/>
      <c r="B940" s="228"/>
      <c r="C940" s="228"/>
      <c r="D940" s="228"/>
      <c r="E940" s="228"/>
      <c r="F940" s="201"/>
      <c r="G940" s="202"/>
      <c r="H940" s="234"/>
      <c r="I940" s="199"/>
      <c r="J940" s="200"/>
    </row>
    <row r="941" customFormat="false" ht="13.8" hidden="false" customHeight="false" outlineLevel="0" collapsed="false">
      <c r="A941" s="209"/>
      <c r="B941" s="210"/>
      <c r="C941" s="210"/>
      <c r="D941" s="210"/>
      <c r="E941" s="210"/>
      <c r="F941" s="210"/>
      <c r="G941" s="235"/>
      <c r="H941" s="210"/>
      <c r="I941" s="236"/>
      <c r="J941" s="211"/>
    </row>
    <row r="942" customFormat="false" ht="13.8" hidden="false" customHeight="false" outlineLevel="0" collapsed="false">
      <c r="A942" s="189" t="s">
        <v>10</v>
      </c>
      <c r="B942" s="190" t="s">
        <v>271</v>
      </c>
      <c r="C942" s="190"/>
      <c r="D942" s="197" t="s">
        <v>272</v>
      </c>
      <c r="E942" s="192"/>
      <c r="F942" s="192"/>
      <c r="G942" s="192"/>
      <c r="H942" s="192"/>
      <c r="I942" s="192"/>
      <c r="J942" s="193"/>
    </row>
    <row r="943" customFormat="false" ht="13.8" hidden="false" customHeight="false" outlineLevel="0" collapsed="false">
      <c r="A943" s="217" t="str">
        <f aca="false">'Planilha Orçamentária'!A133</f>
        <v>5.3.4</v>
      </c>
      <c r="B943" s="218" t="n">
        <f aca="false">'Planilha Orçamentária'!B133</f>
        <v>95875</v>
      </c>
      <c r="C943" s="218"/>
      <c r="D943" s="227" t="str">
        <f aca="false">'Planilha Orçamentária'!D133</f>
        <v>TRANSPORTE COM CAMINHÃO BASCULANTE DE 10 M³, EM VIA URBANA PAVIMENTADA, DMT ATÉ 30 KM (UNIDADE: M3XKM). AF_07/2020</v>
      </c>
      <c r="E943" s="227"/>
      <c r="F943" s="227"/>
      <c r="G943" s="227"/>
      <c r="H943" s="227"/>
      <c r="I943" s="227"/>
      <c r="J943" s="227"/>
    </row>
    <row r="944" customFormat="false" ht="13.8" hidden="false" customHeight="false" outlineLevel="0" collapsed="false">
      <c r="A944" s="217"/>
      <c r="B944" s="217"/>
      <c r="C944" s="218"/>
      <c r="D944" s="227"/>
      <c r="E944" s="227"/>
      <c r="F944" s="227"/>
      <c r="G944" s="227"/>
      <c r="H944" s="227"/>
      <c r="I944" s="227"/>
      <c r="J944" s="227"/>
    </row>
    <row r="945" customFormat="false" ht="13.8" hidden="false" customHeight="false" outlineLevel="0" collapsed="false">
      <c r="A945" s="197" t="s">
        <v>273</v>
      </c>
      <c r="B945" s="228"/>
      <c r="C945" s="228"/>
      <c r="D945" s="228"/>
      <c r="E945" s="228"/>
      <c r="F945" s="201"/>
      <c r="G945" s="202"/>
      <c r="H945" s="234"/>
      <c r="I945" s="199"/>
      <c r="J945" s="200"/>
    </row>
    <row r="946" customFormat="false" ht="13.8" hidden="false" customHeight="false" outlineLevel="0" collapsed="false">
      <c r="A946" s="233"/>
      <c r="B946" s="228"/>
      <c r="C946" s="228"/>
      <c r="D946" s="228"/>
      <c r="E946" s="228"/>
      <c r="F946" s="201"/>
      <c r="G946" s="202"/>
      <c r="H946" s="234"/>
      <c r="I946" s="199"/>
      <c r="J946" s="200"/>
    </row>
    <row r="947" customFormat="false" ht="13.8" hidden="false" customHeight="false" outlineLevel="0" collapsed="false">
      <c r="A947" s="238" t="s">
        <v>395</v>
      </c>
      <c r="B947" s="228"/>
      <c r="C947" s="228"/>
      <c r="D947" s="228"/>
      <c r="E947" s="228"/>
      <c r="F947" s="199" t="s">
        <v>396</v>
      </c>
      <c r="H947" s="234"/>
      <c r="I947" s="199"/>
      <c r="J947" s="200"/>
    </row>
    <row r="948" customFormat="false" ht="13.8" hidden="false" customHeight="false" outlineLevel="0" collapsed="false">
      <c r="A948" s="239" t="s">
        <v>375</v>
      </c>
      <c r="B948" s="228"/>
      <c r="C948" s="228"/>
      <c r="D948" s="228"/>
      <c r="E948" s="228"/>
      <c r="F948" s="201"/>
      <c r="G948" s="202"/>
      <c r="H948" s="234"/>
      <c r="I948" s="199"/>
      <c r="J948" s="200"/>
    </row>
    <row r="949" customFormat="false" ht="13.8" hidden="false" customHeight="false" outlineLevel="0" collapsed="false">
      <c r="A949" s="238"/>
      <c r="B949" s="228"/>
      <c r="C949" s="228"/>
      <c r="D949" s="228"/>
      <c r="E949" s="228"/>
      <c r="F949" s="201" t="s">
        <v>277</v>
      </c>
      <c r="G949" s="202" t="n">
        <f aca="false">'Planilha Orçamentária'!F133</f>
        <v>1492.35528</v>
      </c>
      <c r="H949" s="229" t="str">
        <f aca="false">'Planilha Orçamentária'!E133</f>
        <v>M3XKM</v>
      </c>
      <c r="J949" s="200"/>
    </row>
    <row r="950" customFormat="false" ht="13.8" hidden="false" customHeight="false" outlineLevel="0" collapsed="false">
      <c r="A950" s="233"/>
      <c r="B950" s="228"/>
      <c r="C950" s="228"/>
      <c r="D950" s="228"/>
      <c r="E950" s="228"/>
      <c r="F950" s="201"/>
      <c r="G950" s="202"/>
      <c r="H950" s="234"/>
      <c r="I950" s="199"/>
      <c r="J950" s="200"/>
    </row>
    <row r="951" customFormat="false" ht="13.8" hidden="false" customHeight="false" outlineLevel="0" collapsed="false">
      <c r="A951" s="209"/>
      <c r="B951" s="210"/>
      <c r="C951" s="210"/>
      <c r="D951" s="210"/>
      <c r="E951" s="210"/>
      <c r="F951" s="210"/>
      <c r="G951" s="235"/>
      <c r="H951" s="210"/>
      <c r="I951" s="236"/>
      <c r="J951" s="211"/>
    </row>
    <row r="952" customFormat="false" ht="13.8" hidden="false" customHeight="false" outlineLevel="0" collapsed="false">
      <c r="A952" s="189" t="s">
        <v>10</v>
      </c>
      <c r="B952" s="190" t="s">
        <v>271</v>
      </c>
      <c r="C952" s="190"/>
      <c r="D952" s="197" t="s">
        <v>272</v>
      </c>
      <c r="E952" s="192"/>
      <c r="F952" s="192"/>
      <c r="G952" s="192"/>
      <c r="H952" s="192"/>
      <c r="I952" s="192"/>
      <c r="J952" s="193"/>
    </row>
    <row r="953" customFormat="false" ht="13.8" hidden="false" customHeight="false" outlineLevel="0" collapsed="false">
      <c r="A953" s="217" t="str">
        <f aca="false">'Planilha Orçamentária'!A134</f>
        <v>5.3.5</v>
      </c>
      <c r="B953" s="218" t="str">
        <f aca="false">'Planilha Orçamentária'!B134</f>
        <v>54.03.230</v>
      </c>
      <c r="C953" s="218"/>
      <c r="D953" s="227" t="str">
        <f aca="false">'Planilha Orçamentária'!D134</f>
        <v>Imprimação betuminosa ligante</v>
      </c>
      <c r="E953" s="227"/>
      <c r="F953" s="227"/>
      <c r="G953" s="227"/>
      <c r="H953" s="227"/>
      <c r="I953" s="227"/>
      <c r="J953" s="227"/>
    </row>
    <row r="954" customFormat="false" ht="13.8" hidden="false" customHeight="false" outlineLevel="0" collapsed="false">
      <c r="A954" s="217"/>
      <c r="B954" s="217"/>
      <c r="C954" s="218"/>
      <c r="D954" s="227"/>
      <c r="E954" s="227"/>
      <c r="F954" s="227"/>
      <c r="G954" s="227"/>
      <c r="H954" s="227"/>
      <c r="I954" s="227"/>
      <c r="J954" s="227"/>
    </row>
    <row r="955" customFormat="false" ht="13.8" hidden="false" customHeight="false" outlineLevel="0" collapsed="false">
      <c r="A955" s="197" t="s">
        <v>273</v>
      </c>
      <c r="B955" s="228"/>
      <c r="C955" s="228"/>
      <c r="D955" s="228"/>
      <c r="E955" s="228"/>
      <c r="F955" s="201"/>
      <c r="G955" s="202"/>
      <c r="H955" s="234"/>
      <c r="I955" s="199"/>
      <c r="J955" s="200"/>
    </row>
    <row r="956" customFormat="false" ht="13.8" hidden="false" customHeight="false" outlineLevel="0" collapsed="false">
      <c r="A956" s="233"/>
      <c r="B956" s="228"/>
      <c r="C956" s="228"/>
      <c r="D956" s="228"/>
      <c r="E956" s="228"/>
      <c r="F956" s="201"/>
      <c r="G956" s="202"/>
      <c r="H956" s="234"/>
      <c r="I956" s="199"/>
      <c r="J956" s="200"/>
    </row>
    <row r="957" customFormat="false" ht="13.8" hidden="false" customHeight="false" outlineLevel="0" collapsed="false">
      <c r="A957" s="238" t="s">
        <v>392</v>
      </c>
      <c r="B957" s="228"/>
      <c r="C957" s="228"/>
      <c r="D957" s="228"/>
      <c r="E957" s="228"/>
      <c r="F957" s="199" t="s">
        <v>393</v>
      </c>
      <c r="H957" s="234"/>
      <c r="I957" s="199"/>
      <c r="J957" s="200"/>
    </row>
    <row r="958" customFormat="false" ht="13.8" hidden="false" customHeight="false" outlineLevel="0" collapsed="false">
      <c r="A958" s="239"/>
      <c r="B958" s="228"/>
      <c r="C958" s="228"/>
      <c r="D958" s="228"/>
      <c r="E958" s="228"/>
      <c r="F958" s="201"/>
      <c r="G958" s="202"/>
      <c r="H958" s="234"/>
      <c r="I958" s="199"/>
      <c r="J958" s="200"/>
    </row>
    <row r="959" customFormat="false" ht="13.8" hidden="false" customHeight="false" outlineLevel="0" collapsed="false">
      <c r="A959" s="238"/>
      <c r="B959" s="228"/>
      <c r="C959" s="228"/>
      <c r="D959" s="228"/>
      <c r="E959" s="228"/>
      <c r="F959" s="201" t="s">
        <v>277</v>
      </c>
      <c r="G959" s="202" t="n">
        <f aca="false">'Planilha Orçamentária'!F134</f>
        <v>2442.48</v>
      </c>
      <c r="H959" s="229" t="str">
        <f aca="false">'Planilha Orçamentária'!E134</f>
        <v>M2</v>
      </c>
      <c r="J959" s="200"/>
    </row>
    <row r="960" customFormat="false" ht="13.8" hidden="false" customHeight="false" outlineLevel="0" collapsed="false">
      <c r="A960" s="233"/>
      <c r="B960" s="228"/>
      <c r="C960" s="228"/>
      <c r="D960" s="228"/>
      <c r="E960" s="228"/>
      <c r="F960" s="201"/>
      <c r="G960" s="202"/>
      <c r="H960" s="234"/>
      <c r="I960" s="199"/>
      <c r="J960" s="200"/>
    </row>
    <row r="961" customFormat="false" ht="13.8" hidden="false" customHeight="false" outlineLevel="0" collapsed="false">
      <c r="A961" s="209"/>
      <c r="B961" s="210"/>
      <c r="C961" s="210"/>
      <c r="D961" s="210"/>
      <c r="E961" s="210"/>
      <c r="F961" s="210"/>
      <c r="G961" s="235"/>
      <c r="H961" s="210"/>
      <c r="I961" s="236"/>
      <c r="J961" s="211"/>
    </row>
    <row r="962" customFormat="false" ht="13.8" hidden="false" customHeight="false" outlineLevel="0" collapsed="false">
      <c r="A962" s="189" t="s">
        <v>10</v>
      </c>
      <c r="B962" s="190" t="s">
        <v>271</v>
      </c>
      <c r="C962" s="190"/>
      <c r="D962" s="197" t="s">
        <v>272</v>
      </c>
      <c r="E962" s="192"/>
      <c r="F962" s="192"/>
      <c r="G962" s="192"/>
      <c r="H962" s="192"/>
      <c r="I962" s="192"/>
      <c r="J962" s="193"/>
    </row>
    <row r="963" customFormat="false" ht="13.8" hidden="false" customHeight="false" outlineLevel="0" collapsed="false">
      <c r="A963" s="217" t="str">
        <f aca="false">'Planilha Orçamentária'!A135</f>
        <v>5.3.6</v>
      </c>
      <c r="B963" s="218" t="n">
        <f aca="false">'Planilha Orçamentária'!B135</f>
        <v>95995</v>
      </c>
      <c r="C963" s="218"/>
      <c r="D963" s="227" t="str">
        <f aca="false">'Planilha Orçamentária'!D135</f>
        <v>EXECUÇÃO DE PAVIMENTO COM APLICAÇÃO DE CONCRETO ASFÁLTICO, CAMADA DE ROLAMENTO - EXCLUSIVE CARGA E TRANSPORTE. AF_11/2019 – 4CM</v>
      </c>
      <c r="E963" s="227"/>
      <c r="F963" s="227"/>
      <c r="G963" s="227"/>
      <c r="H963" s="227"/>
      <c r="I963" s="227"/>
      <c r="J963" s="227"/>
    </row>
    <row r="964" customFormat="false" ht="22.35" hidden="false" customHeight="true" outlineLevel="0" collapsed="false">
      <c r="A964" s="217"/>
      <c r="B964" s="217"/>
      <c r="C964" s="218"/>
      <c r="D964" s="227"/>
      <c r="E964" s="227"/>
      <c r="F964" s="227"/>
      <c r="G964" s="227"/>
      <c r="H964" s="227"/>
      <c r="I964" s="227"/>
      <c r="J964" s="227"/>
    </row>
    <row r="965" customFormat="false" ht="13.8" hidden="false" customHeight="false" outlineLevel="0" collapsed="false">
      <c r="A965" s="197" t="s">
        <v>273</v>
      </c>
      <c r="B965" s="228"/>
      <c r="C965" s="228"/>
      <c r="D965" s="228"/>
      <c r="E965" s="228"/>
      <c r="F965" s="201"/>
      <c r="G965" s="202"/>
      <c r="H965" s="234"/>
      <c r="I965" s="199"/>
      <c r="J965" s="200"/>
    </row>
    <row r="966" customFormat="false" ht="13.8" hidden="false" customHeight="false" outlineLevel="0" collapsed="false">
      <c r="A966" s="233"/>
      <c r="B966" s="228"/>
      <c r="C966" s="228"/>
      <c r="D966" s="228"/>
      <c r="E966" s="228"/>
      <c r="F966" s="201"/>
      <c r="G966" s="202"/>
      <c r="H966" s="234"/>
      <c r="I966" s="199"/>
      <c r="J966" s="200"/>
    </row>
    <row r="967" customFormat="false" ht="13.8" hidden="false" customHeight="false" outlineLevel="0" collapsed="false">
      <c r="A967" s="238" t="s">
        <v>392</v>
      </c>
      <c r="B967" s="228"/>
      <c r="C967" s="228"/>
      <c r="D967" s="228"/>
      <c r="E967" s="228"/>
      <c r="F967" s="199" t="s">
        <v>397</v>
      </c>
      <c r="H967" s="234"/>
      <c r="I967" s="199"/>
      <c r="J967" s="200"/>
    </row>
    <row r="968" customFormat="false" ht="13.8" hidden="false" customHeight="false" outlineLevel="0" collapsed="false">
      <c r="A968" s="239" t="s">
        <v>390</v>
      </c>
      <c r="B968" s="228"/>
      <c r="C968" s="228"/>
      <c r="D968" s="228"/>
      <c r="E968" s="228"/>
      <c r="F968" s="201"/>
      <c r="G968" s="202"/>
      <c r="H968" s="234"/>
      <c r="I968" s="199"/>
      <c r="J968" s="200"/>
    </row>
    <row r="969" customFormat="false" ht="13.8" hidden="false" customHeight="false" outlineLevel="0" collapsed="false">
      <c r="A969" s="238"/>
      <c r="B969" s="228"/>
      <c r="C969" s="228"/>
      <c r="D969" s="228"/>
      <c r="E969" s="228"/>
      <c r="F969" s="201" t="s">
        <v>277</v>
      </c>
      <c r="G969" s="202" t="n">
        <f aca="false">'Planilha Orçamentária'!F135</f>
        <v>97.6992</v>
      </c>
      <c r="H969" s="229" t="str">
        <f aca="false">'Planilha Orçamentária'!E135</f>
        <v>M3</v>
      </c>
      <c r="J969" s="200"/>
    </row>
    <row r="970" customFormat="false" ht="13.8" hidden="false" customHeight="false" outlineLevel="0" collapsed="false">
      <c r="A970" s="233"/>
      <c r="B970" s="228"/>
      <c r="C970" s="228"/>
      <c r="D970" s="228"/>
      <c r="E970" s="228"/>
      <c r="F970" s="201"/>
      <c r="G970" s="202"/>
      <c r="H970" s="234"/>
      <c r="I970" s="199"/>
      <c r="J970" s="200"/>
    </row>
    <row r="971" customFormat="false" ht="13.8" hidden="false" customHeight="false" outlineLevel="0" collapsed="false">
      <c r="A971" s="209"/>
      <c r="B971" s="210"/>
      <c r="C971" s="210"/>
      <c r="D971" s="210"/>
      <c r="E971" s="210"/>
      <c r="F971" s="210"/>
      <c r="G971" s="235"/>
      <c r="H971" s="210"/>
      <c r="I971" s="236"/>
      <c r="J971" s="211"/>
    </row>
    <row r="972" customFormat="false" ht="13.8" hidden="false" customHeight="false" outlineLevel="0" collapsed="false">
      <c r="A972" s="189" t="s">
        <v>10</v>
      </c>
      <c r="B972" s="190" t="s">
        <v>271</v>
      </c>
      <c r="C972" s="190"/>
      <c r="D972" s="197" t="s">
        <v>272</v>
      </c>
      <c r="E972" s="192"/>
      <c r="F972" s="192"/>
      <c r="G972" s="192"/>
      <c r="H972" s="192"/>
      <c r="I972" s="192"/>
      <c r="J972" s="193"/>
    </row>
    <row r="973" customFormat="false" ht="13.8" hidden="false" customHeight="false" outlineLevel="0" collapsed="false">
      <c r="A973" s="217" t="str">
        <f aca="false">'Planilha Orçamentária'!A136</f>
        <v>5.3.7</v>
      </c>
      <c r="B973" s="218" t="n">
        <f aca="false">'Planilha Orçamentária'!B136</f>
        <v>100986</v>
      </c>
      <c r="C973" s="218"/>
      <c r="D973" s="227" t="str">
        <f aca="false">'Planilha Orçamentária'!D136</f>
        <v>CARGA DE MISTURA ASFÁLTICA EM CAMINHÃO BASCULANTE 10 M³ (UNIDADE: M3). AF_07/2020</v>
      </c>
      <c r="E973" s="227"/>
      <c r="F973" s="227"/>
      <c r="G973" s="227"/>
      <c r="H973" s="227"/>
      <c r="I973" s="227"/>
      <c r="J973" s="227"/>
    </row>
    <row r="974" customFormat="false" ht="13.8" hidden="false" customHeight="false" outlineLevel="0" collapsed="false">
      <c r="A974" s="217"/>
      <c r="B974" s="217"/>
      <c r="C974" s="218"/>
      <c r="D974" s="227"/>
      <c r="E974" s="227"/>
      <c r="F974" s="227"/>
      <c r="G974" s="227"/>
      <c r="H974" s="227"/>
      <c r="I974" s="227"/>
      <c r="J974" s="227"/>
    </row>
    <row r="975" customFormat="false" ht="13.8" hidden="false" customHeight="false" outlineLevel="0" collapsed="false">
      <c r="A975" s="197" t="s">
        <v>273</v>
      </c>
      <c r="B975" s="228"/>
      <c r="C975" s="228"/>
      <c r="D975" s="228"/>
      <c r="E975" s="228"/>
      <c r="F975" s="201"/>
      <c r="G975" s="202"/>
      <c r="H975" s="234"/>
      <c r="I975" s="199"/>
      <c r="J975" s="200"/>
    </row>
    <row r="976" customFormat="false" ht="13.8" hidden="false" customHeight="false" outlineLevel="0" collapsed="false">
      <c r="A976" s="233"/>
      <c r="B976" s="228"/>
      <c r="C976" s="228"/>
      <c r="D976" s="228"/>
      <c r="E976" s="228"/>
      <c r="F976" s="201"/>
      <c r="G976" s="202"/>
      <c r="H976" s="234"/>
      <c r="I976" s="199"/>
      <c r="J976" s="200"/>
    </row>
    <row r="977" customFormat="false" ht="13.8" hidden="false" customHeight="false" outlineLevel="0" collapsed="false">
      <c r="A977" s="238" t="s">
        <v>392</v>
      </c>
      <c r="B977" s="228"/>
      <c r="C977" s="228"/>
      <c r="D977" s="228"/>
      <c r="E977" s="228"/>
      <c r="F977" s="199" t="s">
        <v>397</v>
      </c>
      <c r="H977" s="234"/>
      <c r="I977" s="199"/>
      <c r="J977" s="200"/>
    </row>
    <row r="978" customFormat="false" ht="13.8" hidden="false" customHeight="false" outlineLevel="0" collapsed="false">
      <c r="A978" s="239" t="s">
        <v>390</v>
      </c>
      <c r="B978" s="228"/>
      <c r="C978" s="228"/>
      <c r="D978" s="228"/>
      <c r="E978" s="228"/>
      <c r="F978" s="201"/>
      <c r="G978" s="202"/>
      <c r="H978" s="234"/>
      <c r="I978" s="199"/>
      <c r="J978" s="200"/>
    </row>
    <row r="979" customFormat="false" ht="13.8" hidden="false" customHeight="false" outlineLevel="0" collapsed="false">
      <c r="A979" s="238"/>
      <c r="B979" s="228"/>
      <c r="C979" s="228"/>
      <c r="D979" s="228"/>
      <c r="E979" s="228"/>
      <c r="F979" s="201" t="s">
        <v>277</v>
      </c>
      <c r="G979" s="202" t="n">
        <f aca="false">'Planilha Orçamentária'!F136</f>
        <v>97.6992</v>
      </c>
      <c r="H979" s="229" t="str">
        <f aca="false">'Planilha Orçamentária'!E136</f>
        <v>M3</v>
      </c>
      <c r="J979" s="200"/>
    </row>
    <row r="980" customFormat="false" ht="13.8" hidden="false" customHeight="false" outlineLevel="0" collapsed="false">
      <c r="A980" s="233"/>
      <c r="B980" s="228"/>
      <c r="C980" s="228"/>
      <c r="D980" s="228"/>
      <c r="E980" s="228"/>
      <c r="F980" s="201"/>
      <c r="G980" s="202"/>
      <c r="H980" s="234"/>
      <c r="I980" s="199"/>
      <c r="J980" s="200"/>
    </row>
    <row r="981" customFormat="false" ht="13.8" hidden="false" customHeight="false" outlineLevel="0" collapsed="false">
      <c r="A981" s="209"/>
      <c r="B981" s="210"/>
      <c r="C981" s="210"/>
      <c r="D981" s="210"/>
      <c r="E981" s="210"/>
      <c r="F981" s="210"/>
      <c r="G981" s="235"/>
      <c r="H981" s="210"/>
      <c r="I981" s="236"/>
      <c r="J981" s="211"/>
    </row>
    <row r="982" customFormat="false" ht="13.8" hidden="false" customHeight="false" outlineLevel="0" collapsed="false">
      <c r="A982" s="189" t="s">
        <v>10</v>
      </c>
      <c r="B982" s="190" t="s">
        <v>271</v>
      </c>
      <c r="C982" s="190"/>
      <c r="D982" s="197" t="s">
        <v>272</v>
      </c>
      <c r="E982" s="192"/>
      <c r="F982" s="192"/>
      <c r="G982" s="192"/>
      <c r="H982" s="192"/>
      <c r="I982" s="192"/>
      <c r="J982" s="193"/>
    </row>
    <row r="983" customFormat="false" ht="13.8" hidden="false" customHeight="false" outlineLevel="0" collapsed="false">
      <c r="A983" s="217" t="str">
        <f aca="false">'Planilha Orçamentária'!A137</f>
        <v>5.3.8</v>
      </c>
      <c r="B983" s="218" t="n">
        <f aca="false">'Planilha Orçamentária'!B137</f>
        <v>95875</v>
      </c>
      <c r="C983" s="218"/>
      <c r="D983" s="227" t="str">
        <f aca="false">'Planilha Orçamentária'!D137</f>
        <v>TRANSPORTE COM CAMINHÃO BASCULANTE DE 10 M³, EM VIA URBANA PAVIMENTADA, DMT ATÉ 30 KM (UNIDADE: M3XKM). AF_07/2020</v>
      </c>
      <c r="E983" s="227"/>
      <c r="F983" s="227"/>
      <c r="G983" s="227"/>
      <c r="H983" s="227"/>
      <c r="I983" s="227"/>
      <c r="J983" s="227"/>
    </row>
    <row r="984" customFormat="false" ht="13.8" hidden="false" customHeight="false" outlineLevel="0" collapsed="false">
      <c r="A984" s="217"/>
      <c r="B984" s="217"/>
      <c r="C984" s="218"/>
      <c r="D984" s="227"/>
      <c r="E984" s="227"/>
      <c r="F984" s="227"/>
      <c r="G984" s="227"/>
      <c r="H984" s="227"/>
      <c r="I984" s="227"/>
      <c r="J984" s="227"/>
    </row>
    <row r="985" customFormat="false" ht="13.8" hidden="false" customHeight="false" outlineLevel="0" collapsed="false">
      <c r="A985" s="197" t="s">
        <v>273</v>
      </c>
      <c r="B985" s="228"/>
      <c r="C985" s="228"/>
      <c r="D985" s="228"/>
      <c r="E985" s="228"/>
      <c r="F985" s="201"/>
      <c r="G985" s="202"/>
      <c r="H985" s="234"/>
      <c r="I985" s="199"/>
      <c r="J985" s="200"/>
    </row>
    <row r="986" customFormat="false" ht="13.8" hidden="false" customHeight="false" outlineLevel="0" collapsed="false">
      <c r="A986" s="233"/>
      <c r="B986" s="228"/>
      <c r="C986" s="228"/>
      <c r="D986" s="228"/>
      <c r="E986" s="228"/>
      <c r="F986" s="201"/>
      <c r="G986" s="202"/>
      <c r="H986" s="234"/>
      <c r="I986" s="199"/>
      <c r="J986" s="200"/>
    </row>
    <row r="987" customFormat="false" ht="13.8" hidden="false" customHeight="false" outlineLevel="0" collapsed="false">
      <c r="A987" s="238" t="s">
        <v>392</v>
      </c>
      <c r="B987" s="228"/>
      <c r="C987" s="228"/>
      <c r="D987" s="228"/>
      <c r="E987" s="228"/>
      <c r="F987" s="199" t="s">
        <v>398</v>
      </c>
      <c r="H987" s="234"/>
      <c r="I987" s="199"/>
      <c r="J987" s="200"/>
    </row>
    <row r="988" customFormat="false" ht="13.8" hidden="false" customHeight="false" outlineLevel="0" collapsed="false">
      <c r="A988" s="239" t="s">
        <v>390</v>
      </c>
      <c r="B988" s="228"/>
      <c r="C988" s="228"/>
      <c r="D988" s="228"/>
      <c r="E988" s="228"/>
      <c r="F988" s="201"/>
      <c r="G988" s="202"/>
      <c r="H988" s="234"/>
      <c r="I988" s="199"/>
      <c r="J988" s="200"/>
    </row>
    <row r="989" customFormat="false" ht="13.8" hidden="false" customHeight="false" outlineLevel="0" collapsed="false">
      <c r="A989" s="238" t="s">
        <v>384</v>
      </c>
      <c r="B989" s="228"/>
      <c r="C989" s="228"/>
      <c r="D989" s="228"/>
      <c r="E989" s="228"/>
      <c r="F989" s="201" t="s">
        <v>277</v>
      </c>
      <c r="G989" s="202" t="n">
        <f aca="false">'Planilha Orçamentária'!F137</f>
        <v>2178.69216</v>
      </c>
      <c r="H989" s="229" t="str">
        <f aca="false">'Planilha Orçamentária'!E137</f>
        <v>M3XKM</v>
      </c>
      <c r="J989" s="200"/>
    </row>
    <row r="990" customFormat="false" ht="13.8" hidden="false" customHeight="false" outlineLevel="0" collapsed="false">
      <c r="A990" s="233"/>
      <c r="B990" s="228"/>
      <c r="C990" s="228"/>
      <c r="D990" s="228"/>
      <c r="E990" s="228"/>
      <c r="F990" s="201"/>
      <c r="G990" s="202"/>
      <c r="H990" s="234"/>
      <c r="I990" s="199"/>
      <c r="J990" s="200"/>
    </row>
    <row r="991" customFormat="false" ht="13.8" hidden="false" customHeight="false" outlineLevel="0" collapsed="false">
      <c r="A991" s="209"/>
      <c r="B991" s="210"/>
      <c r="C991" s="210"/>
      <c r="D991" s="210"/>
      <c r="E991" s="210"/>
      <c r="F991" s="210"/>
      <c r="G991" s="235"/>
      <c r="H991" s="210"/>
      <c r="I991" s="236"/>
      <c r="J991" s="211"/>
    </row>
    <row r="992" customFormat="false" ht="13.8" hidden="false" customHeight="false" outlineLevel="0" collapsed="false">
      <c r="A992" s="189" t="s">
        <v>10</v>
      </c>
      <c r="B992" s="190" t="s">
        <v>271</v>
      </c>
      <c r="C992" s="190"/>
      <c r="D992" s="197" t="s">
        <v>272</v>
      </c>
      <c r="E992" s="192"/>
      <c r="F992" s="192"/>
      <c r="G992" s="192"/>
      <c r="H992" s="192"/>
      <c r="I992" s="192"/>
      <c r="J992" s="193"/>
    </row>
    <row r="993" customFormat="false" ht="13.8" hidden="false" customHeight="false" outlineLevel="0" collapsed="false">
      <c r="A993" s="217" t="str">
        <f aca="false">'Planilha Orçamentária'!A140</f>
        <v>6.1</v>
      </c>
      <c r="B993" s="218" t="n">
        <f aca="false">'Planilha Orçamentária'!B140</f>
        <v>94267</v>
      </c>
      <c r="C993" s="218"/>
      <c r="D993" s="227" t="str">
        <f aca="false">'Planilha Orçamentária'!D140</f>
        <v>GUIA (MEIO-FIO) E SARJETA CONJUGADOS DE CONCRETO, MOLDADA  IN LOCO  EM TRECHO RETO COM EXTRUSORA, 45 CM BASE (15 CM BASE DA GUIA + 30 CM BASE DA SARJETA) X 22 CM ALTURA. AF_06/2016</v>
      </c>
      <c r="E993" s="227"/>
      <c r="F993" s="227"/>
      <c r="G993" s="227"/>
      <c r="H993" s="227"/>
      <c r="I993" s="227"/>
      <c r="J993" s="227"/>
    </row>
    <row r="994" customFormat="false" ht="23.2" hidden="false" customHeight="true" outlineLevel="0" collapsed="false">
      <c r="A994" s="217"/>
      <c r="B994" s="217"/>
      <c r="C994" s="218"/>
      <c r="D994" s="227"/>
      <c r="E994" s="227"/>
      <c r="F994" s="227"/>
      <c r="G994" s="227"/>
      <c r="H994" s="227"/>
      <c r="I994" s="227"/>
      <c r="J994" s="227"/>
    </row>
    <row r="995" customFormat="false" ht="13.8" hidden="false" customHeight="false" outlineLevel="0" collapsed="false">
      <c r="A995" s="197" t="s">
        <v>273</v>
      </c>
      <c r="B995" s="228"/>
      <c r="C995" s="228"/>
      <c r="D995" s="228"/>
      <c r="E995" s="228"/>
      <c r="F995" s="201"/>
      <c r="G995" s="202"/>
      <c r="H995" s="234"/>
      <c r="I995" s="199"/>
      <c r="J995" s="200"/>
    </row>
    <row r="996" customFormat="false" ht="13.8" hidden="false" customHeight="false" outlineLevel="0" collapsed="false">
      <c r="A996" s="233"/>
      <c r="B996" s="228"/>
      <c r="C996" s="228"/>
      <c r="D996" s="228"/>
      <c r="E996" s="228"/>
      <c r="F996" s="201"/>
      <c r="G996" s="202"/>
      <c r="H996" s="234"/>
      <c r="I996" s="199"/>
      <c r="J996" s="200"/>
    </row>
    <row r="997" customFormat="false" ht="13.8" hidden="false" customHeight="false" outlineLevel="0" collapsed="false">
      <c r="A997" s="238" t="s">
        <v>399</v>
      </c>
      <c r="B997" s="228"/>
      <c r="C997" s="228"/>
      <c r="D997" s="228"/>
      <c r="E997" s="228"/>
      <c r="F997" s="199" t="s">
        <v>400</v>
      </c>
      <c r="H997" s="234"/>
      <c r="I997" s="199"/>
      <c r="J997" s="200"/>
    </row>
    <row r="998" customFormat="false" ht="13.8" hidden="false" customHeight="false" outlineLevel="0" collapsed="false">
      <c r="A998" s="239"/>
      <c r="B998" s="228"/>
      <c r="C998" s="228"/>
      <c r="D998" s="228"/>
      <c r="E998" s="228"/>
      <c r="F998" s="201"/>
      <c r="G998" s="202"/>
      <c r="H998" s="234"/>
      <c r="I998" s="199"/>
      <c r="J998" s="200"/>
    </row>
    <row r="999" customFormat="false" ht="13.8" hidden="false" customHeight="false" outlineLevel="0" collapsed="false">
      <c r="A999" s="238"/>
      <c r="B999" s="228"/>
      <c r="C999" s="228"/>
      <c r="D999" s="228"/>
      <c r="E999" s="228"/>
      <c r="F999" s="201" t="s">
        <v>277</v>
      </c>
      <c r="G999" s="202" t="n">
        <f aca="false">'Planilha Orçamentária'!F140</f>
        <v>5514.12</v>
      </c>
      <c r="H999" s="229" t="str">
        <f aca="false">'Planilha Orçamentária'!E140</f>
        <v>M</v>
      </c>
      <c r="J999" s="200"/>
    </row>
    <row r="1000" customFormat="false" ht="13.8" hidden="false" customHeight="false" outlineLevel="0" collapsed="false">
      <c r="A1000" s="233"/>
      <c r="B1000" s="228"/>
      <c r="C1000" s="228"/>
      <c r="D1000" s="228"/>
      <c r="E1000" s="228"/>
      <c r="F1000" s="201"/>
      <c r="G1000" s="202"/>
      <c r="H1000" s="234"/>
      <c r="I1000" s="199"/>
      <c r="J1000" s="200"/>
    </row>
    <row r="1001" customFormat="false" ht="13.8" hidden="false" customHeight="false" outlineLevel="0" collapsed="false">
      <c r="A1001" s="209"/>
      <c r="B1001" s="210"/>
      <c r="C1001" s="210"/>
      <c r="D1001" s="210"/>
      <c r="E1001" s="210"/>
      <c r="F1001" s="210"/>
      <c r="G1001" s="235"/>
      <c r="H1001" s="210"/>
      <c r="I1001" s="236"/>
      <c r="J1001" s="211"/>
    </row>
    <row r="1002" customFormat="false" ht="13.8" hidden="false" customHeight="false" outlineLevel="0" collapsed="false">
      <c r="A1002" s="189" t="s">
        <v>10</v>
      </c>
      <c r="B1002" s="190" t="s">
        <v>271</v>
      </c>
      <c r="C1002" s="190"/>
      <c r="D1002" s="197" t="s">
        <v>272</v>
      </c>
      <c r="E1002" s="192"/>
      <c r="F1002" s="192"/>
      <c r="G1002" s="192"/>
      <c r="H1002" s="192"/>
      <c r="I1002" s="192"/>
      <c r="J1002" s="193"/>
    </row>
    <row r="1003" customFormat="false" ht="13.8" hidden="false" customHeight="false" outlineLevel="0" collapsed="false">
      <c r="A1003" s="217" t="str">
        <f aca="false">'Planilha Orçamentária'!A141</f>
        <v>6.2</v>
      </c>
      <c r="B1003" s="218" t="n">
        <f aca="false">'Planilha Orçamentária'!B141</f>
        <v>94293</v>
      </c>
      <c r="C1003" s="218"/>
      <c r="D1003" s="227" t="str">
        <f aca="false">'Planilha Orçamentária'!D141</f>
        <v>EXECUÇÃO DE SARJETÃO DE CONCRETO USINADO, MOLDADA  IN LOCO  EM TRECHO RETO, 100 CM BASE X 20 CM ALTURA. AF_06/2016</v>
      </c>
      <c r="E1003" s="227"/>
      <c r="F1003" s="227"/>
      <c r="G1003" s="227"/>
      <c r="H1003" s="227"/>
      <c r="I1003" s="227"/>
      <c r="J1003" s="227"/>
    </row>
    <row r="1004" customFormat="false" ht="13.8" hidden="false" customHeight="false" outlineLevel="0" collapsed="false">
      <c r="A1004" s="217"/>
      <c r="B1004" s="217"/>
      <c r="C1004" s="218"/>
      <c r="D1004" s="227"/>
      <c r="E1004" s="227"/>
      <c r="F1004" s="227"/>
      <c r="G1004" s="227"/>
      <c r="H1004" s="227"/>
      <c r="I1004" s="227"/>
      <c r="J1004" s="227"/>
    </row>
    <row r="1005" customFormat="false" ht="13.8" hidden="false" customHeight="false" outlineLevel="0" collapsed="false">
      <c r="A1005" s="197" t="s">
        <v>273</v>
      </c>
      <c r="B1005" s="228"/>
      <c r="C1005" s="228"/>
      <c r="D1005" s="228"/>
      <c r="E1005" s="228"/>
      <c r="F1005" s="201"/>
      <c r="G1005" s="202"/>
      <c r="H1005" s="234"/>
      <c r="I1005" s="199"/>
      <c r="J1005" s="200"/>
    </row>
    <row r="1006" customFormat="false" ht="13.8" hidden="false" customHeight="false" outlineLevel="0" collapsed="false">
      <c r="A1006" s="233"/>
      <c r="B1006" s="228"/>
      <c r="C1006" s="228"/>
      <c r="D1006" s="228"/>
      <c r="E1006" s="228"/>
      <c r="F1006" s="201"/>
      <c r="G1006" s="202"/>
      <c r="H1006" s="234"/>
      <c r="I1006" s="199"/>
      <c r="J1006" s="200"/>
    </row>
    <row r="1007" customFormat="false" ht="13.8" hidden="false" customHeight="false" outlineLevel="0" collapsed="false">
      <c r="A1007" s="238" t="s">
        <v>401</v>
      </c>
      <c r="B1007" s="228"/>
      <c r="C1007" s="228"/>
      <c r="D1007" s="228"/>
      <c r="E1007" s="228"/>
      <c r="F1007" s="199" t="s">
        <v>402</v>
      </c>
      <c r="H1007" s="234"/>
      <c r="I1007" s="199"/>
      <c r="J1007" s="200"/>
    </row>
    <row r="1008" customFormat="false" ht="13.8" hidden="false" customHeight="false" outlineLevel="0" collapsed="false">
      <c r="A1008" s="239"/>
      <c r="B1008" s="228"/>
      <c r="C1008" s="228"/>
      <c r="D1008" s="228"/>
      <c r="E1008" s="228"/>
      <c r="F1008" s="201"/>
      <c r="G1008" s="202"/>
      <c r="H1008" s="234"/>
      <c r="I1008" s="199"/>
      <c r="J1008" s="200"/>
    </row>
    <row r="1009" customFormat="false" ht="13.8" hidden="false" customHeight="false" outlineLevel="0" collapsed="false">
      <c r="A1009" s="238"/>
      <c r="B1009" s="228"/>
      <c r="C1009" s="228"/>
      <c r="D1009" s="228"/>
      <c r="E1009" s="228"/>
      <c r="F1009" s="201" t="s">
        <v>277</v>
      </c>
      <c r="G1009" s="202" t="n">
        <f aca="false">'Planilha Orçamentária'!F141</f>
        <v>6.5</v>
      </c>
      <c r="H1009" s="229" t="str">
        <f aca="false">'Planilha Orçamentária'!E141</f>
        <v>M</v>
      </c>
      <c r="J1009" s="200"/>
    </row>
    <row r="1010" customFormat="false" ht="13.8" hidden="false" customHeight="false" outlineLevel="0" collapsed="false">
      <c r="A1010" s="233"/>
      <c r="B1010" s="228"/>
      <c r="C1010" s="228"/>
      <c r="D1010" s="228"/>
      <c r="E1010" s="228"/>
      <c r="F1010" s="201"/>
      <c r="G1010" s="202"/>
      <c r="H1010" s="234"/>
      <c r="I1010" s="199"/>
      <c r="J1010" s="200"/>
    </row>
    <row r="1011" customFormat="false" ht="13.8" hidden="false" customHeight="false" outlineLevel="0" collapsed="false">
      <c r="A1011" s="209"/>
      <c r="B1011" s="210"/>
      <c r="C1011" s="210"/>
      <c r="D1011" s="210"/>
      <c r="E1011" s="210"/>
      <c r="F1011" s="210"/>
      <c r="G1011" s="235"/>
      <c r="H1011" s="210"/>
      <c r="I1011" s="236"/>
      <c r="J1011" s="211"/>
    </row>
    <row r="1012" customFormat="false" ht="13.8" hidden="false" customHeight="false" outlineLevel="0" collapsed="false">
      <c r="A1012" s="189" t="s">
        <v>10</v>
      </c>
      <c r="B1012" s="190" t="s">
        <v>271</v>
      </c>
      <c r="C1012" s="190"/>
      <c r="D1012" s="197" t="s">
        <v>272</v>
      </c>
      <c r="E1012" s="192"/>
      <c r="F1012" s="192"/>
      <c r="G1012" s="192"/>
      <c r="H1012" s="192"/>
      <c r="I1012" s="192"/>
      <c r="J1012" s="193"/>
    </row>
    <row r="1013" customFormat="false" ht="13.8" hidden="false" customHeight="false" outlineLevel="0" collapsed="false">
      <c r="A1013" s="217" t="str">
        <f aca="false">'Planilha Orçamentária'!A142</f>
        <v>6.3</v>
      </c>
      <c r="B1013" s="218" t="n">
        <f aca="false">'Planilha Orçamentária'!B142</f>
        <v>96622</v>
      </c>
      <c r="C1013" s="218"/>
      <c r="D1013" s="227" t="str">
        <f aca="false">'Planilha Orçamentária'!D142</f>
        <v>LASTRO COM MATERIAL GRANULAR, APLICADO EM PISOS OU LAJES SOBRE SOLO, ESPESSURA DE *5 CM*. AF_08/2017</v>
      </c>
      <c r="E1013" s="227"/>
      <c r="F1013" s="227"/>
      <c r="G1013" s="227"/>
      <c r="H1013" s="227"/>
      <c r="I1013" s="227"/>
      <c r="J1013" s="227"/>
    </row>
    <row r="1014" customFormat="false" ht="13.8" hidden="false" customHeight="false" outlineLevel="0" collapsed="false">
      <c r="A1014" s="217"/>
      <c r="B1014" s="217"/>
      <c r="C1014" s="218"/>
      <c r="D1014" s="227"/>
      <c r="E1014" s="227"/>
      <c r="F1014" s="227"/>
      <c r="G1014" s="227"/>
      <c r="H1014" s="227"/>
      <c r="I1014" s="227"/>
      <c r="J1014" s="227"/>
    </row>
    <row r="1015" customFormat="false" ht="13.8" hidden="false" customHeight="false" outlineLevel="0" collapsed="false">
      <c r="A1015" s="197" t="s">
        <v>273</v>
      </c>
      <c r="B1015" s="228"/>
      <c r="C1015" s="228"/>
      <c r="D1015" s="228"/>
      <c r="E1015" s="228"/>
      <c r="F1015" s="201"/>
      <c r="G1015" s="202"/>
      <c r="H1015" s="234"/>
      <c r="I1015" s="199"/>
      <c r="J1015" s="200"/>
    </row>
    <row r="1016" customFormat="false" ht="13.8" hidden="false" customHeight="false" outlineLevel="0" collapsed="false">
      <c r="A1016" s="233"/>
      <c r="B1016" s="228"/>
      <c r="C1016" s="228"/>
      <c r="D1016" s="228"/>
      <c r="E1016" s="228"/>
      <c r="F1016" s="201"/>
      <c r="G1016" s="202"/>
      <c r="H1016" s="234"/>
      <c r="I1016" s="199"/>
      <c r="J1016" s="200"/>
    </row>
    <row r="1017" customFormat="false" ht="13.8" hidden="false" customHeight="false" outlineLevel="0" collapsed="false">
      <c r="A1017" s="238" t="s">
        <v>399</v>
      </c>
      <c r="B1017" s="228"/>
      <c r="C1017" s="228"/>
      <c r="D1017" s="228"/>
      <c r="E1017" s="228"/>
      <c r="F1017" s="199" t="s">
        <v>403</v>
      </c>
      <c r="H1017" s="234"/>
      <c r="I1017" s="199"/>
      <c r="J1017" s="200"/>
    </row>
    <row r="1018" customFormat="false" ht="13.8" hidden="false" customHeight="false" outlineLevel="0" collapsed="false">
      <c r="A1018" s="239" t="s">
        <v>321</v>
      </c>
      <c r="B1018" s="228"/>
      <c r="C1018" s="228"/>
      <c r="D1018" s="228"/>
      <c r="E1018" s="228"/>
      <c r="F1018" s="201"/>
      <c r="G1018" s="202"/>
      <c r="H1018" s="234"/>
      <c r="I1018" s="199"/>
      <c r="J1018" s="200"/>
    </row>
    <row r="1019" customFormat="false" ht="13.8" hidden="false" customHeight="false" outlineLevel="0" collapsed="false">
      <c r="A1019" s="238" t="s">
        <v>404</v>
      </c>
      <c r="B1019" s="228"/>
      <c r="C1019" s="228"/>
      <c r="D1019" s="228"/>
      <c r="E1019" s="228"/>
      <c r="F1019" s="201" t="s">
        <v>277</v>
      </c>
      <c r="G1019" s="202" t="n">
        <f aca="false">'Planilha Orçamentária'!F142</f>
        <v>220.5648</v>
      </c>
      <c r="H1019" s="229" t="str">
        <f aca="false">'Planilha Orçamentária'!E142</f>
        <v>M3</v>
      </c>
      <c r="J1019" s="200"/>
    </row>
    <row r="1020" customFormat="false" ht="13.8" hidden="false" customHeight="false" outlineLevel="0" collapsed="false">
      <c r="A1020" s="233"/>
      <c r="B1020" s="228"/>
      <c r="C1020" s="228"/>
      <c r="D1020" s="228"/>
      <c r="E1020" s="228"/>
      <c r="F1020" s="201"/>
      <c r="G1020" s="202"/>
      <c r="H1020" s="234"/>
      <c r="I1020" s="199"/>
      <c r="J1020" s="200"/>
    </row>
    <row r="1021" customFormat="false" ht="13.8" hidden="false" customHeight="false" outlineLevel="0" collapsed="false">
      <c r="A1021" s="209"/>
      <c r="B1021" s="210"/>
      <c r="C1021" s="210"/>
      <c r="D1021" s="210"/>
      <c r="E1021" s="210"/>
      <c r="F1021" s="210"/>
      <c r="G1021" s="235"/>
      <c r="H1021" s="210"/>
      <c r="I1021" s="236"/>
      <c r="J1021" s="211"/>
    </row>
    <row r="1022" customFormat="false" ht="13.8" hidden="false" customHeight="false" outlineLevel="0" collapsed="false">
      <c r="A1022" s="189" t="s">
        <v>10</v>
      </c>
      <c r="B1022" s="190" t="s">
        <v>271</v>
      </c>
      <c r="C1022" s="190"/>
      <c r="D1022" s="197" t="s">
        <v>272</v>
      </c>
      <c r="E1022" s="192"/>
      <c r="F1022" s="192"/>
      <c r="G1022" s="192"/>
      <c r="H1022" s="192"/>
      <c r="I1022" s="192"/>
      <c r="J1022" s="193"/>
    </row>
    <row r="1023" customFormat="false" ht="13.8" hidden="false" customHeight="false" outlineLevel="0" collapsed="false">
      <c r="A1023" s="217" t="str">
        <f aca="false">'Planilha Orçamentária'!A146</f>
        <v>7.1.1</v>
      </c>
      <c r="B1023" s="218" t="n">
        <f aca="false">'Planilha Orçamentária'!B146</f>
        <v>102320</v>
      </c>
      <c r="C1023" s="218"/>
      <c r="D1023" s="227" t="str">
        <f aca="false">'Planilha Orçamentária'!D146</f>
        <v>ESCAVAÇÃO MECANIZADA DE VALA COM PROF. MAIOR QUE 3,0 M ATÉ 4,5 M (MÉDIA MONTANTE E JUSANTE/UMA COMPOSIÇÃO POR TRECHO), ESCAVADEIRA (1,2 M3), LARG. DE 1,5 M A 2,5 M, EM SOLO DE 2A CATEGORIA, LOCAIS COM BAIXO NÍVEL DE INTERFERÊNCIA. AF_02/2021</v>
      </c>
      <c r="E1023" s="227"/>
      <c r="F1023" s="227"/>
      <c r="G1023" s="227"/>
      <c r="H1023" s="227"/>
      <c r="I1023" s="227"/>
      <c r="J1023" s="227"/>
    </row>
    <row r="1024" customFormat="false" ht="33.55" hidden="false" customHeight="true" outlineLevel="0" collapsed="false">
      <c r="A1024" s="217"/>
      <c r="B1024" s="217"/>
      <c r="C1024" s="218"/>
      <c r="D1024" s="227"/>
      <c r="E1024" s="227"/>
      <c r="F1024" s="227"/>
      <c r="G1024" s="227"/>
      <c r="H1024" s="227"/>
      <c r="I1024" s="227"/>
      <c r="J1024" s="227"/>
    </row>
    <row r="1025" customFormat="false" ht="13.8" hidden="false" customHeight="false" outlineLevel="0" collapsed="false">
      <c r="A1025" s="197" t="s">
        <v>273</v>
      </c>
      <c r="B1025" s="228"/>
      <c r="C1025" s="228"/>
      <c r="D1025" s="228"/>
      <c r="E1025" s="228"/>
      <c r="F1025" s="201"/>
      <c r="G1025" s="202"/>
      <c r="H1025" s="234"/>
      <c r="I1025" s="199"/>
      <c r="J1025" s="200"/>
    </row>
    <row r="1026" customFormat="false" ht="13.8" hidden="false" customHeight="false" outlineLevel="0" collapsed="false">
      <c r="A1026" s="233"/>
      <c r="B1026" s="228"/>
      <c r="C1026" s="228"/>
      <c r="D1026" s="228"/>
      <c r="E1026" s="228"/>
      <c r="F1026" s="201"/>
      <c r="G1026" s="202"/>
      <c r="H1026" s="234"/>
      <c r="I1026" s="199"/>
      <c r="J1026" s="200"/>
    </row>
    <row r="1027" customFormat="false" ht="13.8" hidden="false" customHeight="false" outlineLevel="0" collapsed="false">
      <c r="A1027" s="238" t="s">
        <v>405</v>
      </c>
      <c r="B1027" s="228"/>
      <c r="C1027" s="228"/>
      <c r="D1027" s="228"/>
      <c r="E1027" s="228"/>
      <c r="F1027" s="199" t="s">
        <v>406</v>
      </c>
      <c r="H1027" s="234"/>
      <c r="I1027" s="199"/>
      <c r="J1027" s="200"/>
    </row>
    <row r="1028" customFormat="false" ht="13.8" hidden="false" customHeight="false" outlineLevel="0" collapsed="false">
      <c r="A1028" s="239" t="s">
        <v>407</v>
      </c>
      <c r="B1028" s="228"/>
      <c r="C1028" s="228"/>
      <c r="D1028" s="228"/>
      <c r="E1028" s="228"/>
      <c r="F1028" s="201"/>
      <c r="G1028" s="202"/>
      <c r="H1028" s="234"/>
      <c r="I1028" s="199"/>
      <c r="J1028" s="200"/>
    </row>
    <row r="1029" customFormat="false" ht="13.8" hidden="false" customHeight="false" outlineLevel="0" collapsed="false">
      <c r="A1029" s="238" t="s">
        <v>408</v>
      </c>
      <c r="B1029" s="228"/>
      <c r="C1029" s="228"/>
      <c r="D1029" s="228"/>
      <c r="E1029" s="228"/>
      <c r="F1029" s="201" t="s">
        <v>277</v>
      </c>
      <c r="G1029" s="202" t="n">
        <f aca="false">'Planilha Orçamentária'!F146</f>
        <v>4160.494</v>
      </c>
      <c r="H1029" s="229" t="str">
        <f aca="false">'Planilha Orçamentária'!E146</f>
        <v>M3</v>
      </c>
      <c r="J1029" s="200"/>
    </row>
    <row r="1030" customFormat="false" ht="13.8" hidden="false" customHeight="false" outlineLevel="0" collapsed="false">
      <c r="A1030" s="233"/>
      <c r="B1030" s="228"/>
      <c r="C1030" s="228"/>
      <c r="D1030" s="228"/>
      <c r="E1030" s="228"/>
      <c r="F1030" s="201"/>
      <c r="G1030" s="202"/>
      <c r="H1030" s="234"/>
      <c r="I1030" s="199"/>
      <c r="J1030" s="200"/>
    </row>
    <row r="1031" customFormat="false" ht="13.8" hidden="false" customHeight="false" outlineLevel="0" collapsed="false">
      <c r="A1031" s="209"/>
      <c r="B1031" s="210"/>
      <c r="C1031" s="210"/>
      <c r="D1031" s="210"/>
      <c r="E1031" s="210"/>
      <c r="F1031" s="210"/>
      <c r="G1031" s="235"/>
      <c r="H1031" s="210"/>
      <c r="I1031" s="236"/>
      <c r="J1031" s="211"/>
    </row>
    <row r="1032" customFormat="false" ht="13.8" hidden="false" customHeight="false" outlineLevel="0" collapsed="false">
      <c r="A1032" s="189" t="s">
        <v>10</v>
      </c>
      <c r="B1032" s="190" t="s">
        <v>271</v>
      </c>
      <c r="C1032" s="190"/>
      <c r="D1032" s="197" t="s">
        <v>272</v>
      </c>
      <c r="E1032" s="192"/>
      <c r="F1032" s="192"/>
      <c r="G1032" s="192"/>
      <c r="H1032" s="192"/>
      <c r="I1032" s="192"/>
      <c r="J1032" s="193"/>
    </row>
    <row r="1033" customFormat="false" ht="13.8" hidden="false" customHeight="false" outlineLevel="0" collapsed="false">
      <c r="A1033" s="217" t="str">
        <f aca="false">'Planilha Orçamentária'!A147</f>
        <v>7.1.2</v>
      </c>
      <c r="B1033" s="218" t="n">
        <f aca="false">'Planilha Orçamentária'!B147</f>
        <v>93369</v>
      </c>
      <c r="C1033" s="218"/>
      <c r="D1033" s="227" t="str">
        <f aca="false">'Planilha Orçamentária'!D147</f>
        <v>REATERRO MECANIZADO DE VALA COM ESCAVADEIRA HIDRÁULICA (CAPACIDADE DA CAÇAMBA: 0,8 M³/POTÊNCIA: 111 HP), LARGURA DE 1,5 A 2,5 M, PROFUNDIDADE DE 1,5 A 3,0 M, COM SOLO (SEM SUBSTITUIÇÃO) DE 1ª CATEGORIA, COM COMPACTADOR DE SOLOS DE PERCUSSÃO. AF_08/2023</v>
      </c>
      <c r="E1033" s="227"/>
      <c r="F1033" s="227"/>
      <c r="G1033" s="227"/>
      <c r="H1033" s="227"/>
      <c r="I1033" s="227"/>
      <c r="J1033" s="227"/>
    </row>
    <row r="1034" customFormat="false" ht="33.55" hidden="false" customHeight="true" outlineLevel="0" collapsed="false">
      <c r="A1034" s="217"/>
      <c r="B1034" s="217"/>
      <c r="C1034" s="218"/>
      <c r="D1034" s="227"/>
      <c r="E1034" s="227"/>
      <c r="F1034" s="227"/>
      <c r="G1034" s="227"/>
      <c r="H1034" s="227"/>
      <c r="I1034" s="227"/>
      <c r="J1034" s="227"/>
    </row>
    <row r="1035" customFormat="false" ht="13.8" hidden="false" customHeight="false" outlineLevel="0" collapsed="false">
      <c r="A1035" s="197" t="s">
        <v>273</v>
      </c>
      <c r="B1035" s="228"/>
      <c r="C1035" s="228"/>
      <c r="D1035" s="228"/>
      <c r="E1035" s="228"/>
      <c r="F1035" s="201"/>
      <c r="G1035" s="202"/>
      <c r="H1035" s="234"/>
      <c r="I1035" s="199"/>
      <c r="J1035" s="200"/>
    </row>
    <row r="1036" customFormat="false" ht="13.8" hidden="false" customHeight="false" outlineLevel="0" collapsed="false">
      <c r="A1036" s="233"/>
      <c r="B1036" s="228"/>
      <c r="C1036" s="228"/>
      <c r="D1036" s="228"/>
      <c r="E1036" s="228"/>
      <c r="F1036" s="201"/>
      <c r="G1036" s="202"/>
      <c r="H1036" s="234"/>
      <c r="I1036" s="199"/>
      <c r="J1036" s="200"/>
    </row>
    <row r="1037" customFormat="false" ht="13.8" hidden="false" customHeight="false" outlineLevel="0" collapsed="false">
      <c r="A1037" s="238" t="s">
        <v>409</v>
      </c>
      <c r="B1037" s="228"/>
      <c r="C1037" s="228"/>
      <c r="D1037" s="228"/>
      <c r="E1037" s="228"/>
      <c r="F1037" s="199" t="s">
        <v>347</v>
      </c>
      <c r="H1037" s="234"/>
      <c r="I1037" s="199"/>
      <c r="J1037" s="200"/>
    </row>
    <row r="1038" customFormat="false" ht="13.8" hidden="false" customHeight="false" outlineLevel="0" collapsed="false">
      <c r="A1038" s="239"/>
      <c r="B1038" s="228"/>
      <c r="C1038" s="228"/>
      <c r="D1038" s="228"/>
      <c r="E1038" s="228"/>
      <c r="F1038" s="201"/>
      <c r="G1038" s="202"/>
      <c r="H1038" s="234"/>
      <c r="I1038" s="199"/>
      <c r="J1038" s="200"/>
    </row>
    <row r="1039" customFormat="false" ht="13.8" hidden="false" customHeight="false" outlineLevel="0" collapsed="false">
      <c r="A1039" s="238"/>
      <c r="B1039" s="228"/>
      <c r="C1039" s="228"/>
      <c r="D1039" s="228"/>
      <c r="E1039" s="228"/>
      <c r="F1039" s="201" t="s">
        <v>277</v>
      </c>
      <c r="G1039" s="202" t="n">
        <f aca="false">'Planilha Orçamentária'!F147</f>
        <v>2535.91483456</v>
      </c>
      <c r="H1039" s="229" t="str">
        <f aca="false">'Planilha Orçamentária'!E147</f>
        <v>M3</v>
      </c>
      <c r="J1039" s="200"/>
    </row>
    <row r="1040" customFormat="false" ht="13.8" hidden="false" customHeight="false" outlineLevel="0" collapsed="false">
      <c r="A1040" s="233"/>
      <c r="B1040" s="228"/>
      <c r="C1040" s="228"/>
      <c r="D1040" s="228"/>
      <c r="E1040" s="228"/>
      <c r="F1040" s="201"/>
      <c r="G1040" s="202"/>
      <c r="H1040" s="234"/>
      <c r="I1040" s="199"/>
      <c r="J1040" s="200"/>
    </row>
    <row r="1041" customFormat="false" ht="13.8" hidden="false" customHeight="false" outlineLevel="0" collapsed="false">
      <c r="A1041" s="209"/>
      <c r="B1041" s="210"/>
      <c r="C1041" s="210"/>
      <c r="D1041" s="210"/>
      <c r="E1041" s="210"/>
      <c r="F1041" s="210"/>
      <c r="G1041" s="235"/>
      <c r="H1041" s="210"/>
      <c r="I1041" s="236"/>
      <c r="J1041" s="211"/>
    </row>
    <row r="1042" customFormat="false" ht="13.8" hidden="false" customHeight="false" outlineLevel="0" collapsed="false">
      <c r="A1042" s="189" t="s">
        <v>10</v>
      </c>
      <c r="B1042" s="190" t="s">
        <v>271</v>
      </c>
      <c r="C1042" s="190"/>
      <c r="D1042" s="197" t="s">
        <v>272</v>
      </c>
      <c r="E1042" s="192"/>
      <c r="F1042" s="192"/>
      <c r="G1042" s="192"/>
      <c r="H1042" s="192"/>
      <c r="I1042" s="192"/>
      <c r="J1042" s="193"/>
    </row>
    <row r="1043" customFormat="false" ht="13.8" hidden="false" customHeight="false" outlineLevel="0" collapsed="false">
      <c r="A1043" s="217" t="str">
        <f aca="false">'Planilha Orçamentária'!A148</f>
        <v>7.1.3</v>
      </c>
      <c r="B1043" s="218" t="n">
        <f aca="false">'Planilha Orçamentária'!B148</f>
        <v>100324</v>
      </c>
      <c r="C1043" s="218"/>
      <c r="D1043" s="227" t="str">
        <f aca="false">'Planilha Orçamentária'!D148</f>
        <v>LASTRO COM MATERIAL GRANULAR (PEDRA BRITADA N.1 E PEDRA BRITADA N.2), APLICADO EM PISOS OU LAJES SOBRE SOLO, ESPESSURA DE *10 CM*. AF_07/2019</v>
      </c>
      <c r="E1043" s="227"/>
      <c r="F1043" s="227"/>
      <c r="G1043" s="227"/>
      <c r="H1043" s="227"/>
      <c r="I1043" s="227"/>
      <c r="J1043" s="227"/>
    </row>
    <row r="1044" customFormat="false" ht="19.05" hidden="false" customHeight="true" outlineLevel="0" collapsed="false">
      <c r="A1044" s="217"/>
      <c r="B1044" s="217"/>
      <c r="C1044" s="218"/>
      <c r="D1044" s="227"/>
      <c r="E1044" s="227"/>
      <c r="F1044" s="227"/>
      <c r="G1044" s="227"/>
      <c r="H1044" s="227"/>
      <c r="I1044" s="227"/>
      <c r="J1044" s="227"/>
    </row>
    <row r="1045" customFormat="false" ht="13.8" hidden="false" customHeight="false" outlineLevel="0" collapsed="false">
      <c r="A1045" s="197" t="s">
        <v>273</v>
      </c>
      <c r="B1045" s="228"/>
      <c r="C1045" s="228"/>
      <c r="D1045" s="228"/>
      <c r="E1045" s="228"/>
      <c r="F1045" s="201"/>
      <c r="G1045" s="202"/>
      <c r="H1045" s="234"/>
      <c r="I1045" s="199"/>
      <c r="J1045" s="200"/>
    </row>
    <row r="1046" customFormat="false" ht="13.8" hidden="false" customHeight="false" outlineLevel="0" collapsed="false">
      <c r="A1046" s="233"/>
      <c r="B1046" s="228"/>
      <c r="C1046" s="228"/>
      <c r="D1046" s="228"/>
      <c r="E1046" s="228"/>
      <c r="F1046" s="201"/>
      <c r="G1046" s="202"/>
      <c r="H1046" s="234"/>
      <c r="I1046" s="199"/>
      <c r="J1046" s="200"/>
    </row>
    <row r="1047" customFormat="false" ht="13.8" hidden="false" customHeight="false" outlineLevel="0" collapsed="false">
      <c r="A1047" s="238" t="s">
        <v>405</v>
      </c>
      <c r="B1047" s="228"/>
      <c r="C1047" s="228"/>
      <c r="D1047" s="228"/>
      <c r="E1047" s="228"/>
      <c r="F1047" s="199" t="s">
        <v>410</v>
      </c>
      <c r="H1047" s="234"/>
      <c r="I1047" s="199"/>
      <c r="J1047" s="200"/>
    </row>
    <row r="1048" customFormat="false" ht="13.8" hidden="false" customHeight="false" outlineLevel="0" collapsed="false">
      <c r="A1048" s="239" t="s">
        <v>407</v>
      </c>
      <c r="B1048" s="228"/>
      <c r="C1048" s="228"/>
      <c r="D1048" s="228"/>
      <c r="E1048" s="228"/>
      <c r="F1048" s="201"/>
      <c r="G1048" s="202"/>
      <c r="H1048" s="234"/>
      <c r="I1048" s="199"/>
      <c r="J1048" s="200"/>
    </row>
    <row r="1049" customFormat="false" ht="13.8" hidden="false" customHeight="false" outlineLevel="0" collapsed="false">
      <c r="A1049" s="238" t="s">
        <v>321</v>
      </c>
      <c r="B1049" s="228"/>
      <c r="C1049" s="228"/>
      <c r="D1049" s="228"/>
      <c r="E1049" s="228"/>
      <c r="F1049" s="201" t="s">
        <v>277</v>
      </c>
      <c r="G1049" s="202" t="n">
        <f aca="false">'Planilha Orçamentária'!F148</f>
        <v>160.019</v>
      </c>
      <c r="H1049" s="229" t="str">
        <f aca="false">'Planilha Orçamentária'!E148</f>
        <v>M3</v>
      </c>
      <c r="J1049" s="200"/>
    </row>
    <row r="1050" customFormat="false" ht="13.8" hidden="false" customHeight="false" outlineLevel="0" collapsed="false">
      <c r="A1050" s="233"/>
      <c r="B1050" s="228"/>
      <c r="C1050" s="228"/>
      <c r="D1050" s="228"/>
      <c r="E1050" s="228"/>
      <c r="F1050" s="201"/>
      <c r="G1050" s="202"/>
      <c r="H1050" s="234"/>
      <c r="I1050" s="199"/>
      <c r="J1050" s="200"/>
    </row>
    <row r="1051" customFormat="false" ht="13.8" hidden="false" customHeight="false" outlineLevel="0" collapsed="false">
      <c r="A1051" s="209"/>
      <c r="B1051" s="210"/>
      <c r="C1051" s="210"/>
      <c r="D1051" s="210"/>
      <c r="E1051" s="210"/>
      <c r="F1051" s="210"/>
      <c r="G1051" s="235"/>
      <c r="H1051" s="210"/>
      <c r="I1051" s="236"/>
      <c r="J1051" s="211"/>
    </row>
    <row r="1052" customFormat="false" ht="13.8" hidden="false" customHeight="false" outlineLevel="0" collapsed="false">
      <c r="A1052" s="189" t="s">
        <v>10</v>
      </c>
      <c r="B1052" s="190" t="s">
        <v>271</v>
      </c>
      <c r="C1052" s="190"/>
      <c r="D1052" s="197" t="s">
        <v>272</v>
      </c>
      <c r="E1052" s="192"/>
      <c r="F1052" s="192"/>
      <c r="G1052" s="192"/>
      <c r="H1052" s="192"/>
      <c r="I1052" s="192"/>
      <c r="J1052" s="193"/>
    </row>
    <row r="1053" customFormat="false" ht="13.8" hidden="false" customHeight="false" outlineLevel="0" collapsed="false">
      <c r="A1053" s="217" t="str">
        <f aca="false">'Planilha Orçamentária'!A149</f>
        <v>7.1.4</v>
      </c>
      <c r="B1053" s="218" t="n">
        <f aca="false">'Planilha Orçamentária'!B149</f>
        <v>92210</v>
      </c>
      <c r="C1053" s="218"/>
      <c r="D1053" s="227" t="str">
        <f aca="false">'Planilha Orçamentária'!D149</f>
        <v>TUBO DE CONCRETO PARA REDES COLETORAS DE ÁGUAS PLUVIAIS, DIÂMETRO DE 400 MM, JUNTA RÍGIDA, INSTALADO EM LOCAL COM BAIXO NÍVEL DE INTERFERÊNCIAS - FORNECIMENTO E ASSENTAMENTO. AF_12/2015</v>
      </c>
      <c r="E1053" s="227"/>
      <c r="F1053" s="227"/>
      <c r="G1053" s="227"/>
      <c r="H1053" s="227"/>
      <c r="I1053" s="227"/>
      <c r="J1053" s="227"/>
    </row>
    <row r="1054" customFormat="false" ht="20.7" hidden="false" customHeight="true" outlineLevel="0" collapsed="false">
      <c r="A1054" s="217"/>
      <c r="B1054" s="217"/>
      <c r="C1054" s="218"/>
      <c r="D1054" s="227"/>
      <c r="E1054" s="227"/>
      <c r="F1054" s="227"/>
      <c r="G1054" s="227"/>
      <c r="H1054" s="227"/>
      <c r="I1054" s="227"/>
      <c r="J1054" s="227"/>
    </row>
    <row r="1055" customFormat="false" ht="13.8" hidden="false" customHeight="false" outlineLevel="0" collapsed="false">
      <c r="A1055" s="197" t="s">
        <v>273</v>
      </c>
      <c r="B1055" s="228"/>
      <c r="C1055" s="228"/>
      <c r="D1055" s="228"/>
      <c r="E1055" s="228"/>
      <c r="F1055" s="201"/>
      <c r="G1055" s="202"/>
      <c r="H1055" s="234"/>
      <c r="I1055" s="199"/>
      <c r="J1055" s="200"/>
    </row>
    <row r="1056" customFormat="false" ht="13.8" hidden="false" customHeight="false" outlineLevel="0" collapsed="false">
      <c r="A1056" s="233"/>
      <c r="B1056" s="228"/>
      <c r="C1056" s="228"/>
      <c r="D1056" s="228"/>
      <c r="E1056" s="228"/>
      <c r="F1056" s="201"/>
      <c r="G1056" s="202"/>
      <c r="H1056" s="234"/>
      <c r="I1056" s="199"/>
      <c r="J1056" s="200"/>
    </row>
    <row r="1057" customFormat="false" ht="13.8" hidden="false" customHeight="false" outlineLevel="0" collapsed="false">
      <c r="A1057" s="238" t="s">
        <v>411</v>
      </c>
      <c r="B1057" s="228"/>
      <c r="C1057" s="228"/>
      <c r="D1057" s="228"/>
      <c r="E1057" s="228"/>
      <c r="F1057" s="199" t="s">
        <v>412</v>
      </c>
      <c r="H1057" s="234"/>
      <c r="I1057" s="199"/>
      <c r="J1057" s="200"/>
    </row>
    <row r="1058" customFormat="false" ht="13.8" hidden="false" customHeight="false" outlineLevel="0" collapsed="false">
      <c r="A1058" s="239"/>
      <c r="B1058" s="228"/>
      <c r="C1058" s="228"/>
      <c r="D1058" s="228"/>
      <c r="E1058" s="228"/>
      <c r="F1058" s="201"/>
      <c r="G1058" s="202"/>
      <c r="H1058" s="234"/>
      <c r="I1058" s="199"/>
      <c r="J1058" s="200"/>
    </row>
    <row r="1059" customFormat="false" ht="13.8" hidden="false" customHeight="false" outlineLevel="0" collapsed="false">
      <c r="A1059" s="238"/>
      <c r="B1059" s="228"/>
      <c r="C1059" s="228"/>
      <c r="D1059" s="228"/>
      <c r="E1059" s="228"/>
      <c r="F1059" s="201" t="s">
        <v>277</v>
      </c>
      <c r="G1059" s="202" t="n">
        <f aca="false">'Planilha Orçamentária'!F149</f>
        <v>298.41</v>
      </c>
      <c r="H1059" s="229" t="str">
        <f aca="false">'Planilha Orçamentária'!E149</f>
        <v>M</v>
      </c>
      <c r="J1059" s="200"/>
    </row>
    <row r="1060" customFormat="false" ht="13.8" hidden="false" customHeight="false" outlineLevel="0" collapsed="false">
      <c r="A1060" s="233"/>
      <c r="B1060" s="228"/>
      <c r="C1060" s="228"/>
      <c r="D1060" s="228"/>
      <c r="E1060" s="228"/>
      <c r="F1060" s="201"/>
      <c r="G1060" s="202"/>
      <c r="H1060" s="234"/>
      <c r="I1060" s="199"/>
      <c r="J1060" s="200"/>
    </row>
    <row r="1061" customFormat="false" ht="13.8" hidden="false" customHeight="false" outlineLevel="0" collapsed="false">
      <c r="A1061" s="209"/>
      <c r="B1061" s="210"/>
      <c r="C1061" s="210"/>
      <c r="D1061" s="210"/>
      <c r="E1061" s="210"/>
      <c r="F1061" s="210"/>
      <c r="G1061" s="235"/>
      <c r="H1061" s="210"/>
      <c r="I1061" s="236"/>
      <c r="J1061" s="211"/>
    </row>
    <row r="1062" customFormat="false" ht="13.8" hidden="false" customHeight="false" outlineLevel="0" collapsed="false">
      <c r="A1062" s="189" t="s">
        <v>10</v>
      </c>
      <c r="B1062" s="190" t="s">
        <v>271</v>
      </c>
      <c r="C1062" s="190"/>
      <c r="D1062" s="197" t="s">
        <v>272</v>
      </c>
      <c r="E1062" s="192"/>
      <c r="F1062" s="192"/>
      <c r="G1062" s="192"/>
      <c r="H1062" s="192"/>
      <c r="I1062" s="192"/>
      <c r="J1062" s="193"/>
    </row>
    <row r="1063" customFormat="false" ht="13.8" hidden="false" customHeight="false" outlineLevel="0" collapsed="false">
      <c r="A1063" s="217" t="str">
        <f aca="false">'Planilha Orçamentária'!A150</f>
        <v>7.1.5</v>
      </c>
      <c r="B1063" s="218" t="n">
        <f aca="false">'Planilha Orçamentária'!B150</f>
        <v>92211</v>
      </c>
      <c r="C1063" s="218"/>
      <c r="D1063" s="227" t="str">
        <f aca="false">'Planilha Orçamentária'!D150</f>
        <v>TUBO DE CONCRETO PARA REDES COLETORAS DE ÁGUAS PLUVIAIS, DIÂMETRO DE 500 MM, JUNTA RÍGIDA, INSTALADO EM LOCAL COM BAIXO NÍVEL DE INTERFERÊNCIAS - FORNECIMENTO E ASSENTAMENTO. AF_12/2015</v>
      </c>
      <c r="E1063" s="227"/>
      <c r="F1063" s="227"/>
      <c r="G1063" s="227"/>
      <c r="H1063" s="227"/>
      <c r="I1063" s="227"/>
      <c r="J1063" s="227"/>
    </row>
    <row r="1064" customFormat="false" ht="24" hidden="false" customHeight="true" outlineLevel="0" collapsed="false">
      <c r="A1064" s="217"/>
      <c r="B1064" s="217"/>
      <c r="C1064" s="218"/>
      <c r="D1064" s="227"/>
      <c r="E1064" s="227"/>
      <c r="F1064" s="227"/>
      <c r="G1064" s="227"/>
      <c r="H1064" s="227"/>
      <c r="I1064" s="227"/>
      <c r="J1064" s="227"/>
    </row>
    <row r="1065" customFormat="false" ht="13.8" hidden="false" customHeight="false" outlineLevel="0" collapsed="false">
      <c r="A1065" s="197" t="s">
        <v>273</v>
      </c>
      <c r="B1065" s="228"/>
      <c r="C1065" s="228"/>
      <c r="D1065" s="228"/>
      <c r="E1065" s="228"/>
      <c r="F1065" s="201"/>
      <c r="G1065" s="202"/>
      <c r="H1065" s="234"/>
      <c r="I1065" s="199"/>
      <c r="J1065" s="200"/>
    </row>
    <row r="1066" customFormat="false" ht="13.8" hidden="false" customHeight="false" outlineLevel="0" collapsed="false">
      <c r="A1066" s="233"/>
      <c r="B1066" s="228"/>
      <c r="C1066" s="228"/>
      <c r="D1066" s="228"/>
      <c r="E1066" s="228"/>
      <c r="F1066" s="201"/>
      <c r="G1066" s="202"/>
      <c r="H1066" s="234"/>
      <c r="I1066" s="199"/>
      <c r="J1066" s="200"/>
    </row>
    <row r="1067" customFormat="false" ht="13.8" hidden="false" customHeight="false" outlineLevel="0" collapsed="false">
      <c r="A1067" s="238" t="s">
        <v>413</v>
      </c>
      <c r="B1067" s="228"/>
      <c r="C1067" s="228"/>
      <c r="D1067" s="228"/>
      <c r="E1067" s="228"/>
      <c r="F1067" s="199" t="s">
        <v>414</v>
      </c>
      <c r="H1067" s="234"/>
      <c r="I1067" s="199"/>
      <c r="J1067" s="200"/>
    </row>
    <row r="1068" customFormat="false" ht="13.8" hidden="false" customHeight="false" outlineLevel="0" collapsed="false">
      <c r="A1068" s="239"/>
      <c r="B1068" s="228"/>
      <c r="C1068" s="228"/>
      <c r="D1068" s="228"/>
      <c r="E1068" s="228"/>
      <c r="F1068" s="201"/>
      <c r="G1068" s="202"/>
      <c r="H1068" s="234"/>
      <c r="I1068" s="199"/>
      <c r="J1068" s="200"/>
    </row>
    <row r="1069" customFormat="false" ht="13.8" hidden="false" customHeight="false" outlineLevel="0" collapsed="false">
      <c r="A1069" s="238"/>
      <c r="B1069" s="228"/>
      <c r="C1069" s="228"/>
      <c r="D1069" s="228"/>
      <c r="E1069" s="228"/>
      <c r="F1069" s="201" t="s">
        <v>277</v>
      </c>
      <c r="G1069" s="202" t="n">
        <f aca="false">'Planilha Orçamentária'!F150</f>
        <v>450</v>
      </c>
      <c r="H1069" s="229" t="str">
        <f aca="false">'Planilha Orçamentária'!E150</f>
        <v>M</v>
      </c>
      <c r="J1069" s="200"/>
    </row>
    <row r="1070" customFormat="false" ht="13.8" hidden="false" customHeight="false" outlineLevel="0" collapsed="false">
      <c r="A1070" s="233"/>
      <c r="B1070" s="228"/>
      <c r="C1070" s="228"/>
      <c r="D1070" s="228"/>
      <c r="E1070" s="228"/>
      <c r="F1070" s="201"/>
      <c r="G1070" s="202"/>
      <c r="H1070" s="234"/>
      <c r="I1070" s="199"/>
      <c r="J1070" s="200"/>
    </row>
    <row r="1071" customFormat="false" ht="13.8" hidden="false" customHeight="false" outlineLevel="0" collapsed="false">
      <c r="A1071" s="209"/>
      <c r="B1071" s="210"/>
      <c r="C1071" s="210"/>
      <c r="D1071" s="210"/>
      <c r="E1071" s="210"/>
      <c r="F1071" s="210"/>
      <c r="G1071" s="235"/>
      <c r="H1071" s="210"/>
      <c r="I1071" s="236"/>
      <c r="J1071" s="211"/>
    </row>
    <row r="1072" customFormat="false" ht="13.8" hidden="false" customHeight="false" outlineLevel="0" collapsed="false">
      <c r="A1072" s="189" t="s">
        <v>10</v>
      </c>
      <c r="B1072" s="190" t="s">
        <v>271</v>
      </c>
      <c r="C1072" s="190"/>
      <c r="D1072" s="197" t="s">
        <v>272</v>
      </c>
      <c r="E1072" s="192"/>
      <c r="F1072" s="192"/>
      <c r="G1072" s="192"/>
      <c r="H1072" s="192"/>
      <c r="I1072" s="192"/>
      <c r="J1072" s="193"/>
    </row>
    <row r="1073" customFormat="false" ht="13.8" hidden="false" customHeight="false" outlineLevel="0" collapsed="false">
      <c r="A1073" s="217" t="str">
        <f aca="false">'Planilha Orçamentária'!A151</f>
        <v>7.1.6</v>
      </c>
      <c r="B1073" s="218" t="n">
        <f aca="false">'Planilha Orçamentária'!B151</f>
        <v>92212</v>
      </c>
      <c r="C1073" s="218"/>
      <c r="D1073" s="227" t="str">
        <f aca="false">'Planilha Orçamentária'!D151</f>
        <v>TUBO DE CONCRETO PARA REDES COLETORAS DE ÁGUAS PLUVIAIS, DIÂMETRO DE 600 MM, JUNTA RÍGIDA, INSTALADO EM LOCAL COM BAIXO NÍVEL DE INTERFERÊNCIAS - FORNECIMENTO E ASSENTAMENTO. AF_12/2015</v>
      </c>
      <c r="E1073" s="227"/>
      <c r="F1073" s="227"/>
      <c r="G1073" s="227"/>
      <c r="H1073" s="227"/>
      <c r="I1073" s="227"/>
      <c r="J1073" s="227"/>
    </row>
    <row r="1074" customFormat="false" ht="19.05" hidden="false" customHeight="true" outlineLevel="0" collapsed="false">
      <c r="A1074" s="217"/>
      <c r="B1074" s="217"/>
      <c r="C1074" s="218"/>
      <c r="D1074" s="227"/>
      <c r="E1074" s="227"/>
      <c r="F1074" s="227"/>
      <c r="G1074" s="227"/>
      <c r="H1074" s="227"/>
      <c r="I1074" s="227"/>
      <c r="J1074" s="227"/>
    </row>
    <row r="1075" customFormat="false" ht="13.8" hidden="false" customHeight="false" outlineLevel="0" collapsed="false">
      <c r="A1075" s="197" t="s">
        <v>273</v>
      </c>
      <c r="B1075" s="228"/>
      <c r="C1075" s="228"/>
      <c r="D1075" s="228"/>
      <c r="E1075" s="228"/>
      <c r="F1075" s="201"/>
      <c r="G1075" s="202"/>
      <c r="H1075" s="234"/>
      <c r="I1075" s="199"/>
      <c r="J1075" s="200"/>
    </row>
    <row r="1076" customFormat="false" ht="13.8" hidden="false" customHeight="false" outlineLevel="0" collapsed="false">
      <c r="A1076" s="233"/>
      <c r="B1076" s="228"/>
      <c r="C1076" s="228"/>
      <c r="D1076" s="228"/>
      <c r="E1076" s="228"/>
      <c r="F1076" s="201"/>
      <c r="G1076" s="202"/>
      <c r="H1076" s="234"/>
      <c r="I1076" s="199"/>
      <c r="J1076" s="200"/>
    </row>
    <row r="1077" customFormat="false" ht="13.8" hidden="false" customHeight="false" outlineLevel="0" collapsed="false">
      <c r="A1077" s="238" t="s">
        <v>415</v>
      </c>
      <c r="B1077" s="228"/>
      <c r="C1077" s="228"/>
      <c r="D1077" s="228"/>
      <c r="E1077" s="228"/>
      <c r="F1077" s="199" t="s">
        <v>416</v>
      </c>
      <c r="H1077" s="234"/>
      <c r="I1077" s="199"/>
      <c r="J1077" s="200"/>
    </row>
    <row r="1078" customFormat="false" ht="13.8" hidden="false" customHeight="false" outlineLevel="0" collapsed="false">
      <c r="A1078" s="239"/>
      <c r="B1078" s="228"/>
      <c r="C1078" s="228"/>
      <c r="D1078" s="228"/>
      <c r="E1078" s="228"/>
      <c r="F1078" s="201"/>
      <c r="G1078" s="202"/>
      <c r="H1078" s="234"/>
      <c r="I1078" s="199"/>
      <c r="J1078" s="200"/>
    </row>
    <row r="1079" customFormat="false" ht="13.8" hidden="false" customHeight="false" outlineLevel="0" collapsed="false">
      <c r="A1079" s="238"/>
      <c r="B1079" s="228"/>
      <c r="C1079" s="228"/>
      <c r="D1079" s="228"/>
      <c r="E1079" s="228"/>
      <c r="F1079" s="201" t="s">
        <v>277</v>
      </c>
      <c r="G1079" s="202" t="n">
        <f aca="false">'Planilha Orçamentária'!F151</f>
        <v>672.38</v>
      </c>
      <c r="H1079" s="229" t="str">
        <f aca="false">'Planilha Orçamentária'!E151</f>
        <v>M</v>
      </c>
      <c r="J1079" s="200"/>
    </row>
    <row r="1080" customFormat="false" ht="13.8" hidden="false" customHeight="false" outlineLevel="0" collapsed="false">
      <c r="A1080" s="233"/>
      <c r="B1080" s="228"/>
      <c r="C1080" s="228"/>
      <c r="D1080" s="228"/>
      <c r="E1080" s="228"/>
      <c r="F1080" s="201"/>
      <c r="G1080" s="202"/>
      <c r="H1080" s="234"/>
      <c r="I1080" s="199"/>
      <c r="J1080" s="200"/>
    </row>
    <row r="1081" customFormat="false" ht="13.8" hidden="false" customHeight="false" outlineLevel="0" collapsed="false">
      <c r="A1081" s="209"/>
      <c r="B1081" s="210"/>
      <c r="C1081" s="210"/>
      <c r="D1081" s="210"/>
      <c r="E1081" s="210"/>
      <c r="F1081" s="210"/>
      <c r="G1081" s="235"/>
      <c r="H1081" s="210"/>
      <c r="I1081" s="236"/>
      <c r="J1081" s="211"/>
    </row>
    <row r="1082" customFormat="false" ht="13.8" hidden="false" customHeight="false" outlineLevel="0" collapsed="false">
      <c r="A1082" s="189" t="s">
        <v>10</v>
      </c>
      <c r="B1082" s="190" t="s">
        <v>271</v>
      </c>
      <c r="C1082" s="190"/>
      <c r="D1082" s="197" t="s">
        <v>272</v>
      </c>
      <c r="E1082" s="192"/>
      <c r="F1082" s="192"/>
      <c r="G1082" s="192"/>
      <c r="H1082" s="192"/>
      <c r="I1082" s="192"/>
      <c r="J1082" s="193"/>
    </row>
    <row r="1083" customFormat="false" ht="13.8" hidden="false" customHeight="false" outlineLevel="0" collapsed="false">
      <c r="A1083" s="217" t="str">
        <f aca="false">'Planilha Orçamentária'!A152</f>
        <v>7.1.7</v>
      </c>
      <c r="B1083" s="218" t="n">
        <f aca="false">'Planilha Orçamentária'!B152</f>
        <v>92214</v>
      </c>
      <c r="C1083" s="218"/>
      <c r="D1083" s="227" t="str">
        <f aca="false">'Planilha Orçamentária'!D152</f>
        <v>TUBO DE CONCRETO PARA REDES COLETORAS DE ÁGUAS PLUVIAIS, DIÂMETRO DE 800 MM, JUNTA RÍGIDA, INSTALADO EM LOCAL COM BAIXO NÍVEL DE INTERFERÊNCIAS - FORNECIMENTO E ASSENTAMENTO. AF_12/2015</v>
      </c>
      <c r="E1083" s="227"/>
      <c r="F1083" s="227"/>
      <c r="G1083" s="227"/>
      <c r="H1083" s="227"/>
      <c r="I1083" s="227"/>
      <c r="J1083" s="227"/>
    </row>
    <row r="1084" customFormat="false" ht="20.7" hidden="false" customHeight="true" outlineLevel="0" collapsed="false">
      <c r="A1084" s="217"/>
      <c r="B1084" s="217"/>
      <c r="C1084" s="218"/>
      <c r="D1084" s="227"/>
      <c r="E1084" s="227"/>
      <c r="F1084" s="227"/>
      <c r="G1084" s="227"/>
      <c r="H1084" s="227"/>
      <c r="I1084" s="227"/>
      <c r="J1084" s="227"/>
    </row>
    <row r="1085" customFormat="false" ht="13.8" hidden="false" customHeight="false" outlineLevel="0" collapsed="false">
      <c r="A1085" s="197" t="s">
        <v>273</v>
      </c>
      <c r="B1085" s="228"/>
      <c r="C1085" s="228"/>
      <c r="D1085" s="228"/>
      <c r="E1085" s="228"/>
      <c r="F1085" s="201"/>
      <c r="G1085" s="202"/>
      <c r="H1085" s="234"/>
      <c r="I1085" s="199"/>
      <c r="J1085" s="200"/>
    </row>
    <row r="1086" customFormat="false" ht="13.8" hidden="false" customHeight="false" outlineLevel="0" collapsed="false">
      <c r="A1086" s="233"/>
      <c r="B1086" s="228"/>
      <c r="C1086" s="228"/>
      <c r="D1086" s="228"/>
      <c r="E1086" s="228"/>
      <c r="F1086" s="201"/>
      <c r="G1086" s="202"/>
      <c r="H1086" s="234"/>
      <c r="I1086" s="199"/>
      <c r="J1086" s="200"/>
    </row>
    <row r="1087" customFormat="false" ht="13.8" hidden="false" customHeight="false" outlineLevel="0" collapsed="false">
      <c r="A1087" s="238" t="s">
        <v>417</v>
      </c>
      <c r="B1087" s="228"/>
      <c r="C1087" s="228"/>
      <c r="D1087" s="228"/>
      <c r="E1087" s="228"/>
      <c r="F1087" s="199" t="s">
        <v>418</v>
      </c>
      <c r="H1087" s="234"/>
      <c r="I1087" s="199"/>
      <c r="J1087" s="200"/>
    </row>
    <row r="1088" customFormat="false" ht="13.8" hidden="false" customHeight="false" outlineLevel="0" collapsed="false">
      <c r="A1088" s="239"/>
      <c r="B1088" s="228"/>
      <c r="C1088" s="228"/>
      <c r="D1088" s="228"/>
      <c r="E1088" s="228"/>
      <c r="F1088" s="201"/>
      <c r="G1088" s="202"/>
      <c r="H1088" s="234"/>
      <c r="I1088" s="199"/>
      <c r="J1088" s="200"/>
    </row>
    <row r="1089" customFormat="false" ht="13.8" hidden="false" customHeight="false" outlineLevel="0" collapsed="false">
      <c r="A1089" s="238"/>
      <c r="B1089" s="228"/>
      <c r="C1089" s="228"/>
      <c r="D1089" s="228"/>
      <c r="E1089" s="228"/>
      <c r="F1089" s="201" t="s">
        <v>277</v>
      </c>
      <c r="G1089" s="202" t="n">
        <f aca="false">'Planilha Orçamentária'!F152</f>
        <v>179.4</v>
      </c>
      <c r="H1089" s="229" t="str">
        <f aca="false">'Planilha Orçamentária'!E152</f>
        <v>M</v>
      </c>
      <c r="J1089" s="200"/>
    </row>
    <row r="1090" customFormat="false" ht="13.8" hidden="false" customHeight="false" outlineLevel="0" collapsed="false">
      <c r="A1090" s="233"/>
      <c r="B1090" s="228"/>
      <c r="C1090" s="228"/>
      <c r="D1090" s="228"/>
      <c r="E1090" s="228"/>
      <c r="F1090" s="201"/>
      <c r="G1090" s="202"/>
      <c r="H1090" s="234"/>
      <c r="I1090" s="199"/>
      <c r="J1090" s="200"/>
    </row>
    <row r="1091" customFormat="false" ht="13.8" hidden="false" customHeight="false" outlineLevel="0" collapsed="false">
      <c r="A1091" s="209"/>
      <c r="B1091" s="210"/>
      <c r="C1091" s="210"/>
      <c r="D1091" s="210"/>
      <c r="E1091" s="210"/>
      <c r="F1091" s="210"/>
      <c r="G1091" s="235"/>
      <c r="H1091" s="210"/>
      <c r="I1091" s="236"/>
      <c r="J1091" s="211"/>
    </row>
    <row r="1092" customFormat="false" ht="13.8" hidden="false" customHeight="false" outlineLevel="0" collapsed="false">
      <c r="A1092" s="189" t="s">
        <v>10</v>
      </c>
      <c r="B1092" s="190" t="s">
        <v>271</v>
      </c>
      <c r="C1092" s="190"/>
      <c r="D1092" s="197" t="s">
        <v>272</v>
      </c>
      <c r="E1092" s="192"/>
      <c r="F1092" s="192"/>
      <c r="G1092" s="192"/>
      <c r="H1092" s="192"/>
      <c r="I1092" s="192"/>
      <c r="J1092" s="193"/>
    </row>
    <row r="1093" customFormat="false" ht="13.8" hidden="false" customHeight="false" outlineLevel="0" collapsed="false">
      <c r="A1093" s="217" t="str">
        <f aca="false">'Planilha Orçamentária'!A155</f>
        <v>7.2.1</v>
      </c>
      <c r="B1093" s="218" t="n">
        <f aca="false">'Planilha Orçamentária'!B155</f>
        <v>97957</v>
      </c>
      <c r="C1093" s="218"/>
      <c r="D1093" s="227" t="str">
        <f aca="false">'Planilha Orçamentária'!D155</f>
        <v>CAIXA PARA BOCA DE LOBO DUPLA RETANGULAR, EM ALVENARIA COM BLOCOS DE CONCRETO, DIMENSÕES INTERNAS: 0,6X2,2X1,2 M. AF_12/2020</v>
      </c>
      <c r="E1093" s="227"/>
      <c r="F1093" s="227"/>
      <c r="G1093" s="227"/>
      <c r="H1093" s="227"/>
      <c r="I1093" s="227"/>
      <c r="J1093" s="227"/>
    </row>
    <row r="1094" customFormat="false" ht="13.8" hidden="false" customHeight="false" outlineLevel="0" collapsed="false">
      <c r="A1094" s="217"/>
      <c r="B1094" s="217"/>
      <c r="C1094" s="218"/>
      <c r="D1094" s="227"/>
      <c r="E1094" s="227"/>
      <c r="F1094" s="227"/>
      <c r="G1094" s="227"/>
      <c r="H1094" s="227"/>
      <c r="I1094" s="227"/>
      <c r="J1094" s="227"/>
    </row>
    <row r="1095" customFormat="false" ht="13.8" hidden="false" customHeight="false" outlineLevel="0" collapsed="false">
      <c r="A1095" s="197" t="s">
        <v>273</v>
      </c>
      <c r="B1095" s="228"/>
      <c r="C1095" s="228"/>
      <c r="D1095" s="228"/>
      <c r="E1095" s="228"/>
      <c r="F1095" s="201"/>
      <c r="G1095" s="202"/>
      <c r="H1095" s="234"/>
      <c r="I1095" s="199"/>
      <c r="J1095" s="200"/>
    </row>
    <row r="1096" customFormat="false" ht="13.8" hidden="false" customHeight="false" outlineLevel="0" collapsed="false">
      <c r="A1096" s="233"/>
      <c r="B1096" s="228"/>
      <c r="C1096" s="228"/>
      <c r="D1096" s="228"/>
      <c r="E1096" s="228"/>
      <c r="F1096" s="201"/>
      <c r="G1096" s="202"/>
      <c r="H1096" s="234"/>
      <c r="I1096" s="199"/>
      <c r="J1096" s="200"/>
    </row>
    <row r="1097" customFormat="false" ht="13.8" hidden="false" customHeight="false" outlineLevel="0" collapsed="false">
      <c r="A1097" s="238" t="s">
        <v>419</v>
      </c>
      <c r="B1097" s="228"/>
      <c r="C1097" s="228"/>
      <c r="D1097" s="228"/>
      <c r="E1097" s="228"/>
      <c r="F1097" s="199" t="s">
        <v>420</v>
      </c>
      <c r="H1097" s="234"/>
      <c r="I1097" s="199"/>
      <c r="J1097" s="200"/>
    </row>
    <row r="1098" customFormat="false" ht="13.8" hidden="false" customHeight="false" outlineLevel="0" collapsed="false">
      <c r="A1098" s="239"/>
      <c r="B1098" s="228"/>
      <c r="C1098" s="228"/>
      <c r="D1098" s="228"/>
      <c r="E1098" s="228"/>
      <c r="F1098" s="201"/>
      <c r="G1098" s="202"/>
      <c r="H1098" s="234"/>
      <c r="I1098" s="199"/>
      <c r="J1098" s="200"/>
    </row>
    <row r="1099" customFormat="false" ht="13.8" hidden="false" customHeight="false" outlineLevel="0" collapsed="false">
      <c r="A1099" s="238"/>
      <c r="B1099" s="228"/>
      <c r="C1099" s="228"/>
      <c r="D1099" s="228"/>
      <c r="E1099" s="228"/>
      <c r="F1099" s="201" t="s">
        <v>277</v>
      </c>
      <c r="G1099" s="202" t="n">
        <f aca="false">'Planilha Orçamentária'!F155</f>
        <v>51</v>
      </c>
      <c r="H1099" s="229" t="str">
        <f aca="false">'Planilha Orçamentária'!E155</f>
        <v>UN</v>
      </c>
      <c r="J1099" s="200"/>
    </row>
    <row r="1100" customFormat="false" ht="13.8" hidden="false" customHeight="false" outlineLevel="0" collapsed="false">
      <c r="A1100" s="233"/>
      <c r="B1100" s="228"/>
      <c r="C1100" s="228"/>
      <c r="D1100" s="228"/>
      <c r="E1100" s="228"/>
      <c r="F1100" s="201"/>
      <c r="G1100" s="202"/>
      <c r="H1100" s="234"/>
      <c r="I1100" s="199"/>
      <c r="J1100" s="200"/>
    </row>
    <row r="1101" customFormat="false" ht="13.8" hidden="false" customHeight="false" outlineLevel="0" collapsed="false">
      <c r="A1101" s="209"/>
      <c r="B1101" s="210"/>
      <c r="C1101" s="210"/>
      <c r="D1101" s="210"/>
      <c r="E1101" s="210"/>
      <c r="F1101" s="210"/>
      <c r="G1101" s="235"/>
      <c r="H1101" s="210"/>
      <c r="I1101" s="236"/>
      <c r="J1101" s="211"/>
    </row>
    <row r="1102" customFormat="false" ht="13.8" hidden="false" customHeight="false" outlineLevel="0" collapsed="false">
      <c r="A1102" s="189" t="s">
        <v>10</v>
      </c>
      <c r="B1102" s="190" t="s">
        <v>271</v>
      </c>
      <c r="C1102" s="190"/>
      <c r="D1102" s="197" t="s">
        <v>272</v>
      </c>
      <c r="E1102" s="192"/>
      <c r="F1102" s="192"/>
      <c r="G1102" s="192"/>
      <c r="H1102" s="192"/>
      <c r="I1102" s="192"/>
      <c r="J1102" s="193"/>
    </row>
    <row r="1103" customFormat="false" ht="13.8" hidden="false" customHeight="false" outlineLevel="0" collapsed="false">
      <c r="A1103" s="217" t="str">
        <f aca="false">'Planilha Orçamentária'!A156</f>
        <v>7.2.2</v>
      </c>
      <c r="B1103" s="218" t="n">
        <f aca="false">'Planilha Orçamentária'!B156</f>
        <v>43386</v>
      </c>
      <c r="C1103" s="218"/>
      <c r="D1103" s="227" t="str">
        <f aca="false">'Planilha Orçamentária'!D156</f>
        <v>MEIO-FIO OU GUIA DE CONCRETO PRE-MOLDADO, TIPO CHAPEU PARA BOCA DE LOBO,  DIMENSOES *1,20* X 0,15 X 0,30 M</v>
      </c>
      <c r="E1103" s="227"/>
      <c r="F1103" s="227"/>
      <c r="G1103" s="227"/>
      <c r="H1103" s="227"/>
      <c r="I1103" s="227"/>
      <c r="J1103" s="227"/>
    </row>
    <row r="1104" customFormat="false" ht="13.8" hidden="false" customHeight="false" outlineLevel="0" collapsed="false">
      <c r="A1104" s="217"/>
      <c r="B1104" s="217"/>
      <c r="C1104" s="218"/>
      <c r="D1104" s="227"/>
      <c r="E1104" s="227"/>
      <c r="F1104" s="227"/>
      <c r="G1104" s="227"/>
      <c r="H1104" s="227"/>
      <c r="I1104" s="227"/>
      <c r="J1104" s="227"/>
    </row>
    <row r="1105" customFormat="false" ht="13.8" hidden="false" customHeight="false" outlineLevel="0" collapsed="false">
      <c r="A1105" s="197" t="s">
        <v>273</v>
      </c>
      <c r="B1105" s="228"/>
      <c r="C1105" s="228"/>
      <c r="D1105" s="228"/>
      <c r="E1105" s="228"/>
      <c r="F1105" s="201"/>
      <c r="G1105" s="202"/>
      <c r="H1105" s="234"/>
      <c r="I1105" s="199"/>
      <c r="J1105" s="200"/>
    </row>
    <row r="1106" customFormat="false" ht="13.8" hidden="false" customHeight="false" outlineLevel="0" collapsed="false">
      <c r="A1106" s="233"/>
      <c r="B1106" s="228"/>
      <c r="C1106" s="228"/>
      <c r="D1106" s="228"/>
      <c r="E1106" s="228"/>
      <c r="F1106" s="201"/>
      <c r="G1106" s="202"/>
      <c r="H1106" s="234"/>
      <c r="I1106" s="199"/>
      <c r="J1106" s="200"/>
    </row>
    <row r="1107" customFormat="false" ht="13.8" hidden="false" customHeight="false" outlineLevel="0" collapsed="false">
      <c r="A1107" s="238" t="s">
        <v>421</v>
      </c>
      <c r="B1107" s="228"/>
      <c r="C1107" s="228"/>
      <c r="D1107" s="228"/>
      <c r="E1107" s="228"/>
      <c r="F1107" s="199" t="s">
        <v>422</v>
      </c>
      <c r="H1107" s="234"/>
      <c r="I1107" s="199"/>
      <c r="J1107" s="200"/>
    </row>
    <row r="1108" customFormat="false" ht="13.8" hidden="false" customHeight="false" outlineLevel="0" collapsed="false">
      <c r="A1108" s="239"/>
      <c r="B1108" s="228"/>
      <c r="C1108" s="228"/>
      <c r="D1108" s="228"/>
      <c r="E1108" s="228"/>
      <c r="F1108" s="201"/>
      <c r="G1108" s="202"/>
      <c r="H1108" s="234"/>
      <c r="I1108" s="199"/>
      <c r="J1108" s="200"/>
    </row>
    <row r="1109" customFormat="false" ht="13.8" hidden="false" customHeight="false" outlineLevel="0" collapsed="false">
      <c r="A1109" s="238"/>
      <c r="B1109" s="228"/>
      <c r="C1109" s="228"/>
      <c r="D1109" s="228"/>
      <c r="E1109" s="228"/>
      <c r="F1109" s="201" t="s">
        <v>277</v>
      </c>
      <c r="G1109" s="202" t="n">
        <f aca="false">'Planilha Orçamentária'!F156</f>
        <v>102</v>
      </c>
      <c r="H1109" s="229" t="str">
        <f aca="false">'Planilha Orçamentária'!E156</f>
        <v>UN</v>
      </c>
      <c r="J1109" s="200"/>
    </row>
    <row r="1110" customFormat="false" ht="13.8" hidden="false" customHeight="false" outlineLevel="0" collapsed="false">
      <c r="A1110" s="233"/>
      <c r="B1110" s="228"/>
      <c r="C1110" s="228"/>
      <c r="D1110" s="228"/>
      <c r="E1110" s="228"/>
      <c r="F1110" s="201"/>
      <c r="G1110" s="202"/>
      <c r="H1110" s="234"/>
      <c r="I1110" s="199"/>
      <c r="J1110" s="200"/>
    </row>
    <row r="1111" customFormat="false" ht="13.8" hidden="false" customHeight="false" outlineLevel="0" collapsed="false">
      <c r="A1111" s="209"/>
      <c r="B1111" s="210"/>
      <c r="C1111" s="210"/>
      <c r="D1111" s="210"/>
      <c r="E1111" s="210"/>
      <c r="F1111" s="210"/>
      <c r="G1111" s="235"/>
      <c r="H1111" s="210"/>
      <c r="I1111" s="236"/>
      <c r="J1111" s="211"/>
    </row>
    <row r="1112" customFormat="false" ht="13.8" hidden="false" customHeight="false" outlineLevel="0" collapsed="false">
      <c r="A1112" s="189" t="s">
        <v>10</v>
      </c>
      <c r="B1112" s="190" t="s">
        <v>271</v>
      </c>
      <c r="C1112" s="190"/>
      <c r="D1112" s="197" t="s">
        <v>272</v>
      </c>
      <c r="E1112" s="192"/>
      <c r="F1112" s="192"/>
      <c r="G1112" s="192"/>
      <c r="H1112" s="192"/>
      <c r="I1112" s="192"/>
      <c r="J1112" s="193"/>
    </row>
    <row r="1113" customFormat="false" ht="13.8" hidden="false" customHeight="false" outlineLevel="0" collapsed="false">
      <c r="A1113" s="217" t="str">
        <f aca="false">'Planilha Orçamentária'!A157</f>
        <v>7.2.3</v>
      </c>
      <c r="B1113" s="218" t="n">
        <f aca="false">'Planilha Orçamentária'!B157</f>
        <v>102457</v>
      </c>
      <c r="C1113" s="218"/>
      <c r="D1113" s="227" t="str">
        <f aca="false">'Planilha Orçamentária'!D157</f>
        <v>BASE PARA POÇO DE VISITA CIRCULAR PARA DRENAGEM, EM CONCRETO PRÉ-MOLDADO, DIÂMETRO INTERNO = 1,20 M, PROFUNDIDADE = 1,60 M, EXCLUINDO TAMPÃO. AF_05/2021_PA</v>
      </c>
      <c r="E1113" s="227"/>
      <c r="F1113" s="227"/>
      <c r="G1113" s="227"/>
      <c r="H1113" s="227"/>
      <c r="I1113" s="227"/>
      <c r="J1113" s="227"/>
    </row>
    <row r="1114" customFormat="false" ht="25.7" hidden="false" customHeight="true" outlineLevel="0" collapsed="false">
      <c r="A1114" s="217"/>
      <c r="B1114" s="217"/>
      <c r="C1114" s="218"/>
      <c r="D1114" s="227"/>
      <c r="E1114" s="227"/>
      <c r="F1114" s="227"/>
      <c r="G1114" s="227"/>
      <c r="H1114" s="227"/>
      <c r="I1114" s="227"/>
      <c r="J1114" s="227"/>
    </row>
    <row r="1115" customFormat="false" ht="13.8" hidden="false" customHeight="false" outlineLevel="0" collapsed="false">
      <c r="A1115" s="197" t="s">
        <v>273</v>
      </c>
      <c r="B1115" s="228"/>
      <c r="C1115" s="228"/>
      <c r="D1115" s="228"/>
      <c r="E1115" s="228"/>
      <c r="F1115" s="201"/>
      <c r="G1115" s="202"/>
      <c r="H1115" s="234"/>
      <c r="I1115" s="199"/>
      <c r="J1115" s="200"/>
    </row>
    <row r="1116" customFormat="false" ht="13.8" hidden="false" customHeight="false" outlineLevel="0" collapsed="false">
      <c r="A1116" s="233"/>
      <c r="B1116" s="228"/>
      <c r="C1116" s="228"/>
      <c r="D1116" s="228"/>
      <c r="E1116" s="228"/>
      <c r="F1116" s="201"/>
      <c r="G1116" s="202"/>
      <c r="H1116" s="234"/>
      <c r="I1116" s="199"/>
      <c r="J1116" s="200"/>
    </row>
    <row r="1117" customFormat="false" ht="13.8" hidden="false" customHeight="false" outlineLevel="0" collapsed="false">
      <c r="A1117" s="238" t="s">
        <v>423</v>
      </c>
      <c r="B1117" s="228"/>
      <c r="C1117" s="228"/>
      <c r="D1117" s="228"/>
      <c r="E1117" s="228"/>
      <c r="F1117" s="199" t="s">
        <v>424</v>
      </c>
      <c r="H1117" s="234"/>
      <c r="I1117" s="199"/>
      <c r="J1117" s="200"/>
    </row>
    <row r="1118" customFormat="false" ht="13.8" hidden="false" customHeight="false" outlineLevel="0" collapsed="false">
      <c r="A1118" s="239"/>
      <c r="B1118" s="228"/>
      <c r="C1118" s="228"/>
      <c r="D1118" s="228"/>
      <c r="E1118" s="228"/>
      <c r="F1118" s="201"/>
      <c r="G1118" s="202"/>
      <c r="H1118" s="234"/>
      <c r="I1118" s="199"/>
      <c r="J1118" s="200"/>
    </row>
    <row r="1119" customFormat="false" ht="13.8" hidden="false" customHeight="false" outlineLevel="0" collapsed="false">
      <c r="A1119" s="238"/>
      <c r="B1119" s="228"/>
      <c r="C1119" s="228"/>
      <c r="D1119" s="228"/>
      <c r="E1119" s="228"/>
      <c r="F1119" s="201" t="s">
        <v>277</v>
      </c>
      <c r="G1119" s="202" t="n">
        <f aca="false">'Planilha Orçamentária'!F157</f>
        <v>28</v>
      </c>
      <c r="H1119" s="229" t="str">
        <f aca="false">'Planilha Orçamentária'!E157</f>
        <v>UN</v>
      </c>
      <c r="J1119" s="200"/>
    </row>
    <row r="1120" customFormat="false" ht="13.8" hidden="false" customHeight="false" outlineLevel="0" collapsed="false">
      <c r="A1120" s="233"/>
      <c r="B1120" s="228"/>
      <c r="C1120" s="228"/>
      <c r="D1120" s="228"/>
      <c r="E1120" s="228"/>
      <c r="F1120" s="201"/>
      <c r="G1120" s="202"/>
      <c r="H1120" s="234"/>
      <c r="I1120" s="199"/>
      <c r="J1120" s="200"/>
    </row>
    <row r="1121" customFormat="false" ht="13.8" hidden="false" customHeight="false" outlineLevel="0" collapsed="false">
      <c r="A1121" s="209"/>
      <c r="B1121" s="210"/>
      <c r="C1121" s="210"/>
      <c r="D1121" s="210"/>
      <c r="E1121" s="210"/>
      <c r="F1121" s="210"/>
      <c r="G1121" s="235"/>
      <c r="H1121" s="210"/>
      <c r="I1121" s="236"/>
      <c r="J1121" s="211"/>
    </row>
    <row r="1122" customFormat="false" ht="13.8" hidden="false" customHeight="false" outlineLevel="0" collapsed="false">
      <c r="A1122" s="189" t="s">
        <v>10</v>
      </c>
      <c r="B1122" s="190" t="s">
        <v>271</v>
      </c>
      <c r="C1122" s="190"/>
      <c r="D1122" s="197" t="s">
        <v>272</v>
      </c>
      <c r="E1122" s="192"/>
      <c r="F1122" s="192"/>
      <c r="G1122" s="192"/>
      <c r="H1122" s="192"/>
      <c r="I1122" s="192"/>
      <c r="J1122" s="193"/>
    </row>
    <row r="1123" customFormat="false" ht="13.8" hidden="false" customHeight="false" outlineLevel="0" collapsed="false">
      <c r="A1123" s="217" t="str">
        <f aca="false">'Planilha Orçamentária'!A158</f>
        <v>7.2.4</v>
      </c>
      <c r="B1123" s="218" t="n">
        <f aca="false">'Planilha Orçamentária'!B158</f>
        <v>99318</v>
      </c>
      <c r="C1123" s="218"/>
      <c r="D1123" s="227" t="str">
        <f aca="false">'Planilha Orçamentária'!D158</f>
        <v>CHAMINÉ CIRCULAR PARA POÇO DE VISITA PARA DRENAGEM, EM CONCRETO PRÉ-MOLDADO, DIÂMETRO INTERNO = 0,6 M. AF_12/2020</v>
      </c>
      <c r="E1123" s="227"/>
      <c r="F1123" s="227"/>
      <c r="G1123" s="227"/>
      <c r="H1123" s="227"/>
      <c r="I1123" s="227"/>
      <c r="J1123" s="227"/>
    </row>
    <row r="1124" customFormat="false" ht="13.8" hidden="false" customHeight="false" outlineLevel="0" collapsed="false">
      <c r="A1124" s="217"/>
      <c r="B1124" s="217"/>
      <c r="C1124" s="218"/>
      <c r="D1124" s="227"/>
      <c r="E1124" s="227"/>
      <c r="F1124" s="227"/>
      <c r="G1124" s="227"/>
      <c r="H1124" s="227"/>
      <c r="I1124" s="227"/>
      <c r="J1124" s="227"/>
    </row>
    <row r="1125" customFormat="false" ht="13.8" hidden="false" customHeight="false" outlineLevel="0" collapsed="false">
      <c r="A1125" s="197" t="s">
        <v>273</v>
      </c>
      <c r="B1125" s="228"/>
      <c r="C1125" s="228"/>
      <c r="D1125" s="228"/>
      <c r="E1125" s="228"/>
      <c r="F1125" s="201"/>
      <c r="G1125" s="202"/>
      <c r="H1125" s="234"/>
      <c r="I1125" s="199"/>
      <c r="J1125" s="200"/>
    </row>
    <row r="1126" customFormat="false" ht="13.8" hidden="false" customHeight="false" outlineLevel="0" collapsed="false">
      <c r="A1126" s="233"/>
      <c r="B1126" s="228"/>
      <c r="C1126" s="228"/>
      <c r="D1126" s="228"/>
      <c r="E1126" s="228"/>
      <c r="F1126" s="201"/>
      <c r="G1126" s="202"/>
      <c r="H1126" s="234"/>
      <c r="I1126" s="199"/>
      <c r="J1126" s="200"/>
    </row>
    <row r="1127" customFormat="false" ht="13.8" hidden="false" customHeight="false" outlineLevel="0" collapsed="false">
      <c r="A1127" s="238" t="s">
        <v>423</v>
      </c>
      <c r="B1127" s="228"/>
      <c r="C1127" s="228"/>
      <c r="D1127" s="228"/>
      <c r="E1127" s="228"/>
      <c r="F1127" s="199" t="s">
        <v>424</v>
      </c>
      <c r="H1127" s="234"/>
      <c r="I1127" s="199"/>
      <c r="J1127" s="200"/>
    </row>
    <row r="1128" customFormat="false" ht="13.8" hidden="false" customHeight="false" outlineLevel="0" collapsed="false">
      <c r="A1128" s="239"/>
      <c r="B1128" s="228"/>
      <c r="C1128" s="228"/>
      <c r="D1128" s="228"/>
      <c r="E1128" s="228"/>
      <c r="F1128" s="201"/>
      <c r="G1128" s="202"/>
      <c r="H1128" s="234"/>
      <c r="I1128" s="199"/>
      <c r="J1128" s="200"/>
    </row>
    <row r="1129" customFormat="false" ht="13.8" hidden="false" customHeight="false" outlineLevel="0" collapsed="false">
      <c r="A1129" s="238"/>
      <c r="B1129" s="228"/>
      <c r="C1129" s="228"/>
      <c r="D1129" s="228"/>
      <c r="E1129" s="228"/>
      <c r="F1129" s="201" t="s">
        <v>277</v>
      </c>
      <c r="G1129" s="202" t="n">
        <f aca="false">'Planilha Orçamentária'!F158</f>
        <v>28</v>
      </c>
      <c r="H1129" s="229" t="str">
        <f aca="false">'Planilha Orçamentária'!E158</f>
        <v>M</v>
      </c>
      <c r="J1129" s="200"/>
    </row>
    <row r="1130" customFormat="false" ht="13.8" hidden="false" customHeight="false" outlineLevel="0" collapsed="false">
      <c r="A1130" s="233"/>
      <c r="B1130" s="228"/>
      <c r="C1130" s="228"/>
      <c r="D1130" s="228"/>
      <c r="E1130" s="228"/>
      <c r="F1130" s="201"/>
      <c r="G1130" s="202"/>
      <c r="H1130" s="234"/>
      <c r="I1130" s="199"/>
      <c r="J1130" s="200"/>
    </row>
    <row r="1131" customFormat="false" ht="13.8" hidden="false" customHeight="false" outlineLevel="0" collapsed="false">
      <c r="A1131" s="209"/>
      <c r="B1131" s="210"/>
      <c r="C1131" s="210"/>
      <c r="D1131" s="210"/>
      <c r="E1131" s="210"/>
      <c r="F1131" s="210"/>
      <c r="G1131" s="235"/>
      <c r="H1131" s="210"/>
      <c r="I1131" s="236"/>
      <c r="J1131" s="211"/>
    </row>
    <row r="1132" customFormat="false" ht="13.8" hidden="false" customHeight="false" outlineLevel="0" collapsed="false">
      <c r="A1132" s="189" t="s">
        <v>10</v>
      </c>
      <c r="B1132" s="190" t="s">
        <v>271</v>
      </c>
      <c r="C1132" s="190"/>
      <c r="D1132" s="197" t="s">
        <v>272</v>
      </c>
      <c r="E1132" s="192"/>
      <c r="F1132" s="192"/>
      <c r="G1132" s="192"/>
      <c r="H1132" s="192"/>
      <c r="I1132" s="192"/>
      <c r="J1132" s="193"/>
    </row>
    <row r="1133" customFormat="false" ht="13.8" hidden="false" customHeight="false" outlineLevel="0" collapsed="false">
      <c r="A1133" s="217" t="str">
        <f aca="false">'Planilha Orçamentária'!A159</f>
        <v>7.2.5</v>
      </c>
      <c r="B1133" s="218" t="n">
        <f aca="false">'Planilha Orçamentária'!B159</f>
        <v>98114</v>
      </c>
      <c r="C1133" s="218"/>
      <c r="D1133" s="227" t="str">
        <f aca="false">'Planilha Orçamentária'!D159</f>
        <v>TAMPA CIRCULAR PARA ESGOTO E DRENAGEM, EM FERRO FUNDIDO, DIÂMETRO INTERNO = 0,6 M. AF_12/2020</v>
      </c>
      <c r="E1133" s="227"/>
      <c r="F1133" s="227"/>
      <c r="G1133" s="227"/>
      <c r="H1133" s="227"/>
      <c r="I1133" s="227"/>
      <c r="J1133" s="227"/>
    </row>
    <row r="1134" customFormat="false" ht="13.8" hidden="false" customHeight="false" outlineLevel="0" collapsed="false">
      <c r="A1134" s="217"/>
      <c r="B1134" s="217"/>
      <c r="C1134" s="218"/>
      <c r="D1134" s="227"/>
      <c r="E1134" s="227"/>
      <c r="F1134" s="227"/>
      <c r="G1134" s="227"/>
      <c r="H1134" s="227"/>
      <c r="I1134" s="227"/>
      <c r="J1134" s="227"/>
    </row>
    <row r="1135" customFormat="false" ht="13.8" hidden="false" customHeight="false" outlineLevel="0" collapsed="false">
      <c r="A1135" s="197" t="s">
        <v>273</v>
      </c>
      <c r="B1135" s="228"/>
      <c r="C1135" s="228"/>
      <c r="D1135" s="228"/>
      <c r="E1135" s="228"/>
      <c r="F1135" s="201"/>
      <c r="G1135" s="202"/>
      <c r="H1135" s="234"/>
      <c r="I1135" s="199"/>
      <c r="J1135" s="200"/>
    </row>
    <row r="1136" customFormat="false" ht="13.8" hidden="false" customHeight="false" outlineLevel="0" collapsed="false">
      <c r="A1136" s="233"/>
      <c r="B1136" s="228"/>
      <c r="C1136" s="228"/>
      <c r="D1136" s="228"/>
      <c r="E1136" s="228"/>
      <c r="F1136" s="201"/>
      <c r="G1136" s="202"/>
      <c r="H1136" s="234"/>
      <c r="I1136" s="199"/>
      <c r="J1136" s="200"/>
    </row>
    <row r="1137" customFormat="false" ht="13.8" hidden="false" customHeight="false" outlineLevel="0" collapsed="false">
      <c r="A1137" s="238" t="s">
        <v>423</v>
      </c>
      <c r="B1137" s="228"/>
      <c r="C1137" s="228"/>
      <c r="D1137" s="228"/>
      <c r="E1137" s="228"/>
      <c r="F1137" s="199" t="s">
        <v>424</v>
      </c>
      <c r="H1137" s="234"/>
      <c r="I1137" s="199"/>
      <c r="J1137" s="200"/>
    </row>
    <row r="1138" customFormat="false" ht="13.8" hidden="false" customHeight="false" outlineLevel="0" collapsed="false">
      <c r="A1138" s="239"/>
      <c r="B1138" s="228"/>
      <c r="C1138" s="228"/>
      <c r="D1138" s="228"/>
      <c r="E1138" s="228"/>
      <c r="F1138" s="201"/>
      <c r="G1138" s="202"/>
      <c r="H1138" s="234"/>
      <c r="I1138" s="199"/>
      <c r="J1138" s="200"/>
    </row>
    <row r="1139" customFormat="false" ht="13.8" hidden="false" customHeight="false" outlineLevel="0" collapsed="false">
      <c r="A1139" s="238"/>
      <c r="B1139" s="228"/>
      <c r="C1139" s="228"/>
      <c r="D1139" s="228"/>
      <c r="E1139" s="228"/>
      <c r="F1139" s="201" t="s">
        <v>277</v>
      </c>
      <c r="G1139" s="202" t="n">
        <f aca="false">'Planilha Orçamentária'!F159</f>
        <v>28</v>
      </c>
      <c r="H1139" s="229" t="str">
        <f aca="false">'Planilha Orçamentária'!E159</f>
        <v>UN</v>
      </c>
      <c r="J1139" s="200"/>
    </row>
    <row r="1140" customFormat="false" ht="13.8" hidden="false" customHeight="false" outlineLevel="0" collapsed="false">
      <c r="A1140" s="233"/>
      <c r="B1140" s="228"/>
      <c r="C1140" s="228"/>
      <c r="D1140" s="228"/>
      <c r="E1140" s="228"/>
      <c r="F1140" s="201"/>
      <c r="G1140" s="202"/>
      <c r="H1140" s="234"/>
      <c r="I1140" s="199"/>
      <c r="J1140" s="200"/>
    </row>
    <row r="1141" customFormat="false" ht="13.8" hidden="false" customHeight="false" outlineLevel="0" collapsed="false">
      <c r="A1141" s="209"/>
      <c r="B1141" s="210"/>
      <c r="C1141" s="210"/>
      <c r="D1141" s="210"/>
      <c r="E1141" s="210"/>
      <c r="F1141" s="210"/>
      <c r="G1141" s="235"/>
      <c r="H1141" s="210"/>
      <c r="I1141" s="236"/>
      <c r="J1141" s="211"/>
    </row>
    <row r="1142" customFormat="false" ht="13.8" hidden="false" customHeight="false" outlineLevel="0" collapsed="false">
      <c r="A1142" s="189" t="s">
        <v>10</v>
      </c>
      <c r="B1142" s="190" t="s">
        <v>271</v>
      </c>
      <c r="C1142" s="190"/>
      <c r="D1142" s="197" t="s">
        <v>272</v>
      </c>
      <c r="E1142" s="192"/>
      <c r="F1142" s="192"/>
      <c r="G1142" s="192"/>
      <c r="H1142" s="192"/>
      <c r="I1142" s="192"/>
      <c r="J1142" s="193"/>
    </row>
    <row r="1143" customFormat="false" ht="13.8" hidden="false" customHeight="false" outlineLevel="0" collapsed="false">
      <c r="A1143" s="217" t="str">
        <f aca="false">'Planilha Orçamentária'!A160</f>
        <v>7.2.6</v>
      </c>
      <c r="B1143" s="218" t="n">
        <f aca="false">'Planilha Orçamentária'!B160</f>
        <v>101605</v>
      </c>
      <c r="C1143" s="218"/>
      <c r="D1143" s="227" t="str">
        <f aca="false">'Planilha Orçamentária'!D160</f>
        <v>ESCORAMENTO DE VALA, TIPO BLINDAGEM, COM PROFUNDIDADE DE 1,5 A 3,0 M, LARGURA MENOR QUE 1,5 M - EXECUÇÃO, NÃO INCLUI MATERIAL. AF_08/2020</v>
      </c>
      <c r="E1143" s="227"/>
      <c r="F1143" s="227"/>
      <c r="G1143" s="227"/>
      <c r="H1143" s="227"/>
      <c r="I1143" s="227"/>
      <c r="J1143" s="227"/>
    </row>
    <row r="1144" customFormat="false" ht="18.2" hidden="false" customHeight="true" outlineLevel="0" collapsed="false">
      <c r="A1144" s="217"/>
      <c r="B1144" s="217"/>
      <c r="C1144" s="218"/>
      <c r="D1144" s="227"/>
      <c r="E1144" s="227"/>
      <c r="F1144" s="227"/>
      <c r="G1144" s="227"/>
      <c r="H1144" s="227"/>
      <c r="I1144" s="227"/>
      <c r="J1144" s="227"/>
    </row>
    <row r="1145" customFormat="false" ht="13.8" hidden="false" customHeight="false" outlineLevel="0" collapsed="false">
      <c r="A1145" s="197" t="s">
        <v>273</v>
      </c>
      <c r="B1145" s="228"/>
      <c r="C1145" s="228"/>
      <c r="D1145" s="228"/>
      <c r="E1145" s="228"/>
      <c r="F1145" s="201"/>
      <c r="G1145" s="202"/>
      <c r="H1145" s="234"/>
      <c r="I1145" s="199"/>
      <c r="J1145" s="200"/>
    </row>
    <row r="1146" customFormat="false" ht="13.8" hidden="false" customHeight="false" outlineLevel="0" collapsed="false">
      <c r="A1146" s="233"/>
      <c r="B1146" s="228"/>
      <c r="C1146" s="228"/>
      <c r="D1146" s="228"/>
      <c r="E1146" s="228"/>
      <c r="F1146" s="201"/>
      <c r="G1146" s="202"/>
      <c r="H1146" s="234"/>
      <c r="I1146" s="199"/>
      <c r="J1146" s="200"/>
    </row>
    <row r="1147" customFormat="false" ht="13.8" hidden="false" customHeight="false" outlineLevel="0" collapsed="false">
      <c r="A1147" s="238" t="s">
        <v>405</v>
      </c>
      <c r="B1147" s="228"/>
      <c r="C1147" s="228"/>
      <c r="D1147" s="228"/>
      <c r="E1147" s="228"/>
      <c r="F1147" s="199" t="s">
        <v>425</v>
      </c>
      <c r="H1147" s="234"/>
      <c r="I1147" s="199"/>
      <c r="J1147" s="200"/>
    </row>
    <row r="1148" customFormat="false" ht="13.8" hidden="false" customHeight="false" outlineLevel="0" collapsed="false">
      <c r="A1148" s="239" t="s">
        <v>426</v>
      </c>
      <c r="B1148" s="228"/>
      <c r="C1148" s="228"/>
      <c r="D1148" s="228"/>
      <c r="E1148" s="228"/>
      <c r="F1148" s="201"/>
      <c r="G1148" s="202"/>
      <c r="H1148" s="234"/>
      <c r="I1148" s="199"/>
      <c r="J1148" s="200"/>
    </row>
    <row r="1149" customFormat="false" ht="13.8" hidden="false" customHeight="false" outlineLevel="0" collapsed="false">
      <c r="A1149" s="238" t="s">
        <v>427</v>
      </c>
      <c r="B1149" s="228"/>
      <c r="C1149" s="228"/>
      <c r="D1149" s="228"/>
      <c r="E1149" s="228"/>
      <c r="F1149" s="201" t="s">
        <v>277</v>
      </c>
      <c r="G1149" s="202" t="n">
        <f aca="false">'Planilha Orçamentária'!F160</f>
        <v>416.0494</v>
      </c>
      <c r="H1149" s="229" t="str">
        <f aca="false">'Planilha Orçamentária'!E160</f>
        <v>M2</v>
      </c>
      <c r="J1149" s="200"/>
    </row>
    <row r="1150" customFormat="false" ht="13.8" hidden="false" customHeight="false" outlineLevel="0" collapsed="false">
      <c r="A1150" s="233"/>
      <c r="B1150" s="228"/>
      <c r="C1150" s="228"/>
      <c r="D1150" s="228"/>
      <c r="E1150" s="228"/>
      <c r="F1150" s="201"/>
      <c r="G1150" s="202"/>
      <c r="H1150" s="234"/>
      <c r="I1150" s="199"/>
      <c r="J1150" s="200"/>
    </row>
    <row r="1151" customFormat="false" ht="13.8" hidden="false" customHeight="false" outlineLevel="0" collapsed="false">
      <c r="A1151" s="209"/>
      <c r="B1151" s="210"/>
      <c r="C1151" s="210"/>
      <c r="D1151" s="210"/>
      <c r="E1151" s="210"/>
      <c r="F1151" s="210"/>
      <c r="G1151" s="235"/>
      <c r="H1151" s="210"/>
      <c r="I1151" s="236"/>
      <c r="J1151" s="211"/>
    </row>
    <row r="1152" customFormat="false" ht="13.8" hidden="false" customHeight="false" outlineLevel="0" collapsed="false">
      <c r="A1152" s="189" t="s">
        <v>10</v>
      </c>
      <c r="B1152" s="190" t="s">
        <v>271</v>
      </c>
      <c r="C1152" s="190"/>
      <c r="D1152" s="197" t="s">
        <v>272</v>
      </c>
      <c r="E1152" s="192"/>
      <c r="F1152" s="192"/>
      <c r="G1152" s="192"/>
      <c r="H1152" s="192"/>
      <c r="I1152" s="192"/>
      <c r="J1152" s="193"/>
    </row>
    <row r="1153" customFormat="false" ht="13.8" hidden="false" customHeight="false" outlineLevel="0" collapsed="false">
      <c r="A1153" s="217" t="str">
        <f aca="false">'Planilha Orçamentária'!A161</f>
        <v>7.2.7</v>
      </c>
      <c r="B1153" s="218" t="n">
        <f aca="false">'Planilha Orçamentária'!B161</f>
        <v>102750</v>
      </c>
      <c r="C1153" s="218"/>
      <c r="D1153" s="227" t="str">
        <f aca="false">'Planilha Orçamentária'!D161</f>
        <v>BOCA PARA BUEIRO SIMPLES TUBULAR D = 60 CM EM CONCRETO, ALAS COM ESCONSIDADE DE 30°, INCLUINDO FÔRMAS E MATERIAIS. AF_07/2021</v>
      </c>
      <c r="E1153" s="227"/>
      <c r="F1153" s="227"/>
      <c r="G1153" s="227"/>
      <c r="H1153" s="227"/>
      <c r="I1153" s="227"/>
      <c r="J1153" s="227"/>
    </row>
    <row r="1154" customFormat="false" ht="13.8" hidden="false" customHeight="false" outlineLevel="0" collapsed="false">
      <c r="A1154" s="217"/>
      <c r="B1154" s="217"/>
      <c r="C1154" s="218"/>
      <c r="D1154" s="227"/>
      <c r="E1154" s="227"/>
      <c r="F1154" s="227"/>
      <c r="G1154" s="227"/>
      <c r="H1154" s="227"/>
      <c r="I1154" s="227"/>
      <c r="J1154" s="227"/>
    </row>
    <row r="1155" customFormat="false" ht="13.8" hidden="false" customHeight="false" outlineLevel="0" collapsed="false">
      <c r="A1155" s="197" t="s">
        <v>273</v>
      </c>
      <c r="B1155" s="228"/>
      <c r="C1155" s="228"/>
      <c r="D1155" s="228"/>
      <c r="E1155" s="228"/>
      <c r="F1155" s="201"/>
      <c r="G1155" s="202"/>
      <c r="H1155" s="234"/>
      <c r="I1155" s="199"/>
      <c r="J1155" s="200"/>
    </row>
    <row r="1156" customFormat="false" ht="13.8" hidden="false" customHeight="false" outlineLevel="0" collapsed="false">
      <c r="A1156" s="233"/>
      <c r="B1156" s="228"/>
      <c r="C1156" s="228"/>
      <c r="D1156" s="228"/>
      <c r="E1156" s="228"/>
      <c r="F1156" s="201"/>
      <c r="G1156" s="202"/>
      <c r="H1156" s="234"/>
      <c r="I1156" s="199"/>
      <c r="J1156" s="200"/>
    </row>
    <row r="1157" customFormat="false" ht="13.8" hidden="false" customHeight="false" outlineLevel="0" collapsed="false">
      <c r="A1157" s="238" t="s">
        <v>428</v>
      </c>
      <c r="B1157" s="228"/>
      <c r="C1157" s="228"/>
      <c r="D1157" s="228"/>
      <c r="E1157" s="228"/>
      <c r="F1157" s="199" t="s">
        <v>429</v>
      </c>
      <c r="H1157" s="234"/>
      <c r="I1157" s="199"/>
      <c r="J1157" s="200"/>
    </row>
    <row r="1158" customFormat="false" ht="13.8" hidden="false" customHeight="false" outlineLevel="0" collapsed="false">
      <c r="A1158" s="239"/>
      <c r="B1158" s="228"/>
      <c r="C1158" s="228"/>
      <c r="D1158" s="228"/>
      <c r="E1158" s="228"/>
      <c r="F1158" s="201"/>
      <c r="G1158" s="202"/>
      <c r="H1158" s="234"/>
      <c r="I1158" s="199"/>
      <c r="J1158" s="200"/>
    </row>
    <row r="1159" customFormat="false" ht="13.8" hidden="false" customHeight="false" outlineLevel="0" collapsed="false">
      <c r="A1159" s="238"/>
      <c r="B1159" s="228"/>
      <c r="C1159" s="228"/>
      <c r="D1159" s="228"/>
      <c r="E1159" s="228"/>
      <c r="F1159" s="201" t="s">
        <v>277</v>
      </c>
      <c r="G1159" s="202" t="n">
        <f aca="false">'Planilha Orçamentária'!F161</f>
        <v>5</v>
      </c>
      <c r="H1159" s="229" t="str">
        <f aca="false">'Planilha Orçamentária'!E161</f>
        <v>UN</v>
      </c>
      <c r="J1159" s="200"/>
    </row>
    <row r="1160" customFormat="false" ht="13.8" hidden="false" customHeight="false" outlineLevel="0" collapsed="false">
      <c r="A1160" s="233"/>
      <c r="B1160" s="228"/>
      <c r="C1160" s="228"/>
      <c r="D1160" s="228"/>
      <c r="E1160" s="228"/>
      <c r="F1160" s="201"/>
      <c r="G1160" s="202"/>
      <c r="H1160" s="234"/>
      <c r="I1160" s="199"/>
      <c r="J1160" s="200"/>
    </row>
    <row r="1161" customFormat="false" ht="13.8" hidden="false" customHeight="false" outlineLevel="0" collapsed="false">
      <c r="A1161" s="209"/>
      <c r="B1161" s="210"/>
      <c r="C1161" s="210"/>
      <c r="D1161" s="210"/>
      <c r="E1161" s="210"/>
      <c r="F1161" s="210"/>
      <c r="G1161" s="235"/>
      <c r="H1161" s="210"/>
      <c r="I1161" s="236"/>
      <c r="J1161" s="211"/>
    </row>
    <row r="1162" customFormat="false" ht="13.8" hidden="false" customHeight="false" outlineLevel="0" collapsed="false">
      <c r="A1162" s="189" t="s">
        <v>10</v>
      </c>
      <c r="B1162" s="190" t="s">
        <v>271</v>
      </c>
      <c r="C1162" s="190"/>
      <c r="D1162" s="197" t="s">
        <v>272</v>
      </c>
      <c r="E1162" s="192"/>
      <c r="F1162" s="192"/>
      <c r="G1162" s="192"/>
      <c r="H1162" s="192"/>
      <c r="I1162" s="192"/>
      <c r="J1162" s="193"/>
    </row>
    <row r="1163" customFormat="false" ht="13.8" hidden="false" customHeight="false" outlineLevel="0" collapsed="false">
      <c r="A1163" s="217" t="str">
        <f aca="false">'Planilha Orçamentária'!A162</f>
        <v>7.2.8</v>
      </c>
      <c r="B1163" s="218" t="n">
        <f aca="false">'Planilha Orçamentária'!B162</f>
        <v>102751</v>
      </c>
      <c r="C1163" s="218"/>
      <c r="D1163" s="227" t="str">
        <f aca="false">'Planilha Orçamentária'!D162</f>
        <v>BOCA PARA BUEIRO SIMPLES TUBULAR D = 80 CM EM CONCRETO, ALAS COM ESCONSIDADE DE 30°, INCLUINDO FÔRMAS E MATERIAIS. AF_07/2021</v>
      </c>
      <c r="E1163" s="227"/>
      <c r="F1163" s="227"/>
      <c r="G1163" s="227"/>
      <c r="H1163" s="227"/>
      <c r="I1163" s="227"/>
      <c r="J1163" s="227"/>
    </row>
    <row r="1164" customFormat="false" ht="13.8" hidden="false" customHeight="false" outlineLevel="0" collapsed="false">
      <c r="A1164" s="217"/>
      <c r="B1164" s="217"/>
      <c r="C1164" s="218"/>
      <c r="D1164" s="227"/>
      <c r="E1164" s="227"/>
      <c r="F1164" s="227"/>
      <c r="G1164" s="227"/>
      <c r="H1164" s="227"/>
      <c r="I1164" s="227"/>
      <c r="J1164" s="227"/>
    </row>
    <row r="1165" customFormat="false" ht="13.8" hidden="false" customHeight="false" outlineLevel="0" collapsed="false">
      <c r="A1165" s="197" t="s">
        <v>273</v>
      </c>
      <c r="B1165" s="228"/>
      <c r="C1165" s="228"/>
      <c r="D1165" s="228"/>
      <c r="E1165" s="228"/>
      <c r="F1165" s="201"/>
      <c r="G1165" s="202"/>
      <c r="H1165" s="234"/>
      <c r="I1165" s="199"/>
      <c r="J1165" s="200"/>
    </row>
    <row r="1166" customFormat="false" ht="13.8" hidden="false" customHeight="false" outlineLevel="0" collapsed="false">
      <c r="A1166" s="233"/>
      <c r="B1166" s="228"/>
      <c r="C1166" s="228"/>
      <c r="D1166" s="228"/>
      <c r="E1166" s="228"/>
      <c r="F1166" s="201"/>
      <c r="G1166" s="202"/>
      <c r="H1166" s="234"/>
      <c r="I1166" s="199"/>
      <c r="J1166" s="200"/>
    </row>
    <row r="1167" customFormat="false" ht="13.8" hidden="false" customHeight="false" outlineLevel="0" collapsed="false">
      <c r="A1167" s="238" t="s">
        <v>430</v>
      </c>
      <c r="B1167" s="228"/>
      <c r="C1167" s="228"/>
      <c r="D1167" s="228"/>
      <c r="E1167" s="228"/>
      <c r="F1167" s="199" t="s">
        <v>347</v>
      </c>
      <c r="H1167" s="234"/>
      <c r="I1167" s="199"/>
      <c r="J1167" s="200"/>
    </row>
    <row r="1168" customFormat="false" ht="13.8" hidden="false" customHeight="false" outlineLevel="0" collapsed="false">
      <c r="A1168" s="239"/>
      <c r="B1168" s="228"/>
      <c r="C1168" s="228"/>
      <c r="D1168" s="228"/>
      <c r="E1168" s="228"/>
      <c r="F1168" s="201"/>
      <c r="G1168" s="202"/>
      <c r="H1168" s="234"/>
      <c r="I1168" s="199"/>
      <c r="J1168" s="200"/>
    </row>
    <row r="1169" customFormat="false" ht="13.8" hidden="false" customHeight="false" outlineLevel="0" collapsed="false">
      <c r="A1169" s="238"/>
      <c r="B1169" s="228"/>
      <c r="C1169" s="228"/>
      <c r="D1169" s="228"/>
      <c r="E1169" s="228"/>
      <c r="F1169" s="201" t="s">
        <v>277</v>
      </c>
      <c r="G1169" s="202" t="n">
        <f aca="false">'Planilha Orçamentária'!F162</f>
        <v>1</v>
      </c>
      <c r="H1169" s="229" t="str">
        <f aca="false">'Planilha Orçamentária'!E162</f>
        <v>UN</v>
      </c>
      <c r="J1169" s="200"/>
    </row>
    <row r="1170" customFormat="false" ht="13.8" hidden="false" customHeight="false" outlineLevel="0" collapsed="false">
      <c r="A1170" s="233"/>
      <c r="B1170" s="228"/>
      <c r="C1170" s="228"/>
      <c r="D1170" s="228"/>
      <c r="E1170" s="228"/>
      <c r="F1170" s="201"/>
      <c r="G1170" s="202"/>
      <c r="H1170" s="234"/>
      <c r="I1170" s="199"/>
      <c r="J1170" s="200"/>
    </row>
    <row r="1171" customFormat="false" ht="13.8" hidden="false" customHeight="false" outlineLevel="0" collapsed="false">
      <c r="A1171" s="209"/>
      <c r="B1171" s="210"/>
      <c r="C1171" s="210"/>
      <c r="D1171" s="210"/>
      <c r="E1171" s="210"/>
      <c r="F1171" s="210"/>
      <c r="G1171" s="235"/>
      <c r="H1171" s="210"/>
      <c r="I1171" s="236"/>
      <c r="J1171" s="211"/>
    </row>
    <row r="1172" customFormat="false" ht="13.8" hidden="false" customHeight="false" outlineLevel="0" collapsed="false">
      <c r="A1172" s="189" t="s">
        <v>10</v>
      </c>
      <c r="B1172" s="190" t="s">
        <v>271</v>
      </c>
      <c r="C1172" s="190"/>
      <c r="D1172" s="197" t="s">
        <v>272</v>
      </c>
      <c r="E1172" s="192"/>
      <c r="F1172" s="192"/>
      <c r="G1172" s="192"/>
      <c r="H1172" s="192"/>
      <c r="I1172" s="192"/>
      <c r="J1172" s="193"/>
    </row>
    <row r="1173" customFormat="false" ht="13.8" hidden="false" customHeight="false" outlineLevel="0" collapsed="false">
      <c r="A1173" s="217" t="str">
        <f aca="false">'Planilha Orçamentária'!A163</f>
        <v>7.2.9</v>
      </c>
      <c r="B1173" s="218" t="n">
        <f aca="false">'Planilha Orçamentária'!B163</f>
        <v>102487</v>
      </c>
      <c r="C1173" s="218"/>
      <c r="D1173" s="227" t="str">
        <f aca="false">'Planilha Orçamentária'!D163</f>
        <v>CONCRETO CICLÓPICO FCK = 15MPA, 30% PEDRA DE MÃO EM VOLUME REAL, INCLUSIVE LANÇAMENTO. AF_05/2021</v>
      </c>
      <c r="E1173" s="227"/>
      <c r="F1173" s="227"/>
      <c r="G1173" s="227"/>
      <c r="H1173" s="227"/>
      <c r="I1173" s="227"/>
      <c r="J1173" s="227"/>
    </row>
    <row r="1174" customFormat="false" ht="13.8" hidden="false" customHeight="false" outlineLevel="0" collapsed="false">
      <c r="A1174" s="217"/>
      <c r="B1174" s="217"/>
      <c r="C1174" s="218"/>
      <c r="D1174" s="227"/>
      <c r="E1174" s="227"/>
      <c r="F1174" s="227"/>
      <c r="G1174" s="227"/>
      <c r="H1174" s="227"/>
      <c r="I1174" s="227"/>
      <c r="J1174" s="227"/>
    </row>
    <row r="1175" customFormat="false" ht="13.8" hidden="false" customHeight="false" outlineLevel="0" collapsed="false">
      <c r="A1175" s="197" t="s">
        <v>273</v>
      </c>
      <c r="B1175" s="228"/>
      <c r="C1175" s="228"/>
      <c r="D1175" s="228"/>
      <c r="E1175" s="228"/>
      <c r="F1175" s="201"/>
      <c r="G1175" s="202"/>
      <c r="H1175" s="234"/>
      <c r="I1175" s="199"/>
      <c r="J1175" s="200"/>
    </row>
    <row r="1176" customFormat="false" ht="13.8" hidden="false" customHeight="false" outlineLevel="0" collapsed="false">
      <c r="A1176" s="233"/>
      <c r="B1176" s="228"/>
      <c r="C1176" s="228"/>
      <c r="D1176" s="228"/>
      <c r="E1176" s="228"/>
      <c r="F1176" s="201"/>
      <c r="G1176" s="202"/>
      <c r="H1176" s="234"/>
      <c r="I1176" s="199"/>
      <c r="J1176" s="200"/>
    </row>
    <row r="1177" customFormat="false" ht="13.8" hidden="false" customHeight="false" outlineLevel="0" collapsed="false">
      <c r="A1177" s="238" t="s">
        <v>431</v>
      </c>
      <c r="B1177" s="228"/>
      <c r="C1177" s="228"/>
      <c r="D1177" s="228"/>
      <c r="E1177" s="228"/>
      <c r="F1177" s="199" t="s">
        <v>432</v>
      </c>
      <c r="H1177" s="234"/>
      <c r="I1177" s="199"/>
      <c r="J1177" s="200"/>
    </row>
    <row r="1178" customFormat="false" ht="13.8" hidden="false" customHeight="false" outlineLevel="0" collapsed="false">
      <c r="A1178" s="239"/>
      <c r="B1178" s="228"/>
      <c r="C1178" s="228"/>
      <c r="D1178" s="228"/>
      <c r="E1178" s="228"/>
      <c r="F1178" s="201"/>
      <c r="G1178" s="202"/>
      <c r="H1178" s="234"/>
      <c r="I1178" s="199"/>
      <c r="J1178" s="200"/>
    </row>
    <row r="1179" customFormat="false" ht="13.8" hidden="false" customHeight="false" outlineLevel="0" collapsed="false">
      <c r="A1179" s="238"/>
      <c r="B1179" s="228"/>
      <c r="C1179" s="228"/>
      <c r="D1179" s="228"/>
      <c r="E1179" s="228"/>
      <c r="F1179" s="201" t="s">
        <v>277</v>
      </c>
      <c r="G1179" s="202" t="n">
        <f aca="false">'Planilha Orçamentária'!F163</f>
        <v>20</v>
      </c>
      <c r="H1179" s="229" t="str">
        <f aca="false">'Planilha Orçamentária'!E163</f>
        <v>M3</v>
      </c>
      <c r="J1179" s="200"/>
    </row>
    <row r="1180" customFormat="false" ht="13.8" hidden="false" customHeight="false" outlineLevel="0" collapsed="false">
      <c r="A1180" s="233"/>
      <c r="B1180" s="228"/>
      <c r="C1180" s="228"/>
      <c r="D1180" s="228"/>
      <c r="E1180" s="228"/>
      <c r="F1180" s="201"/>
      <c r="G1180" s="202"/>
      <c r="H1180" s="234"/>
      <c r="I1180" s="199"/>
      <c r="J1180" s="200"/>
    </row>
    <row r="1181" customFormat="false" ht="13.8" hidden="false" customHeight="false" outlineLevel="0" collapsed="false">
      <c r="A1181" s="209"/>
      <c r="B1181" s="210"/>
      <c r="C1181" s="210"/>
      <c r="D1181" s="210"/>
      <c r="E1181" s="210"/>
      <c r="F1181" s="210"/>
      <c r="G1181" s="235"/>
      <c r="H1181" s="210"/>
      <c r="I1181" s="236"/>
      <c r="J1181" s="211"/>
    </row>
    <row r="1182" customFormat="false" ht="13.8" hidden="false" customHeight="false" outlineLevel="0" collapsed="false">
      <c r="A1182" s="189" t="s">
        <v>10</v>
      </c>
      <c r="B1182" s="190" t="s">
        <v>271</v>
      </c>
      <c r="C1182" s="190"/>
      <c r="D1182" s="197" t="s">
        <v>272</v>
      </c>
      <c r="E1182" s="192"/>
      <c r="F1182" s="192"/>
      <c r="G1182" s="192"/>
      <c r="H1182" s="192"/>
      <c r="I1182" s="192"/>
      <c r="J1182" s="193"/>
    </row>
    <row r="1183" customFormat="false" ht="13.8" hidden="false" customHeight="false" outlineLevel="0" collapsed="false">
      <c r="A1183" s="217" t="str">
        <f aca="false">'Planilha Orçamentária'!A164</f>
        <v>7.2.10</v>
      </c>
      <c r="B1183" s="218" t="str">
        <f aca="false">'Planilha Orçamentária'!B164</f>
        <v>11.18.140</v>
      </c>
      <c r="C1183" s="218"/>
      <c r="D1183" s="227" t="str">
        <f aca="false">'Planilha Orçamentária'!D164</f>
        <v>Lastro e/ou fundação em rachão mecanizado</v>
      </c>
      <c r="E1183" s="227"/>
      <c r="F1183" s="227"/>
      <c r="G1183" s="227"/>
      <c r="H1183" s="227"/>
      <c r="I1183" s="227"/>
      <c r="J1183" s="227"/>
    </row>
    <row r="1184" customFormat="false" ht="13.8" hidden="false" customHeight="false" outlineLevel="0" collapsed="false">
      <c r="A1184" s="217"/>
      <c r="B1184" s="217"/>
      <c r="C1184" s="218"/>
      <c r="D1184" s="227"/>
      <c r="E1184" s="227"/>
      <c r="F1184" s="227"/>
      <c r="G1184" s="227"/>
      <c r="H1184" s="227"/>
      <c r="I1184" s="227"/>
      <c r="J1184" s="227"/>
    </row>
    <row r="1185" customFormat="false" ht="13.8" hidden="false" customHeight="false" outlineLevel="0" collapsed="false">
      <c r="A1185" s="197" t="s">
        <v>273</v>
      </c>
      <c r="B1185" s="228"/>
      <c r="C1185" s="228"/>
      <c r="D1185" s="228"/>
      <c r="E1185" s="228"/>
      <c r="F1185" s="201"/>
      <c r="G1185" s="202"/>
      <c r="H1185" s="234"/>
      <c r="I1185" s="199"/>
      <c r="J1185" s="200"/>
    </row>
    <row r="1186" customFormat="false" ht="13.8" hidden="false" customHeight="false" outlineLevel="0" collapsed="false">
      <c r="A1186" s="233"/>
      <c r="B1186" s="228"/>
      <c r="C1186" s="228"/>
      <c r="D1186" s="228"/>
      <c r="E1186" s="228"/>
      <c r="F1186" s="201"/>
      <c r="G1186" s="202"/>
      <c r="H1186" s="234"/>
      <c r="I1186" s="199"/>
      <c r="J1186" s="200"/>
    </row>
    <row r="1187" customFormat="false" ht="13.8" hidden="false" customHeight="false" outlineLevel="0" collapsed="false">
      <c r="A1187" s="238" t="s">
        <v>433</v>
      </c>
      <c r="B1187" s="228"/>
      <c r="C1187" s="228"/>
      <c r="D1187" s="228"/>
      <c r="E1187" s="228"/>
      <c r="F1187" s="199" t="s">
        <v>434</v>
      </c>
      <c r="H1187" s="234"/>
      <c r="I1187" s="199"/>
      <c r="J1187" s="200"/>
    </row>
    <row r="1188" customFormat="false" ht="13.8" hidden="false" customHeight="false" outlineLevel="0" collapsed="false">
      <c r="A1188" s="239"/>
      <c r="B1188" s="228"/>
      <c r="C1188" s="228"/>
      <c r="D1188" s="228"/>
      <c r="E1188" s="228"/>
      <c r="F1188" s="201"/>
      <c r="G1188" s="202"/>
      <c r="H1188" s="234"/>
      <c r="I1188" s="199"/>
      <c r="J1188" s="200"/>
    </row>
    <row r="1189" customFormat="false" ht="13.8" hidden="false" customHeight="false" outlineLevel="0" collapsed="false">
      <c r="A1189" s="238"/>
      <c r="B1189" s="228"/>
      <c r="C1189" s="228"/>
      <c r="D1189" s="228"/>
      <c r="E1189" s="228"/>
      <c r="F1189" s="201" t="s">
        <v>277</v>
      </c>
      <c r="G1189" s="202" t="n">
        <f aca="false">'Planilha Orçamentária'!F164</f>
        <v>100</v>
      </c>
      <c r="H1189" s="229" t="str">
        <f aca="false">'Planilha Orçamentária'!E164</f>
        <v>M3</v>
      </c>
      <c r="J1189" s="200"/>
    </row>
    <row r="1190" customFormat="false" ht="13.8" hidden="false" customHeight="false" outlineLevel="0" collapsed="false">
      <c r="A1190" s="233"/>
      <c r="B1190" s="228"/>
      <c r="C1190" s="228"/>
      <c r="D1190" s="228"/>
      <c r="E1190" s="228"/>
      <c r="F1190" s="201"/>
      <c r="G1190" s="202"/>
      <c r="H1190" s="234"/>
      <c r="I1190" s="199"/>
      <c r="J1190" s="200"/>
    </row>
    <row r="1191" customFormat="false" ht="13.8" hidden="false" customHeight="false" outlineLevel="0" collapsed="false">
      <c r="A1191" s="209"/>
      <c r="B1191" s="210"/>
      <c r="C1191" s="210"/>
      <c r="D1191" s="210"/>
      <c r="E1191" s="210"/>
      <c r="F1191" s="210"/>
      <c r="G1191" s="235"/>
      <c r="H1191" s="210"/>
      <c r="I1191" s="236"/>
      <c r="J1191" s="211"/>
    </row>
    <row r="1192" customFormat="false" ht="13.8" hidden="false" customHeight="false" outlineLevel="0" collapsed="false">
      <c r="A1192" s="189" t="s">
        <v>10</v>
      </c>
      <c r="B1192" s="190" t="s">
        <v>271</v>
      </c>
      <c r="C1192" s="190"/>
      <c r="D1192" s="197" t="s">
        <v>272</v>
      </c>
      <c r="E1192" s="192"/>
      <c r="F1192" s="192"/>
      <c r="G1192" s="192"/>
      <c r="H1192" s="192"/>
      <c r="I1192" s="192"/>
      <c r="J1192" s="193"/>
    </row>
    <row r="1193" customFormat="false" ht="13.8" hidden="false" customHeight="false" outlineLevel="0" collapsed="false">
      <c r="A1193" s="217" t="str">
        <f aca="false">'Planilha Orçamentária'!A167</f>
        <v>8.1</v>
      </c>
      <c r="B1193" s="218" t="n">
        <f aca="false">'Planilha Orçamentária'!B167</f>
        <v>100576</v>
      </c>
      <c r="C1193" s="218"/>
      <c r="D1193" s="227" t="str">
        <f aca="false">'Planilha Orçamentária'!D167</f>
        <v>REGULARIZAÇÃO E COMPACTAÇÃO DE SUBLEITO DE SOLO  PREDOMINANTEMENTE ARGILOSO. AF_11/2019</v>
      </c>
      <c r="E1193" s="227"/>
      <c r="F1193" s="227"/>
      <c r="G1193" s="227"/>
      <c r="H1193" s="227"/>
      <c r="I1193" s="227"/>
      <c r="J1193" s="227"/>
    </row>
    <row r="1194" customFormat="false" ht="13.8" hidden="false" customHeight="false" outlineLevel="0" collapsed="false">
      <c r="A1194" s="217"/>
      <c r="B1194" s="217"/>
      <c r="C1194" s="218"/>
      <c r="D1194" s="227"/>
      <c r="E1194" s="227"/>
      <c r="F1194" s="227"/>
      <c r="G1194" s="227"/>
      <c r="H1194" s="227"/>
      <c r="I1194" s="227"/>
      <c r="J1194" s="227"/>
    </row>
    <row r="1195" customFormat="false" ht="13.8" hidden="false" customHeight="false" outlineLevel="0" collapsed="false">
      <c r="A1195" s="197" t="s">
        <v>273</v>
      </c>
      <c r="B1195" s="228"/>
      <c r="C1195" s="228"/>
      <c r="D1195" s="228"/>
      <c r="E1195" s="228"/>
      <c r="F1195" s="201"/>
      <c r="G1195" s="202"/>
      <c r="H1195" s="234"/>
      <c r="I1195" s="199"/>
      <c r="J1195" s="200"/>
    </row>
    <row r="1196" customFormat="false" ht="13.8" hidden="false" customHeight="false" outlineLevel="0" collapsed="false">
      <c r="A1196" s="233"/>
      <c r="B1196" s="228"/>
      <c r="C1196" s="228"/>
      <c r="D1196" s="228"/>
      <c r="E1196" s="228"/>
      <c r="F1196" s="201"/>
      <c r="G1196" s="202"/>
      <c r="H1196" s="234"/>
      <c r="I1196" s="199"/>
      <c r="J1196" s="200"/>
    </row>
    <row r="1197" customFormat="false" ht="13.8" hidden="false" customHeight="false" outlineLevel="0" collapsed="false">
      <c r="A1197" s="238" t="s">
        <v>435</v>
      </c>
      <c r="B1197" s="228"/>
      <c r="C1197" s="228"/>
      <c r="D1197" s="228"/>
      <c r="E1197" s="228"/>
      <c r="F1197" s="199" t="s">
        <v>436</v>
      </c>
      <c r="H1197" s="234"/>
      <c r="I1197" s="199"/>
      <c r="J1197" s="200"/>
    </row>
    <row r="1198" customFormat="false" ht="13.8" hidden="false" customHeight="false" outlineLevel="0" collapsed="false">
      <c r="A1198" s="239"/>
      <c r="B1198" s="228"/>
      <c r="C1198" s="228"/>
      <c r="D1198" s="228"/>
      <c r="E1198" s="228"/>
      <c r="F1198" s="201"/>
      <c r="G1198" s="202"/>
      <c r="H1198" s="234"/>
      <c r="I1198" s="199"/>
      <c r="J1198" s="200"/>
    </row>
    <row r="1199" customFormat="false" ht="13.8" hidden="false" customHeight="false" outlineLevel="0" collapsed="false">
      <c r="A1199" s="238"/>
      <c r="B1199" s="228"/>
      <c r="C1199" s="228"/>
      <c r="D1199" s="228"/>
      <c r="E1199" s="228"/>
      <c r="F1199" s="201" t="s">
        <v>277</v>
      </c>
      <c r="G1199" s="202" t="n">
        <f aca="false">'Planilha Orçamentária'!F167</f>
        <v>5132.72</v>
      </c>
      <c r="H1199" s="229" t="str">
        <f aca="false">'Planilha Orçamentária'!E167</f>
        <v>M2</v>
      </c>
      <c r="J1199" s="200"/>
    </row>
    <row r="1200" customFormat="false" ht="13.8" hidden="false" customHeight="false" outlineLevel="0" collapsed="false">
      <c r="A1200" s="233"/>
      <c r="B1200" s="228"/>
      <c r="C1200" s="228"/>
      <c r="D1200" s="228"/>
      <c r="E1200" s="228"/>
      <c r="F1200" s="201"/>
      <c r="G1200" s="202"/>
      <c r="H1200" s="234"/>
      <c r="I1200" s="199"/>
      <c r="J1200" s="200"/>
    </row>
    <row r="1201" customFormat="false" ht="13.8" hidden="false" customHeight="false" outlineLevel="0" collapsed="false">
      <c r="A1201" s="209"/>
      <c r="B1201" s="210"/>
      <c r="C1201" s="210"/>
      <c r="D1201" s="210"/>
      <c r="E1201" s="210"/>
      <c r="F1201" s="210"/>
      <c r="G1201" s="235"/>
      <c r="H1201" s="210"/>
      <c r="I1201" s="236"/>
      <c r="J1201" s="211"/>
    </row>
    <row r="1202" customFormat="false" ht="13.8" hidden="false" customHeight="false" outlineLevel="0" collapsed="false">
      <c r="A1202" s="189" t="s">
        <v>10</v>
      </c>
      <c r="B1202" s="190" t="s">
        <v>271</v>
      </c>
      <c r="C1202" s="190"/>
      <c r="D1202" s="197" t="s">
        <v>272</v>
      </c>
      <c r="E1202" s="192"/>
      <c r="F1202" s="192"/>
      <c r="G1202" s="192"/>
      <c r="H1202" s="192"/>
      <c r="I1202" s="192"/>
      <c r="J1202" s="193"/>
    </row>
    <row r="1203" customFormat="false" ht="13.8" hidden="false" customHeight="false" outlineLevel="0" collapsed="false">
      <c r="A1203" s="217" t="str">
        <f aca="false">'Planilha Orçamentária'!A168</f>
        <v>8.2</v>
      </c>
      <c r="B1203" s="218" t="n">
        <f aca="false">'Planilha Orçamentária'!B168</f>
        <v>96622</v>
      </c>
      <c r="C1203" s="218"/>
      <c r="D1203" s="227" t="str">
        <f aca="false">'Planilha Orçamentária'!D168</f>
        <v>LASTRO COM MATERIAL GRANULAR, APLICADO EM PISOS OU LAJES SOBRE SOLO, ESPESSURA DE *5 CM*. AF_08/2017</v>
      </c>
      <c r="E1203" s="227"/>
      <c r="F1203" s="227"/>
      <c r="G1203" s="227"/>
      <c r="H1203" s="227"/>
      <c r="I1203" s="227"/>
      <c r="J1203" s="227"/>
    </row>
    <row r="1204" customFormat="false" ht="13.8" hidden="false" customHeight="false" outlineLevel="0" collapsed="false">
      <c r="A1204" s="217"/>
      <c r="B1204" s="217"/>
      <c r="C1204" s="218"/>
      <c r="D1204" s="227"/>
      <c r="E1204" s="227"/>
      <c r="F1204" s="227"/>
      <c r="G1204" s="227"/>
      <c r="H1204" s="227"/>
      <c r="I1204" s="227"/>
      <c r="J1204" s="227"/>
    </row>
    <row r="1205" customFormat="false" ht="13.8" hidden="false" customHeight="false" outlineLevel="0" collapsed="false">
      <c r="A1205" s="197" t="s">
        <v>273</v>
      </c>
      <c r="B1205" s="228"/>
      <c r="C1205" s="228"/>
      <c r="D1205" s="228"/>
      <c r="E1205" s="228"/>
      <c r="F1205" s="201"/>
      <c r="G1205" s="202"/>
      <c r="H1205" s="234"/>
      <c r="I1205" s="199"/>
      <c r="J1205" s="200"/>
    </row>
    <row r="1206" customFormat="false" ht="13.8" hidden="false" customHeight="false" outlineLevel="0" collapsed="false">
      <c r="A1206" s="233"/>
      <c r="B1206" s="228"/>
      <c r="C1206" s="228"/>
      <c r="D1206" s="228"/>
      <c r="E1206" s="228"/>
      <c r="F1206" s="201"/>
      <c r="G1206" s="202"/>
      <c r="H1206" s="234"/>
      <c r="I1206" s="199"/>
      <c r="J1206" s="200"/>
    </row>
    <row r="1207" customFormat="false" ht="13.8" hidden="false" customHeight="false" outlineLevel="0" collapsed="false">
      <c r="A1207" s="238" t="s">
        <v>435</v>
      </c>
      <c r="B1207" s="228"/>
      <c r="C1207" s="228"/>
      <c r="D1207" s="228"/>
      <c r="E1207" s="228"/>
      <c r="F1207" s="199" t="s">
        <v>437</v>
      </c>
      <c r="H1207" s="234"/>
      <c r="I1207" s="199"/>
      <c r="J1207" s="200"/>
    </row>
    <row r="1208" customFormat="false" ht="13.8" hidden="false" customHeight="false" outlineLevel="0" collapsed="false">
      <c r="A1208" s="239" t="s">
        <v>321</v>
      </c>
      <c r="B1208" s="228"/>
      <c r="C1208" s="228"/>
      <c r="D1208" s="228"/>
      <c r="E1208" s="228"/>
      <c r="F1208" s="201"/>
      <c r="G1208" s="202"/>
      <c r="H1208" s="234"/>
      <c r="I1208" s="199"/>
      <c r="J1208" s="200"/>
    </row>
    <row r="1209" customFormat="false" ht="13.8" hidden="false" customHeight="false" outlineLevel="0" collapsed="false">
      <c r="A1209" s="238"/>
      <c r="B1209" s="228"/>
      <c r="C1209" s="228"/>
      <c r="D1209" s="228"/>
      <c r="E1209" s="228"/>
      <c r="F1209" s="201" t="s">
        <v>277</v>
      </c>
      <c r="G1209" s="202" t="n">
        <f aca="false">'Planilha Orçamentária'!F168</f>
        <v>256.636</v>
      </c>
      <c r="H1209" s="229" t="str">
        <f aca="false">'Planilha Orçamentária'!E168</f>
        <v>M3</v>
      </c>
      <c r="J1209" s="200"/>
    </row>
    <row r="1210" customFormat="false" ht="13.8" hidden="false" customHeight="false" outlineLevel="0" collapsed="false">
      <c r="A1210" s="233"/>
      <c r="B1210" s="228"/>
      <c r="C1210" s="228"/>
      <c r="D1210" s="228"/>
      <c r="E1210" s="228"/>
      <c r="F1210" s="201"/>
      <c r="G1210" s="202"/>
      <c r="H1210" s="234"/>
      <c r="I1210" s="199"/>
      <c r="J1210" s="200"/>
    </row>
    <row r="1211" customFormat="false" ht="13.8" hidden="false" customHeight="false" outlineLevel="0" collapsed="false">
      <c r="A1211" s="209"/>
      <c r="B1211" s="210"/>
      <c r="C1211" s="210"/>
      <c r="D1211" s="210"/>
      <c r="E1211" s="210"/>
      <c r="F1211" s="210"/>
      <c r="G1211" s="235"/>
      <c r="H1211" s="210"/>
      <c r="I1211" s="236"/>
      <c r="J1211" s="211"/>
    </row>
    <row r="1212" customFormat="false" ht="13.8" hidden="false" customHeight="false" outlineLevel="0" collapsed="false">
      <c r="A1212" s="189" t="s">
        <v>10</v>
      </c>
      <c r="B1212" s="190" t="s">
        <v>271</v>
      </c>
      <c r="C1212" s="190"/>
      <c r="D1212" s="197" t="s">
        <v>272</v>
      </c>
      <c r="E1212" s="192"/>
      <c r="F1212" s="192"/>
      <c r="G1212" s="192"/>
      <c r="H1212" s="192"/>
      <c r="I1212" s="192"/>
      <c r="J1212" s="193"/>
    </row>
    <row r="1213" customFormat="false" ht="13.8" hidden="false" customHeight="false" outlineLevel="0" collapsed="false">
      <c r="A1213" s="217" t="str">
        <f aca="false">'Planilha Orçamentária'!A169</f>
        <v>8.3</v>
      </c>
      <c r="B1213" s="218" t="n">
        <f aca="false">'Planilha Orçamentária'!B169</f>
        <v>104626</v>
      </c>
      <c r="C1213" s="218"/>
      <c r="D1213" s="227" t="str">
        <f aca="false">'Planilha Orçamentária'!D169</f>
        <v>EXECUÇÃO DE PASSEIO (CALÇADA) OU PISO DE CONCRETO COM CONCRETO MOLDADO IN LOCO, USINADO C25, ACABAMENTO CONVENCIONAL, NÃO ARMADO. AF_03/2023 – 8CM</v>
      </c>
      <c r="E1213" s="227"/>
      <c r="F1213" s="227"/>
      <c r="G1213" s="227"/>
      <c r="H1213" s="227"/>
      <c r="I1213" s="227"/>
      <c r="J1213" s="227"/>
    </row>
    <row r="1214" customFormat="false" ht="25.7" hidden="false" customHeight="true" outlineLevel="0" collapsed="false">
      <c r="A1214" s="217"/>
      <c r="B1214" s="217"/>
      <c r="C1214" s="218"/>
      <c r="D1214" s="227"/>
      <c r="E1214" s="227"/>
      <c r="F1214" s="227"/>
      <c r="G1214" s="227"/>
      <c r="H1214" s="227"/>
      <c r="I1214" s="227"/>
      <c r="J1214" s="227"/>
    </row>
    <row r="1215" customFormat="false" ht="13.8" hidden="false" customHeight="false" outlineLevel="0" collapsed="false">
      <c r="A1215" s="197" t="s">
        <v>273</v>
      </c>
      <c r="B1215" s="228"/>
      <c r="C1215" s="228"/>
      <c r="D1215" s="228"/>
      <c r="E1215" s="228"/>
      <c r="F1215" s="201"/>
      <c r="G1215" s="202"/>
      <c r="H1215" s="234"/>
      <c r="I1215" s="199"/>
      <c r="J1215" s="200"/>
    </row>
    <row r="1216" customFormat="false" ht="13.8" hidden="false" customHeight="false" outlineLevel="0" collapsed="false">
      <c r="A1216" s="233"/>
      <c r="B1216" s="228"/>
      <c r="C1216" s="228"/>
      <c r="D1216" s="228"/>
      <c r="E1216" s="228"/>
      <c r="F1216" s="201"/>
      <c r="G1216" s="202"/>
      <c r="H1216" s="234"/>
      <c r="I1216" s="199"/>
      <c r="J1216" s="200"/>
    </row>
    <row r="1217" customFormat="false" ht="13.8" hidden="false" customHeight="false" outlineLevel="0" collapsed="false">
      <c r="A1217" s="238" t="s">
        <v>435</v>
      </c>
      <c r="B1217" s="228"/>
      <c r="C1217" s="228"/>
      <c r="D1217" s="228"/>
      <c r="E1217" s="228"/>
      <c r="F1217" s="199" t="s">
        <v>438</v>
      </c>
      <c r="H1217" s="234"/>
      <c r="I1217" s="199"/>
      <c r="J1217" s="200"/>
    </row>
    <row r="1218" customFormat="false" ht="13.8" hidden="false" customHeight="false" outlineLevel="0" collapsed="false">
      <c r="A1218" s="239" t="s">
        <v>439</v>
      </c>
      <c r="B1218" s="228"/>
      <c r="C1218" s="228"/>
      <c r="D1218" s="228"/>
      <c r="E1218" s="228"/>
      <c r="F1218" s="201"/>
      <c r="G1218" s="202"/>
      <c r="H1218" s="234"/>
      <c r="I1218" s="199"/>
      <c r="J1218" s="200"/>
    </row>
    <row r="1219" customFormat="false" ht="13.8" hidden="false" customHeight="false" outlineLevel="0" collapsed="false">
      <c r="A1219" s="238"/>
      <c r="B1219" s="228"/>
      <c r="C1219" s="228"/>
      <c r="D1219" s="228"/>
      <c r="E1219" s="228"/>
      <c r="F1219" s="201" t="s">
        <v>277</v>
      </c>
      <c r="G1219" s="202" t="n">
        <f aca="false">'Planilha Orçamentária'!F169</f>
        <v>410.6176</v>
      </c>
      <c r="H1219" s="229" t="str">
        <f aca="false">'Planilha Orçamentária'!E169</f>
        <v>M3</v>
      </c>
      <c r="J1219" s="200"/>
    </row>
    <row r="1220" customFormat="false" ht="13.8" hidden="false" customHeight="false" outlineLevel="0" collapsed="false">
      <c r="A1220" s="233"/>
      <c r="B1220" s="228"/>
      <c r="C1220" s="228"/>
      <c r="D1220" s="228"/>
      <c r="E1220" s="228"/>
      <c r="F1220" s="201"/>
      <c r="G1220" s="202"/>
      <c r="H1220" s="234"/>
      <c r="I1220" s="199"/>
      <c r="J1220" s="200"/>
    </row>
    <row r="1221" customFormat="false" ht="13.8" hidden="false" customHeight="false" outlineLevel="0" collapsed="false">
      <c r="A1221" s="209"/>
      <c r="B1221" s="210"/>
      <c r="C1221" s="210"/>
      <c r="D1221" s="210"/>
      <c r="E1221" s="210"/>
      <c r="F1221" s="210"/>
      <c r="G1221" s="235"/>
      <c r="H1221" s="210"/>
      <c r="I1221" s="236"/>
      <c r="J1221" s="211"/>
    </row>
    <row r="1222" customFormat="false" ht="13.8" hidden="false" customHeight="false" outlineLevel="0" collapsed="false">
      <c r="A1222" s="189" t="s">
        <v>10</v>
      </c>
      <c r="B1222" s="190" t="s">
        <v>271</v>
      </c>
      <c r="C1222" s="190"/>
      <c r="D1222" s="197" t="s">
        <v>272</v>
      </c>
      <c r="E1222" s="192"/>
      <c r="F1222" s="192"/>
      <c r="G1222" s="192"/>
      <c r="H1222" s="192"/>
      <c r="I1222" s="192"/>
      <c r="J1222" s="193"/>
    </row>
    <row r="1223" customFormat="false" ht="13.8" hidden="false" customHeight="false" outlineLevel="0" collapsed="false">
      <c r="A1223" s="217" t="str">
        <f aca="false">'Planilha Orçamentária'!A170</f>
        <v>8.4</v>
      </c>
      <c r="B1223" s="218" t="n">
        <f aca="false">'Planilha Orçamentária'!B170</f>
        <v>101094</v>
      </c>
      <c r="C1223" s="218"/>
      <c r="D1223" s="227" t="str">
        <f aca="false">'Planilha Orçamentária'!D170</f>
        <v>PISO PODOTÁTIL DE ALERTA OU DIRECIONAL, DE BORRACHA, ASSENTADO SOBRE ARGAMASSA. AF_05/2020</v>
      </c>
      <c r="E1223" s="227"/>
      <c r="F1223" s="227"/>
      <c r="G1223" s="227"/>
      <c r="H1223" s="227"/>
      <c r="I1223" s="227"/>
      <c r="J1223" s="227"/>
    </row>
    <row r="1224" customFormat="false" ht="13.8" hidden="false" customHeight="false" outlineLevel="0" collapsed="false">
      <c r="A1224" s="217"/>
      <c r="B1224" s="217"/>
      <c r="C1224" s="218"/>
      <c r="D1224" s="227"/>
      <c r="E1224" s="227"/>
      <c r="F1224" s="227"/>
      <c r="G1224" s="227"/>
      <c r="H1224" s="227"/>
      <c r="I1224" s="227"/>
      <c r="J1224" s="227"/>
    </row>
    <row r="1225" customFormat="false" ht="13.8" hidden="false" customHeight="false" outlineLevel="0" collapsed="false">
      <c r="A1225" s="197" t="s">
        <v>273</v>
      </c>
      <c r="B1225" s="228"/>
      <c r="C1225" s="228"/>
      <c r="D1225" s="228"/>
      <c r="E1225" s="228"/>
      <c r="F1225" s="201"/>
      <c r="G1225" s="202"/>
      <c r="H1225" s="234"/>
      <c r="I1225" s="199"/>
      <c r="J1225" s="200"/>
    </row>
    <row r="1226" customFormat="false" ht="13.8" hidden="false" customHeight="false" outlineLevel="0" collapsed="false">
      <c r="A1226" s="233"/>
      <c r="B1226" s="228"/>
      <c r="C1226" s="228"/>
      <c r="D1226" s="228"/>
      <c r="E1226" s="228"/>
      <c r="F1226" s="201"/>
      <c r="G1226" s="202"/>
      <c r="H1226" s="234"/>
      <c r="I1226" s="199"/>
      <c r="J1226" s="200"/>
    </row>
    <row r="1227" customFormat="false" ht="13.8" hidden="false" customHeight="false" outlineLevel="0" collapsed="false">
      <c r="A1227" s="238" t="s">
        <v>440</v>
      </c>
      <c r="B1227" s="228"/>
      <c r="C1227" s="228"/>
      <c r="D1227" s="228"/>
      <c r="E1227" s="228"/>
      <c r="F1227" s="199" t="s">
        <v>441</v>
      </c>
      <c r="H1227" s="234"/>
      <c r="I1227" s="199"/>
      <c r="J1227" s="200"/>
    </row>
    <row r="1228" customFormat="false" ht="13.8" hidden="false" customHeight="false" outlineLevel="0" collapsed="false">
      <c r="A1228" s="239"/>
      <c r="B1228" s="228"/>
      <c r="C1228" s="228"/>
      <c r="D1228" s="228"/>
      <c r="E1228" s="228"/>
      <c r="F1228" s="201"/>
      <c r="G1228" s="202"/>
      <c r="H1228" s="234"/>
      <c r="I1228" s="199"/>
      <c r="J1228" s="200"/>
    </row>
    <row r="1229" customFormat="false" ht="13.8" hidden="false" customHeight="false" outlineLevel="0" collapsed="false">
      <c r="A1229" s="238"/>
      <c r="B1229" s="228"/>
      <c r="C1229" s="228"/>
      <c r="D1229" s="228"/>
      <c r="E1229" s="228"/>
      <c r="F1229" s="201" t="s">
        <v>277</v>
      </c>
      <c r="G1229" s="202" t="n">
        <f aca="false">'Planilha Orçamentária'!F170</f>
        <v>185.04</v>
      </c>
      <c r="H1229" s="229" t="str">
        <f aca="false">'Planilha Orçamentária'!E170</f>
        <v>M</v>
      </c>
      <c r="J1229" s="200"/>
    </row>
    <row r="1230" customFormat="false" ht="13.8" hidden="false" customHeight="false" outlineLevel="0" collapsed="false">
      <c r="A1230" s="233"/>
      <c r="B1230" s="228"/>
      <c r="C1230" s="228"/>
      <c r="D1230" s="228"/>
      <c r="E1230" s="228"/>
      <c r="F1230" s="201"/>
      <c r="G1230" s="202"/>
      <c r="H1230" s="234"/>
      <c r="I1230" s="199"/>
      <c r="J1230" s="200"/>
    </row>
    <row r="1231" customFormat="false" ht="13.8" hidden="false" customHeight="false" outlineLevel="0" collapsed="false">
      <c r="A1231" s="209"/>
      <c r="B1231" s="210"/>
      <c r="C1231" s="210"/>
      <c r="D1231" s="210"/>
      <c r="E1231" s="210"/>
      <c r="F1231" s="210"/>
      <c r="G1231" s="235"/>
      <c r="H1231" s="210"/>
      <c r="I1231" s="236"/>
      <c r="J1231" s="211"/>
    </row>
    <row r="1232" customFormat="false" ht="13.8" hidden="false" customHeight="true" outlineLevel="0" collapsed="false">
      <c r="A1232" s="142" t="s">
        <v>237</v>
      </c>
      <c r="B1232" s="142"/>
      <c r="C1232" s="142"/>
      <c r="D1232" s="142"/>
      <c r="E1232" s="142"/>
      <c r="F1232" s="142"/>
      <c r="G1232" s="142"/>
      <c r="H1232" s="142"/>
      <c r="I1232" s="142"/>
      <c r="J1232" s="142"/>
    </row>
    <row r="1233" customFormat="false" ht="13.8" hidden="false" customHeight="false" outlineLevel="0" collapsed="false">
      <c r="A1233" s="0"/>
      <c r="B1233" s="0"/>
      <c r="C1233" s="0"/>
      <c r="D1233" s="0"/>
      <c r="E1233" s="0"/>
      <c r="F1233" s="0"/>
      <c r="G1233" s="0"/>
      <c r="H1233" s="0"/>
      <c r="I1233" s="0"/>
      <c r="J1233" s="0"/>
    </row>
    <row r="1234" customFormat="false" ht="13.8" hidden="false" customHeight="false" outlineLevel="0" collapsed="false">
      <c r="A1234" s="144"/>
      <c r="B1234" s="144"/>
      <c r="C1234" s="144"/>
      <c r="D1234" s="144"/>
      <c r="E1234" s="145"/>
      <c r="F1234" s="0"/>
      <c r="G1234" s="0"/>
      <c r="H1234" s="0"/>
      <c r="I1234" s="146"/>
      <c r="J1234" s="146"/>
    </row>
    <row r="1235" customFormat="false" ht="13.8" hidden="false" customHeight="false" outlineLevel="0" collapsed="false">
      <c r="A1235" s="0"/>
      <c r="B1235" s="0"/>
      <c r="C1235" s="0"/>
      <c r="D1235" s="0"/>
      <c r="E1235" s="0"/>
      <c r="F1235" s="0"/>
      <c r="G1235" s="0"/>
      <c r="H1235" s="0"/>
      <c r="I1235" s="0"/>
      <c r="J1235" s="147"/>
    </row>
    <row r="1236" customFormat="false" ht="13.8" hidden="false" customHeight="false" outlineLevel="0" collapsed="false">
      <c r="A1236" s="148" t="s">
        <v>238</v>
      </c>
      <c r="B1236" s="148"/>
      <c r="C1236" s="148"/>
      <c r="D1236" s="148"/>
      <c r="E1236" s="148"/>
      <c r="F1236" s="147" t="s">
        <v>239</v>
      </c>
      <c r="G1236" s="147"/>
      <c r="H1236" s="147"/>
      <c r="I1236" s="147"/>
      <c r="J1236" s="147"/>
    </row>
    <row r="1237" customFormat="false" ht="13.8" hidden="false" customHeight="false" outlineLevel="0" collapsed="false">
      <c r="A1237" s="148" t="s">
        <v>240</v>
      </c>
      <c r="B1237" s="148"/>
      <c r="C1237" s="148"/>
      <c r="D1237" s="148"/>
      <c r="E1237" s="148"/>
      <c r="F1237" s="147" t="s">
        <v>241</v>
      </c>
      <c r="G1237" s="147"/>
      <c r="H1237" s="147"/>
      <c r="I1237" s="147"/>
      <c r="J1237" s="147"/>
    </row>
    <row r="1238" customFormat="false" ht="13.8" hidden="false" customHeight="false" outlineLevel="0" collapsed="false">
      <c r="A1238" s="148" t="s">
        <v>242</v>
      </c>
      <c r="B1238" s="148"/>
      <c r="C1238" s="148"/>
      <c r="D1238" s="148"/>
      <c r="E1238" s="148"/>
      <c r="F1238" s="148"/>
      <c r="J1238" s="149"/>
    </row>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00">
    <mergeCell ref="A1:J1"/>
    <mergeCell ref="A2:J2"/>
    <mergeCell ref="A3:J3"/>
    <mergeCell ref="A4:J4"/>
    <mergeCell ref="A5:J5"/>
    <mergeCell ref="B7:C7"/>
    <mergeCell ref="A8:A9"/>
    <mergeCell ref="B8:C9"/>
    <mergeCell ref="D8:J9"/>
    <mergeCell ref="B18:C18"/>
    <mergeCell ref="A19:A20"/>
    <mergeCell ref="B19:C20"/>
    <mergeCell ref="D19:J20"/>
    <mergeCell ref="B29:C29"/>
    <mergeCell ref="A30:A31"/>
    <mergeCell ref="B30:C31"/>
    <mergeCell ref="D30:J31"/>
    <mergeCell ref="B40:C40"/>
    <mergeCell ref="A41:A42"/>
    <mergeCell ref="B41:C42"/>
    <mergeCell ref="D41:J42"/>
    <mergeCell ref="B51:C51"/>
    <mergeCell ref="A52:A53"/>
    <mergeCell ref="B52:C53"/>
    <mergeCell ref="D52:J53"/>
    <mergeCell ref="B62:C62"/>
    <mergeCell ref="A63:A64"/>
    <mergeCell ref="B63:C64"/>
    <mergeCell ref="D63:J64"/>
    <mergeCell ref="B72:C72"/>
    <mergeCell ref="A73:A74"/>
    <mergeCell ref="B73:C74"/>
    <mergeCell ref="D73:J74"/>
    <mergeCell ref="B82:C82"/>
    <mergeCell ref="A83:A84"/>
    <mergeCell ref="B83:C84"/>
    <mergeCell ref="D83:J84"/>
    <mergeCell ref="B92:C92"/>
    <mergeCell ref="A93:A94"/>
    <mergeCell ref="B93:C94"/>
    <mergeCell ref="D93:J94"/>
    <mergeCell ref="B102:C102"/>
    <mergeCell ref="A103:A104"/>
    <mergeCell ref="B103:C104"/>
    <mergeCell ref="D103:J104"/>
    <mergeCell ref="B112:C112"/>
    <mergeCell ref="A113:A114"/>
    <mergeCell ref="B113:C114"/>
    <mergeCell ref="D113:J114"/>
    <mergeCell ref="A119:C119"/>
    <mergeCell ref="B122:C122"/>
    <mergeCell ref="A123:A124"/>
    <mergeCell ref="B123:C124"/>
    <mergeCell ref="D123:J124"/>
    <mergeCell ref="B132:C132"/>
    <mergeCell ref="A133:A134"/>
    <mergeCell ref="B133:C134"/>
    <mergeCell ref="D133:J134"/>
    <mergeCell ref="B142:C142"/>
    <mergeCell ref="A143:A144"/>
    <mergeCell ref="B143:C144"/>
    <mergeCell ref="D143:J144"/>
    <mergeCell ref="B152:C152"/>
    <mergeCell ref="A153:A154"/>
    <mergeCell ref="B153:C154"/>
    <mergeCell ref="D153:J154"/>
    <mergeCell ref="B162:C162"/>
    <mergeCell ref="A163:A164"/>
    <mergeCell ref="B163:C164"/>
    <mergeCell ref="D163:J164"/>
    <mergeCell ref="B172:C172"/>
    <mergeCell ref="A173:A174"/>
    <mergeCell ref="B173:C174"/>
    <mergeCell ref="D173:J174"/>
    <mergeCell ref="B182:C182"/>
    <mergeCell ref="A183:A184"/>
    <mergeCell ref="B183:C184"/>
    <mergeCell ref="D183:J184"/>
    <mergeCell ref="B192:C192"/>
    <mergeCell ref="A193:A194"/>
    <mergeCell ref="B193:C194"/>
    <mergeCell ref="D193:J194"/>
    <mergeCell ref="B202:C202"/>
    <mergeCell ref="A203:A204"/>
    <mergeCell ref="B203:C204"/>
    <mergeCell ref="D203:J204"/>
    <mergeCell ref="B212:C212"/>
    <mergeCell ref="A213:A214"/>
    <mergeCell ref="B213:C214"/>
    <mergeCell ref="D213:J214"/>
    <mergeCell ref="B222:C222"/>
    <mergeCell ref="A223:A224"/>
    <mergeCell ref="B223:C224"/>
    <mergeCell ref="D223:J224"/>
    <mergeCell ref="B232:C232"/>
    <mergeCell ref="A233:A234"/>
    <mergeCell ref="B233:C234"/>
    <mergeCell ref="D233:J234"/>
    <mergeCell ref="B242:C242"/>
    <mergeCell ref="A243:A244"/>
    <mergeCell ref="B243:C244"/>
    <mergeCell ref="D243:J244"/>
    <mergeCell ref="B252:C252"/>
    <mergeCell ref="A253:A254"/>
    <mergeCell ref="B253:C254"/>
    <mergeCell ref="D253:J254"/>
    <mergeCell ref="B262:C262"/>
    <mergeCell ref="A263:A264"/>
    <mergeCell ref="B263:C264"/>
    <mergeCell ref="D263:J264"/>
    <mergeCell ref="B272:C272"/>
    <mergeCell ref="A273:A274"/>
    <mergeCell ref="B273:C274"/>
    <mergeCell ref="D273:J274"/>
    <mergeCell ref="B282:C282"/>
    <mergeCell ref="A283:A284"/>
    <mergeCell ref="B283:C284"/>
    <mergeCell ref="D283:J284"/>
    <mergeCell ref="B292:C292"/>
    <mergeCell ref="A293:A294"/>
    <mergeCell ref="B293:C294"/>
    <mergeCell ref="D293:J294"/>
    <mergeCell ref="B302:C302"/>
    <mergeCell ref="A303:A304"/>
    <mergeCell ref="B303:C304"/>
    <mergeCell ref="D303:J304"/>
    <mergeCell ref="B312:C312"/>
    <mergeCell ref="A313:A314"/>
    <mergeCell ref="B313:C314"/>
    <mergeCell ref="D313:J314"/>
    <mergeCell ref="B322:C322"/>
    <mergeCell ref="A323:A324"/>
    <mergeCell ref="B323:C324"/>
    <mergeCell ref="D323:J324"/>
    <mergeCell ref="B332:C332"/>
    <mergeCell ref="A333:A334"/>
    <mergeCell ref="B333:C334"/>
    <mergeCell ref="D333:J334"/>
    <mergeCell ref="B342:C342"/>
    <mergeCell ref="A343:A344"/>
    <mergeCell ref="B343:C344"/>
    <mergeCell ref="D343:J344"/>
    <mergeCell ref="B352:C352"/>
    <mergeCell ref="A353:A354"/>
    <mergeCell ref="B353:C354"/>
    <mergeCell ref="D353:J354"/>
    <mergeCell ref="B362:C362"/>
    <mergeCell ref="A363:A364"/>
    <mergeCell ref="B363:C364"/>
    <mergeCell ref="D363:J364"/>
    <mergeCell ref="B372:C372"/>
    <mergeCell ref="A373:A374"/>
    <mergeCell ref="B373:C374"/>
    <mergeCell ref="D373:J374"/>
    <mergeCell ref="B382:C382"/>
    <mergeCell ref="A383:A384"/>
    <mergeCell ref="B383:C384"/>
    <mergeCell ref="D383:J384"/>
    <mergeCell ref="B392:C392"/>
    <mergeCell ref="A393:A394"/>
    <mergeCell ref="B393:C394"/>
    <mergeCell ref="D393:J394"/>
    <mergeCell ref="B402:C402"/>
    <mergeCell ref="A403:A404"/>
    <mergeCell ref="B403:C404"/>
    <mergeCell ref="D403:J404"/>
    <mergeCell ref="B412:C412"/>
    <mergeCell ref="A413:A414"/>
    <mergeCell ref="B413:C414"/>
    <mergeCell ref="D413:J414"/>
    <mergeCell ref="B422:C422"/>
    <mergeCell ref="A423:A424"/>
    <mergeCell ref="B423:C424"/>
    <mergeCell ref="D423:J424"/>
    <mergeCell ref="B432:C432"/>
    <mergeCell ref="A433:A434"/>
    <mergeCell ref="B433:C434"/>
    <mergeCell ref="D433:J434"/>
    <mergeCell ref="B442:C442"/>
    <mergeCell ref="A443:A444"/>
    <mergeCell ref="B443:C444"/>
    <mergeCell ref="D443:J444"/>
    <mergeCell ref="B452:C452"/>
    <mergeCell ref="A453:A454"/>
    <mergeCell ref="B453:C454"/>
    <mergeCell ref="D453:J454"/>
    <mergeCell ref="B462:C462"/>
    <mergeCell ref="A463:A464"/>
    <mergeCell ref="B463:C464"/>
    <mergeCell ref="D463:J464"/>
    <mergeCell ref="B472:C472"/>
    <mergeCell ref="A473:A474"/>
    <mergeCell ref="B473:C474"/>
    <mergeCell ref="D473:J474"/>
    <mergeCell ref="B482:C482"/>
    <mergeCell ref="A483:A484"/>
    <mergeCell ref="B483:C484"/>
    <mergeCell ref="D483:J484"/>
    <mergeCell ref="B492:C492"/>
    <mergeCell ref="A493:A494"/>
    <mergeCell ref="B493:C494"/>
    <mergeCell ref="D493:J494"/>
    <mergeCell ref="B502:C502"/>
    <mergeCell ref="A503:A504"/>
    <mergeCell ref="B503:C504"/>
    <mergeCell ref="D503:J504"/>
    <mergeCell ref="B512:C512"/>
    <mergeCell ref="A513:A514"/>
    <mergeCell ref="B513:C514"/>
    <mergeCell ref="D513:J514"/>
    <mergeCell ref="B522:C522"/>
    <mergeCell ref="A523:A524"/>
    <mergeCell ref="B523:C524"/>
    <mergeCell ref="D523:J524"/>
    <mergeCell ref="B532:C532"/>
    <mergeCell ref="A533:A534"/>
    <mergeCell ref="B533:C534"/>
    <mergeCell ref="D533:J534"/>
    <mergeCell ref="B542:C542"/>
    <mergeCell ref="A543:A544"/>
    <mergeCell ref="B543:C544"/>
    <mergeCell ref="D543:J544"/>
    <mergeCell ref="B552:C552"/>
    <mergeCell ref="A553:A554"/>
    <mergeCell ref="B553:C554"/>
    <mergeCell ref="D553:J554"/>
    <mergeCell ref="B562:C562"/>
    <mergeCell ref="A563:A564"/>
    <mergeCell ref="B563:C564"/>
    <mergeCell ref="D563:J564"/>
    <mergeCell ref="B572:C572"/>
    <mergeCell ref="A573:A574"/>
    <mergeCell ref="B573:C574"/>
    <mergeCell ref="D573:J574"/>
    <mergeCell ref="B582:C582"/>
    <mergeCell ref="A583:A584"/>
    <mergeCell ref="B583:C584"/>
    <mergeCell ref="D583:J584"/>
    <mergeCell ref="B592:C592"/>
    <mergeCell ref="A593:A594"/>
    <mergeCell ref="B593:C594"/>
    <mergeCell ref="D593:J594"/>
    <mergeCell ref="B602:C602"/>
    <mergeCell ref="A603:A604"/>
    <mergeCell ref="B603:C604"/>
    <mergeCell ref="D603:J604"/>
    <mergeCell ref="B612:C612"/>
    <mergeCell ref="A613:A614"/>
    <mergeCell ref="B613:C614"/>
    <mergeCell ref="D613:J614"/>
    <mergeCell ref="B622:C622"/>
    <mergeCell ref="A623:A624"/>
    <mergeCell ref="B623:C624"/>
    <mergeCell ref="D623:J624"/>
    <mergeCell ref="B632:C632"/>
    <mergeCell ref="A633:A634"/>
    <mergeCell ref="B633:C634"/>
    <mergeCell ref="D633:J634"/>
    <mergeCell ref="B642:C642"/>
    <mergeCell ref="A643:A644"/>
    <mergeCell ref="B643:C644"/>
    <mergeCell ref="D643:J644"/>
    <mergeCell ref="B652:C652"/>
    <mergeCell ref="A653:A654"/>
    <mergeCell ref="B653:C654"/>
    <mergeCell ref="D653:J654"/>
    <mergeCell ref="B662:C662"/>
    <mergeCell ref="A663:A664"/>
    <mergeCell ref="B663:C664"/>
    <mergeCell ref="D663:J664"/>
    <mergeCell ref="B672:C672"/>
    <mergeCell ref="A673:A674"/>
    <mergeCell ref="B673:C674"/>
    <mergeCell ref="D673:J674"/>
    <mergeCell ref="B682:C682"/>
    <mergeCell ref="A683:A684"/>
    <mergeCell ref="B683:C684"/>
    <mergeCell ref="D683:J684"/>
    <mergeCell ref="B692:C692"/>
    <mergeCell ref="A693:A694"/>
    <mergeCell ref="B693:C694"/>
    <mergeCell ref="D693:J694"/>
    <mergeCell ref="B702:C702"/>
    <mergeCell ref="A703:A704"/>
    <mergeCell ref="B703:C704"/>
    <mergeCell ref="D703:J704"/>
    <mergeCell ref="B712:C712"/>
    <mergeCell ref="A713:A714"/>
    <mergeCell ref="B713:C714"/>
    <mergeCell ref="D713:J714"/>
    <mergeCell ref="B722:C722"/>
    <mergeCell ref="A723:A724"/>
    <mergeCell ref="B723:C724"/>
    <mergeCell ref="D723:J724"/>
    <mergeCell ref="B732:C732"/>
    <mergeCell ref="A733:A734"/>
    <mergeCell ref="B733:C734"/>
    <mergeCell ref="D733:J734"/>
    <mergeCell ref="B742:C742"/>
    <mergeCell ref="A743:A744"/>
    <mergeCell ref="B743:C744"/>
    <mergeCell ref="D743:J744"/>
    <mergeCell ref="B752:C752"/>
    <mergeCell ref="A753:A754"/>
    <mergeCell ref="B753:C754"/>
    <mergeCell ref="D753:J754"/>
    <mergeCell ref="B762:C762"/>
    <mergeCell ref="A763:A764"/>
    <mergeCell ref="B763:C764"/>
    <mergeCell ref="D763:J764"/>
    <mergeCell ref="B772:C772"/>
    <mergeCell ref="A773:A774"/>
    <mergeCell ref="B773:C774"/>
    <mergeCell ref="D773:J774"/>
    <mergeCell ref="B782:C782"/>
    <mergeCell ref="A783:A784"/>
    <mergeCell ref="B783:C784"/>
    <mergeCell ref="D783:J784"/>
    <mergeCell ref="B792:C792"/>
    <mergeCell ref="A793:A794"/>
    <mergeCell ref="B793:C794"/>
    <mergeCell ref="D793:J794"/>
    <mergeCell ref="B802:C802"/>
    <mergeCell ref="A803:A804"/>
    <mergeCell ref="B803:C804"/>
    <mergeCell ref="D803:J804"/>
    <mergeCell ref="B812:C812"/>
    <mergeCell ref="A813:A814"/>
    <mergeCell ref="B813:C814"/>
    <mergeCell ref="D813:J814"/>
    <mergeCell ref="B822:C822"/>
    <mergeCell ref="A823:A824"/>
    <mergeCell ref="B823:C824"/>
    <mergeCell ref="D823:J824"/>
    <mergeCell ref="B832:C832"/>
    <mergeCell ref="A833:A834"/>
    <mergeCell ref="B833:C834"/>
    <mergeCell ref="D833:J834"/>
    <mergeCell ref="B842:C842"/>
    <mergeCell ref="A843:A844"/>
    <mergeCell ref="B843:C844"/>
    <mergeCell ref="D843:J844"/>
    <mergeCell ref="B852:C852"/>
    <mergeCell ref="A853:A854"/>
    <mergeCell ref="B853:C854"/>
    <mergeCell ref="D853:J854"/>
    <mergeCell ref="B862:C862"/>
    <mergeCell ref="A863:A864"/>
    <mergeCell ref="B863:C864"/>
    <mergeCell ref="D863:J864"/>
    <mergeCell ref="B872:C872"/>
    <mergeCell ref="A873:A874"/>
    <mergeCell ref="B873:C874"/>
    <mergeCell ref="D873:J874"/>
    <mergeCell ref="B882:C882"/>
    <mergeCell ref="A883:A884"/>
    <mergeCell ref="B883:C884"/>
    <mergeCell ref="D883:J884"/>
    <mergeCell ref="B892:C892"/>
    <mergeCell ref="A893:A894"/>
    <mergeCell ref="B893:C894"/>
    <mergeCell ref="D893:J894"/>
    <mergeCell ref="B902:C902"/>
    <mergeCell ref="A903:A904"/>
    <mergeCell ref="B903:C904"/>
    <mergeCell ref="D903:J904"/>
    <mergeCell ref="B912:C912"/>
    <mergeCell ref="A913:A914"/>
    <mergeCell ref="B913:C914"/>
    <mergeCell ref="D913:J914"/>
    <mergeCell ref="B922:C922"/>
    <mergeCell ref="A923:A924"/>
    <mergeCell ref="B923:C924"/>
    <mergeCell ref="D923:J924"/>
    <mergeCell ref="B932:C932"/>
    <mergeCell ref="A933:A934"/>
    <mergeCell ref="B933:C934"/>
    <mergeCell ref="D933:J934"/>
    <mergeCell ref="B942:C942"/>
    <mergeCell ref="A943:A944"/>
    <mergeCell ref="B943:C944"/>
    <mergeCell ref="D943:J944"/>
    <mergeCell ref="B952:C952"/>
    <mergeCell ref="A953:A954"/>
    <mergeCell ref="B953:C954"/>
    <mergeCell ref="D953:J954"/>
    <mergeCell ref="B962:C962"/>
    <mergeCell ref="A963:A964"/>
    <mergeCell ref="B963:C964"/>
    <mergeCell ref="D963:J964"/>
    <mergeCell ref="B972:C972"/>
    <mergeCell ref="A973:A974"/>
    <mergeCell ref="B973:C974"/>
    <mergeCell ref="D973:J974"/>
    <mergeCell ref="B982:C982"/>
    <mergeCell ref="A983:A984"/>
    <mergeCell ref="B983:C984"/>
    <mergeCell ref="D983:J984"/>
    <mergeCell ref="B992:C992"/>
    <mergeCell ref="A993:A994"/>
    <mergeCell ref="B993:C994"/>
    <mergeCell ref="D993:J994"/>
    <mergeCell ref="B1002:C1002"/>
    <mergeCell ref="A1003:A1004"/>
    <mergeCell ref="B1003:C1004"/>
    <mergeCell ref="D1003:J1004"/>
    <mergeCell ref="B1012:C1012"/>
    <mergeCell ref="A1013:A1014"/>
    <mergeCell ref="B1013:C1014"/>
    <mergeCell ref="D1013:J1014"/>
    <mergeCell ref="B1022:C1022"/>
    <mergeCell ref="A1023:A1024"/>
    <mergeCell ref="B1023:C1024"/>
    <mergeCell ref="D1023:J1024"/>
    <mergeCell ref="B1032:C1032"/>
    <mergeCell ref="A1033:A1034"/>
    <mergeCell ref="B1033:C1034"/>
    <mergeCell ref="D1033:J1034"/>
    <mergeCell ref="B1042:C1042"/>
    <mergeCell ref="A1043:A1044"/>
    <mergeCell ref="B1043:C1044"/>
    <mergeCell ref="D1043:J1044"/>
    <mergeCell ref="B1052:C1052"/>
    <mergeCell ref="A1053:A1054"/>
    <mergeCell ref="B1053:C1054"/>
    <mergeCell ref="D1053:J1054"/>
    <mergeCell ref="B1062:C1062"/>
    <mergeCell ref="A1063:A1064"/>
    <mergeCell ref="B1063:C1064"/>
    <mergeCell ref="D1063:J1064"/>
    <mergeCell ref="B1072:C1072"/>
    <mergeCell ref="A1073:A1074"/>
    <mergeCell ref="B1073:C1074"/>
    <mergeCell ref="D1073:J1074"/>
    <mergeCell ref="B1082:C1082"/>
    <mergeCell ref="A1083:A1084"/>
    <mergeCell ref="B1083:C1084"/>
    <mergeCell ref="D1083:J1084"/>
    <mergeCell ref="B1092:C1092"/>
    <mergeCell ref="A1093:A1094"/>
    <mergeCell ref="B1093:C1094"/>
    <mergeCell ref="D1093:J1094"/>
    <mergeCell ref="B1102:C1102"/>
    <mergeCell ref="A1103:A1104"/>
    <mergeCell ref="B1103:C1104"/>
    <mergeCell ref="D1103:J1104"/>
    <mergeCell ref="B1112:C1112"/>
    <mergeCell ref="A1113:A1114"/>
    <mergeCell ref="B1113:C1114"/>
    <mergeCell ref="D1113:J1114"/>
    <mergeCell ref="B1122:C1122"/>
    <mergeCell ref="A1123:A1124"/>
    <mergeCell ref="B1123:C1124"/>
    <mergeCell ref="D1123:J1124"/>
    <mergeCell ref="B1132:C1132"/>
    <mergeCell ref="A1133:A1134"/>
    <mergeCell ref="B1133:C1134"/>
    <mergeCell ref="D1133:J1134"/>
    <mergeCell ref="B1142:C1142"/>
    <mergeCell ref="A1143:A1144"/>
    <mergeCell ref="B1143:C1144"/>
    <mergeCell ref="D1143:J1144"/>
    <mergeCell ref="B1152:C1152"/>
    <mergeCell ref="A1153:A1154"/>
    <mergeCell ref="B1153:C1154"/>
    <mergeCell ref="D1153:J1154"/>
    <mergeCell ref="B1162:C1162"/>
    <mergeCell ref="A1163:A1164"/>
    <mergeCell ref="B1163:C1164"/>
    <mergeCell ref="D1163:J1164"/>
    <mergeCell ref="B1172:C1172"/>
    <mergeCell ref="A1173:A1174"/>
    <mergeCell ref="B1173:C1174"/>
    <mergeCell ref="D1173:J1174"/>
    <mergeCell ref="B1182:C1182"/>
    <mergeCell ref="A1183:A1184"/>
    <mergeCell ref="B1183:C1184"/>
    <mergeCell ref="D1183:J1184"/>
    <mergeCell ref="B1192:C1192"/>
    <mergeCell ref="A1193:A1194"/>
    <mergeCell ref="B1193:C1194"/>
    <mergeCell ref="D1193:J1194"/>
    <mergeCell ref="B1202:C1202"/>
    <mergeCell ref="A1203:A1204"/>
    <mergeCell ref="B1203:C1204"/>
    <mergeCell ref="D1203:J1204"/>
    <mergeCell ref="B1212:C1212"/>
    <mergeCell ref="A1213:A1214"/>
    <mergeCell ref="B1213:C1214"/>
    <mergeCell ref="D1213:J1214"/>
    <mergeCell ref="B1222:C1222"/>
    <mergeCell ref="A1223:A1224"/>
    <mergeCell ref="B1223:C1224"/>
    <mergeCell ref="D1223:J1224"/>
    <mergeCell ref="A1232:J1232"/>
    <mergeCell ref="A1236:C1236"/>
    <mergeCell ref="F1236:J1236"/>
    <mergeCell ref="A1237:C1237"/>
    <mergeCell ref="F1237:J1237"/>
    <mergeCell ref="A1238:C1238"/>
  </mergeCells>
  <printOptions headings="false" gridLines="false" gridLinesSet="true" horizontalCentered="true" verticalCentered="false"/>
  <pageMargins left="0.354166666666667" right="0.354166666666667" top="0.354166666666667" bottom="0.354166666666667" header="0.511811023622047" footer="0.511811023622047"/>
  <pageSetup paperSize="9" scale="75" fitToWidth="1" fitToHeight="1" pageOrder="downThenOver" orientation="portrait" blackAndWhite="false" draft="false" cellComments="none" horizontalDpi="300" verticalDpi="300" copies="1"/>
  <headerFooter differentFirst="false" differentOddEven="false">
    <oddHeader/>
    <oddFooter/>
  </headerFooter>
  <rowBreaks count="17" manualBreakCount="17">
    <brk id="61" man="true" max="16383" min="0"/>
    <brk id="131" man="true" max="16383" min="0"/>
    <brk id="201" man="true" max="16383" min="0"/>
    <brk id="271" man="true" max="16383" min="0"/>
    <brk id="341" man="true" max="16383" min="0"/>
    <brk id="411" man="true" max="16383" min="0"/>
    <brk id="481" man="true" max="16383" min="0"/>
    <brk id="551" man="true" max="16383" min="0"/>
    <brk id="621" man="true" max="16383" min="0"/>
    <brk id="691" man="true" max="16383" min="0"/>
    <brk id="761" man="true" max="16383" min="0"/>
    <brk id="831" man="true" max="16383" min="0"/>
    <brk id="901" man="true" max="16383" min="0"/>
    <brk id="971" man="true" max="16383" min="0"/>
    <brk id="1041" man="true" max="16383" min="0"/>
    <brk id="1111" man="true" max="16383" min="0"/>
    <brk id="1181" man="true" max="16383" min="0"/>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C2:E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7" activeCellId="0" sqref="H7"/>
    </sheetView>
  </sheetViews>
  <sheetFormatPr defaultColWidth="8.03125" defaultRowHeight="12.75" zeroHeight="false" outlineLevelRow="0" outlineLevelCol="0"/>
  <cols>
    <col collapsed="false" customWidth="true" hidden="false" outlineLevel="0" max="3" min="3" style="0" width="16.79"/>
    <col collapsed="false" customWidth="true" hidden="false" outlineLevel="0" max="4" min="4" style="0" width="12.89"/>
    <col collapsed="false" customWidth="true" hidden="false" outlineLevel="0" max="5" min="5" style="0" width="9.79"/>
    <col collapsed="false" customWidth="true" hidden="false" outlineLevel="0" max="8" min="8" style="0" width="18.78"/>
  </cols>
  <sheetData>
    <row r="2" customFormat="false" ht="18.55" hidden="false" customHeight="false" outlineLevel="0" collapsed="false">
      <c r="C2" s="244"/>
      <c r="D2" s="244"/>
      <c r="E2" s="244"/>
    </row>
    <row r="3" customFormat="false" ht="18.55" hidden="false" customHeight="false" outlineLevel="0" collapsed="false">
      <c r="C3" s="244"/>
      <c r="D3" s="245" t="s">
        <v>442</v>
      </c>
      <c r="E3" s="245" t="s">
        <v>443</v>
      </c>
    </row>
    <row r="4" customFormat="false" ht="18.55" hidden="false" customHeight="false" outlineLevel="0" collapsed="false">
      <c r="C4" s="246" t="s">
        <v>444</v>
      </c>
      <c r="D4" s="247" t="n">
        <v>24.5</v>
      </c>
      <c r="E4" s="247" t="n">
        <v>23.4</v>
      </c>
    </row>
    <row r="5" customFormat="false" ht="18.55" hidden="false" customHeight="false" outlineLevel="0" collapsed="false">
      <c r="C5" s="246" t="s">
        <v>445</v>
      </c>
      <c r="D5" s="247" t="n">
        <v>36.83</v>
      </c>
      <c r="E5" s="247" t="n">
        <v>33.4</v>
      </c>
    </row>
    <row r="6" customFormat="false" ht="18.55" hidden="false" customHeight="false" outlineLevel="0" collapsed="false">
      <c r="C6" s="246" t="s">
        <v>446</v>
      </c>
      <c r="D6" s="247" t="n">
        <v>14.15</v>
      </c>
      <c r="E6" s="247" t="n">
        <v>10.1</v>
      </c>
    </row>
    <row r="7" customFormat="false" ht="18.55" hidden="false" customHeight="false" outlineLevel="0" collapsed="false">
      <c r="C7" s="248" t="s">
        <v>447</v>
      </c>
      <c r="D7" s="249" t="n">
        <f aca="false">AVERAGE(D4:D6)</f>
        <v>25.16</v>
      </c>
      <c r="E7" s="249" t="n">
        <f aca="false">AVERAGE(E4:E6)</f>
        <v>22.3</v>
      </c>
    </row>
  </sheetData>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5:D774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15" activeCellId="0" sqref="G15"/>
    </sheetView>
  </sheetViews>
  <sheetFormatPr defaultColWidth="9.54296875" defaultRowHeight="12.8" zeroHeight="false" outlineLevelRow="0" outlineLevelCol="0"/>
  <cols>
    <col collapsed="false" customWidth="true" hidden="false" outlineLevel="0" max="1" min="1" style="0" width="27.36"/>
    <col collapsed="false" customWidth="true" hidden="false" outlineLevel="0" max="2" min="2" style="0" width="54.24"/>
    <col collapsed="false" customWidth="true" hidden="false" outlineLevel="0" max="3" min="3" style="0" width="9.07"/>
    <col collapsed="false" customWidth="true" hidden="false" outlineLevel="0" max="4" min="4" style="0" width="23.54"/>
    <col collapsed="false" customWidth="true" hidden="false" outlineLevel="0" max="1024" min="1017" style="0" width="12.83"/>
  </cols>
  <sheetData>
    <row r="5" customFormat="false" ht="12.8" hidden="false" customHeight="false" outlineLevel="0" collapsed="false">
      <c r="A5" s="250" t="s">
        <v>448</v>
      </c>
      <c r="B5" s="250" t="s">
        <v>449</v>
      </c>
      <c r="C5" s="250" t="s">
        <v>450</v>
      </c>
      <c r="D5" s="250" t="s">
        <v>451</v>
      </c>
    </row>
    <row r="7" customFormat="false" ht="12.8" hidden="false" customHeight="false" outlineLevel="0" collapsed="false">
      <c r="A7" s="250" t="n">
        <v>97141</v>
      </c>
      <c r="B7" s="250" t="s">
        <v>452</v>
      </c>
      <c r="C7" s="250" t="s">
        <v>171</v>
      </c>
      <c r="D7" s="251" t="n">
        <v>5.34</v>
      </c>
    </row>
    <row r="8" customFormat="false" ht="12.8" hidden="false" customHeight="false" outlineLevel="0" collapsed="false">
      <c r="A8" s="250" t="n">
        <v>97142</v>
      </c>
      <c r="B8" s="250" t="s">
        <v>453</v>
      </c>
      <c r="C8" s="250" t="s">
        <v>171</v>
      </c>
      <c r="D8" s="251" t="n">
        <v>6.21</v>
      </c>
    </row>
    <row r="9" customFormat="false" ht="12.8" hidden="false" customHeight="false" outlineLevel="0" collapsed="false">
      <c r="A9" s="250" t="n">
        <v>97143</v>
      </c>
      <c r="B9" s="250" t="s">
        <v>454</v>
      </c>
      <c r="C9" s="250" t="s">
        <v>171</v>
      </c>
      <c r="D9" s="251" t="n">
        <v>8.33</v>
      </c>
    </row>
    <row r="10" customFormat="false" ht="12.8" hidden="false" customHeight="false" outlineLevel="0" collapsed="false">
      <c r="A10" s="250" t="n">
        <v>97144</v>
      </c>
      <c r="B10" s="250" t="s">
        <v>455</v>
      </c>
      <c r="C10" s="250" t="s">
        <v>171</v>
      </c>
      <c r="D10" s="251" t="n">
        <v>10.43</v>
      </c>
    </row>
    <row r="11" customFormat="false" ht="12.8" hidden="false" customHeight="false" outlineLevel="0" collapsed="false">
      <c r="A11" s="250" t="n">
        <v>97145</v>
      </c>
      <c r="B11" s="250" t="s">
        <v>456</v>
      </c>
      <c r="C11" s="250" t="s">
        <v>171</v>
      </c>
      <c r="D11" s="251" t="n">
        <v>12.57</v>
      </c>
    </row>
    <row r="12" customFormat="false" ht="12.8" hidden="false" customHeight="false" outlineLevel="0" collapsed="false">
      <c r="A12" s="250" t="n">
        <v>97146</v>
      </c>
      <c r="B12" s="250" t="s">
        <v>457</v>
      </c>
      <c r="C12" s="250" t="s">
        <v>171</v>
      </c>
      <c r="D12" s="251" t="n">
        <v>14.72</v>
      </c>
    </row>
    <row r="13" customFormat="false" ht="12.8" hidden="false" customHeight="false" outlineLevel="0" collapsed="false">
      <c r="A13" s="250" t="n">
        <v>97147</v>
      </c>
      <c r="B13" s="250" t="s">
        <v>458</v>
      </c>
      <c r="C13" s="250" t="s">
        <v>171</v>
      </c>
      <c r="D13" s="251" t="n">
        <v>16.86</v>
      </c>
    </row>
    <row r="14" customFormat="false" ht="12.8" hidden="false" customHeight="false" outlineLevel="0" collapsed="false">
      <c r="A14" s="250" t="n">
        <v>97148</v>
      </c>
      <c r="B14" s="250" t="s">
        <v>459</v>
      </c>
      <c r="C14" s="250" t="s">
        <v>171</v>
      </c>
      <c r="D14" s="251" t="n">
        <v>18.99</v>
      </c>
    </row>
    <row r="15" customFormat="false" ht="12.8" hidden="false" customHeight="false" outlineLevel="0" collapsed="false">
      <c r="A15" s="250" t="n">
        <v>97149</v>
      </c>
      <c r="B15" s="250" t="s">
        <v>460</v>
      </c>
      <c r="C15" s="250" t="s">
        <v>171</v>
      </c>
      <c r="D15" s="251" t="n">
        <v>21.14</v>
      </c>
    </row>
    <row r="16" customFormat="false" ht="12.8" hidden="false" customHeight="false" outlineLevel="0" collapsed="false">
      <c r="A16" s="250" t="n">
        <v>97150</v>
      </c>
      <c r="B16" s="250" t="s">
        <v>461</v>
      </c>
      <c r="C16" s="250" t="s">
        <v>171</v>
      </c>
      <c r="D16" s="251" t="n">
        <v>26.61</v>
      </c>
    </row>
    <row r="17" customFormat="false" ht="12.8" hidden="false" customHeight="false" outlineLevel="0" collapsed="false">
      <c r="A17" s="250" t="n">
        <v>97151</v>
      </c>
      <c r="B17" s="250" t="s">
        <v>462</v>
      </c>
      <c r="C17" s="250" t="s">
        <v>171</v>
      </c>
      <c r="D17" s="251" t="n">
        <v>31.42</v>
      </c>
    </row>
    <row r="18" customFormat="false" ht="12.8" hidden="false" customHeight="false" outlineLevel="0" collapsed="false">
      <c r="A18" s="250" t="n">
        <v>97152</v>
      </c>
      <c r="B18" s="250" t="s">
        <v>463</v>
      </c>
      <c r="C18" s="250" t="s">
        <v>171</v>
      </c>
      <c r="D18" s="251" t="n">
        <v>36</v>
      </c>
    </row>
    <row r="19" customFormat="false" ht="12.8" hidden="false" customHeight="false" outlineLevel="0" collapsed="false">
      <c r="A19" s="250" t="n">
        <v>97153</v>
      </c>
      <c r="B19" s="250" t="s">
        <v>464</v>
      </c>
      <c r="C19" s="250" t="s">
        <v>171</v>
      </c>
      <c r="D19" s="251" t="n">
        <v>40.74</v>
      </c>
    </row>
    <row r="20" customFormat="false" ht="12.8" hidden="false" customHeight="false" outlineLevel="0" collapsed="false">
      <c r="A20" s="250" t="n">
        <v>97154</v>
      </c>
      <c r="B20" s="250" t="s">
        <v>465</v>
      </c>
      <c r="C20" s="250" t="s">
        <v>171</v>
      </c>
      <c r="D20" s="251" t="n">
        <v>45.49</v>
      </c>
    </row>
    <row r="21" customFormat="false" ht="12.8" hidden="false" customHeight="false" outlineLevel="0" collapsed="false">
      <c r="A21" s="250" t="n">
        <v>97155</v>
      </c>
      <c r="B21" s="250" t="s">
        <v>466</v>
      </c>
      <c r="C21" s="250" t="s">
        <v>171</v>
      </c>
      <c r="D21" s="251" t="n">
        <v>50.27</v>
      </c>
    </row>
    <row r="22" customFormat="false" ht="12.8" hidden="false" customHeight="false" outlineLevel="0" collapsed="false">
      <c r="A22" s="250" t="n">
        <v>97156</v>
      </c>
      <c r="B22" s="250" t="s">
        <v>467</v>
      </c>
      <c r="C22" s="250" t="s">
        <v>171</v>
      </c>
      <c r="D22" s="251" t="n">
        <v>60.13</v>
      </c>
    </row>
    <row r="23" customFormat="false" ht="12.8" hidden="false" customHeight="false" outlineLevel="0" collapsed="false">
      <c r="A23" s="250" t="n">
        <v>97157</v>
      </c>
      <c r="B23" s="250" t="s">
        <v>468</v>
      </c>
      <c r="C23" s="250" t="s">
        <v>171</v>
      </c>
      <c r="D23" s="251" t="n">
        <v>4.08</v>
      </c>
    </row>
    <row r="24" customFormat="false" ht="12.8" hidden="false" customHeight="false" outlineLevel="0" collapsed="false">
      <c r="A24" s="250" t="n">
        <v>97158</v>
      </c>
      <c r="B24" s="250" t="s">
        <v>469</v>
      </c>
      <c r="C24" s="250" t="s">
        <v>171</v>
      </c>
      <c r="D24" s="251" t="n">
        <v>4.81</v>
      </c>
    </row>
    <row r="25" customFormat="false" ht="12.8" hidden="false" customHeight="false" outlineLevel="0" collapsed="false">
      <c r="A25" s="250" t="n">
        <v>97159</v>
      </c>
      <c r="B25" s="250" t="s">
        <v>470</v>
      </c>
      <c r="C25" s="250" t="s">
        <v>171</v>
      </c>
      <c r="D25" s="251" t="n">
        <v>6.58</v>
      </c>
    </row>
    <row r="26" customFormat="false" ht="12.8" hidden="false" customHeight="false" outlineLevel="0" collapsed="false">
      <c r="A26" s="250" t="n">
        <v>97160</v>
      </c>
      <c r="B26" s="250" t="s">
        <v>471</v>
      </c>
      <c r="C26" s="250" t="s">
        <v>171</v>
      </c>
      <c r="D26" s="251" t="n">
        <v>8.33</v>
      </c>
    </row>
    <row r="27" customFormat="false" ht="12.8" hidden="false" customHeight="false" outlineLevel="0" collapsed="false">
      <c r="A27" s="250" t="n">
        <v>97161</v>
      </c>
      <c r="B27" s="250" t="s">
        <v>472</v>
      </c>
      <c r="C27" s="250" t="s">
        <v>171</v>
      </c>
      <c r="D27" s="251" t="n">
        <v>10.11</v>
      </c>
    </row>
    <row r="28" customFormat="false" ht="12.8" hidden="false" customHeight="false" outlineLevel="0" collapsed="false">
      <c r="A28" s="250" t="n">
        <v>97162</v>
      </c>
      <c r="B28" s="250" t="s">
        <v>473</v>
      </c>
      <c r="C28" s="250" t="s">
        <v>171</v>
      </c>
      <c r="D28" s="251" t="n">
        <v>11.9</v>
      </c>
    </row>
    <row r="29" customFormat="false" ht="12.8" hidden="false" customHeight="false" outlineLevel="0" collapsed="false">
      <c r="A29" s="250" t="n">
        <v>97163</v>
      </c>
      <c r="B29" s="250" t="s">
        <v>474</v>
      </c>
      <c r="C29" s="250" t="s">
        <v>171</v>
      </c>
      <c r="D29" s="251" t="n">
        <v>13.68</v>
      </c>
    </row>
    <row r="30" customFormat="false" ht="12.8" hidden="false" customHeight="false" outlineLevel="0" collapsed="false">
      <c r="A30" s="250" t="n">
        <v>97164</v>
      </c>
      <c r="B30" s="250" t="s">
        <v>475</v>
      </c>
      <c r="C30" s="250" t="s">
        <v>171</v>
      </c>
      <c r="D30" s="251" t="n">
        <v>15.47</v>
      </c>
    </row>
    <row r="31" customFormat="false" ht="12.8" hidden="false" customHeight="false" outlineLevel="0" collapsed="false">
      <c r="A31" s="250" t="n">
        <v>97165</v>
      </c>
      <c r="B31" s="250" t="s">
        <v>476</v>
      </c>
      <c r="C31" s="250" t="s">
        <v>171</v>
      </c>
      <c r="D31" s="251" t="n">
        <v>17.26</v>
      </c>
    </row>
    <row r="32" customFormat="false" ht="12.8" hidden="false" customHeight="false" outlineLevel="0" collapsed="false">
      <c r="A32" s="250" t="n">
        <v>97166</v>
      </c>
      <c r="B32" s="250" t="s">
        <v>477</v>
      </c>
      <c r="C32" s="250" t="s">
        <v>171</v>
      </c>
      <c r="D32" s="251" t="n">
        <v>21.28</v>
      </c>
    </row>
    <row r="33" customFormat="false" ht="12.8" hidden="false" customHeight="false" outlineLevel="0" collapsed="false">
      <c r="A33" s="250" t="n">
        <v>97167</v>
      </c>
      <c r="B33" s="250" t="s">
        <v>478</v>
      </c>
      <c r="C33" s="250" t="s">
        <v>171</v>
      </c>
      <c r="D33" s="251" t="n">
        <v>25.22</v>
      </c>
    </row>
    <row r="34" customFormat="false" ht="12.8" hidden="false" customHeight="false" outlineLevel="0" collapsed="false">
      <c r="A34" s="250" t="n">
        <v>97168</v>
      </c>
      <c r="B34" s="250" t="s">
        <v>479</v>
      </c>
      <c r="C34" s="250" t="s">
        <v>171</v>
      </c>
      <c r="D34" s="251" t="n">
        <v>28.95</v>
      </c>
    </row>
    <row r="35" customFormat="false" ht="12.8" hidden="false" customHeight="false" outlineLevel="0" collapsed="false">
      <c r="A35" s="250" t="n">
        <v>97169</v>
      </c>
      <c r="B35" s="250" t="s">
        <v>480</v>
      </c>
      <c r="C35" s="250" t="s">
        <v>171</v>
      </c>
      <c r="D35" s="251" t="n">
        <v>32.8</v>
      </c>
    </row>
    <row r="36" customFormat="false" ht="12.8" hidden="false" customHeight="false" outlineLevel="0" collapsed="false">
      <c r="A36" s="250" t="n">
        <v>97170</v>
      </c>
      <c r="B36" s="250" t="s">
        <v>481</v>
      </c>
      <c r="C36" s="250" t="s">
        <v>171</v>
      </c>
      <c r="D36" s="251" t="n">
        <v>36.69</v>
      </c>
    </row>
    <row r="37" customFormat="false" ht="12.8" hidden="false" customHeight="false" outlineLevel="0" collapsed="false">
      <c r="A37" s="250" t="n">
        <v>97171</v>
      </c>
      <c r="B37" s="250" t="s">
        <v>482</v>
      </c>
      <c r="C37" s="250" t="s">
        <v>171</v>
      </c>
      <c r="D37" s="251" t="n">
        <v>40.59</v>
      </c>
    </row>
    <row r="38" customFormat="false" ht="12.8" hidden="false" customHeight="false" outlineLevel="0" collapsed="false">
      <c r="A38" s="250" t="n">
        <v>97172</v>
      </c>
      <c r="B38" s="250" t="s">
        <v>483</v>
      </c>
      <c r="C38" s="250" t="s">
        <v>171</v>
      </c>
      <c r="D38" s="251" t="n">
        <v>48.72</v>
      </c>
    </row>
    <row r="39" customFormat="false" ht="12.8" hidden="false" customHeight="false" outlineLevel="0" collapsed="false">
      <c r="A39" s="250" t="n">
        <v>105249</v>
      </c>
      <c r="B39" s="250" t="s">
        <v>484</v>
      </c>
      <c r="C39" s="250" t="s">
        <v>204</v>
      </c>
      <c r="D39" s="251" t="n">
        <v>130.73</v>
      </c>
    </row>
    <row r="40" customFormat="false" ht="12.8" hidden="false" customHeight="false" outlineLevel="0" collapsed="false">
      <c r="A40" s="250" t="n">
        <v>105250</v>
      </c>
      <c r="B40" s="250" t="s">
        <v>485</v>
      </c>
      <c r="C40" s="250" t="s">
        <v>204</v>
      </c>
      <c r="D40" s="251" t="n">
        <v>16.83</v>
      </c>
    </row>
    <row r="41" customFormat="false" ht="12.8" hidden="false" customHeight="false" outlineLevel="0" collapsed="false">
      <c r="A41" s="250" t="n">
        <v>105251</v>
      </c>
      <c r="B41" s="250" t="s">
        <v>486</v>
      </c>
      <c r="C41" s="250" t="s">
        <v>204</v>
      </c>
      <c r="D41" s="251" t="n">
        <v>19.5</v>
      </c>
    </row>
    <row r="42" customFormat="false" ht="12.8" hidden="false" customHeight="false" outlineLevel="0" collapsed="false">
      <c r="A42" s="250" t="n">
        <v>105252</v>
      </c>
      <c r="B42" s="250" t="s">
        <v>487</v>
      </c>
      <c r="C42" s="250" t="s">
        <v>204</v>
      </c>
      <c r="D42" s="251" t="n">
        <v>26.12</v>
      </c>
    </row>
    <row r="43" customFormat="false" ht="12.8" hidden="false" customHeight="false" outlineLevel="0" collapsed="false">
      <c r="A43" s="250" t="n">
        <v>105253</v>
      </c>
      <c r="B43" s="250" t="s">
        <v>488</v>
      </c>
      <c r="C43" s="250" t="s">
        <v>204</v>
      </c>
      <c r="D43" s="251" t="n">
        <v>32.74</v>
      </c>
    </row>
    <row r="44" customFormat="false" ht="12.8" hidden="false" customHeight="false" outlineLevel="0" collapsed="false">
      <c r="A44" s="250" t="n">
        <v>105254</v>
      </c>
      <c r="B44" s="250" t="s">
        <v>489</v>
      </c>
      <c r="C44" s="250" t="s">
        <v>204</v>
      </c>
      <c r="D44" s="251" t="n">
        <v>39.5</v>
      </c>
    </row>
    <row r="45" customFormat="false" ht="12.8" hidden="false" customHeight="false" outlineLevel="0" collapsed="false">
      <c r="A45" s="250" t="n">
        <v>105255</v>
      </c>
      <c r="B45" s="250" t="s">
        <v>490</v>
      </c>
      <c r="C45" s="250" t="s">
        <v>204</v>
      </c>
      <c r="D45" s="251" t="n">
        <v>46.24</v>
      </c>
    </row>
    <row r="46" customFormat="false" ht="12.8" hidden="false" customHeight="false" outlineLevel="0" collapsed="false">
      <c r="A46" s="250" t="n">
        <v>105256</v>
      </c>
      <c r="B46" s="250" t="s">
        <v>491</v>
      </c>
      <c r="C46" s="250" t="s">
        <v>204</v>
      </c>
      <c r="D46" s="251" t="n">
        <v>52.98</v>
      </c>
    </row>
    <row r="47" customFormat="false" ht="12.8" hidden="false" customHeight="false" outlineLevel="0" collapsed="false">
      <c r="A47" s="250" t="n">
        <v>105257</v>
      </c>
      <c r="B47" s="250" t="s">
        <v>492</v>
      </c>
      <c r="C47" s="250" t="s">
        <v>204</v>
      </c>
      <c r="D47" s="251" t="n">
        <v>59.71</v>
      </c>
    </row>
    <row r="48" customFormat="false" ht="12.8" hidden="false" customHeight="false" outlineLevel="0" collapsed="false">
      <c r="A48" s="250" t="n">
        <v>105258</v>
      </c>
      <c r="B48" s="250" t="s">
        <v>493</v>
      </c>
      <c r="C48" s="250" t="s">
        <v>204</v>
      </c>
      <c r="D48" s="251" t="n">
        <v>33.43</v>
      </c>
    </row>
    <row r="49" customFormat="false" ht="12.8" hidden="false" customHeight="false" outlineLevel="0" collapsed="false">
      <c r="A49" s="250" t="n">
        <v>105259</v>
      </c>
      <c r="B49" s="250" t="s">
        <v>494</v>
      </c>
      <c r="C49" s="250" t="s">
        <v>204</v>
      </c>
      <c r="D49" s="251" t="n">
        <v>20.77</v>
      </c>
    </row>
    <row r="50" customFormat="false" ht="12.8" hidden="false" customHeight="false" outlineLevel="0" collapsed="false">
      <c r="A50" s="250" t="n">
        <v>105261</v>
      </c>
      <c r="B50" s="250" t="s">
        <v>495</v>
      </c>
      <c r="C50" s="250" t="s">
        <v>204</v>
      </c>
      <c r="D50" s="251" t="n">
        <v>37.42</v>
      </c>
    </row>
    <row r="51" customFormat="false" ht="12.8" hidden="false" customHeight="false" outlineLevel="0" collapsed="false">
      <c r="A51" s="250" t="n">
        <v>105262</v>
      </c>
      <c r="B51" s="250" t="s">
        <v>496</v>
      </c>
      <c r="C51" s="250" t="s">
        <v>204</v>
      </c>
      <c r="D51" s="251" t="n">
        <v>45.95</v>
      </c>
    </row>
    <row r="52" customFormat="false" ht="12.8" hidden="false" customHeight="false" outlineLevel="0" collapsed="false">
      <c r="A52" s="250" t="n">
        <v>105263</v>
      </c>
      <c r="B52" s="250" t="s">
        <v>497</v>
      </c>
      <c r="C52" s="250" t="s">
        <v>204</v>
      </c>
      <c r="D52" s="251" t="n">
        <v>54.58</v>
      </c>
    </row>
    <row r="53" customFormat="false" ht="12.8" hidden="false" customHeight="false" outlineLevel="0" collapsed="false">
      <c r="A53" s="250" t="n">
        <v>105264</v>
      </c>
      <c r="B53" s="250" t="s">
        <v>498</v>
      </c>
      <c r="C53" s="250" t="s">
        <v>204</v>
      </c>
      <c r="D53" s="251" t="n">
        <v>62.62</v>
      </c>
    </row>
    <row r="54" customFormat="false" ht="12.8" hidden="false" customHeight="false" outlineLevel="0" collapsed="false">
      <c r="A54" s="250" t="n">
        <v>105265</v>
      </c>
      <c r="B54" s="250" t="s">
        <v>499</v>
      </c>
      <c r="C54" s="250" t="s">
        <v>204</v>
      </c>
      <c r="D54" s="251" t="n">
        <v>70.88</v>
      </c>
    </row>
    <row r="55" customFormat="false" ht="12.8" hidden="false" customHeight="false" outlineLevel="0" collapsed="false">
      <c r="A55" s="250" t="n">
        <v>105266</v>
      </c>
      <c r="B55" s="250" t="s">
        <v>500</v>
      </c>
      <c r="C55" s="250" t="s">
        <v>204</v>
      </c>
      <c r="D55" s="251" t="n">
        <v>79.33</v>
      </c>
    </row>
    <row r="56" customFormat="false" ht="12.8" hidden="false" customHeight="false" outlineLevel="0" collapsed="false">
      <c r="A56" s="250" t="n">
        <v>105267</v>
      </c>
      <c r="B56" s="250" t="s">
        <v>501</v>
      </c>
      <c r="C56" s="250" t="s">
        <v>204</v>
      </c>
      <c r="D56" s="251" t="n">
        <v>87.85</v>
      </c>
    </row>
    <row r="57" customFormat="false" ht="12.8" hidden="false" customHeight="false" outlineLevel="0" collapsed="false">
      <c r="A57" s="250" t="n">
        <v>105268</v>
      </c>
      <c r="B57" s="250" t="s">
        <v>502</v>
      </c>
      <c r="C57" s="250" t="s">
        <v>204</v>
      </c>
      <c r="D57" s="251" t="n">
        <v>107.31</v>
      </c>
    </row>
    <row r="58" customFormat="false" ht="12.8" hidden="false" customHeight="false" outlineLevel="0" collapsed="false">
      <c r="A58" s="250" t="n">
        <v>105269</v>
      </c>
      <c r="B58" s="250" t="s">
        <v>503</v>
      </c>
      <c r="C58" s="250" t="s">
        <v>204</v>
      </c>
      <c r="D58" s="251" t="n">
        <v>12.96</v>
      </c>
    </row>
    <row r="59" customFormat="false" ht="12.8" hidden="false" customHeight="false" outlineLevel="0" collapsed="false">
      <c r="A59" s="250" t="n">
        <v>105270</v>
      </c>
      <c r="B59" s="250" t="s">
        <v>504</v>
      </c>
      <c r="C59" s="250" t="s">
        <v>204</v>
      </c>
      <c r="D59" s="251" t="n">
        <v>66.55</v>
      </c>
    </row>
    <row r="60" customFormat="false" ht="12.8" hidden="false" customHeight="false" outlineLevel="0" collapsed="false">
      <c r="A60" s="250" t="n">
        <v>105271</v>
      </c>
      <c r="B60" s="250" t="s">
        <v>505</v>
      </c>
      <c r="C60" s="250" t="s">
        <v>204</v>
      </c>
      <c r="D60" s="251" t="n">
        <v>83.57</v>
      </c>
    </row>
    <row r="61" customFormat="false" ht="12.8" hidden="false" customHeight="false" outlineLevel="0" collapsed="false">
      <c r="A61" s="250" t="n">
        <v>105272</v>
      </c>
      <c r="B61" s="250" t="s">
        <v>506</v>
      </c>
      <c r="C61" s="250" t="s">
        <v>204</v>
      </c>
      <c r="D61" s="251" t="n">
        <v>98.79</v>
      </c>
    </row>
    <row r="62" customFormat="false" ht="12.8" hidden="false" customHeight="false" outlineLevel="0" collapsed="false">
      <c r="A62" s="250" t="n">
        <v>105273</v>
      </c>
      <c r="B62" s="250" t="s">
        <v>507</v>
      </c>
      <c r="C62" s="250" t="s">
        <v>204</v>
      </c>
      <c r="D62" s="251" t="n">
        <v>113.39</v>
      </c>
    </row>
    <row r="63" customFormat="false" ht="12.8" hidden="false" customHeight="false" outlineLevel="0" collapsed="false">
      <c r="A63" s="250" t="n">
        <v>105274</v>
      </c>
      <c r="B63" s="250" t="s">
        <v>508</v>
      </c>
      <c r="C63" s="250" t="s">
        <v>204</v>
      </c>
      <c r="D63" s="251" t="n">
        <v>128.22</v>
      </c>
    </row>
    <row r="64" customFormat="false" ht="12.8" hidden="false" customHeight="false" outlineLevel="0" collapsed="false">
      <c r="A64" s="250" t="n">
        <v>105275</v>
      </c>
      <c r="B64" s="250" t="s">
        <v>509</v>
      </c>
      <c r="C64" s="250" t="s">
        <v>204</v>
      </c>
      <c r="D64" s="251" t="n">
        <v>143.21</v>
      </c>
    </row>
    <row r="65" customFormat="false" ht="12.8" hidden="false" customHeight="false" outlineLevel="0" collapsed="false">
      <c r="A65" s="250" t="n">
        <v>105276</v>
      </c>
      <c r="B65" s="250" t="s">
        <v>510</v>
      </c>
      <c r="C65" s="250" t="s">
        <v>204</v>
      </c>
      <c r="D65" s="251" t="n">
        <v>158.32</v>
      </c>
    </row>
    <row r="66" customFormat="false" ht="12.8" hidden="false" customHeight="false" outlineLevel="0" collapsed="false">
      <c r="A66" s="250" t="n">
        <v>105277</v>
      </c>
      <c r="B66" s="250" t="s">
        <v>511</v>
      </c>
      <c r="C66" s="250" t="s">
        <v>204</v>
      </c>
      <c r="D66" s="251" t="n">
        <v>190.9</v>
      </c>
    </row>
    <row r="67" customFormat="false" ht="12.8" hidden="false" customHeight="false" outlineLevel="0" collapsed="false">
      <c r="A67" s="250" t="n">
        <v>105278</v>
      </c>
      <c r="B67" s="250" t="s">
        <v>512</v>
      </c>
      <c r="C67" s="250" t="s">
        <v>204</v>
      </c>
      <c r="D67" s="251" t="n">
        <v>22.85</v>
      </c>
    </row>
    <row r="68" customFormat="false" ht="12.8" hidden="false" customHeight="false" outlineLevel="0" collapsed="false">
      <c r="A68" s="250" t="n">
        <v>105279</v>
      </c>
      <c r="B68" s="250" t="s">
        <v>513</v>
      </c>
      <c r="C68" s="250" t="s">
        <v>204</v>
      </c>
      <c r="D68" s="251" t="n">
        <v>26.51</v>
      </c>
    </row>
    <row r="69" customFormat="false" ht="12.8" hidden="false" customHeight="false" outlineLevel="0" collapsed="false">
      <c r="A69" s="250" t="n">
        <v>105280</v>
      </c>
      <c r="B69" s="250" t="s">
        <v>514</v>
      </c>
      <c r="C69" s="250" t="s">
        <v>204</v>
      </c>
      <c r="D69" s="251" t="n">
        <v>35.49</v>
      </c>
    </row>
    <row r="70" customFormat="false" ht="12.8" hidden="false" customHeight="false" outlineLevel="0" collapsed="false">
      <c r="A70" s="250" t="n">
        <v>105281</v>
      </c>
      <c r="B70" s="250" t="s">
        <v>515</v>
      </c>
      <c r="C70" s="250" t="s">
        <v>204</v>
      </c>
      <c r="D70" s="251" t="n">
        <v>44.47</v>
      </c>
    </row>
    <row r="71" customFormat="false" ht="12.8" hidden="false" customHeight="false" outlineLevel="0" collapsed="false">
      <c r="A71" s="250" t="n">
        <v>105282</v>
      </c>
      <c r="B71" s="250" t="s">
        <v>516</v>
      </c>
      <c r="C71" s="250" t="s">
        <v>204</v>
      </c>
      <c r="D71" s="251" t="n">
        <v>15.2</v>
      </c>
    </row>
    <row r="72" customFormat="false" ht="12.8" hidden="false" customHeight="false" outlineLevel="0" collapsed="false">
      <c r="A72" s="250" t="n">
        <v>105283</v>
      </c>
      <c r="B72" s="250" t="s">
        <v>517</v>
      </c>
      <c r="C72" s="250" t="s">
        <v>204</v>
      </c>
      <c r="D72" s="251" t="n">
        <v>28.3</v>
      </c>
    </row>
    <row r="73" customFormat="false" ht="12.8" hidden="false" customHeight="false" outlineLevel="0" collapsed="false">
      <c r="A73" s="250" t="n">
        <v>105284</v>
      </c>
      <c r="B73" s="250" t="s">
        <v>518</v>
      </c>
      <c r="C73" s="250" t="s">
        <v>204</v>
      </c>
      <c r="D73" s="251" t="n">
        <v>53.73</v>
      </c>
    </row>
    <row r="74" customFormat="false" ht="12.8" hidden="false" customHeight="false" outlineLevel="0" collapsed="false">
      <c r="A74" s="250" t="n">
        <v>105297</v>
      </c>
      <c r="B74" s="250" t="s">
        <v>519</v>
      </c>
      <c r="C74" s="250" t="s">
        <v>204</v>
      </c>
      <c r="D74" s="251" t="n">
        <v>11.43</v>
      </c>
    </row>
    <row r="75" customFormat="false" ht="12.8" hidden="false" customHeight="false" outlineLevel="0" collapsed="false">
      <c r="A75" s="250" t="n">
        <v>105298</v>
      </c>
      <c r="B75" s="250" t="s">
        <v>520</v>
      </c>
      <c r="C75" s="250" t="s">
        <v>204</v>
      </c>
      <c r="D75" s="251" t="n">
        <v>20.72</v>
      </c>
    </row>
    <row r="76" customFormat="false" ht="12.8" hidden="false" customHeight="false" outlineLevel="0" collapsed="false">
      <c r="A76" s="250" t="n">
        <v>105299</v>
      </c>
      <c r="B76" s="250" t="s">
        <v>521</v>
      </c>
      <c r="C76" s="250" t="s">
        <v>204</v>
      </c>
      <c r="D76" s="251" t="n">
        <v>26.26</v>
      </c>
    </row>
    <row r="77" customFormat="false" ht="12.8" hidden="false" customHeight="false" outlineLevel="0" collapsed="false">
      <c r="A77" s="250" t="n">
        <v>105300</v>
      </c>
      <c r="B77" s="250" t="s">
        <v>522</v>
      </c>
      <c r="C77" s="250" t="s">
        <v>204</v>
      </c>
      <c r="D77" s="251" t="n">
        <v>31.92</v>
      </c>
    </row>
    <row r="78" customFormat="false" ht="12.8" hidden="false" customHeight="false" outlineLevel="0" collapsed="false">
      <c r="A78" s="250" t="n">
        <v>105301</v>
      </c>
      <c r="B78" s="250" t="s">
        <v>523</v>
      </c>
      <c r="C78" s="250" t="s">
        <v>204</v>
      </c>
      <c r="D78" s="251" t="n">
        <v>37.58</v>
      </c>
    </row>
    <row r="79" customFormat="false" ht="12.8" hidden="false" customHeight="false" outlineLevel="0" collapsed="false">
      <c r="A79" s="250" t="n">
        <v>105302</v>
      </c>
      <c r="B79" s="250" t="s">
        <v>524</v>
      </c>
      <c r="C79" s="250" t="s">
        <v>204</v>
      </c>
      <c r="D79" s="251" t="n">
        <v>43.23</v>
      </c>
    </row>
    <row r="80" customFormat="false" ht="12.8" hidden="false" customHeight="false" outlineLevel="0" collapsed="false">
      <c r="A80" s="250" t="n">
        <v>105303</v>
      </c>
      <c r="B80" s="250" t="s">
        <v>525</v>
      </c>
      <c r="C80" s="250" t="s">
        <v>204</v>
      </c>
      <c r="D80" s="251" t="n">
        <v>48.87</v>
      </c>
    </row>
    <row r="81" customFormat="false" ht="12.8" hidden="false" customHeight="false" outlineLevel="0" collapsed="false">
      <c r="A81" s="250" t="n">
        <v>105304</v>
      </c>
      <c r="B81" s="250" t="s">
        <v>526</v>
      </c>
      <c r="C81" s="250" t="s">
        <v>204</v>
      </c>
      <c r="D81" s="251" t="n">
        <v>54.63</v>
      </c>
    </row>
    <row r="82" customFormat="false" ht="12.8" hidden="false" customHeight="false" outlineLevel="0" collapsed="false">
      <c r="A82" s="250" t="n">
        <v>105305</v>
      </c>
      <c r="B82" s="250" t="s">
        <v>527</v>
      </c>
      <c r="C82" s="250" t="s">
        <v>204</v>
      </c>
      <c r="D82" s="251" t="n">
        <v>67.22</v>
      </c>
    </row>
    <row r="83" customFormat="false" ht="12.8" hidden="false" customHeight="false" outlineLevel="0" collapsed="false">
      <c r="A83" s="250" t="n">
        <v>105306</v>
      </c>
      <c r="B83" s="250" t="s">
        <v>528</v>
      </c>
      <c r="C83" s="250" t="s">
        <v>204</v>
      </c>
      <c r="D83" s="251" t="n">
        <v>79.75</v>
      </c>
    </row>
    <row r="84" customFormat="false" ht="12.8" hidden="false" customHeight="false" outlineLevel="0" collapsed="false">
      <c r="A84" s="250" t="n">
        <v>105307</v>
      </c>
      <c r="B84" s="250" t="s">
        <v>529</v>
      </c>
      <c r="C84" s="250" t="s">
        <v>204</v>
      </c>
      <c r="D84" s="251" t="n">
        <v>91.66</v>
      </c>
    </row>
    <row r="85" customFormat="false" ht="12.8" hidden="false" customHeight="false" outlineLevel="0" collapsed="false">
      <c r="A85" s="250" t="n">
        <v>105317</v>
      </c>
      <c r="B85" s="250" t="s">
        <v>530</v>
      </c>
      <c r="C85" s="250" t="s">
        <v>204</v>
      </c>
      <c r="D85" s="251" t="n">
        <v>25.68</v>
      </c>
    </row>
    <row r="86" customFormat="false" ht="12.8" hidden="false" customHeight="false" outlineLevel="0" collapsed="false">
      <c r="A86" s="250" t="n">
        <v>105318</v>
      </c>
      <c r="B86" s="250" t="s">
        <v>531</v>
      </c>
      <c r="C86" s="250" t="s">
        <v>204</v>
      </c>
      <c r="D86" s="251" t="n">
        <v>29.56</v>
      </c>
    </row>
    <row r="87" customFormat="false" ht="12.8" hidden="false" customHeight="false" outlineLevel="0" collapsed="false">
      <c r="A87" s="250" t="n">
        <v>105319</v>
      </c>
      <c r="B87" s="250" t="s">
        <v>532</v>
      </c>
      <c r="C87" s="250" t="s">
        <v>204</v>
      </c>
      <c r="D87" s="251" t="n">
        <v>35.84</v>
      </c>
    </row>
    <row r="88" customFormat="false" ht="12.8" hidden="false" customHeight="false" outlineLevel="0" collapsed="false">
      <c r="A88" s="250" t="n">
        <v>105320</v>
      </c>
      <c r="B88" s="250" t="s">
        <v>533</v>
      </c>
      <c r="C88" s="250" t="s">
        <v>204</v>
      </c>
      <c r="D88" s="251" t="n">
        <v>43.62</v>
      </c>
    </row>
    <row r="89" customFormat="false" ht="12.8" hidden="false" customHeight="false" outlineLevel="0" collapsed="false">
      <c r="A89" s="250" t="n">
        <v>105321</v>
      </c>
      <c r="B89" s="250" t="s">
        <v>534</v>
      </c>
      <c r="C89" s="250" t="s">
        <v>204</v>
      </c>
      <c r="D89" s="251" t="n">
        <v>51.39</v>
      </c>
    </row>
    <row r="90" customFormat="false" ht="12.8" hidden="false" customHeight="false" outlineLevel="0" collapsed="false">
      <c r="A90" s="250" t="n">
        <v>105322</v>
      </c>
      <c r="B90" s="250" t="s">
        <v>535</v>
      </c>
      <c r="C90" s="250" t="s">
        <v>204</v>
      </c>
      <c r="D90" s="251" t="n">
        <v>59.13</v>
      </c>
    </row>
    <row r="91" customFormat="false" ht="12.8" hidden="false" customHeight="false" outlineLevel="0" collapsed="false">
      <c r="A91" s="250" t="n">
        <v>105323</v>
      </c>
      <c r="B91" s="250" t="s">
        <v>536</v>
      </c>
      <c r="C91" s="250" t="s">
        <v>204</v>
      </c>
      <c r="D91" s="251" t="n">
        <v>66.89</v>
      </c>
    </row>
    <row r="92" customFormat="false" ht="12.8" hidden="false" customHeight="false" outlineLevel="0" collapsed="false">
      <c r="A92" s="250" t="n">
        <v>105324</v>
      </c>
      <c r="B92" s="250" t="s">
        <v>537</v>
      </c>
      <c r="C92" s="250" t="s">
        <v>204</v>
      </c>
      <c r="D92" s="251" t="n">
        <v>74.89</v>
      </c>
    </row>
    <row r="93" customFormat="false" ht="12.8" hidden="false" customHeight="false" outlineLevel="0" collapsed="false">
      <c r="A93" s="250" t="n">
        <v>105325</v>
      </c>
      <c r="B93" s="250" t="s">
        <v>538</v>
      </c>
      <c r="C93" s="250" t="s">
        <v>204</v>
      </c>
      <c r="D93" s="251" t="n">
        <v>91.88</v>
      </c>
    </row>
    <row r="94" customFormat="false" ht="12.8" hidden="false" customHeight="false" outlineLevel="0" collapsed="false">
      <c r="A94" s="250" t="n">
        <v>105326</v>
      </c>
      <c r="B94" s="250" t="s">
        <v>539</v>
      </c>
      <c r="C94" s="250" t="s">
        <v>204</v>
      </c>
      <c r="D94" s="251" t="n">
        <v>109.22</v>
      </c>
    </row>
    <row r="95" customFormat="false" ht="12.8" hidden="false" customHeight="false" outlineLevel="0" collapsed="false">
      <c r="A95" s="250" t="n">
        <v>105340</v>
      </c>
      <c r="B95" s="250" t="s">
        <v>540</v>
      </c>
      <c r="C95" s="250" t="s">
        <v>204</v>
      </c>
      <c r="D95" s="251" t="n">
        <v>103.81</v>
      </c>
    </row>
    <row r="96" customFormat="false" ht="12.8" hidden="false" customHeight="false" outlineLevel="0" collapsed="false">
      <c r="A96" s="250" t="n">
        <v>105341</v>
      </c>
      <c r="B96" s="250" t="s">
        <v>541</v>
      </c>
      <c r="C96" s="250" t="s">
        <v>204</v>
      </c>
      <c r="D96" s="251" t="n">
        <v>128.54</v>
      </c>
    </row>
    <row r="97" customFormat="false" ht="12.8" hidden="false" customHeight="false" outlineLevel="0" collapsed="false">
      <c r="A97" s="250" t="n">
        <v>105342</v>
      </c>
      <c r="B97" s="250" t="s">
        <v>542</v>
      </c>
      <c r="C97" s="250" t="s">
        <v>204</v>
      </c>
      <c r="D97" s="251" t="n">
        <v>155.76</v>
      </c>
    </row>
    <row r="98" customFormat="false" ht="12.8" hidden="false" customHeight="false" outlineLevel="0" collapsed="false">
      <c r="A98" s="250" t="n">
        <v>105343</v>
      </c>
      <c r="B98" s="250" t="s">
        <v>543</v>
      </c>
      <c r="C98" s="250" t="s">
        <v>204</v>
      </c>
      <c r="D98" s="251" t="n">
        <v>17.69</v>
      </c>
    </row>
    <row r="99" customFormat="false" ht="12.8" hidden="false" customHeight="false" outlineLevel="0" collapsed="false">
      <c r="A99" s="250" t="n">
        <v>105344</v>
      </c>
      <c r="B99" s="250" t="s">
        <v>544</v>
      </c>
      <c r="C99" s="250" t="s">
        <v>204</v>
      </c>
      <c r="D99" s="251" t="n">
        <v>125.27</v>
      </c>
    </row>
    <row r="100" customFormat="false" ht="12.8" hidden="false" customHeight="false" outlineLevel="0" collapsed="false">
      <c r="A100" s="250" t="n">
        <v>105345</v>
      </c>
      <c r="B100" s="250" t="s">
        <v>545</v>
      </c>
      <c r="C100" s="250" t="s">
        <v>204</v>
      </c>
      <c r="D100" s="251" t="n">
        <v>158.65</v>
      </c>
    </row>
    <row r="101" customFormat="false" ht="12.8" hidden="false" customHeight="false" outlineLevel="0" collapsed="false">
      <c r="A101" s="250" t="n">
        <v>105346</v>
      </c>
      <c r="B101" s="250" t="s">
        <v>546</v>
      </c>
      <c r="C101" s="250" t="s">
        <v>204</v>
      </c>
      <c r="D101" s="251" t="n">
        <v>175.72</v>
      </c>
    </row>
    <row r="102" customFormat="false" ht="12.8" hidden="false" customHeight="false" outlineLevel="0" collapsed="false">
      <c r="A102" s="250" t="n">
        <v>105347</v>
      </c>
      <c r="B102" s="250" t="s">
        <v>547</v>
      </c>
      <c r="C102" s="250" t="s">
        <v>204</v>
      </c>
      <c r="D102" s="251" t="n">
        <v>214.61</v>
      </c>
    </row>
    <row r="103" customFormat="false" ht="12.8" hidden="false" customHeight="false" outlineLevel="0" collapsed="false">
      <c r="A103" s="250" t="n">
        <v>105348</v>
      </c>
      <c r="B103" s="250" t="s">
        <v>548</v>
      </c>
      <c r="C103" s="250" t="s">
        <v>204</v>
      </c>
      <c r="D103" s="251" t="n">
        <v>62.93</v>
      </c>
    </row>
    <row r="104" customFormat="false" ht="12.8" hidden="false" customHeight="false" outlineLevel="0" collapsed="false">
      <c r="A104" s="250" t="n">
        <v>105349</v>
      </c>
      <c r="B104" s="250" t="s">
        <v>549</v>
      </c>
      <c r="C104" s="250" t="s">
        <v>204</v>
      </c>
      <c r="D104" s="251" t="n">
        <v>72.14</v>
      </c>
    </row>
    <row r="105" customFormat="false" ht="12.8" hidden="false" customHeight="false" outlineLevel="0" collapsed="false">
      <c r="A105" s="250" t="n">
        <v>105350</v>
      </c>
      <c r="B105" s="250" t="s">
        <v>550</v>
      </c>
      <c r="C105" s="250" t="s">
        <v>204</v>
      </c>
      <c r="D105" s="251" t="n">
        <v>81.36</v>
      </c>
    </row>
    <row r="106" customFormat="false" ht="12.8" hidden="false" customHeight="false" outlineLevel="0" collapsed="false">
      <c r="A106" s="250" t="n">
        <v>105351</v>
      </c>
      <c r="B106" s="250" t="s">
        <v>551</v>
      </c>
      <c r="C106" s="250" t="s">
        <v>204</v>
      </c>
      <c r="D106" s="251" t="n">
        <v>90.79</v>
      </c>
    </row>
    <row r="107" customFormat="false" ht="12.8" hidden="false" customHeight="false" outlineLevel="0" collapsed="false">
      <c r="A107" s="250" t="n">
        <v>105352</v>
      </c>
      <c r="B107" s="250" t="s">
        <v>552</v>
      </c>
      <c r="C107" s="250" t="s">
        <v>204</v>
      </c>
      <c r="D107" s="251" t="n">
        <v>113.71</v>
      </c>
    </row>
    <row r="108" customFormat="false" ht="12.8" hidden="false" customHeight="false" outlineLevel="0" collapsed="false">
      <c r="A108" s="250" t="n">
        <v>105353</v>
      </c>
      <c r="B108" s="250" t="s">
        <v>553</v>
      </c>
      <c r="C108" s="250" t="s">
        <v>204</v>
      </c>
      <c r="D108" s="251" t="n">
        <v>134.61</v>
      </c>
    </row>
    <row r="109" customFormat="false" ht="12.8" hidden="false" customHeight="false" outlineLevel="0" collapsed="false">
      <c r="A109" s="250" t="n">
        <v>105354</v>
      </c>
      <c r="B109" s="250" t="s">
        <v>554</v>
      </c>
      <c r="C109" s="250" t="s">
        <v>204</v>
      </c>
      <c r="D109" s="251" t="n">
        <v>154.24</v>
      </c>
    </row>
    <row r="110" customFormat="false" ht="12.8" hidden="false" customHeight="false" outlineLevel="0" collapsed="false">
      <c r="A110" s="250" t="n">
        <v>105355</v>
      </c>
      <c r="B110" s="250" t="s">
        <v>555</v>
      </c>
      <c r="C110" s="250" t="s">
        <v>204</v>
      </c>
      <c r="D110" s="251" t="n">
        <v>174.32</v>
      </c>
    </row>
    <row r="111" customFormat="false" ht="12.8" hidden="false" customHeight="false" outlineLevel="0" collapsed="false">
      <c r="A111" s="250" t="n">
        <v>105356</v>
      </c>
      <c r="B111" s="250" t="s">
        <v>556</v>
      </c>
      <c r="C111" s="250" t="s">
        <v>204</v>
      </c>
      <c r="D111" s="251" t="n">
        <v>194.77</v>
      </c>
    </row>
    <row r="112" customFormat="false" ht="12.8" hidden="false" customHeight="false" outlineLevel="0" collapsed="false">
      <c r="A112" s="250" t="n">
        <v>105357</v>
      </c>
      <c r="B112" s="250" t="s">
        <v>557</v>
      </c>
      <c r="C112" s="250" t="s">
        <v>204</v>
      </c>
      <c r="D112" s="251" t="n">
        <v>215.41</v>
      </c>
    </row>
    <row r="113" customFormat="false" ht="12.8" hidden="false" customHeight="false" outlineLevel="0" collapsed="false">
      <c r="A113" s="250" t="n">
        <v>105358</v>
      </c>
      <c r="B113" s="250" t="s">
        <v>558</v>
      </c>
      <c r="C113" s="250" t="s">
        <v>204</v>
      </c>
      <c r="D113" s="251" t="n">
        <v>261.45</v>
      </c>
    </row>
    <row r="114" customFormat="false" ht="12.8" hidden="false" customHeight="false" outlineLevel="0" collapsed="false">
      <c r="A114" s="250" t="n">
        <v>105369</v>
      </c>
      <c r="B114" s="250" t="s">
        <v>559</v>
      </c>
      <c r="C114" s="250" t="s">
        <v>204</v>
      </c>
      <c r="D114" s="251" t="n">
        <v>71.24</v>
      </c>
    </row>
    <row r="115" customFormat="false" ht="12.8" hidden="false" customHeight="false" outlineLevel="0" collapsed="false">
      <c r="A115" s="250" t="n">
        <v>105377</v>
      </c>
      <c r="B115" s="250" t="s">
        <v>560</v>
      </c>
      <c r="C115" s="250" t="s">
        <v>204</v>
      </c>
      <c r="D115" s="251" t="n">
        <v>45.7</v>
      </c>
    </row>
    <row r="116" customFormat="false" ht="12.8" hidden="false" customHeight="false" outlineLevel="0" collapsed="false">
      <c r="A116" s="250" t="n">
        <v>105378</v>
      </c>
      <c r="B116" s="250" t="s">
        <v>561</v>
      </c>
      <c r="C116" s="250" t="s">
        <v>204</v>
      </c>
      <c r="D116" s="251" t="n">
        <v>13.24</v>
      </c>
    </row>
    <row r="117" customFormat="false" ht="12.8" hidden="false" customHeight="false" outlineLevel="0" collapsed="false">
      <c r="A117" s="250" t="n">
        <v>105379</v>
      </c>
      <c r="B117" s="250" t="s">
        <v>562</v>
      </c>
      <c r="C117" s="250" t="s">
        <v>204</v>
      </c>
      <c r="D117" s="251" t="n">
        <v>17.73</v>
      </c>
    </row>
    <row r="118" customFormat="false" ht="12.8" hidden="false" customHeight="false" outlineLevel="0" collapsed="false">
      <c r="A118" s="250" t="n">
        <v>105380</v>
      </c>
      <c r="B118" s="250" t="s">
        <v>563</v>
      </c>
      <c r="C118" s="250" t="s">
        <v>204</v>
      </c>
      <c r="D118" s="251" t="n">
        <v>107.69</v>
      </c>
    </row>
    <row r="119" customFormat="false" ht="12.8" hidden="false" customHeight="false" outlineLevel="0" collapsed="false">
      <c r="A119" s="250" t="n">
        <v>105388</v>
      </c>
      <c r="B119" s="250" t="s">
        <v>564</v>
      </c>
      <c r="C119" s="250" t="s">
        <v>204</v>
      </c>
      <c r="D119" s="251" t="n">
        <v>14.13</v>
      </c>
    </row>
    <row r="120" customFormat="false" ht="12.8" hidden="false" customHeight="false" outlineLevel="0" collapsed="false">
      <c r="A120" s="250" t="n">
        <v>105389</v>
      </c>
      <c r="B120" s="250" t="s">
        <v>565</v>
      </c>
      <c r="C120" s="250" t="s">
        <v>204</v>
      </c>
      <c r="D120" s="251" t="n">
        <v>17.91</v>
      </c>
    </row>
    <row r="121" customFormat="false" ht="12.8" hidden="false" customHeight="false" outlineLevel="0" collapsed="false">
      <c r="A121" s="250" t="n">
        <v>105390</v>
      </c>
      <c r="B121" s="250" t="s">
        <v>566</v>
      </c>
      <c r="C121" s="250" t="s">
        <v>204</v>
      </c>
      <c r="D121" s="251" t="n">
        <v>116.12</v>
      </c>
    </row>
    <row r="122" customFormat="false" ht="12.8" hidden="false" customHeight="false" outlineLevel="0" collapsed="false">
      <c r="A122" s="250" t="n">
        <v>105391</v>
      </c>
      <c r="B122" s="250" t="s">
        <v>567</v>
      </c>
      <c r="C122" s="250" t="s">
        <v>204</v>
      </c>
      <c r="D122" s="251" t="n">
        <v>141.77</v>
      </c>
    </row>
    <row r="123" customFormat="false" ht="12.8" hidden="false" customHeight="false" outlineLevel="0" collapsed="false">
      <c r="A123" s="250" t="n">
        <v>105392</v>
      </c>
      <c r="B123" s="250" t="s">
        <v>568</v>
      </c>
      <c r="C123" s="250" t="s">
        <v>204</v>
      </c>
      <c r="D123" s="251" t="n">
        <v>22.23</v>
      </c>
    </row>
    <row r="124" customFormat="false" ht="12.8" hidden="false" customHeight="false" outlineLevel="0" collapsed="false">
      <c r="A124" s="250" t="n">
        <v>105393</v>
      </c>
      <c r="B124" s="250" t="s">
        <v>569</v>
      </c>
      <c r="C124" s="250" t="s">
        <v>204</v>
      </c>
      <c r="D124" s="251" t="n">
        <v>26.85</v>
      </c>
    </row>
    <row r="125" customFormat="false" ht="12.8" hidden="false" customHeight="false" outlineLevel="0" collapsed="false">
      <c r="A125" s="250" t="n">
        <v>105394</v>
      </c>
      <c r="B125" s="250" t="s">
        <v>570</v>
      </c>
      <c r="C125" s="250" t="s">
        <v>204</v>
      </c>
      <c r="D125" s="251" t="n">
        <v>31.44</v>
      </c>
    </row>
    <row r="126" customFormat="false" ht="12.8" hidden="false" customHeight="false" outlineLevel="0" collapsed="false">
      <c r="A126" s="250" t="n">
        <v>105395</v>
      </c>
      <c r="B126" s="250" t="s">
        <v>571</v>
      </c>
      <c r="C126" s="250" t="s">
        <v>204</v>
      </c>
      <c r="D126" s="251" t="n">
        <v>36.07</v>
      </c>
    </row>
    <row r="127" customFormat="false" ht="12.8" hidden="false" customHeight="false" outlineLevel="0" collapsed="false">
      <c r="A127" s="250" t="n">
        <v>105396</v>
      </c>
      <c r="B127" s="250" t="s">
        <v>572</v>
      </c>
      <c r="C127" s="250" t="s">
        <v>204</v>
      </c>
      <c r="D127" s="251" t="n">
        <v>40.66</v>
      </c>
    </row>
    <row r="128" customFormat="false" ht="12.8" hidden="false" customHeight="false" outlineLevel="0" collapsed="false">
      <c r="A128" s="250" t="n">
        <v>105397</v>
      </c>
      <c r="B128" s="250" t="s">
        <v>573</v>
      </c>
      <c r="C128" s="250" t="s">
        <v>204</v>
      </c>
      <c r="D128" s="251" t="n">
        <v>45.38</v>
      </c>
    </row>
    <row r="129" customFormat="false" ht="12.8" hidden="false" customHeight="false" outlineLevel="0" collapsed="false">
      <c r="A129" s="250" t="n">
        <v>105398</v>
      </c>
      <c r="B129" s="250" t="s">
        <v>574</v>
      </c>
      <c r="C129" s="250" t="s">
        <v>204</v>
      </c>
      <c r="D129" s="251" t="n">
        <v>56.85</v>
      </c>
    </row>
    <row r="130" customFormat="false" ht="12.8" hidden="false" customHeight="false" outlineLevel="0" collapsed="false">
      <c r="A130" s="250" t="n">
        <v>105399</v>
      </c>
      <c r="B130" s="250" t="s">
        <v>575</v>
      </c>
      <c r="C130" s="250" t="s">
        <v>204</v>
      </c>
      <c r="D130" s="251" t="n">
        <v>67.27</v>
      </c>
    </row>
    <row r="131" customFormat="false" ht="12.8" hidden="false" customHeight="false" outlineLevel="0" collapsed="false">
      <c r="A131" s="250" t="n">
        <v>105400</v>
      </c>
      <c r="B131" s="250" t="s">
        <v>576</v>
      </c>
      <c r="C131" s="250" t="s">
        <v>204</v>
      </c>
      <c r="D131" s="251" t="n">
        <v>77.11</v>
      </c>
    </row>
    <row r="132" customFormat="false" ht="12.8" hidden="false" customHeight="false" outlineLevel="0" collapsed="false">
      <c r="A132" s="250" t="n">
        <v>105401</v>
      </c>
      <c r="B132" s="250" t="s">
        <v>577</v>
      </c>
      <c r="C132" s="250" t="s">
        <v>204</v>
      </c>
      <c r="D132" s="251" t="n">
        <v>87.15</v>
      </c>
    </row>
    <row r="133" customFormat="false" ht="12.8" hidden="false" customHeight="false" outlineLevel="0" collapsed="false">
      <c r="A133" s="250" t="n">
        <v>105402</v>
      </c>
      <c r="B133" s="250" t="s">
        <v>578</v>
      </c>
      <c r="C133" s="250" t="s">
        <v>204</v>
      </c>
      <c r="D133" s="251" t="n">
        <v>97.4</v>
      </c>
    </row>
    <row r="134" customFormat="false" ht="12.8" hidden="false" customHeight="false" outlineLevel="0" collapsed="false">
      <c r="A134" s="250" t="n">
        <v>97173</v>
      </c>
      <c r="B134" s="250" t="s">
        <v>579</v>
      </c>
      <c r="C134" s="250" t="s">
        <v>171</v>
      </c>
      <c r="D134" s="251" t="n">
        <v>50.73</v>
      </c>
    </row>
    <row r="135" customFormat="false" ht="12.8" hidden="false" customHeight="false" outlineLevel="0" collapsed="false">
      <c r="A135" s="250" t="n">
        <v>97174</v>
      </c>
      <c r="B135" s="250" t="s">
        <v>580</v>
      </c>
      <c r="C135" s="250" t="s">
        <v>171</v>
      </c>
      <c r="D135" s="251" t="n">
        <v>60.53</v>
      </c>
    </row>
    <row r="136" customFormat="false" ht="12.8" hidden="false" customHeight="false" outlineLevel="0" collapsed="false">
      <c r="A136" s="250" t="n">
        <v>97175</v>
      </c>
      <c r="B136" s="250" t="s">
        <v>581</v>
      </c>
      <c r="C136" s="250" t="s">
        <v>171</v>
      </c>
      <c r="D136" s="251" t="n">
        <v>70.34</v>
      </c>
    </row>
    <row r="137" customFormat="false" ht="12.8" hidden="false" customHeight="false" outlineLevel="0" collapsed="false">
      <c r="A137" s="250" t="n">
        <v>97176</v>
      </c>
      <c r="B137" s="250" t="s">
        <v>582</v>
      </c>
      <c r="C137" s="250" t="s">
        <v>171</v>
      </c>
      <c r="D137" s="251" t="n">
        <v>80.16</v>
      </c>
    </row>
    <row r="138" customFormat="false" ht="12.8" hidden="false" customHeight="false" outlineLevel="0" collapsed="false">
      <c r="A138" s="250" t="n">
        <v>97177</v>
      </c>
      <c r="B138" s="250" t="s">
        <v>583</v>
      </c>
      <c r="C138" s="250" t="s">
        <v>171</v>
      </c>
      <c r="D138" s="251" t="n">
        <v>89.98</v>
      </c>
    </row>
    <row r="139" customFormat="false" ht="12.8" hidden="false" customHeight="false" outlineLevel="0" collapsed="false">
      <c r="A139" s="250" t="n">
        <v>97178</v>
      </c>
      <c r="B139" s="250" t="s">
        <v>584</v>
      </c>
      <c r="C139" s="250" t="s">
        <v>171</v>
      </c>
      <c r="D139" s="251" t="n">
        <v>109.61</v>
      </c>
    </row>
    <row r="140" customFormat="false" ht="12.8" hidden="false" customHeight="false" outlineLevel="0" collapsed="false">
      <c r="A140" s="250" t="n">
        <v>97179</v>
      </c>
      <c r="B140" s="250" t="s">
        <v>585</v>
      </c>
      <c r="C140" s="250" t="s">
        <v>171</v>
      </c>
      <c r="D140" s="251" t="n">
        <v>129.25</v>
      </c>
    </row>
    <row r="141" customFormat="false" ht="12.8" hidden="false" customHeight="false" outlineLevel="0" collapsed="false">
      <c r="A141" s="250" t="n">
        <v>97180</v>
      </c>
      <c r="B141" s="250" t="s">
        <v>586</v>
      </c>
      <c r="C141" s="250" t="s">
        <v>171</v>
      </c>
      <c r="D141" s="251" t="n">
        <v>148.87</v>
      </c>
    </row>
    <row r="142" customFormat="false" ht="12.8" hidden="false" customHeight="false" outlineLevel="0" collapsed="false">
      <c r="A142" s="250" t="n">
        <v>97181</v>
      </c>
      <c r="B142" s="250" t="s">
        <v>587</v>
      </c>
      <c r="C142" s="250" t="s">
        <v>171</v>
      </c>
      <c r="D142" s="251" t="n">
        <v>168.5</v>
      </c>
    </row>
    <row r="143" customFormat="false" ht="12.8" hidden="false" customHeight="false" outlineLevel="0" collapsed="false">
      <c r="A143" s="250" t="n">
        <v>97182</v>
      </c>
      <c r="B143" s="250" t="s">
        <v>588</v>
      </c>
      <c r="C143" s="250" t="s">
        <v>171</v>
      </c>
      <c r="D143" s="251" t="n">
        <v>191.9</v>
      </c>
    </row>
    <row r="144" customFormat="false" ht="12.8" hidden="false" customHeight="false" outlineLevel="0" collapsed="false">
      <c r="A144" s="250" t="n">
        <v>97183</v>
      </c>
      <c r="B144" s="250" t="s">
        <v>589</v>
      </c>
      <c r="C144" s="250" t="s">
        <v>171</v>
      </c>
      <c r="D144" s="251" t="n">
        <v>45.84</v>
      </c>
    </row>
    <row r="145" customFormat="false" ht="12.8" hidden="false" customHeight="false" outlineLevel="0" collapsed="false">
      <c r="A145" s="250" t="n">
        <v>97184</v>
      </c>
      <c r="B145" s="250" t="s">
        <v>590</v>
      </c>
      <c r="C145" s="250" t="s">
        <v>171</v>
      </c>
      <c r="D145" s="251" t="n">
        <v>54.76</v>
      </c>
    </row>
    <row r="146" customFormat="false" ht="12.8" hidden="false" customHeight="false" outlineLevel="0" collapsed="false">
      <c r="A146" s="250" t="n">
        <v>97185</v>
      </c>
      <c r="B146" s="250" t="s">
        <v>591</v>
      </c>
      <c r="C146" s="250" t="s">
        <v>171</v>
      </c>
      <c r="D146" s="251" t="n">
        <v>63.7</v>
      </c>
    </row>
    <row r="147" customFormat="false" ht="12.8" hidden="false" customHeight="false" outlineLevel="0" collapsed="false">
      <c r="A147" s="250" t="n">
        <v>97186</v>
      </c>
      <c r="B147" s="250" t="s">
        <v>592</v>
      </c>
      <c r="C147" s="250" t="s">
        <v>171</v>
      </c>
      <c r="D147" s="251" t="n">
        <v>72.65</v>
      </c>
    </row>
    <row r="148" customFormat="false" ht="12.8" hidden="false" customHeight="false" outlineLevel="0" collapsed="false">
      <c r="A148" s="250" t="n">
        <v>97187</v>
      </c>
      <c r="B148" s="250" t="s">
        <v>593</v>
      </c>
      <c r="C148" s="250" t="s">
        <v>171</v>
      </c>
      <c r="D148" s="251" t="n">
        <v>81.59</v>
      </c>
    </row>
    <row r="149" customFormat="false" ht="12.8" hidden="false" customHeight="false" outlineLevel="0" collapsed="false">
      <c r="A149" s="250" t="n">
        <v>97188</v>
      </c>
      <c r="B149" s="250" t="s">
        <v>594</v>
      </c>
      <c r="C149" s="250" t="s">
        <v>171</v>
      </c>
      <c r="D149" s="251" t="n">
        <v>99.48</v>
      </c>
    </row>
    <row r="150" customFormat="false" ht="12.8" hidden="false" customHeight="false" outlineLevel="0" collapsed="false">
      <c r="A150" s="250" t="n">
        <v>97189</v>
      </c>
      <c r="B150" s="250" t="s">
        <v>595</v>
      </c>
      <c r="C150" s="250" t="s">
        <v>171</v>
      </c>
      <c r="D150" s="251" t="n">
        <v>117.38</v>
      </c>
    </row>
    <row r="151" customFormat="false" ht="12.8" hidden="false" customHeight="false" outlineLevel="0" collapsed="false">
      <c r="A151" s="250" t="n">
        <v>97190</v>
      </c>
      <c r="B151" s="250" t="s">
        <v>596</v>
      </c>
      <c r="C151" s="250" t="s">
        <v>171</v>
      </c>
      <c r="D151" s="251" t="n">
        <v>135.25</v>
      </c>
    </row>
    <row r="152" customFormat="false" ht="12.8" hidden="false" customHeight="false" outlineLevel="0" collapsed="false">
      <c r="A152" s="250" t="n">
        <v>97191</v>
      </c>
      <c r="B152" s="250" t="s">
        <v>597</v>
      </c>
      <c r="C152" s="250" t="s">
        <v>171</v>
      </c>
      <c r="D152" s="251" t="n">
        <v>153.14</v>
      </c>
    </row>
    <row r="153" customFormat="false" ht="12.8" hidden="false" customHeight="false" outlineLevel="0" collapsed="false">
      <c r="A153" s="250" t="n">
        <v>97192</v>
      </c>
      <c r="B153" s="250" t="s">
        <v>598</v>
      </c>
      <c r="C153" s="250" t="s">
        <v>171</v>
      </c>
      <c r="D153" s="251" t="n">
        <v>173.97</v>
      </c>
    </row>
    <row r="154" customFormat="false" ht="12.8" hidden="false" customHeight="false" outlineLevel="0" collapsed="false">
      <c r="A154" s="250" t="n">
        <v>90694</v>
      </c>
      <c r="B154" s="250" t="s">
        <v>599</v>
      </c>
      <c r="C154" s="250" t="s">
        <v>171</v>
      </c>
      <c r="D154" s="251" t="n">
        <v>47.6</v>
      </c>
    </row>
    <row r="155" customFormat="false" ht="12.8" hidden="false" customHeight="false" outlineLevel="0" collapsed="false">
      <c r="A155" s="250" t="n">
        <v>90695</v>
      </c>
      <c r="B155" s="250" t="s">
        <v>600</v>
      </c>
      <c r="C155" s="250" t="s">
        <v>171</v>
      </c>
      <c r="D155" s="251" t="n">
        <v>89.99</v>
      </c>
    </row>
    <row r="156" customFormat="false" ht="12.8" hidden="false" customHeight="false" outlineLevel="0" collapsed="false">
      <c r="A156" s="250" t="n">
        <v>90696</v>
      </c>
      <c r="B156" s="250" t="s">
        <v>601</v>
      </c>
      <c r="C156" s="250" t="s">
        <v>171</v>
      </c>
      <c r="D156" s="251" t="n">
        <v>149.94</v>
      </c>
    </row>
    <row r="157" customFormat="false" ht="12.8" hidden="false" customHeight="false" outlineLevel="0" collapsed="false">
      <c r="A157" s="250" t="n">
        <v>90697</v>
      </c>
      <c r="B157" s="250" t="s">
        <v>602</v>
      </c>
      <c r="C157" s="250" t="s">
        <v>171</v>
      </c>
      <c r="D157" s="251" t="n">
        <v>232.25</v>
      </c>
    </row>
    <row r="158" customFormat="false" ht="12.8" hidden="false" customHeight="false" outlineLevel="0" collapsed="false">
      <c r="A158" s="250" t="n">
        <v>90698</v>
      </c>
      <c r="B158" s="250" t="s">
        <v>603</v>
      </c>
      <c r="C158" s="250" t="s">
        <v>171</v>
      </c>
      <c r="D158" s="251" t="n">
        <v>354.6</v>
      </c>
    </row>
    <row r="159" customFormat="false" ht="12.8" hidden="false" customHeight="false" outlineLevel="0" collapsed="false">
      <c r="A159" s="250" t="n">
        <v>90699</v>
      </c>
      <c r="B159" s="250" t="s">
        <v>604</v>
      </c>
      <c r="C159" s="250" t="s">
        <v>171</v>
      </c>
      <c r="D159" s="251" t="n">
        <v>498.74</v>
      </c>
    </row>
    <row r="160" customFormat="false" ht="12.8" hidden="false" customHeight="false" outlineLevel="0" collapsed="false">
      <c r="A160" s="250" t="n">
        <v>90700</v>
      </c>
      <c r="B160" s="250" t="s">
        <v>605</v>
      </c>
      <c r="C160" s="250" t="s">
        <v>171</v>
      </c>
      <c r="D160" s="251" t="n">
        <v>581.73</v>
      </c>
    </row>
    <row r="161" customFormat="false" ht="12.8" hidden="false" customHeight="false" outlineLevel="0" collapsed="false">
      <c r="A161" s="250" t="n">
        <v>90701</v>
      </c>
      <c r="B161" s="250" t="s">
        <v>606</v>
      </c>
      <c r="C161" s="250" t="s">
        <v>171</v>
      </c>
      <c r="D161" s="251" t="n">
        <v>70.72</v>
      </c>
    </row>
    <row r="162" customFormat="false" ht="12.8" hidden="false" customHeight="false" outlineLevel="0" collapsed="false">
      <c r="A162" s="250" t="n">
        <v>90702</v>
      </c>
      <c r="B162" s="250" t="s">
        <v>607</v>
      </c>
      <c r="C162" s="250" t="s">
        <v>171</v>
      </c>
      <c r="D162" s="251" t="n">
        <v>116.66</v>
      </c>
    </row>
    <row r="163" customFormat="false" ht="12.8" hidden="false" customHeight="false" outlineLevel="0" collapsed="false">
      <c r="A163" s="250" t="n">
        <v>90703</v>
      </c>
      <c r="B163" s="250" t="s">
        <v>608</v>
      </c>
      <c r="C163" s="250" t="s">
        <v>171</v>
      </c>
      <c r="D163" s="251" t="n">
        <v>181.97</v>
      </c>
    </row>
    <row r="164" customFormat="false" ht="12.8" hidden="false" customHeight="false" outlineLevel="0" collapsed="false">
      <c r="A164" s="250" t="n">
        <v>90704</v>
      </c>
      <c r="B164" s="250" t="s">
        <v>609</v>
      </c>
      <c r="C164" s="250" t="s">
        <v>171</v>
      </c>
      <c r="D164" s="251" t="n">
        <v>269.34</v>
      </c>
    </row>
    <row r="165" customFormat="false" ht="12.8" hidden="false" customHeight="false" outlineLevel="0" collapsed="false">
      <c r="A165" s="250" t="n">
        <v>90705</v>
      </c>
      <c r="B165" s="250" t="s">
        <v>610</v>
      </c>
      <c r="C165" s="250" t="s">
        <v>171</v>
      </c>
      <c r="D165" s="251" t="n">
        <v>352.92</v>
      </c>
    </row>
    <row r="166" customFormat="false" ht="12.8" hidden="false" customHeight="false" outlineLevel="0" collapsed="false">
      <c r="A166" s="250" t="n">
        <v>90706</v>
      </c>
      <c r="B166" s="250" t="s">
        <v>611</v>
      </c>
      <c r="C166" s="250" t="s">
        <v>171</v>
      </c>
      <c r="D166" s="251" t="n">
        <v>466.74</v>
      </c>
    </row>
    <row r="167" customFormat="false" ht="12.8" hidden="false" customHeight="false" outlineLevel="0" collapsed="false">
      <c r="A167" s="250" t="n">
        <v>90708</v>
      </c>
      <c r="B167" s="250" t="s">
        <v>612</v>
      </c>
      <c r="C167" s="250" t="s">
        <v>171</v>
      </c>
      <c r="D167" s="251" t="n">
        <v>867.21</v>
      </c>
    </row>
    <row r="168" customFormat="false" ht="12.8" hidden="false" customHeight="false" outlineLevel="0" collapsed="false">
      <c r="A168" s="250" t="n">
        <v>90724</v>
      </c>
      <c r="B168" s="250" t="s">
        <v>613</v>
      </c>
      <c r="C168" s="250" t="s">
        <v>204</v>
      </c>
      <c r="D168" s="251" t="n">
        <v>29.56</v>
      </c>
    </row>
    <row r="169" customFormat="false" ht="12.8" hidden="false" customHeight="false" outlineLevel="0" collapsed="false">
      <c r="A169" s="250" t="n">
        <v>90725</v>
      </c>
      <c r="B169" s="250" t="s">
        <v>614</v>
      </c>
      <c r="C169" s="250" t="s">
        <v>204</v>
      </c>
      <c r="D169" s="251" t="n">
        <v>36.32</v>
      </c>
    </row>
    <row r="170" customFormat="false" ht="12.8" hidden="false" customHeight="false" outlineLevel="0" collapsed="false">
      <c r="A170" s="250" t="n">
        <v>90726</v>
      </c>
      <c r="B170" s="250" t="s">
        <v>615</v>
      </c>
      <c r="C170" s="250" t="s">
        <v>204</v>
      </c>
      <c r="D170" s="251" t="n">
        <v>43.15</v>
      </c>
    </row>
    <row r="171" customFormat="false" ht="12.8" hidden="false" customHeight="false" outlineLevel="0" collapsed="false">
      <c r="A171" s="250" t="n">
        <v>90727</v>
      </c>
      <c r="B171" s="250" t="s">
        <v>616</v>
      </c>
      <c r="C171" s="250" t="s">
        <v>204</v>
      </c>
      <c r="D171" s="251" t="n">
        <v>49.91</v>
      </c>
    </row>
    <row r="172" customFormat="false" ht="12.8" hidden="false" customHeight="false" outlineLevel="0" collapsed="false">
      <c r="A172" s="250" t="n">
        <v>90728</v>
      </c>
      <c r="B172" s="250" t="s">
        <v>617</v>
      </c>
      <c r="C172" s="250" t="s">
        <v>204</v>
      </c>
      <c r="D172" s="251" t="n">
        <v>56.67</v>
      </c>
    </row>
    <row r="173" customFormat="false" ht="12.8" hidden="false" customHeight="false" outlineLevel="0" collapsed="false">
      <c r="A173" s="250" t="n">
        <v>90729</v>
      </c>
      <c r="B173" s="250" t="s">
        <v>618</v>
      </c>
      <c r="C173" s="250" t="s">
        <v>204</v>
      </c>
      <c r="D173" s="251" t="n">
        <v>63.44</v>
      </c>
    </row>
    <row r="174" customFormat="false" ht="12.8" hidden="false" customHeight="false" outlineLevel="0" collapsed="false">
      <c r="A174" s="250" t="n">
        <v>90730</v>
      </c>
      <c r="B174" s="250" t="s">
        <v>619</v>
      </c>
      <c r="C174" s="250" t="s">
        <v>204</v>
      </c>
      <c r="D174" s="251" t="n">
        <v>70.19</v>
      </c>
    </row>
    <row r="175" customFormat="false" ht="12.8" hidden="false" customHeight="false" outlineLevel="0" collapsed="false">
      <c r="A175" s="250" t="n">
        <v>90731</v>
      </c>
      <c r="B175" s="250" t="s">
        <v>620</v>
      </c>
      <c r="C175" s="250" t="s">
        <v>204</v>
      </c>
      <c r="D175" s="251" t="n">
        <v>76.96</v>
      </c>
    </row>
    <row r="176" customFormat="false" ht="12.8" hidden="false" customHeight="false" outlineLevel="0" collapsed="false">
      <c r="A176" s="250" t="n">
        <v>90732</v>
      </c>
      <c r="B176" s="250" t="s">
        <v>621</v>
      </c>
      <c r="C176" s="250" t="s">
        <v>204</v>
      </c>
      <c r="D176" s="251" t="n">
        <v>97.24</v>
      </c>
    </row>
    <row r="177" customFormat="false" ht="12.8" hidden="false" customHeight="false" outlineLevel="0" collapsed="false">
      <c r="A177" s="250" t="n">
        <v>90733</v>
      </c>
      <c r="B177" s="250" t="s">
        <v>622</v>
      </c>
      <c r="C177" s="250" t="s">
        <v>171</v>
      </c>
      <c r="D177" s="251" t="n">
        <v>4.2</v>
      </c>
    </row>
    <row r="178" customFormat="false" ht="12.8" hidden="false" customHeight="false" outlineLevel="0" collapsed="false">
      <c r="A178" s="250" t="n">
        <v>90734</v>
      </c>
      <c r="B178" s="250" t="s">
        <v>623</v>
      </c>
      <c r="C178" s="250" t="s">
        <v>171</v>
      </c>
      <c r="D178" s="251" t="n">
        <v>4.98</v>
      </c>
    </row>
    <row r="179" customFormat="false" ht="12.8" hidden="false" customHeight="false" outlineLevel="0" collapsed="false">
      <c r="A179" s="250" t="n">
        <v>90735</v>
      </c>
      <c r="B179" s="250" t="s">
        <v>624</v>
      </c>
      <c r="C179" s="250" t="s">
        <v>171</v>
      </c>
      <c r="D179" s="251" t="n">
        <v>5.75</v>
      </c>
    </row>
    <row r="180" customFormat="false" ht="12.8" hidden="false" customHeight="false" outlineLevel="0" collapsed="false">
      <c r="A180" s="250" t="n">
        <v>90736</v>
      </c>
      <c r="B180" s="250" t="s">
        <v>625</v>
      </c>
      <c r="C180" s="250" t="s">
        <v>171</v>
      </c>
      <c r="D180" s="251" t="n">
        <v>6.53</v>
      </c>
    </row>
    <row r="181" customFormat="false" ht="12.8" hidden="false" customHeight="false" outlineLevel="0" collapsed="false">
      <c r="A181" s="250" t="n">
        <v>90737</v>
      </c>
      <c r="B181" s="250" t="s">
        <v>626</v>
      </c>
      <c r="C181" s="250" t="s">
        <v>171</v>
      </c>
      <c r="D181" s="251" t="n">
        <v>7.31</v>
      </c>
    </row>
    <row r="182" customFormat="false" ht="12.8" hidden="false" customHeight="false" outlineLevel="0" collapsed="false">
      <c r="A182" s="250" t="n">
        <v>90738</v>
      </c>
      <c r="B182" s="250" t="s">
        <v>627</v>
      </c>
      <c r="C182" s="250" t="s">
        <v>171</v>
      </c>
      <c r="D182" s="251" t="n">
        <v>8.09</v>
      </c>
    </row>
    <row r="183" customFormat="false" ht="12.8" hidden="false" customHeight="false" outlineLevel="0" collapsed="false">
      <c r="A183" s="250" t="n">
        <v>90739</v>
      </c>
      <c r="B183" s="250" t="s">
        <v>628</v>
      </c>
      <c r="C183" s="250" t="s">
        <v>171</v>
      </c>
      <c r="D183" s="251" t="n">
        <v>10.32</v>
      </c>
    </row>
    <row r="184" customFormat="false" ht="12.8" hidden="false" customHeight="false" outlineLevel="0" collapsed="false">
      <c r="A184" s="250" t="n">
        <v>90740</v>
      </c>
      <c r="B184" s="250" t="s">
        <v>629</v>
      </c>
      <c r="C184" s="250" t="s">
        <v>171</v>
      </c>
      <c r="D184" s="251" t="n">
        <v>5.55</v>
      </c>
    </row>
    <row r="185" customFormat="false" ht="12.8" hidden="false" customHeight="false" outlineLevel="0" collapsed="false">
      <c r="A185" s="250" t="n">
        <v>90741</v>
      </c>
      <c r="B185" s="250" t="s">
        <v>630</v>
      </c>
      <c r="C185" s="250" t="s">
        <v>171</v>
      </c>
      <c r="D185" s="251" t="n">
        <v>6.32</v>
      </c>
    </row>
    <row r="186" customFormat="false" ht="12.8" hidden="false" customHeight="false" outlineLevel="0" collapsed="false">
      <c r="A186" s="250" t="n">
        <v>90742</v>
      </c>
      <c r="B186" s="250" t="s">
        <v>631</v>
      </c>
      <c r="C186" s="250" t="s">
        <v>171</v>
      </c>
      <c r="D186" s="251" t="n">
        <v>7.1</v>
      </c>
    </row>
    <row r="187" customFormat="false" ht="12.8" hidden="false" customHeight="false" outlineLevel="0" collapsed="false">
      <c r="A187" s="250" t="n">
        <v>90743</v>
      </c>
      <c r="B187" s="250" t="s">
        <v>632</v>
      </c>
      <c r="C187" s="250" t="s">
        <v>171</v>
      </c>
      <c r="D187" s="251" t="n">
        <v>7.88</v>
      </c>
    </row>
    <row r="188" customFormat="false" ht="12.8" hidden="false" customHeight="false" outlineLevel="0" collapsed="false">
      <c r="A188" s="250" t="n">
        <v>90744</v>
      </c>
      <c r="B188" s="250" t="s">
        <v>633</v>
      </c>
      <c r="C188" s="250" t="s">
        <v>171</v>
      </c>
      <c r="D188" s="251" t="n">
        <v>8.66</v>
      </c>
    </row>
    <row r="189" customFormat="false" ht="12.8" hidden="false" customHeight="false" outlineLevel="0" collapsed="false">
      <c r="A189" s="250" t="n">
        <v>90745</v>
      </c>
      <c r="B189" s="250" t="s">
        <v>634</v>
      </c>
      <c r="C189" s="250" t="s">
        <v>171</v>
      </c>
      <c r="D189" s="251" t="n">
        <v>11.53</v>
      </c>
    </row>
    <row r="190" customFormat="false" ht="12.8" hidden="false" customHeight="false" outlineLevel="0" collapsed="false">
      <c r="A190" s="250" t="n">
        <v>90746</v>
      </c>
      <c r="B190" s="250" t="s">
        <v>635</v>
      </c>
      <c r="C190" s="250" t="s">
        <v>171</v>
      </c>
      <c r="D190" s="251" t="n">
        <v>4.54</v>
      </c>
    </row>
    <row r="191" customFormat="false" ht="12.8" hidden="false" customHeight="false" outlineLevel="0" collapsed="false">
      <c r="A191" s="250" t="n">
        <v>90747</v>
      </c>
      <c r="B191" s="250" t="s">
        <v>636</v>
      </c>
      <c r="C191" s="250" t="s">
        <v>171</v>
      </c>
      <c r="D191" s="251" t="n">
        <v>18.88</v>
      </c>
    </row>
    <row r="192" customFormat="false" ht="12.8" hidden="false" customHeight="false" outlineLevel="0" collapsed="false">
      <c r="A192" s="250" t="n">
        <v>94869</v>
      </c>
      <c r="B192" s="250" t="s">
        <v>637</v>
      </c>
      <c r="C192" s="250" t="s">
        <v>171</v>
      </c>
      <c r="D192" s="251" t="n">
        <v>152.84</v>
      </c>
    </row>
    <row r="193" customFormat="false" ht="12.8" hidden="false" customHeight="false" outlineLevel="0" collapsed="false">
      <c r="A193" s="250" t="n">
        <v>94870</v>
      </c>
      <c r="B193" s="250" t="s">
        <v>638</v>
      </c>
      <c r="C193" s="250" t="s">
        <v>171</v>
      </c>
      <c r="D193" s="251" t="n">
        <v>1.97</v>
      </c>
    </row>
    <row r="194" customFormat="false" ht="12.8" hidden="false" customHeight="false" outlineLevel="0" collapsed="false">
      <c r="A194" s="250" t="n">
        <v>94871</v>
      </c>
      <c r="B194" s="250" t="s">
        <v>639</v>
      </c>
      <c r="C194" s="250" t="s">
        <v>171</v>
      </c>
      <c r="D194" s="251" t="n">
        <v>239.26</v>
      </c>
    </row>
    <row r="195" customFormat="false" ht="12.8" hidden="false" customHeight="false" outlineLevel="0" collapsed="false">
      <c r="A195" s="250" t="n">
        <v>94872</v>
      </c>
      <c r="B195" s="250" t="s">
        <v>640</v>
      </c>
      <c r="C195" s="250" t="s">
        <v>171</v>
      </c>
      <c r="D195" s="251" t="n">
        <v>2.89</v>
      </c>
    </row>
    <row r="196" customFormat="false" ht="12.8" hidden="false" customHeight="false" outlineLevel="0" collapsed="false">
      <c r="A196" s="250" t="n">
        <v>94875</v>
      </c>
      <c r="B196" s="250" t="s">
        <v>641</v>
      </c>
      <c r="C196" s="250" t="s">
        <v>171</v>
      </c>
      <c r="D196" s="251" t="n">
        <v>1408.2</v>
      </c>
    </row>
    <row r="197" customFormat="false" ht="12.8" hidden="false" customHeight="false" outlineLevel="0" collapsed="false">
      <c r="A197" s="250" t="n">
        <v>94876</v>
      </c>
      <c r="B197" s="250" t="s">
        <v>642</v>
      </c>
      <c r="C197" s="250" t="s">
        <v>171</v>
      </c>
      <c r="D197" s="251" t="n">
        <v>30.95</v>
      </c>
    </row>
    <row r="198" customFormat="false" ht="12.8" hidden="false" customHeight="false" outlineLevel="0" collapsed="false">
      <c r="A198" s="250" t="n">
        <v>94878</v>
      </c>
      <c r="B198" s="250" t="s">
        <v>643</v>
      </c>
      <c r="C198" s="250" t="s">
        <v>171</v>
      </c>
      <c r="D198" s="251" t="n">
        <v>35.91</v>
      </c>
    </row>
    <row r="199" customFormat="false" ht="12.8" hidden="false" customHeight="false" outlineLevel="0" collapsed="false">
      <c r="A199" s="250" t="n">
        <v>94879</v>
      </c>
      <c r="B199" s="250" t="s">
        <v>644</v>
      </c>
      <c r="C199" s="250" t="s">
        <v>171</v>
      </c>
      <c r="D199" s="251" t="n">
        <v>2167.44</v>
      </c>
    </row>
    <row r="200" customFormat="false" ht="12.8" hidden="false" customHeight="false" outlineLevel="0" collapsed="false">
      <c r="A200" s="250" t="n">
        <v>94880</v>
      </c>
      <c r="B200" s="250" t="s">
        <v>645</v>
      </c>
      <c r="C200" s="250" t="s">
        <v>171</v>
      </c>
      <c r="D200" s="251" t="n">
        <v>45.83</v>
      </c>
    </row>
    <row r="201" customFormat="false" ht="12.8" hidden="false" customHeight="false" outlineLevel="0" collapsed="false">
      <c r="A201" s="250" t="n">
        <v>94881</v>
      </c>
      <c r="B201" s="250" t="s">
        <v>646</v>
      </c>
      <c r="C201" s="250" t="s">
        <v>171</v>
      </c>
      <c r="D201" s="251" t="n">
        <v>2985.68</v>
      </c>
    </row>
    <row r="202" customFormat="false" ht="12.8" hidden="false" customHeight="false" outlineLevel="0" collapsed="false">
      <c r="A202" s="250" t="n">
        <v>94882</v>
      </c>
      <c r="B202" s="250" t="s">
        <v>647</v>
      </c>
      <c r="C202" s="250" t="s">
        <v>171</v>
      </c>
      <c r="D202" s="251" t="n">
        <v>53.47</v>
      </c>
    </row>
    <row r="203" customFormat="false" ht="12.8" hidden="false" customHeight="false" outlineLevel="0" collapsed="false">
      <c r="A203" s="250" t="n">
        <v>94884</v>
      </c>
      <c r="B203" s="250" t="s">
        <v>648</v>
      </c>
      <c r="C203" s="250" t="s">
        <v>171</v>
      </c>
      <c r="D203" s="251" t="n">
        <v>68.98</v>
      </c>
    </row>
    <row r="204" customFormat="false" ht="12.8" hidden="false" customHeight="false" outlineLevel="0" collapsed="false">
      <c r="A204" s="250" t="n">
        <v>97121</v>
      </c>
      <c r="B204" s="250" t="s">
        <v>649</v>
      </c>
      <c r="C204" s="250" t="s">
        <v>171</v>
      </c>
      <c r="D204" s="251" t="n">
        <v>3.66</v>
      </c>
    </row>
    <row r="205" customFormat="false" ht="12.8" hidden="false" customHeight="false" outlineLevel="0" collapsed="false">
      <c r="A205" s="250" t="n">
        <v>97122</v>
      </c>
      <c r="B205" s="250" t="s">
        <v>650</v>
      </c>
      <c r="C205" s="250" t="s">
        <v>171</v>
      </c>
      <c r="D205" s="251" t="n">
        <v>4.38</v>
      </c>
    </row>
    <row r="206" customFormat="false" ht="12.8" hidden="false" customHeight="false" outlineLevel="0" collapsed="false">
      <c r="A206" s="250" t="n">
        <v>97123</v>
      </c>
      <c r="B206" s="250" t="s">
        <v>651</v>
      </c>
      <c r="C206" s="250" t="s">
        <v>171</v>
      </c>
      <c r="D206" s="251" t="n">
        <v>5.08</v>
      </c>
    </row>
    <row r="207" customFormat="false" ht="12.8" hidden="false" customHeight="false" outlineLevel="0" collapsed="false">
      <c r="A207" s="250" t="n">
        <v>97124</v>
      </c>
      <c r="B207" s="250" t="s">
        <v>652</v>
      </c>
      <c r="C207" s="250" t="s">
        <v>171</v>
      </c>
      <c r="D207" s="251" t="n">
        <v>2.99</v>
      </c>
    </row>
    <row r="208" customFormat="false" ht="12.8" hidden="false" customHeight="false" outlineLevel="0" collapsed="false">
      <c r="A208" s="250" t="n">
        <v>97125</v>
      </c>
      <c r="B208" s="250" t="s">
        <v>653</v>
      </c>
      <c r="C208" s="250" t="s">
        <v>171</v>
      </c>
      <c r="D208" s="251" t="n">
        <v>3.58</v>
      </c>
    </row>
    <row r="209" customFormat="false" ht="12.8" hidden="false" customHeight="false" outlineLevel="0" collapsed="false">
      <c r="A209" s="250" t="n">
        <v>97126</v>
      </c>
      <c r="B209" s="250" t="s">
        <v>654</v>
      </c>
      <c r="C209" s="250" t="s">
        <v>171</v>
      </c>
      <c r="D209" s="251" t="n">
        <v>4.16</v>
      </c>
    </row>
    <row r="210" customFormat="false" ht="12.8" hidden="false" customHeight="false" outlineLevel="0" collapsed="false">
      <c r="A210" s="250" t="n">
        <v>102264</v>
      </c>
      <c r="B210" s="250" t="s">
        <v>655</v>
      </c>
      <c r="C210" s="250" t="s">
        <v>171</v>
      </c>
      <c r="D210" s="251" t="n">
        <v>20.93</v>
      </c>
    </row>
    <row r="211" customFormat="false" ht="12.8" hidden="false" customHeight="false" outlineLevel="0" collapsed="false">
      <c r="A211" s="250" t="n">
        <v>102265</v>
      </c>
      <c r="B211" s="250" t="s">
        <v>656</v>
      </c>
      <c r="C211" s="250" t="s">
        <v>204</v>
      </c>
      <c r="D211" s="251" t="n">
        <v>124.29</v>
      </c>
    </row>
    <row r="212" customFormat="false" ht="12.8" hidden="false" customHeight="false" outlineLevel="0" collapsed="false">
      <c r="A212" s="250" t="n">
        <v>102266</v>
      </c>
      <c r="B212" s="250" t="s">
        <v>657</v>
      </c>
      <c r="C212" s="250" t="s">
        <v>204</v>
      </c>
      <c r="D212" s="251" t="n">
        <v>137.82</v>
      </c>
    </row>
    <row r="213" customFormat="false" ht="12.8" hidden="false" customHeight="false" outlineLevel="0" collapsed="false">
      <c r="A213" s="250" t="n">
        <v>102267</v>
      </c>
      <c r="B213" s="250" t="s">
        <v>658</v>
      </c>
      <c r="C213" s="250" t="s">
        <v>204</v>
      </c>
      <c r="D213" s="251" t="n">
        <v>158.17</v>
      </c>
    </row>
    <row r="214" customFormat="false" ht="12.8" hidden="false" customHeight="false" outlineLevel="0" collapsed="false">
      <c r="A214" s="250" t="n">
        <v>102268</v>
      </c>
      <c r="B214" s="250" t="s">
        <v>659</v>
      </c>
      <c r="C214" s="250" t="s">
        <v>204</v>
      </c>
      <c r="D214" s="251" t="n">
        <v>178.46</v>
      </c>
    </row>
    <row r="215" customFormat="false" ht="12.8" hidden="false" customHeight="false" outlineLevel="0" collapsed="false">
      <c r="A215" s="250" t="n">
        <v>102269</v>
      </c>
      <c r="B215" s="250" t="s">
        <v>660</v>
      </c>
      <c r="C215" s="250" t="s">
        <v>204</v>
      </c>
      <c r="D215" s="251" t="n">
        <v>219.04</v>
      </c>
    </row>
    <row r="216" customFormat="false" ht="12.8" hidden="false" customHeight="false" outlineLevel="0" collapsed="false">
      <c r="A216" s="250" t="n">
        <v>105260</v>
      </c>
      <c r="B216" s="250" t="s">
        <v>661</v>
      </c>
      <c r="C216" s="250" t="s">
        <v>204</v>
      </c>
      <c r="D216" s="251" t="n">
        <v>22.8</v>
      </c>
    </row>
    <row r="217" customFormat="false" ht="12.8" hidden="false" customHeight="false" outlineLevel="0" collapsed="false">
      <c r="A217" s="250" t="n">
        <v>105285</v>
      </c>
      <c r="B217" s="250" t="s">
        <v>662</v>
      </c>
      <c r="C217" s="250" t="s">
        <v>204</v>
      </c>
      <c r="D217" s="251" t="n">
        <v>22.13</v>
      </c>
    </row>
    <row r="218" customFormat="false" ht="12.8" hidden="false" customHeight="false" outlineLevel="0" collapsed="false">
      <c r="A218" s="250" t="n">
        <v>105286</v>
      </c>
      <c r="B218" s="250" t="s">
        <v>663</v>
      </c>
      <c r="C218" s="250" t="s">
        <v>204</v>
      </c>
      <c r="D218" s="251" t="n">
        <v>30.03</v>
      </c>
    </row>
    <row r="219" customFormat="false" ht="12.8" hidden="false" customHeight="false" outlineLevel="0" collapsed="false">
      <c r="A219" s="250" t="n">
        <v>105287</v>
      </c>
      <c r="B219" s="250" t="s">
        <v>664</v>
      </c>
      <c r="C219" s="250" t="s">
        <v>204</v>
      </c>
      <c r="D219" s="251" t="n">
        <v>27.31</v>
      </c>
    </row>
    <row r="220" customFormat="false" ht="12.8" hidden="false" customHeight="false" outlineLevel="0" collapsed="false">
      <c r="A220" s="250" t="n">
        <v>105288</v>
      </c>
      <c r="B220" s="250" t="s">
        <v>665</v>
      </c>
      <c r="C220" s="250" t="s">
        <v>204</v>
      </c>
      <c r="D220" s="251" t="n">
        <v>47.05</v>
      </c>
    </row>
    <row r="221" customFormat="false" ht="12.8" hidden="false" customHeight="false" outlineLevel="0" collapsed="false">
      <c r="A221" s="250" t="n">
        <v>105289</v>
      </c>
      <c r="B221" s="250" t="s">
        <v>666</v>
      </c>
      <c r="C221" s="250" t="s">
        <v>204</v>
      </c>
      <c r="D221" s="251" t="n">
        <v>43.83</v>
      </c>
    </row>
    <row r="222" customFormat="false" ht="12.8" hidden="false" customHeight="false" outlineLevel="0" collapsed="false">
      <c r="A222" s="250" t="n">
        <v>105290</v>
      </c>
      <c r="B222" s="250" t="s">
        <v>667</v>
      </c>
      <c r="C222" s="250" t="s">
        <v>204</v>
      </c>
      <c r="D222" s="251" t="n">
        <v>62.1</v>
      </c>
    </row>
    <row r="223" customFormat="false" ht="12.8" hidden="false" customHeight="false" outlineLevel="0" collapsed="false">
      <c r="A223" s="250" t="n">
        <v>105291</v>
      </c>
      <c r="B223" s="250" t="s">
        <v>668</v>
      </c>
      <c r="C223" s="250" t="s">
        <v>204</v>
      </c>
      <c r="D223" s="251" t="n">
        <v>58.38</v>
      </c>
    </row>
    <row r="224" customFormat="false" ht="12.8" hidden="false" customHeight="false" outlineLevel="0" collapsed="false">
      <c r="A224" s="250" t="n">
        <v>105292</v>
      </c>
      <c r="B224" s="250" t="s">
        <v>669</v>
      </c>
      <c r="C224" s="250" t="s">
        <v>204</v>
      </c>
      <c r="D224" s="251" t="n">
        <v>49.2</v>
      </c>
    </row>
    <row r="225" customFormat="false" ht="12.8" hidden="false" customHeight="false" outlineLevel="0" collapsed="false">
      <c r="A225" s="250" t="n">
        <v>105293</v>
      </c>
      <c r="B225" s="250" t="s">
        <v>670</v>
      </c>
      <c r="C225" s="250" t="s">
        <v>204</v>
      </c>
      <c r="D225" s="251" t="n">
        <v>45.12</v>
      </c>
    </row>
    <row r="226" customFormat="false" ht="12.8" hidden="false" customHeight="false" outlineLevel="0" collapsed="false">
      <c r="A226" s="250" t="n">
        <v>105294</v>
      </c>
      <c r="B226" s="250" t="s">
        <v>671</v>
      </c>
      <c r="C226" s="250" t="s">
        <v>204</v>
      </c>
      <c r="D226" s="251" t="n">
        <v>93.13</v>
      </c>
    </row>
    <row r="227" customFormat="false" ht="12.8" hidden="false" customHeight="false" outlineLevel="0" collapsed="false">
      <c r="A227" s="250" t="n">
        <v>105295</v>
      </c>
      <c r="B227" s="250" t="s">
        <v>672</v>
      </c>
      <c r="C227" s="250" t="s">
        <v>204</v>
      </c>
      <c r="D227" s="251" t="n">
        <v>88.3</v>
      </c>
    </row>
    <row r="228" customFormat="false" ht="12.8" hidden="false" customHeight="false" outlineLevel="0" collapsed="false">
      <c r="A228" s="250" t="n">
        <v>105296</v>
      </c>
      <c r="B228" s="250" t="s">
        <v>673</v>
      </c>
      <c r="C228" s="250" t="s">
        <v>204</v>
      </c>
      <c r="D228" s="251" t="n">
        <v>154.33</v>
      </c>
    </row>
    <row r="229" customFormat="false" ht="12.8" hidden="false" customHeight="false" outlineLevel="0" collapsed="false">
      <c r="A229" s="250" t="n">
        <v>105308</v>
      </c>
      <c r="B229" s="250" t="s">
        <v>674</v>
      </c>
      <c r="C229" s="250" t="s">
        <v>171</v>
      </c>
      <c r="D229" s="251" t="n">
        <v>5.82</v>
      </c>
    </row>
    <row r="230" customFormat="false" ht="12.8" hidden="false" customHeight="false" outlineLevel="0" collapsed="false">
      <c r="A230" s="250" t="n">
        <v>105309</v>
      </c>
      <c r="B230" s="250" t="s">
        <v>675</v>
      </c>
      <c r="C230" s="250" t="s">
        <v>171</v>
      </c>
      <c r="D230" s="251" t="n">
        <v>6.26</v>
      </c>
    </row>
    <row r="231" customFormat="false" ht="12.8" hidden="false" customHeight="false" outlineLevel="0" collapsed="false">
      <c r="A231" s="250" t="n">
        <v>105310</v>
      </c>
      <c r="B231" s="250" t="s">
        <v>676</v>
      </c>
      <c r="C231" s="250" t="s">
        <v>171</v>
      </c>
      <c r="D231" s="251" t="n">
        <v>7.37</v>
      </c>
    </row>
    <row r="232" customFormat="false" ht="12.8" hidden="false" customHeight="false" outlineLevel="0" collapsed="false">
      <c r="A232" s="250" t="n">
        <v>105311</v>
      </c>
      <c r="B232" s="250" t="s">
        <v>677</v>
      </c>
      <c r="C232" s="250" t="s">
        <v>171</v>
      </c>
      <c r="D232" s="251" t="n">
        <v>4.71</v>
      </c>
    </row>
    <row r="233" customFormat="false" ht="12.8" hidden="false" customHeight="false" outlineLevel="0" collapsed="false">
      <c r="A233" s="250" t="n">
        <v>105312</v>
      </c>
      <c r="B233" s="250" t="s">
        <v>678</v>
      </c>
      <c r="C233" s="250" t="s">
        <v>171</v>
      </c>
      <c r="D233" s="251" t="n">
        <v>4.79</v>
      </c>
    </row>
    <row r="234" customFormat="false" ht="12.8" hidden="false" customHeight="false" outlineLevel="0" collapsed="false">
      <c r="A234" s="250" t="n">
        <v>105313</v>
      </c>
      <c r="B234" s="250" t="s">
        <v>679</v>
      </c>
      <c r="C234" s="250" t="s">
        <v>171</v>
      </c>
      <c r="D234" s="251" t="n">
        <v>5.14</v>
      </c>
    </row>
    <row r="235" customFormat="false" ht="12.8" hidden="false" customHeight="false" outlineLevel="0" collapsed="false">
      <c r="A235" s="250" t="n">
        <v>105314</v>
      </c>
      <c r="B235" s="250" t="s">
        <v>680</v>
      </c>
      <c r="C235" s="250" t="s">
        <v>171</v>
      </c>
      <c r="D235" s="251" t="n">
        <v>6.06</v>
      </c>
    </row>
    <row r="236" customFormat="false" ht="12.8" hidden="false" customHeight="false" outlineLevel="0" collapsed="false">
      <c r="A236" s="250" t="n">
        <v>105315</v>
      </c>
      <c r="B236" s="250" t="s">
        <v>681</v>
      </c>
      <c r="C236" s="250" t="s">
        <v>204</v>
      </c>
      <c r="D236" s="251" t="n">
        <v>12.29</v>
      </c>
    </row>
    <row r="237" customFormat="false" ht="12.8" hidden="false" customHeight="false" outlineLevel="0" collapsed="false">
      <c r="A237" s="250" t="n">
        <v>105316</v>
      </c>
      <c r="B237" s="250" t="s">
        <v>682</v>
      </c>
      <c r="C237" s="250" t="s">
        <v>204</v>
      </c>
      <c r="D237" s="251" t="n">
        <v>21.8</v>
      </c>
    </row>
    <row r="238" customFormat="false" ht="12.8" hidden="false" customHeight="false" outlineLevel="0" collapsed="false">
      <c r="A238" s="250" t="n">
        <v>105327</v>
      </c>
      <c r="B238" s="250" t="s">
        <v>683</v>
      </c>
      <c r="C238" s="250" t="s">
        <v>204</v>
      </c>
      <c r="D238" s="251" t="n">
        <v>41.98</v>
      </c>
    </row>
    <row r="239" customFormat="false" ht="12.8" hidden="false" customHeight="false" outlineLevel="0" collapsed="false">
      <c r="A239" s="250" t="n">
        <v>105328</v>
      </c>
      <c r="B239" s="250" t="s">
        <v>684</v>
      </c>
      <c r="C239" s="250" t="s">
        <v>204</v>
      </c>
      <c r="D239" s="251" t="n">
        <v>41.18</v>
      </c>
    </row>
    <row r="240" customFormat="false" ht="12.8" hidden="false" customHeight="false" outlineLevel="0" collapsed="false">
      <c r="A240" s="250" t="n">
        <v>105329</v>
      </c>
      <c r="B240" s="250" t="s">
        <v>685</v>
      </c>
      <c r="C240" s="250" t="s">
        <v>204</v>
      </c>
      <c r="D240" s="251" t="n">
        <v>67.91</v>
      </c>
    </row>
    <row r="241" customFormat="false" ht="12.8" hidden="false" customHeight="false" outlineLevel="0" collapsed="false">
      <c r="A241" s="250" t="n">
        <v>105330</v>
      </c>
      <c r="B241" s="250" t="s">
        <v>686</v>
      </c>
      <c r="C241" s="250" t="s">
        <v>204</v>
      </c>
      <c r="D241" s="251" t="n">
        <v>66.99</v>
      </c>
    </row>
    <row r="242" customFormat="false" ht="12.8" hidden="false" customHeight="false" outlineLevel="0" collapsed="false">
      <c r="A242" s="250" t="n">
        <v>105331</v>
      </c>
      <c r="B242" s="250" t="s">
        <v>687</v>
      </c>
      <c r="C242" s="250" t="s">
        <v>171</v>
      </c>
      <c r="D242" s="251" t="n">
        <v>48.41</v>
      </c>
    </row>
    <row r="243" customFormat="false" ht="12.8" hidden="false" customHeight="false" outlineLevel="0" collapsed="false">
      <c r="A243" s="250" t="n">
        <v>105332</v>
      </c>
      <c r="B243" s="250" t="s">
        <v>688</v>
      </c>
      <c r="C243" s="250" t="s">
        <v>171</v>
      </c>
      <c r="D243" s="251" t="n">
        <v>47.56</v>
      </c>
    </row>
    <row r="244" customFormat="false" ht="12.8" hidden="false" customHeight="false" outlineLevel="0" collapsed="false">
      <c r="A244" s="250" t="n">
        <v>105333</v>
      </c>
      <c r="B244" s="250" t="s">
        <v>689</v>
      </c>
      <c r="C244" s="250" t="s">
        <v>171</v>
      </c>
      <c r="D244" s="251" t="n">
        <v>210.73</v>
      </c>
    </row>
    <row r="245" customFormat="false" ht="12.8" hidden="false" customHeight="false" outlineLevel="0" collapsed="false">
      <c r="A245" s="250" t="n">
        <v>105334</v>
      </c>
      <c r="B245" s="250" t="s">
        <v>690</v>
      </c>
      <c r="C245" s="250" t="s">
        <v>171</v>
      </c>
      <c r="D245" s="251" t="n">
        <v>208.06</v>
      </c>
    </row>
    <row r="246" customFormat="false" ht="12.8" hidden="false" customHeight="false" outlineLevel="0" collapsed="false">
      <c r="A246" s="250" t="n">
        <v>105335</v>
      </c>
      <c r="B246" s="250" t="s">
        <v>691</v>
      </c>
      <c r="C246" s="250" t="s">
        <v>171</v>
      </c>
      <c r="D246" s="251" t="n">
        <v>316.95</v>
      </c>
    </row>
    <row r="247" customFormat="false" ht="12.8" hidden="false" customHeight="false" outlineLevel="0" collapsed="false">
      <c r="A247" s="250" t="n">
        <v>105336</v>
      </c>
      <c r="B247" s="250" t="s">
        <v>692</v>
      </c>
      <c r="C247" s="250" t="s">
        <v>171</v>
      </c>
      <c r="D247" s="251" t="n">
        <v>313.8</v>
      </c>
    </row>
    <row r="248" customFormat="false" ht="12.8" hidden="false" customHeight="false" outlineLevel="0" collapsed="false">
      <c r="A248" s="250" t="n">
        <v>105337</v>
      </c>
      <c r="B248" s="250" t="s">
        <v>693</v>
      </c>
      <c r="C248" s="250" t="s">
        <v>171</v>
      </c>
      <c r="D248" s="251" t="n">
        <v>446.52</v>
      </c>
    </row>
    <row r="249" customFormat="false" ht="12.8" hidden="false" customHeight="false" outlineLevel="0" collapsed="false">
      <c r="A249" s="250" t="n">
        <v>105338</v>
      </c>
      <c r="B249" s="250" t="s">
        <v>694</v>
      </c>
      <c r="C249" s="250" t="s">
        <v>171</v>
      </c>
      <c r="D249" s="251" t="n">
        <v>442.88</v>
      </c>
    </row>
    <row r="250" customFormat="false" ht="12.8" hidden="false" customHeight="false" outlineLevel="0" collapsed="false">
      <c r="A250" s="250" t="n">
        <v>105339</v>
      </c>
      <c r="B250" s="250" t="s">
        <v>695</v>
      </c>
      <c r="C250" s="250" t="s">
        <v>171</v>
      </c>
      <c r="D250" s="251" t="n">
        <v>3.86</v>
      </c>
    </row>
    <row r="251" customFormat="false" ht="12.8" hidden="false" customHeight="false" outlineLevel="0" collapsed="false">
      <c r="A251" s="250" t="n">
        <v>105359</v>
      </c>
      <c r="B251" s="250" t="s">
        <v>696</v>
      </c>
      <c r="C251" s="250" t="s">
        <v>204</v>
      </c>
      <c r="D251" s="251" t="n">
        <v>15.01</v>
      </c>
    </row>
    <row r="252" customFormat="false" ht="12.8" hidden="false" customHeight="false" outlineLevel="0" collapsed="false">
      <c r="A252" s="250" t="n">
        <v>105360</v>
      </c>
      <c r="B252" s="250" t="s">
        <v>697</v>
      </c>
      <c r="C252" s="250" t="s">
        <v>204</v>
      </c>
      <c r="D252" s="251" t="n">
        <v>18.07</v>
      </c>
    </row>
    <row r="253" customFormat="false" ht="12.8" hidden="false" customHeight="false" outlineLevel="0" collapsed="false">
      <c r="A253" s="250" t="n">
        <v>105361</v>
      </c>
      <c r="B253" s="250" t="s">
        <v>698</v>
      </c>
      <c r="C253" s="250" t="s">
        <v>204</v>
      </c>
      <c r="D253" s="251" t="n">
        <v>20.98</v>
      </c>
    </row>
    <row r="254" customFormat="false" ht="12.8" hidden="false" customHeight="false" outlineLevel="0" collapsed="false">
      <c r="A254" s="250" t="n">
        <v>105362</v>
      </c>
      <c r="B254" s="250" t="s">
        <v>699</v>
      </c>
      <c r="C254" s="250" t="s">
        <v>204</v>
      </c>
      <c r="D254" s="251" t="n">
        <v>22.24</v>
      </c>
    </row>
    <row r="255" customFormat="false" ht="12.8" hidden="false" customHeight="false" outlineLevel="0" collapsed="false">
      <c r="A255" s="250" t="n">
        <v>105363</v>
      </c>
      <c r="B255" s="250" t="s">
        <v>700</v>
      </c>
      <c r="C255" s="250" t="s">
        <v>204</v>
      </c>
      <c r="D255" s="251" t="n">
        <v>26.6</v>
      </c>
    </row>
    <row r="256" customFormat="false" ht="12.8" hidden="false" customHeight="false" outlineLevel="0" collapsed="false">
      <c r="A256" s="250" t="n">
        <v>105364</v>
      </c>
      <c r="B256" s="250" t="s">
        <v>701</v>
      </c>
      <c r="C256" s="250" t="s">
        <v>204</v>
      </c>
      <c r="D256" s="251" t="n">
        <v>30.84</v>
      </c>
    </row>
    <row r="257" customFormat="false" ht="12.8" hidden="false" customHeight="false" outlineLevel="0" collapsed="false">
      <c r="A257" s="250" t="n">
        <v>105365</v>
      </c>
      <c r="B257" s="250" t="s">
        <v>702</v>
      </c>
      <c r="C257" s="250" t="s">
        <v>204</v>
      </c>
      <c r="D257" s="251" t="n">
        <v>30.04</v>
      </c>
    </row>
    <row r="258" customFormat="false" ht="12.8" hidden="false" customHeight="false" outlineLevel="0" collapsed="false">
      <c r="A258" s="250" t="n">
        <v>105366</v>
      </c>
      <c r="B258" s="250" t="s">
        <v>703</v>
      </c>
      <c r="C258" s="250" t="s">
        <v>204</v>
      </c>
      <c r="D258" s="251" t="n">
        <v>36.15</v>
      </c>
    </row>
    <row r="259" customFormat="false" ht="12.8" hidden="false" customHeight="false" outlineLevel="0" collapsed="false">
      <c r="A259" s="250" t="n">
        <v>105367</v>
      </c>
      <c r="B259" s="250" t="s">
        <v>704</v>
      </c>
      <c r="C259" s="250" t="s">
        <v>204</v>
      </c>
      <c r="D259" s="251" t="n">
        <v>41.96</v>
      </c>
    </row>
    <row r="260" customFormat="false" ht="12.8" hidden="false" customHeight="false" outlineLevel="0" collapsed="false">
      <c r="A260" s="250" t="n">
        <v>105368</v>
      </c>
      <c r="B260" s="250" t="s">
        <v>705</v>
      </c>
      <c r="C260" s="250" t="s">
        <v>204</v>
      </c>
      <c r="D260" s="251" t="n">
        <v>41.83</v>
      </c>
    </row>
    <row r="261" customFormat="false" ht="12.8" hidden="false" customHeight="false" outlineLevel="0" collapsed="false">
      <c r="A261" s="250" t="n">
        <v>105370</v>
      </c>
      <c r="B261" s="250" t="s">
        <v>706</v>
      </c>
      <c r="C261" s="250" t="s">
        <v>204</v>
      </c>
      <c r="D261" s="251" t="n">
        <v>66.08</v>
      </c>
    </row>
    <row r="262" customFormat="false" ht="12.8" hidden="false" customHeight="false" outlineLevel="0" collapsed="false">
      <c r="A262" s="250" t="n">
        <v>105371</v>
      </c>
      <c r="B262" s="250" t="s">
        <v>707</v>
      </c>
      <c r="C262" s="250" t="s">
        <v>204</v>
      </c>
      <c r="D262" s="251" t="n">
        <v>34.53</v>
      </c>
    </row>
    <row r="263" customFormat="false" ht="12.8" hidden="false" customHeight="false" outlineLevel="0" collapsed="false">
      <c r="A263" s="250" t="n">
        <v>105372</v>
      </c>
      <c r="B263" s="250" t="s">
        <v>708</v>
      </c>
      <c r="C263" s="250" t="s">
        <v>204</v>
      </c>
      <c r="D263" s="251" t="n">
        <v>8.84</v>
      </c>
    </row>
    <row r="264" customFormat="false" ht="12.8" hidden="false" customHeight="false" outlineLevel="0" collapsed="false">
      <c r="A264" s="250" t="n">
        <v>105373</v>
      </c>
      <c r="B264" s="250" t="s">
        <v>709</v>
      </c>
      <c r="C264" s="250" t="s">
        <v>204</v>
      </c>
      <c r="D264" s="251" t="n">
        <v>10.37</v>
      </c>
    </row>
    <row r="265" customFormat="false" ht="12.8" hidden="false" customHeight="false" outlineLevel="0" collapsed="false">
      <c r="A265" s="250" t="n">
        <v>105374</v>
      </c>
      <c r="B265" s="250" t="s">
        <v>710</v>
      </c>
      <c r="C265" s="250" t="s">
        <v>204</v>
      </c>
      <c r="D265" s="251" t="n">
        <v>148.74</v>
      </c>
    </row>
    <row r="266" customFormat="false" ht="12.8" hidden="false" customHeight="false" outlineLevel="0" collapsed="false">
      <c r="A266" s="250" t="n">
        <v>105375</v>
      </c>
      <c r="B266" s="250" t="s">
        <v>711</v>
      </c>
      <c r="C266" s="250" t="s">
        <v>204</v>
      </c>
      <c r="D266" s="251" t="n">
        <v>125.57</v>
      </c>
    </row>
    <row r="267" customFormat="false" ht="12.8" hidden="false" customHeight="false" outlineLevel="0" collapsed="false">
      <c r="A267" s="250" t="n">
        <v>105376</v>
      </c>
      <c r="B267" s="250" t="s">
        <v>712</v>
      </c>
      <c r="C267" s="250" t="s">
        <v>204</v>
      </c>
      <c r="D267" s="251" t="n">
        <v>118.14</v>
      </c>
    </row>
    <row r="268" customFormat="false" ht="12.8" hidden="false" customHeight="false" outlineLevel="0" collapsed="false">
      <c r="A268" s="250" t="n">
        <v>105381</v>
      </c>
      <c r="B268" s="250" t="s">
        <v>713</v>
      </c>
      <c r="C268" s="250" t="s">
        <v>204</v>
      </c>
      <c r="D268" s="251" t="n">
        <v>14.85</v>
      </c>
    </row>
    <row r="269" customFormat="false" ht="12.8" hidden="false" customHeight="false" outlineLevel="0" collapsed="false">
      <c r="A269" s="250" t="n">
        <v>105382</v>
      </c>
      <c r="B269" s="250" t="s">
        <v>714</v>
      </c>
      <c r="C269" s="250" t="s">
        <v>204</v>
      </c>
      <c r="D269" s="251" t="n">
        <v>17.26</v>
      </c>
    </row>
    <row r="270" customFormat="false" ht="12.8" hidden="false" customHeight="false" outlineLevel="0" collapsed="false">
      <c r="A270" s="250" t="n">
        <v>105383</v>
      </c>
      <c r="B270" s="250" t="s">
        <v>715</v>
      </c>
      <c r="C270" s="250" t="s">
        <v>204</v>
      </c>
      <c r="D270" s="251" t="n">
        <v>18.16</v>
      </c>
    </row>
    <row r="271" customFormat="false" ht="12.8" hidden="false" customHeight="false" outlineLevel="0" collapsed="false">
      <c r="A271" s="250" t="n">
        <v>105384</v>
      </c>
      <c r="B271" s="250" t="s">
        <v>716</v>
      </c>
      <c r="C271" s="250" t="s">
        <v>204</v>
      </c>
      <c r="D271" s="251" t="n">
        <v>21.77</v>
      </c>
    </row>
    <row r="272" customFormat="false" ht="12.8" hidden="false" customHeight="false" outlineLevel="0" collapsed="false">
      <c r="A272" s="250" t="n">
        <v>105385</v>
      </c>
      <c r="B272" s="250" t="s">
        <v>717</v>
      </c>
      <c r="C272" s="250" t="s">
        <v>204</v>
      </c>
      <c r="D272" s="251" t="n">
        <v>25.25</v>
      </c>
    </row>
    <row r="273" customFormat="false" ht="12.8" hidden="false" customHeight="false" outlineLevel="0" collapsed="false">
      <c r="A273" s="250" t="n">
        <v>105386</v>
      </c>
      <c r="B273" s="250" t="s">
        <v>718</v>
      </c>
      <c r="C273" s="250" t="s">
        <v>204</v>
      </c>
      <c r="D273" s="251" t="n">
        <v>24.59</v>
      </c>
    </row>
    <row r="274" customFormat="false" ht="12.8" hidden="false" customHeight="false" outlineLevel="0" collapsed="false">
      <c r="A274" s="250" t="n">
        <v>105387</v>
      </c>
      <c r="B274" s="250" t="s">
        <v>719</v>
      </c>
      <c r="C274" s="250" t="s">
        <v>204</v>
      </c>
      <c r="D274" s="251" t="n">
        <v>29.7</v>
      </c>
    </row>
    <row r="275" customFormat="false" ht="12.8" hidden="false" customHeight="false" outlineLevel="0" collapsed="false">
      <c r="A275" s="250" t="n">
        <v>92833</v>
      </c>
      <c r="B275" s="250" t="s">
        <v>720</v>
      </c>
      <c r="C275" s="250" t="s">
        <v>171</v>
      </c>
      <c r="D275" s="251" t="n">
        <v>226</v>
      </c>
    </row>
    <row r="276" customFormat="false" ht="12.8" hidden="false" customHeight="false" outlineLevel="0" collapsed="false">
      <c r="A276" s="250" t="n">
        <v>92834</v>
      </c>
      <c r="B276" s="250" t="s">
        <v>721</v>
      </c>
      <c r="C276" s="250" t="s">
        <v>171</v>
      </c>
      <c r="D276" s="251" t="n">
        <v>20.1</v>
      </c>
    </row>
    <row r="277" customFormat="false" ht="12.8" hidden="false" customHeight="false" outlineLevel="0" collapsed="false">
      <c r="A277" s="250" t="n">
        <v>92835</v>
      </c>
      <c r="B277" s="250" t="s">
        <v>722</v>
      </c>
      <c r="C277" s="250" t="s">
        <v>171</v>
      </c>
      <c r="D277" s="251" t="n">
        <v>238.09</v>
      </c>
    </row>
    <row r="278" customFormat="false" ht="12.8" hidden="false" customHeight="false" outlineLevel="0" collapsed="false">
      <c r="A278" s="250" t="n">
        <v>92836</v>
      </c>
      <c r="B278" s="250" t="s">
        <v>723</v>
      </c>
      <c r="C278" s="250" t="s">
        <v>171</v>
      </c>
      <c r="D278" s="251" t="n">
        <v>26.9</v>
      </c>
    </row>
    <row r="279" customFormat="false" ht="12.8" hidden="false" customHeight="false" outlineLevel="0" collapsed="false">
      <c r="A279" s="250" t="n">
        <v>92837</v>
      </c>
      <c r="B279" s="250" t="s">
        <v>724</v>
      </c>
      <c r="C279" s="250" t="s">
        <v>171</v>
      </c>
      <c r="D279" s="251" t="n">
        <v>424.69</v>
      </c>
    </row>
    <row r="280" customFormat="false" ht="12.8" hidden="false" customHeight="false" outlineLevel="0" collapsed="false">
      <c r="A280" s="250" t="n">
        <v>92838</v>
      </c>
      <c r="B280" s="250" t="s">
        <v>725</v>
      </c>
      <c r="C280" s="250" t="s">
        <v>171</v>
      </c>
      <c r="D280" s="251" t="n">
        <v>34</v>
      </c>
    </row>
    <row r="281" customFormat="false" ht="12.8" hidden="false" customHeight="false" outlineLevel="0" collapsed="false">
      <c r="A281" s="250" t="n">
        <v>92839</v>
      </c>
      <c r="B281" s="250" t="s">
        <v>726</v>
      </c>
      <c r="C281" s="250" t="s">
        <v>171</v>
      </c>
      <c r="D281" s="251" t="n">
        <v>520.75</v>
      </c>
    </row>
    <row r="282" customFormat="false" ht="12.8" hidden="false" customHeight="false" outlineLevel="0" collapsed="false">
      <c r="A282" s="250" t="n">
        <v>92840</v>
      </c>
      <c r="B282" s="250" t="s">
        <v>727</v>
      </c>
      <c r="C282" s="250" t="s">
        <v>171</v>
      </c>
      <c r="D282" s="251" t="n">
        <v>41.35</v>
      </c>
    </row>
    <row r="283" customFormat="false" ht="12.8" hidden="false" customHeight="false" outlineLevel="0" collapsed="false">
      <c r="A283" s="250" t="n">
        <v>92841</v>
      </c>
      <c r="B283" s="250" t="s">
        <v>728</v>
      </c>
      <c r="C283" s="250" t="s">
        <v>171</v>
      </c>
      <c r="D283" s="251" t="n">
        <v>677.52</v>
      </c>
    </row>
    <row r="284" customFormat="false" ht="12.8" hidden="false" customHeight="false" outlineLevel="0" collapsed="false">
      <c r="A284" s="250" t="n">
        <v>92842</v>
      </c>
      <c r="B284" s="250" t="s">
        <v>729</v>
      </c>
      <c r="C284" s="250" t="s">
        <v>171</v>
      </c>
      <c r="D284" s="251" t="n">
        <v>51.35</v>
      </c>
    </row>
    <row r="285" customFormat="false" ht="12.8" hidden="false" customHeight="false" outlineLevel="0" collapsed="false">
      <c r="A285" s="250" t="n">
        <v>92843</v>
      </c>
      <c r="B285" s="250" t="s">
        <v>730</v>
      </c>
      <c r="C285" s="250" t="s">
        <v>171</v>
      </c>
      <c r="D285" s="251" t="n">
        <v>700.74</v>
      </c>
    </row>
    <row r="286" customFormat="false" ht="12.8" hidden="false" customHeight="false" outlineLevel="0" collapsed="false">
      <c r="A286" s="250" t="n">
        <v>92844</v>
      </c>
      <c r="B286" s="250" t="s">
        <v>731</v>
      </c>
      <c r="C286" s="250" t="s">
        <v>171</v>
      </c>
      <c r="D286" s="251" t="n">
        <v>60.73</v>
      </c>
    </row>
    <row r="287" customFormat="false" ht="12.8" hidden="false" customHeight="false" outlineLevel="0" collapsed="false">
      <c r="A287" s="250" t="n">
        <v>92845</v>
      </c>
      <c r="B287" s="250" t="s">
        <v>732</v>
      </c>
      <c r="C287" s="250" t="s">
        <v>171</v>
      </c>
      <c r="D287" s="251" t="n">
        <v>1039.95</v>
      </c>
    </row>
    <row r="288" customFormat="false" ht="12.8" hidden="false" customHeight="false" outlineLevel="0" collapsed="false">
      <c r="A288" s="250" t="n">
        <v>92846</v>
      </c>
      <c r="B288" s="250" t="s">
        <v>733</v>
      </c>
      <c r="C288" s="250" t="s">
        <v>171</v>
      </c>
      <c r="D288" s="251" t="n">
        <v>69.53</v>
      </c>
    </row>
    <row r="289" customFormat="false" ht="12.8" hidden="false" customHeight="false" outlineLevel="0" collapsed="false">
      <c r="A289" s="250" t="n">
        <v>92847</v>
      </c>
      <c r="B289" s="250" t="s">
        <v>734</v>
      </c>
      <c r="C289" s="250" t="s">
        <v>171</v>
      </c>
      <c r="D289" s="251" t="n">
        <v>1065.42</v>
      </c>
    </row>
    <row r="290" customFormat="false" ht="12.8" hidden="false" customHeight="false" outlineLevel="0" collapsed="false">
      <c r="A290" s="250" t="n">
        <v>92848</v>
      </c>
      <c r="B290" s="250" t="s">
        <v>735</v>
      </c>
      <c r="C290" s="250" t="s">
        <v>171</v>
      </c>
      <c r="D290" s="251" t="n">
        <v>81.27</v>
      </c>
    </row>
    <row r="291" customFormat="false" ht="12.8" hidden="false" customHeight="false" outlineLevel="0" collapsed="false">
      <c r="A291" s="250" t="n">
        <v>92849</v>
      </c>
      <c r="B291" s="250" t="s">
        <v>736</v>
      </c>
      <c r="C291" s="250" t="s">
        <v>171</v>
      </c>
      <c r="D291" s="251" t="n">
        <v>228.8</v>
      </c>
    </row>
    <row r="292" customFormat="false" ht="12.8" hidden="false" customHeight="false" outlineLevel="0" collapsed="false">
      <c r="A292" s="250" t="n">
        <v>92850</v>
      </c>
      <c r="B292" s="250" t="s">
        <v>737</v>
      </c>
      <c r="C292" s="250" t="s">
        <v>171</v>
      </c>
      <c r="D292" s="251" t="n">
        <v>22.9</v>
      </c>
    </row>
    <row r="293" customFormat="false" ht="12.8" hidden="false" customHeight="false" outlineLevel="0" collapsed="false">
      <c r="A293" s="250" t="n">
        <v>92851</v>
      </c>
      <c r="B293" s="250" t="s">
        <v>738</v>
      </c>
      <c r="C293" s="250" t="s">
        <v>171</v>
      </c>
      <c r="D293" s="251" t="n">
        <v>242.09</v>
      </c>
    </row>
    <row r="294" customFormat="false" ht="12.8" hidden="false" customHeight="false" outlineLevel="0" collapsed="false">
      <c r="A294" s="250" t="n">
        <v>92852</v>
      </c>
      <c r="B294" s="250" t="s">
        <v>739</v>
      </c>
      <c r="C294" s="250" t="s">
        <v>171</v>
      </c>
      <c r="D294" s="251" t="n">
        <v>30.9</v>
      </c>
    </row>
    <row r="295" customFormat="false" ht="12.8" hidden="false" customHeight="false" outlineLevel="0" collapsed="false">
      <c r="A295" s="250" t="n">
        <v>92853</v>
      </c>
      <c r="B295" s="250" t="s">
        <v>740</v>
      </c>
      <c r="C295" s="250" t="s">
        <v>171</v>
      </c>
      <c r="D295" s="251" t="n">
        <v>429.86</v>
      </c>
    </row>
    <row r="296" customFormat="false" ht="12.8" hidden="false" customHeight="false" outlineLevel="0" collapsed="false">
      <c r="A296" s="250" t="n">
        <v>92854</v>
      </c>
      <c r="B296" s="250" t="s">
        <v>741</v>
      </c>
      <c r="C296" s="250" t="s">
        <v>171</v>
      </c>
      <c r="D296" s="251" t="n">
        <v>39.17</v>
      </c>
    </row>
    <row r="297" customFormat="false" ht="12.8" hidden="false" customHeight="false" outlineLevel="0" collapsed="false">
      <c r="A297" s="250" t="n">
        <v>92855</v>
      </c>
      <c r="B297" s="250" t="s">
        <v>742</v>
      </c>
      <c r="C297" s="250" t="s">
        <v>171</v>
      </c>
      <c r="D297" s="251" t="n">
        <v>527.1</v>
      </c>
    </row>
    <row r="298" customFormat="false" ht="12.8" hidden="false" customHeight="false" outlineLevel="0" collapsed="false">
      <c r="A298" s="250" t="n">
        <v>92856</v>
      </c>
      <c r="B298" s="250" t="s">
        <v>743</v>
      </c>
      <c r="C298" s="250" t="s">
        <v>171</v>
      </c>
      <c r="D298" s="251" t="n">
        <v>47.7</v>
      </c>
    </row>
    <row r="299" customFormat="false" ht="12.8" hidden="false" customHeight="false" outlineLevel="0" collapsed="false">
      <c r="A299" s="250" t="n">
        <v>92857</v>
      </c>
      <c r="B299" s="250" t="s">
        <v>744</v>
      </c>
      <c r="C299" s="250" t="s">
        <v>171</v>
      </c>
      <c r="D299" s="251" t="n">
        <v>685.09</v>
      </c>
    </row>
    <row r="300" customFormat="false" ht="12.8" hidden="false" customHeight="false" outlineLevel="0" collapsed="false">
      <c r="A300" s="250" t="n">
        <v>92858</v>
      </c>
      <c r="B300" s="250" t="s">
        <v>745</v>
      </c>
      <c r="C300" s="250" t="s">
        <v>171</v>
      </c>
      <c r="D300" s="251" t="n">
        <v>58.92</v>
      </c>
    </row>
    <row r="301" customFormat="false" ht="12.8" hidden="false" customHeight="false" outlineLevel="0" collapsed="false">
      <c r="A301" s="250" t="n">
        <v>92859</v>
      </c>
      <c r="B301" s="250" t="s">
        <v>746</v>
      </c>
      <c r="C301" s="250" t="s">
        <v>171</v>
      </c>
      <c r="D301" s="251" t="n">
        <v>709.5</v>
      </c>
    </row>
    <row r="302" customFormat="false" ht="12.8" hidden="false" customHeight="false" outlineLevel="0" collapsed="false">
      <c r="A302" s="250" t="n">
        <v>92860</v>
      </c>
      <c r="B302" s="250" t="s">
        <v>747</v>
      </c>
      <c r="C302" s="250" t="s">
        <v>171</v>
      </c>
      <c r="D302" s="251" t="n">
        <v>69.49</v>
      </c>
    </row>
    <row r="303" customFormat="false" ht="12.8" hidden="false" customHeight="false" outlineLevel="0" collapsed="false">
      <c r="A303" s="250" t="n">
        <v>92861</v>
      </c>
      <c r="B303" s="250" t="s">
        <v>748</v>
      </c>
      <c r="C303" s="250" t="s">
        <v>171</v>
      </c>
      <c r="D303" s="251" t="n">
        <v>1049.91</v>
      </c>
    </row>
    <row r="304" customFormat="false" ht="12.8" hidden="false" customHeight="false" outlineLevel="0" collapsed="false">
      <c r="A304" s="250" t="n">
        <v>92862</v>
      </c>
      <c r="B304" s="250" t="s">
        <v>749</v>
      </c>
      <c r="C304" s="250" t="s">
        <v>171</v>
      </c>
      <c r="D304" s="251" t="n">
        <v>79.49</v>
      </c>
    </row>
    <row r="305" customFormat="false" ht="12.8" hidden="false" customHeight="false" outlineLevel="0" collapsed="false">
      <c r="A305" s="250" t="n">
        <v>92863</v>
      </c>
      <c r="B305" s="250" t="s">
        <v>750</v>
      </c>
      <c r="C305" s="250" t="s">
        <v>171</v>
      </c>
      <c r="D305" s="251" t="n">
        <v>1076.57</v>
      </c>
    </row>
    <row r="306" customFormat="false" ht="12.8" hidden="false" customHeight="false" outlineLevel="0" collapsed="false">
      <c r="A306" s="250" t="n">
        <v>92864</v>
      </c>
      <c r="B306" s="250" t="s">
        <v>751</v>
      </c>
      <c r="C306" s="250" t="s">
        <v>171</v>
      </c>
      <c r="D306" s="251" t="n">
        <v>92.42</v>
      </c>
    </row>
    <row r="307" customFormat="false" ht="12.8" hidden="false" customHeight="false" outlineLevel="0" collapsed="false">
      <c r="A307" s="250" t="n">
        <v>92210</v>
      </c>
      <c r="B307" s="250" t="s">
        <v>752</v>
      </c>
      <c r="C307" s="250" t="s">
        <v>171</v>
      </c>
      <c r="D307" s="251" t="n">
        <v>168.5</v>
      </c>
    </row>
    <row r="308" customFormat="false" ht="12.8" hidden="false" customHeight="false" outlineLevel="0" collapsed="false">
      <c r="A308" s="250" t="n">
        <v>92211</v>
      </c>
      <c r="B308" s="250" t="s">
        <v>753</v>
      </c>
      <c r="C308" s="250" t="s">
        <v>171</v>
      </c>
      <c r="D308" s="251" t="n">
        <v>204.96</v>
      </c>
    </row>
    <row r="309" customFormat="false" ht="12.8" hidden="false" customHeight="false" outlineLevel="0" collapsed="false">
      <c r="A309" s="250" t="n">
        <v>92212</v>
      </c>
      <c r="B309" s="250" t="s">
        <v>754</v>
      </c>
      <c r="C309" s="250" t="s">
        <v>171</v>
      </c>
      <c r="D309" s="251" t="n">
        <v>312.36</v>
      </c>
    </row>
    <row r="310" customFormat="false" ht="12.8" hidden="false" customHeight="false" outlineLevel="0" collapsed="false">
      <c r="A310" s="250" t="n">
        <v>92213</v>
      </c>
      <c r="B310" s="250" t="s">
        <v>755</v>
      </c>
      <c r="C310" s="250" t="s">
        <v>171</v>
      </c>
      <c r="D310" s="251" t="n">
        <v>415.14</v>
      </c>
    </row>
    <row r="311" customFormat="false" ht="12.8" hidden="false" customHeight="false" outlineLevel="0" collapsed="false">
      <c r="A311" s="250" t="n">
        <v>92214</v>
      </c>
      <c r="B311" s="250" t="s">
        <v>756</v>
      </c>
      <c r="C311" s="250" t="s">
        <v>171</v>
      </c>
      <c r="D311" s="251" t="n">
        <v>502.55</v>
      </c>
    </row>
    <row r="312" customFormat="false" ht="12.8" hidden="false" customHeight="false" outlineLevel="0" collapsed="false">
      <c r="A312" s="250" t="n">
        <v>92215</v>
      </c>
      <c r="B312" s="250" t="s">
        <v>757</v>
      </c>
      <c r="C312" s="250" t="s">
        <v>171</v>
      </c>
      <c r="D312" s="251" t="n">
        <v>576.9</v>
      </c>
    </row>
    <row r="313" customFormat="false" ht="12.8" hidden="false" customHeight="false" outlineLevel="0" collapsed="false">
      <c r="A313" s="250" t="n">
        <v>92216</v>
      </c>
      <c r="B313" s="250" t="s">
        <v>758</v>
      </c>
      <c r="C313" s="250" t="s">
        <v>171</v>
      </c>
      <c r="D313" s="251" t="n">
        <v>598.62</v>
      </c>
    </row>
    <row r="314" customFormat="false" ht="12.8" hidden="false" customHeight="false" outlineLevel="0" collapsed="false">
      <c r="A314" s="250" t="n">
        <v>92219</v>
      </c>
      <c r="B314" s="250" t="s">
        <v>759</v>
      </c>
      <c r="C314" s="250" t="s">
        <v>171</v>
      </c>
      <c r="D314" s="251" t="n">
        <v>172.49</v>
      </c>
    </row>
    <row r="315" customFormat="false" ht="12.8" hidden="false" customHeight="false" outlineLevel="0" collapsed="false">
      <c r="A315" s="250" t="n">
        <v>92220</v>
      </c>
      <c r="B315" s="250" t="s">
        <v>760</v>
      </c>
      <c r="C315" s="250" t="s">
        <v>171</v>
      </c>
      <c r="D315" s="251" t="n">
        <v>210.15</v>
      </c>
    </row>
    <row r="316" customFormat="false" ht="12.8" hidden="false" customHeight="false" outlineLevel="0" collapsed="false">
      <c r="A316" s="250" t="n">
        <v>92221</v>
      </c>
      <c r="B316" s="250" t="s">
        <v>761</v>
      </c>
      <c r="C316" s="250" t="s">
        <v>171</v>
      </c>
      <c r="D316" s="251" t="n">
        <v>318.73</v>
      </c>
    </row>
    <row r="317" customFormat="false" ht="12.8" hidden="false" customHeight="false" outlineLevel="0" collapsed="false">
      <c r="A317" s="250" t="n">
        <v>92222</v>
      </c>
      <c r="B317" s="250" t="s">
        <v>762</v>
      </c>
      <c r="C317" s="250" t="s">
        <v>171</v>
      </c>
      <c r="D317" s="251" t="n">
        <v>422.7</v>
      </c>
    </row>
    <row r="318" customFormat="false" ht="12.8" hidden="false" customHeight="false" outlineLevel="0" collapsed="false">
      <c r="A318" s="250" t="n">
        <v>92223</v>
      </c>
      <c r="B318" s="250" t="s">
        <v>763</v>
      </c>
      <c r="C318" s="250" t="s">
        <v>171</v>
      </c>
      <c r="D318" s="251" t="n">
        <v>511.29</v>
      </c>
    </row>
    <row r="319" customFormat="false" ht="12.8" hidden="false" customHeight="false" outlineLevel="0" collapsed="false">
      <c r="A319" s="250" t="n">
        <v>92224</v>
      </c>
      <c r="B319" s="250" t="s">
        <v>764</v>
      </c>
      <c r="C319" s="250" t="s">
        <v>171</v>
      </c>
      <c r="D319" s="251" t="n">
        <v>586.86</v>
      </c>
    </row>
    <row r="320" customFormat="false" ht="12.8" hidden="false" customHeight="false" outlineLevel="0" collapsed="false">
      <c r="A320" s="250" t="n">
        <v>92226</v>
      </c>
      <c r="B320" s="250" t="s">
        <v>765</v>
      </c>
      <c r="C320" s="250" t="s">
        <v>171</v>
      </c>
      <c r="D320" s="251" t="n">
        <v>609.78</v>
      </c>
    </row>
    <row r="321" customFormat="false" ht="12.8" hidden="false" customHeight="false" outlineLevel="0" collapsed="false">
      <c r="A321" s="250" t="n">
        <v>92808</v>
      </c>
      <c r="B321" s="250" t="s">
        <v>766</v>
      </c>
      <c r="C321" s="250" t="s">
        <v>171</v>
      </c>
      <c r="D321" s="251" t="n">
        <v>27.82</v>
      </c>
    </row>
    <row r="322" customFormat="false" ht="12.8" hidden="false" customHeight="false" outlineLevel="0" collapsed="false">
      <c r="A322" s="250" t="n">
        <v>92809</v>
      </c>
      <c r="B322" s="250" t="s">
        <v>767</v>
      </c>
      <c r="C322" s="250" t="s">
        <v>171</v>
      </c>
      <c r="D322" s="251" t="n">
        <v>38.62</v>
      </c>
    </row>
    <row r="323" customFormat="false" ht="12.8" hidden="false" customHeight="false" outlineLevel="0" collapsed="false">
      <c r="A323" s="250" t="n">
        <v>92810</v>
      </c>
      <c r="B323" s="250" t="s">
        <v>768</v>
      </c>
      <c r="C323" s="250" t="s">
        <v>171</v>
      </c>
      <c r="D323" s="251" t="n">
        <v>49.74</v>
      </c>
    </row>
    <row r="324" customFormat="false" ht="12.8" hidden="false" customHeight="false" outlineLevel="0" collapsed="false">
      <c r="A324" s="250" t="n">
        <v>92811</v>
      </c>
      <c r="B324" s="250" t="s">
        <v>769</v>
      </c>
      <c r="C324" s="250" t="s">
        <v>171</v>
      </c>
      <c r="D324" s="251" t="n">
        <v>61.04</v>
      </c>
    </row>
    <row r="325" customFormat="false" ht="12.8" hidden="false" customHeight="false" outlineLevel="0" collapsed="false">
      <c r="A325" s="250" t="n">
        <v>92812</v>
      </c>
      <c r="B325" s="250" t="s">
        <v>770</v>
      </c>
      <c r="C325" s="250" t="s">
        <v>171</v>
      </c>
      <c r="D325" s="251" t="n">
        <v>72.6</v>
      </c>
    </row>
    <row r="326" customFormat="false" ht="12.8" hidden="false" customHeight="false" outlineLevel="0" collapsed="false">
      <c r="A326" s="250" t="n">
        <v>92813</v>
      </c>
      <c r="B326" s="250" t="s">
        <v>771</v>
      </c>
      <c r="C326" s="250" t="s">
        <v>171</v>
      </c>
      <c r="D326" s="251" t="n">
        <v>84.4</v>
      </c>
    </row>
    <row r="327" customFormat="false" ht="12.8" hidden="false" customHeight="false" outlineLevel="0" collapsed="false">
      <c r="A327" s="250" t="n">
        <v>92814</v>
      </c>
      <c r="B327" s="250" t="s">
        <v>772</v>
      </c>
      <c r="C327" s="250" t="s">
        <v>171</v>
      </c>
      <c r="D327" s="251" t="n">
        <v>96.44</v>
      </c>
    </row>
    <row r="328" customFormat="false" ht="12.8" hidden="false" customHeight="false" outlineLevel="0" collapsed="false">
      <c r="A328" s="250" t="n">
        <v>92815</v>
      </c>
      <c r="B328" s="250" t="s">
        <v>773</v>
      </c>
      <c r="C328" s="250" t="s">
        <v>171</v>
      </c>
      <c r="D328" s="251" t="n">
        <v>108.66</v>
      </c>
    </row>
    <row r="329" customFormat="false" ht="12.8" hidden="false" customHeight="false" outlineLevel="0" collapsed="false">
      <c r="A329" s="250" t="n">
        <v>92816</v>
      </c>
      <c r="B329" s="250" t="s">
        <v>774</v>
      </c>
      <c r="C329" s="250" t="s">
        <v>171</v>
      </c>
      <c r="D329" s="251" t="n">
        <v>865.67</v>
      </c>
    </row>
    <row r="330" customFormat="false" ht="12.8" hidden="false" customHeight="false" outlineLevel="0" collapsed="false">
      <c r="A330" s="250" t="n">
        <v>92817</v>
      </c>
      <c r="B330" s="250" t="s">
        <v>775</v>
      </c>
      <c r="C330" s="250" t="s">
        <v>171</v>
      </c>
      <c r="D330" s="251" t="n">
        <v>133.89</v>
      </c>
    </row>
    <row r="331" customFormat="false" ht="12.8" hidden="false" customHeight="false" outlineLevel="0" collapsed="false">
      <c r="A331" s="250" t="n">
        <v>92818</v>
      </c>
      <c r="B331" s="250" t="s">
        <v>776</v>
      </c>
      <c r="C331" s="250" t="s">
        <v>171</v>
      </c>
      <c r="D331" s="251" t="n">
        <v>1233.65</v>
      </c>
    </row>
    <row r="332" customFormat="false" ht="12.8" hidden="false" customHeight="false" outlineLevel="0" collapsed="false">
      <c r="A332" s="250" t="n">
        <v>92819</v>
      </c>
      <c r="B332" s="250" t="s">
        <v>777</v>
      </c>
      <c r="C332" s="250" t="s">
        <v>171</v>
      </c>
      <c r="D332" s="251" t="n">
        <v>173.47</v>
      </c>
    </row>
    <row r="333" customFormat="false" ht="12.8" hidden="false" customHeight="false" outlineLevel="0" collapsed="false">
      <c r="A333" s="250" t="n">
        <v>92820</v>
      </c>
      <c r="B333" s="250" t="s">
        <v>778</v>
      </c>
      <c r="C333" s="250" t="s">
        <v>171</v>
      </c>
      <c r="D333" s="251" t="n">
        <v>30.64</v>
      </c>
    </row>
    <row r="334" customFormat="false" ht="12.8" hidden="false" customHeight="false" outlineLevel="0" collapsed="false">
      <c r="A334" s="250" t="n">
        <v>92821</v>
      </c>
      <c r="B334" s="250" t="s">
        <v>779</v>
      </c>
      <c r="C334" s="250" t="s">
        <v>171</v>
      </c>
      <c r="D334" s="251" t="n">
        <v>42.61</v>
      </c>
    </row>
    <row r="335" customFormat="false" ht="12.8" hidden="false" customHeight="false" outlineLevel="0" collapsed="false">
      <c r="A335" s="250" t="n">
        <v>92822</v>
      </c>
      <c r="B335" s="250" t="s">
        <v>780</v>
      </c>
      <c r="C335" s="250" t="s">
        <v>171</v>
      </c>
      <c r="D335" s="251" t="n">
        <v>54.93</v>
      </c>
    </row>
    <row r="336" customFormat="false" ht="12.8" hidden="false" customHeight="false" outlineLevel="0" collapsed="false">
      <c r="A336" s="250" t="n">
        <v>92824</v>
      </c>
      <c r="B336" s="250" t="s">
        <v>781</v>
      </c>
      <c r="C336" s="250" t="s">
        <v>171</v>
      </c>
      <c r="D336" s="251" t="n">
        <v>67.41</v>
      </c>
    </row>
    <row r="337" customFormat="false" ht="12.8" hidden="false" customHeight="false" outlineLevel="0" collapsed="false">
      <c r="A337" s="250" t="n">
        <v>92825</v>
      </c>
      <c r="B337" s="250" t="s">
        <v>782</v>
      </c>
      <c r="C337" s="250" t="s">
        <v>171</v>
      </c>
      <c r="D337" s="251" t="n">
        <v>80.16</v>
      </c>
    </row>
    <row r="338" customFormat="false" ht="12.8" hidden="false" customHeight="false" outlineLevel="0" collapsed="false">
      <c r="A338" s="250" t="n">
        <v>92826</v>
      </c>
      <c r="B338" s="250" t="s">
        <v>783</v>
      </c>
      <c r="C338" s="250" t="s">
        <v>171</v>
      </c>
      <c r="D338" s="251" t="n">
        <v>93.14</v>
      </c>
    </row>
    <row r="339" customFormat="false" ht="12.8" hidden="false" customHeight="false" outlineLevel="0" collapsed="false">
      <c r="A339" s="250" t="n">
        <v>92827</v>
      </c>
      <c r="B339" s="250" t="s">
        <v>784</v>
      </c>
      <c r="C339" s="250" t="s">
        <v>171</v>
      </c>
      <c r="D339" s="251" t="n">
        <v>106.4</v>
      </c>
    </row>
    <row r="340" customFormat="false" ht="12.8" hidden="false" customHeight="false" outlineLevel="0" collapsed="false">
      <c r="A340" s="250" t="n">
        <v>92828</v>
      </c>
      <c r="B340" s="250" t="s">
        <v>785</v>
      </c>
      <c r="C340" s="250" t="s">
        <v>171</v>
      </c>
      <c r="D340" s="251" t="n">
        <v>119.82</v>
      </c>
    </row>
    <row r="341" customFormat="false" ht="12.8" hidden="false" customHeight="false" outlineLevel="0" collapsed="false">
      <c r="A341" s="250" t="n">
        <v>92829</v>
      </c>
      <c r="B341" s="250" t="s">
        <v>786</v>
      </c>
      <c r="C341" s="250" t="s">
        <v>171</v>
      </c>
      <c r="D341" s="251" t="n">
        <v>879.21</v>
      </c>
    </row>
    <row r="342" customFormat="false" ht="12.8" hidden="false" customHeight="false" outlineLevel="0" collapsed="false">
      <c r="A342" s="250" t="n">
        <v>92830</v>
      </c>
      <c r="B342" s="250" t="s">
        <v>787</v>
      </c>
      <c r="C342" s="250" t="s">
        <v>171</v>
      </c>
      <c r="D342" s="251" t="n">
        <v>147.43</v>
      </c>
    </row>
    <row r="343" customFormat="false" ht="12.8" hidden="false" customHeight="false" outlineLevel="0" collapsed="false">
      <c r="A343" s="250" t="n">
        <v>92831</v>
      </c>
      <c r="B343" s="250" t="s">
        <v>788</v>
      </c>
      <c r="C343" s="250" t="s">
        <v>171</v>
      </c>
      <c r="D343" s="251" t="n">
        <v>1250.77</v>
      </c>
    </row>
    <row r="344" customFormat="false" ht="12.8" hidden="false" customHeight="false" outlineLevel="0" collapsed="false">
      <c r="A344" s="250" t="n">
        <v>92832</v>
      </c>
      <c r="B344" s="250" t="s">
        <v>789</v>
      </c>
      <c r="C344" s="250" t="s">
        <v>171</v>
      </c>
      <c r="D344" s="251" t="n">
        <v>190.59</v>
      </c>
    </row>
    <row r="345" customFormat="false" ht="12.8" hidden="false" customHeight="false" outlineLevel="0" collapsed="false">
      <c r="A345" s="250" t="n">
        <v>95565</v>
      </c>
      <c r="B345" s="250" t="s">
        <v>790</v>
      </c>
      <c r="C345" s="250" t="s">
        <v>171</v>
      </c>
      <c r="D345" s="251" t="n">
        <v>142.91</v>
      </c>
    </row>
    <row r="346" customFormat="false" ht="12.8" hidden="false" customHeight="false" outlineLevel="0" collapsed="false">
      <c r="A346" s="250" t="n">
        <v>95566</v>
      </c>
      <c r="B346" s="250" t="s">
        <v>791</v>
      </c>
      <c r="C346" s="250" t="s">
        <v>171</v>
      </c>
      <c r="D346" s="251" t="n">
        <v>145.73</v>
      </c>
    </row>
    <row r="347" customFormat="false" ht="12.8" hidden="false" customHeight="false" outlineLevel="0" collapsed="false">
      <c r="A347" s="250" t="n">
        <v>95567</v>
      </c>
      <c r="B347" s="250" t="s">
        <v>792</v>
      </c>
      <c r="C347" s="250" t="s">
        <v>171</v>
      </c>
      <c r="D347" s="251" t="n">
        <v>91.68</v>
      </c>
    </row>
    <row r="348" customFormat="false" ht="12.8" hidden="false" customHeight="false" outlineLevel="0" collapsed="false">
      <c r="A348" s="250" t="n">
        <v>95568</v>
      </c>
      <c r="B348" s="250" t="s">
        <v>793</v>
      </c>
      <c r="C348" s="250" t="s">
        <v>171</v>
      </c>
      <c r="D348" s="251" t="n">
        <v>114.07</v>
      </c>
    </row>
    <row r="349" customFormat="false" ht="12.8" hidden="false" customHeight="false" outlineLevel="0" collapsed="false">
      <c r="A349" s="250" t="n">
        <v>95569</v>
      </c>
      <c r="B349" s="250" t="s">
        <v>794</v>
      </c>
      <c r="C349" s="250" t="s">
        <v>171</v>
      </c>
      <c r="D349" s="251" t="n">
        <v>162.05</v>
      </c>
    </row>
    <row r="350" customFormat="false" ht="12.8" hidden="false" customHeight="false" outlineLevel="0" collapsed="false">
      <c r="A350" s="250" t="n">
        <v>95570</v>
      </c>
      <c r="B350" s="250" t="s">
        <v>795</v>
      </c>
      <c r="C350" s="250" t="s">
        <v>171</v>
      </c>
      <c r="D350" s="251" t="n">
        <v>94.5</v>
      </c>
    </row>
    <row r="351" customFormat="false" ht="12.8" hidden="false" customHeight="false" outlineLevel="0" collapsed="false">
      <c r="A351" s="250" t="n">
        <v>95571</v>
      </c>
      <c r="B351" s="250" t="s">
        <v>796</v>
      </c>
      <c r="C351" s="250" t="s">
        <v>171</v>
      </c>
      <c r="D351" s="251" t="n">
        <v>118.06</v>
      </c>
    </row>
    <row r="352" customFormat="false" ht="12.8" hidden="false" customHeight="false" outlineLevel="0" collapsed="false">
      <c r="A352" s="250" t="n">
        <v>95572</v>
      </c>
      <c r="B352" s="250" t="s">
        <v>797</v>
      </c>
      <c r="C352" s="250" t="s">
        <v>171</v>
      </c>
      <c r="D352" s="251" t="n">
        <v>167.24</v>
      </c>
    </row>
    <row r="353" customFormat="false" ht="12.8" hidden="false" customHeight="false" outlineLevel="0" collapsed="false">
      <c r="A353" s="250" t="n">
        <v>97127</v>
      </c>
      <c r="B353" s="250" t="s">
        <v>798</v>
      </c>
      <c r="C353" s="250" t="s">
        <v>171</v>
      </c>
      <c r="D353" s="251" t="n">
        <v>6.13</v>
      </c>
    </row>
    <row r="354" customFormat="false" ht="12.8" hidden="false" customHeight="false" outlineLevel="0" collapsed="false">
      <c r="A354" s="250" t="n">
        <v>97128</v>
      </c>
      <c r="B354" s="250" t="s">
        <v>799</v>
      </c>
      <c r="C354" s="250" t="s">
        <v>171</v>
      </c>
      <c r="D354" s="251" t="n">
        <v>11.4</v>
      </c>
    </row>
    <row r="355" customFormat="false" ht="12.8" hidden="false" customHeight="false" outlineLevel="0" collapsed="false">
      <c r="A355" s="250" t="n">
        <v>97129</v>
      </c>
      <c r="B355" s="250" t="s">
        <v>800</v>
      </c>
      <c r="C355" s="250" t="s">
        <v>171</v>
      </c>
      <c r="D355" s="251" t="n">
        <v>13.49</v>
      </c>
    </row>
    <row r="356" customFormat="false" ht="12.8" hidden="false" customHeight="false" outlineLevel="0" collapsed="false">
      <c r="A356" s="250" t="n">
        <v>97130</v>
      </c>
      <c r="B356" s="250" t="s">
        <v>801</v>
      </c>
      <c r="C356" s="250" t="s">
        <v>171</v>
      </c>
      <c r="D356" s="251" t="n">
        <v>15.61</v>
      </c>
    </row>
    <row r="357" customFormat="false" ht="12.8" hidden="false" customHeight="false" outlineLevel="0" collapsed="false">
      <c r="A357" s="250" t="n">
        <v>97131</v>
      </c>
      <c r="B357" s="250" t="s">
        <v>802</v>
      </c>
      <c r="C357" s="250" t="s">
        <v>171</v>
      </c>
      <c r="D357" s="251" t="n">
        <v>17.71</v>
      </c>
    </row>
    <row r="358" customFormat="false" ht="12.8" hidden="false" customHeight="false" outlineLevel="0" collapsed="false">
      <c r="A358" s="250" t="n">
        <v>97132</v>
      </c>
      <c r="B358" s="250" t="s">
        <v>803</v>
      </c>
      <c r="C358" s="250" t="s">
        <v>171</v>
      </c>
      <c r="D358" s="251" t="n">
        <v>19.83</v>
      </c>
    </row>
    <row r="359" customFormat="false" ht="12.8" hidden="false" customHeight="false" outlineLevel="0" collapsed="false">
      <c r="A359" s="250" t="n">
        <v>97133</v>
      </c>
      <c r="B359" s="250" t="s">
        <v>804</v>
      </c>
      <c r="C359" s="250" t="s">
        <v>171</v>
      </c>
      <c r="D359" s="251" t="n">
        <v>24.02</v>
      </c>
    </row>
    <row r="360" customFormat="false" ht="12.8" hidden="false" customHeight="false" outlineLevel="0" collapsed="false">
      <c r="A360" s="250" t="n">
        <v>97134</v>
      </c>
      <c r="B360" s="250" t="s">
        <v>805</v>
      </c>
      <c r="C360" s="250" t="s">
        <v>171</v>
      </c>
      <c r="D360" s="251" t="n">
        <v>5.03</v>
      </c>
    </row>
    <row r="361" customFormat="false" ht="12.8" hidden="false" customHeight="false" outlineLevel="0" collapsed="false">
      <c r="A361" s="250" t="n">
        <v>97135</v>
      </c>
      <c r="B361" s="250" t="s">
        <v>806</v>
      </c>
      <c r="C361" s="250" t="s">
        <v>171</v>
      </c>
      <c r="D361" s="251" t="n">
        <v>8.73</v>
      </c>
    </row>
    <row r="362" customFormat="false" ht="12.8" hidden="false" customHeight="false" outlineLevel="0" collapsed="false">
      <c r="A362" s="250" t="n">
        <v>97136</v>
      </c>
      <c r="B362" s="250" t="s">
        <v>807</v>
      </c>
      <c r="C362" s="250" t="s">
        <v>171</v>
      </c>
      <c r="D362" s="251" t="n">
        <v>10.34</v>
      </c>
    </row>
    <row r="363" customFormat="false" ht="12.8" hidden="false" customHeight="false" outlineLevel="0" collapsed="false">
      <c r="A363" s="250" t="n">
        <v>97137</v>
      </c>
      <c r="B363" s="250" t="s">
        <v>808</v>
      </c>
      <c r="C363" s="250" t="s">
        <v>171</v>
      </c>
      <c r="D363" s="251" t="n">
        <v>11.97</v>
      </c>
    </row>
    <row r="364" customFormat="false" ht="12.8" hidden="false" customHeight="false" outlineLevel="0" collapsed="false">
      <c r="A364" s="250" t="n">
        <v>97138</v>
      </c>
      <c r="B364" s="250" t="s">
        <v>809</v>
      </c>
      <c r="C364" s="250" t="s">
        <v>171</v>
      </c>
      <c r="D364" s="251" t="n">
        <v>13.57</v>
      </c>
    </row>
    <row r="365" customFormat="false" ht="12.8" hidden="false" customHeight="false" outlineLevel="0" collapsed="false">
      <c r="A365" s="250" t="n">
        <v>97139</v>
      </c>
      <c r="B365" s="250" t="s">
        <v>810</v>
      </c>
      <c r="C365" s="250" t="s">
        <v>171</v>
      </c>
      <c r="D365" s="251" t="n">
        <v>15.21</v>
      </c>
    </row>
    <row r="366" customFormat="false" ht="12.8" hidden="false" customHeight="false" outlineLevel="0" collapsed="false">
      <c r="A366" s="250" t="n">
        <v>97140</v>
      </c>
      <c r="B366" s="250" t="s">
        <v>811</v>
      </c>
      <c r="C366" s="250" t="s">
        <v>171</v>
      </c>
      <c r="D366" s="251" t="n">
        <v>18.42</v>
      </c>
    </row>
    <row r="367" customFormat="false" ht="12.8" hidden="false" customHeight="false" outlineLevel="0" collapsed="false">
      <c r="A367" s="250" t="n">
        <v>103089</v>
      </c>
      <c r="B367" s="250" t="s">
        <v>812</v>
      </c>
      <c r="C367" s="250" t="s">
        <v>171</v>
      </c>
      <c r="D367" s="251" t="n">
        <v>13.59</v>
      </c>
    </row>
    <row r="368" customFormat="false" ht="12.8" hidden="false" customHeight="false" outlineLevel="0" collapsed="false">
      <c r="A368" s="250" t="n">
        <v>103090</v>
      </c>
      <c r="B368" s="250" t="s">
        <v>813</v>
      </c>
      <c r="C368" s="250" t="s">
        <v>171</v>
      </c>
      <c r="D368" s="251" t="n">
        <v>16.28</v>
      </c>
    </row>
    <row r="369" customFormat="false" ht="12.8" hidden="false" customHeight="false" outlineLevel="0" collapsed="false">
      <c r="A369" s="250" t="n">
        <v>103091</v>
      </c>
      <c r="B369" s="250" t="s">
        <v>814</v>
      </c>
      <c r="C369" s="250" t="s">
        <v>171</v>
      </c>
      <c r="D369" s="251" t="n">
        <v>22.98</v>
      </c>
    </row>
    <row r="370" customFormat="false" ht="12.8" hidden="false" customHeight="false" outlineLevel="0" collapsed="false">
      <c r="A370" s="250" t="n">
        <v>103092</v>
      </c>
      <c r="B370" s="250" t="s">
        <v>815</v>
      </c>
      <c r="C370" s="250" t="s">
        <v>171</v>
      </c>
      <c r="D370" s="251" t="n">
        <v>29.71</v>
      </c>
    </row>
    <row r="371" customFormat="false" ht="12.8" hidden="false" customHeight="false" outlineLevel="0" collapsed="false">
      <c r="A371" s="250" t="n">
        <v>103093</v>
      </c>
      <c r="B371" s="250" t="s">
        <v>816</v>
      </c>
      <c r="C371" s="250" t="s">
        <v>171</v>
      </c>
      <c r="D371" s="251" t="n">
        <v>45.43</v>
      </c>
    </row>
    <row r="372" customFormat="false" ht="12.8" hidden="false" customHeight="false" outlineLevel="0" collapsed="false">
      <c r="A372" s="250" t="n">
        <v>103094</v>
      </c>
      <c r="B372" s="250" t="s">
        <v>817</v>
      </c>
      <c r="C372" s="250" t="s">
        <v>171</v>
      </c>
      <c r="D372" s="251" t="n">
        <v>52.19</v>
      </c>
    </row>
    <row r="373" customFormat="false" ht="12.8" hidden="false" customHeight="false" outlineLevel="0" collapsed="false">
      <c r="A373" s="250" t="n">
        <v>103095</v>
      </c>
      <c r="B373" s="250" t="s">
        <v>818</v>
      </c>
      <c r="C373" s="250" t="s">
        <v>171</v>
      </c>
      <c r="D373" s="251" t="n">
        <v>67.89</v>
      </c>
    </row>
    <row r="374" customFormat="false" ht="12.8" hidden="false" customHeight="false" outlineLevel="0" collapsed="false">
      <c r="A374" s="250" t="n">
        <v>103096</v>
      </c>
      <c r="B374" s="250" t="s">
        <v>819</v>
      </c>
      <c r="C374" s="250" t="s">
        <v>171</v>
      </c>
      <c r="D374" s="251" t="n">
        <v>74.63</v>
      </c>
    </row>
    <row r="375" customFormat="false" ht="12.8" hidden="false" customHeight="false" outlineLevel="0" collapsed="false">
      <c r="A375" s="250" t="n">
        <v>103097</v>
      </c>
      <c r="B375" s="250" t="s">
        <v>820</v>
      </c>
      <c r="C375" s="250" t="s">
        <v>171</v>
      </c>
      <c r="D375" s="251" t="n">
        <v>90.34</v>
      </c>
    </row>
    <row r="376" customFormat="false" ht="12.8" hidden="false" customHeight="false" outlineLevel="0" collapsed="false">
      <c r="A376" s="250" t="n">
        <v>103098</v>
      </c>
      <c r="B376" s="250" t="s">
        <v>821</v>
      </c>
      <c r="C376" s="250" t="s">
        <v>171</v>
      </c>
      <c r="D376" s="251" t="n">
        <v>97.08</v>
      </c>
    </row>
    <row r="377" customFormat="false" ht="12.8" hidden="false" customHeight="false" outlineLevel="0" collapsed="false">
      <c r="A377" s="250" t="n">
        <v>103099</v>
      </c>
      <c r="B377" s="250" t="s">
        <v>822</v>
      </c>
      <c r="C377" s="250" t="s">
        <v>171</v>
      </c>
      <c r="D377" s="251" t="n">
        <v>110.52</v>
      </c>
    </row>
    <row r="378" customFormat="false" ht="12.8" hidden="false" customHeight="false" outlineLevel="0" collapsed="false">
      <c r="A378" s="250" t="n">
        <v>103100</v>
      </c>
      <c r="B378" s="250" t="s">
        <v>823</v>
      </c>
      <c r="C378" s="250" t="s">
        <v>171</v>
      </c>
      <c r="D378" s="251" t="n">
        <v>118.02</v>
      </c>
    </row>
    <row r="379" customFormat="false" ht="12.8" hidden="false" customHeight="false" outlineLevel="0" collapsed="false">
      <c r="A379" s="250" t="n">
        <v>103101</v>
      </c>
      <c r="B379" s="250" t="s">
        <v>824</v>
      </c>
      <c r="C379" s="250" t="s">
        <v>171</v>
      </c>
      <c r="D379" s="251" t="n">
        <v>130.06</v>
      </c>
    </row>
    <row r="380" customFormat="false" ht="12.8" hidden="false" customHeight="false" outlineLevel="0" collapsed="false">
      <c r="A380" s="250" t="n">
        <v>103102</v>
      </c>
      <c r="B380" s="250" t="s">
        <v>825</v>
      </c>
      <c r="C380" s="250" t="s">
        <v>171</v>
      </c>
      <c r="D380" s="251" t="n">
        <v>149.79</v>
      </c>
    </row>
    <row r="381" customFormat="false" ht="12.8" hidden="false" customHeight="false" outlineLevel="0" collapsed="false">
      <c r="A381" s="250" t="n">
        <v>103103</v>
      </c>
      <c r="B381" s="250" t="s">
        <v>826</v>
      </c>
      <c r="C381" s="250" t="s">
        <v>171</v>
      </c>
      <c r="D381" s="251" t="n">
        <v>161.81</v>
      </c>
    </row>
    <row r="382" customFormat="false" ht="12.8" hidden="false" customHeight="false" outlineLevel="0" collapsed="false">
      <c r="A382" s="250" t="n">
        <v>103104</v>
      </c>
      <c r="B382" s="250" t="s">
        <v>827</v>
      </c>
      <c r="C382" s="250" t="s">
        <v>171</v>
      </c>
      <c r="D382" s="251" t="n">
        <v>193.58</v>
      </c>
    </row>
    <row r="383" customFormat="false" ht="12.8" hidden="false" customHeight="false" outlineLevel="0" collapsed="false">
      <c r="A383" s="250" t="n">
        <v>103105</v>
      </c>
      <c r="B383" s="250" t="s">
        <v>828</v>
      </c>
      <c r="C383" s="250" t="s">
        <v>204</v>
      </c>
      <c r="D383" s="251" t="n">
        <v>55.26</v>
      </c>
    </row>
    <row r="384" customFormat="false" ht="12.8" hidden="false" customHeight="false" outlineLevel="0" collapsed="false">
      <c r="A384" s="250" t="n">
        <v>103106</v>
      </c>
      <c r="B384" s="250" t="s">
        <v>829</v>
      </c>
      <c r="C384" s="250" t="s">
        <v>204</v>
      </c>
      <c r="D384" s="251" t="n">
        <v>66.38</v>
      </c>
    </row>
    <row r="385" customFormat="false" ht="12.8" hidden="false" customHeight="false" outlineLevel="0" collapsed="false">
      <c r="A385" s="250" t="n">
        <v>103107</v>
      </c>
      <c r="B385" s="250" t="s">
        <v>830</v>
      </c>
      <c r="C385" s="250" t="s">
        <v>204</v>
      </c>
      <c r="D385" s="251" t="n">
        <v>94.18</v>
      </c>
    </row>
    <row r="386" customFormat="false" ht="12.8" hidden="false" customHeight="false" outlineLevel="0" collapsed="false">
      <c r="A386" s="250" t="n">
        <v>103108</v>
      </c>
      <c r="B386" s="250" t="s">
        <v>831</v>
      </c>
      <c r="C386" s="250" t="s">
        <v>204</v>
      </c>
      <c r="D386" s="251" t="n">
        <v>121.99</v>
      </c>
    </row>
    <row r="387" customFormat="false" ht="12.8" hidden="false" customHeight="false" outlineLevel="0" collapsed="false">
      <c r="A387" s="250" t="n">
        <v>103109</v>
      </c>
      <c r="B387" s="250" t="s">
        <v>832</v>
      </c>
      <c r="C387" s="250" t="s">
        <v>204</v>
      </c>
      <c r="D387" s="251" t="n">
        <v>202.02</v>
      </c>
    </row>
    <row r="388" customFormat="false" ht="12.8" hidden="false" customHeight="false" outlineLevel="0" collapsed="false">
      <c r="A388" s="250" t="n">
        <v>103110</v>
      </c>
      <c r="B388" s="250" t="s">
        <v>833</v>
      </c>
      <c r="C388" s="250" t="s">
        <v>204</v>
      </c>
      <c r="D388" s="251" t="n">
        <v>229.83</v>
      </c>
    </row>
    <row r="389" customFormat="false" ht="12.8" hidden="false" customHeight="false" outlineLevel="0" collapsed="false">
      <c r="A389" s="250" t="n">
        <v>103111</v>
      </c>
      <c r="B389" s="250" t="s">
        <v>834</v>
      </c>
      <c r="C389" s="250" t="s">
        <v>204</v>
      </c>
      <c r="D389" s="251" t="n">
        <v>309.87</v>
      </c>
    </row>
    <row r="390" customFormat="false" ht="12.8" hidden="false" customHeight="false" outlineLevel="0" collapsed="false">
      <c r="A390" s="250" t="n">
        <v>103112</v>
      </c>
      <c r="B390" s="250" t="s">
        <v>835</v>
      </c>
      <c r="C390" s="250" t="s">
        <v>204</v>
      </c>
      <c r="D390" s="251" t="n">
        <v>337.67</v>
      </c>
    </row>
    <row r="391" customFormat="false" ht="12.8" hidden="false" customHeight="false" outlineLevel="0" collapsed="false">
      <c r="A391" s="250" t="n">
        <v>103113</v>
      </c>
      <c r="B391" s="250" t="s">
        <v>836</v>
      </c>
      <c r="C391" s="250" t="s">
        <v>204</v>
      </c>
      <c r="D391" s="251" t="n">
        <v>417.7</v>
      </c>
    </row>
    <row r="392" customFormat="false" ht="12.8" hidden="false" customHeight="false" outlineLevel="0" collapsed="false">
      <c r="A392" s="250" t="n">
        <v>103114</v>
      </c>
      <c r="B392" s="250" t="s">
        <v>837</v>
      </c>
      <c r="C392" s="250" t="s">
        <v>204</v>
      </c>
      <c r="D392" s="251" t="n">
        <v>445.51</v>
      </c>
    </row>
    <row r="393" customFormat="false" ht="12.8" hidden="false" customHeight="false" outlineLevel="0" collapsed="false">
      <c r="A393" s="250" t="n">
        <v>103115</v>
      </c>
      <c r="B393" s="250" t="s">
        <v>838</v>
      </c>
      <c r="C393" s="250" t="s">
        <v>204</v>
      </c>
      <c r="D393" s="251" t="n">
        <v>501.1</v>
      </c>
    </row>
    <row r="394" customFormat="false" ht="12.8" hidden="false" customHeight="false" outlineLevel="0" collapsed="false">
      <c r="A394" s="250" t="n">
        <v>103116</v>
      </c>
      <c r="B394" s="250" t="s">
        <v>839</v>
      </c>
      <c r="C394" s="250" t="s">
        <v>204</v>
      </c>
      <c r="D394" s="251" t="n">
        <v>608.95</v>
      </c>
    </row>
    <row r="395" customFormat="false" ht="12.8" hidden="false" customHeight="false" outlineLevel="0" collapsed="false">
      <c r="A395" s="250" t="n">
        <v>103117</v>
      </c>
      <c r="B395" s="250" t="s">
        <v>840</v>
      </c>
      <c r="C395" s="250" t="s">
        <v>204</v>
      </c>
      <c r="D395" s="251" t="n">
        <v>664.56</v>
      </c>
    </row>
    <row r="396" customFormat="false" ht="12.8" hidden="false" customHeight="false" outlineLevel="0" collapsed="false">
      <c r="A396" s="250" t="n">
        <v>103118</v>
      </c>
      <c r="B396" s="250" t="s">
        <v>841</v>
      </c>
      <c r="C396" s="250" t="s">
        <v>204</v>
      </c>
      <c r="D396" s="251" t="n">
        <v>772.39</v>
      </c>
    </row>
    <row r="397" customFormat="false" ht="12.8" hidden="false" customHeight="false" outlineLevel="0" collapsed="false">
      <c r="A397" s="250" t="n">
        <v>103119</v>
      </c>
      <c r="B397" s="250" t="s">
        <v>842</v>
      </c>
      <c r="C397" s="250" t="s">
        <v>204</v>
      </c>
      <c r="D397" s="251" t="n">
        <v>827.99</v>
      </c>
    </row>
    <row r="398" customFormat="false" ht="12.8" hidden="false" customHeight="false" outlineLevel="0" collapsed="false">
      <c r="A398" s="250" t="n">
        <v>103120</v>
      </c>
      <c r="B398" s="250" t="s">
        <v>843</v>
      </c>
      <c r="C398" s="250" t="s">
        <v>204</v>
      </c>
      <c r="D398" s="251" t="n">
        <v>991.44</v>
      </c>
    </row>
    <row r="399" customFormat="false" ht="12.8" hidden="false" customHeight="false" outlineLevel="0" collapsed="false">
      <c r="A399" s="250" t="n">
        <v>103121</v>
      </c>
      <c r="B399" s="250" t="s">
        <v>844</v>
      </c>
      <c r="C399" s="250" t="s">
        <v>204</v>
      </c>
      <c r="D399" s="251" t="n">
        <v>73.26</v>
      </c>
    </row>
    <row r="400" customFormat="false" ht="12.8" hidden="false" customHeight="false" outlineLevel="0" collapsed="false">
      <c r="A400" s="250" t="n">
        <v>103122</v>
      </c>
      <c r="B400" s="250" t="s">
        <v>845</v>
      </c>
      <c r="C400" s="250" t="s">
        <v>204</v>
      </c>
      <c r="D400" s="251" t="n">
        <v>89.93</v>
      </c>
    </row>
    <row r="401" customFormat="false" ht="12.8" hidden="false" customHeight="false" outlineLevel="0" collapsed="false">
      <c r="A401" s="250" t="n">
        <v>103123</v>
      </c>
      <c r="B401" s="250" t="s">
        <v>846</v>
      </c>
      <c r="C401" s="250" t="s">
        <v>204</v>
      </c>
      <c r="D401" s="251" t="n">
        <v>131.66</v>
      </c>
    </row>
    <row r="402" customFormat="false" ht="12.8" hidden="false" customHeight="false" outlineLevel="0" collapsed="false">
      <c r="A402" s="250" t="n">
        <v>103124</v>
      </c>
      <c r="B402" s="250" t="s">
        <v>847</v>
      </c>
      <c r="C402" s="250" t="s">
        <v>204</v>
      </c>
      <c r="D402" s="251" t="n">
        <v>173.34</v>
      </c>
    </row>
    <row r="403" customFormat="false" ht="12.8" hidden="false" customHeight="false" outlineLevel="0" collapsed="false">
      <c r="A403" s="250" t="n">
        <v>103125</v>
      </c>
      <c r="B403" s="250" t="s">
        <v>848</v>
      </c>
      <c r="C403" s="250" t="s">
        <v>204</v>
      </c>
      <c r="D403" s="251" t="n">
        <v>293.41</v>
      </c>
    </row>
    <row r="404" customFormat="false" ht="12.8" hidden="false" customHeight="false" outlineLevel="0" collapsed="false">
      <c r="A404" s="250" t="n">
        <v>103126</v>
      </c>
      <c r="B404" s="250" t="s">
        <v>849</v>
      </c>
      <c r="C404" s="250" t="s">
        <v>204</v>
      </c>
      <c r="D404" s="251" t="n">
        <v>335.11</v>
      </c>
    </row>
    <row r="405" customFormat="false" ht="12.8" hidden="false" customHeight="false" outlineLevel="0" collapsed="false">
      <c r="A405" s="250" t="n">
        <v>103127</v>
      </c>
      <c r="B405" s="250" t="s">
        <v>850</v>
      </c>
      <c r="C405" s="250" t="s">
        <v>204</v>
      </c>
      <c r="D405" s="251" t="n">
        <v>455.18</v>
      </c>
    </row>
    <row r="406" customFormat="false" ht="12.8" hidden="false" customHeight="false" outlineLevel="0" collapsed="false">
      <c r="A406" s="250" t="n">
        <v>103128</v>
      </c>
      <c r="B406" s="250" t="s">
        <v>851</v>
      </c>
      <c r="C406" s="250" t="s">
        <v>204</v>
      </c>
      <c r="D406" s="251" t="n">
        <v>496.87</v>
      </c>
    </row>
    <row r="407" customFormat="false" ht="12.8" hidden="false" customHeight="false" outlineLevel="0" collapsed="false">
      <c r="A407" s="250" t="n">
        <v>103129</v>
      </c>
      <c r="B407" s="250" t="s">
        <v>852</v>
      </c>
      <c r="C407" s="250" t="s">
        <v>204</v>
      </c>
      <c r="D407" s="251" t="n">
        <v>616.94</v>
      </c>
    </row>
    <row r="408" customFormat="false" ht="12.8" hidden="false" customHeight="false" outlineLevel="0" collapsed="false">
      <c r="A408" s="250" t="n">
        <v>103130</v>
      </c>
      <c r="B408" s="250" t="s">
        <v>853</v>
      </c>
      <c r="C408" s="250" t="s">
        <v>204</v>
      </c>
      <c r="D408" s="251" t="n">
        <v>658.62</v>
      </c>
    </row>
    <row r="409" customFormat="false" ht="12.8" hidden="false" customHeight="false" outlineLevel="0" collapsed="false">
      <c r="A409" s="250" t="n">
        <v>103131</v>
      </c>
      <c r="B409" s="250" t="s">
        <v>854</v>
      </c>
      <c r="C409" s="250" t="s">
        <v>204</v>
      </c>
      <c r="D409" s="251" t="n">
        <v>742.03</v>
      </c>
    </row>
    <row r="410" customFormat="false" ht="12.8" hidden="false" customHeight="false" outlineLevel="0" collapsed="false">
      <c r="A410" s="250" t="n">
        <v>103132</v>
      </c>
      <c r="B410" s="250" t="s">
        <v>855</v>
      </c>
      <c r="C410" s="250" t="s">
        <v>204</v>
      </c>
      <c r="D410" s="251" t="n">
        <v>903.79</v>
      </c>
    </row>
    <row r="411" customFormat="false" ht="12.8" hidden="false" customHeight="false" outlineLevel="0" collapsed="false">
      <c r="A411" s="250" t="n">
        <v>103133</v>
      </c>
      <c r="B411" s="250" t="s">
        <v>856</v>
      </c>
      <c r="C411" s="250" t="s">
        <v>204</v>
      </c>
      <c r="D411" s="251" t="n">
        <v>987.19</v>
      </c>
    </row>
    <row r="412" customFormat="false" ht="12.8" hidden="false" customHeight="false" outlineLevel="0" collapsed="false">
      <c r="A412" s="250" t="n">
        <v>103134</v>
      </c>
      <c r="B412" s="250" t="s">
        <v>857</v>
      </c>
      <c r="C412" s="250" t="s">
        <v>204</v>
      </c>
      <c r="D412" s="251" t="n">
        <v>1148.96</v>
      </c>
    </row>
    <row r="413" customFormat="false" ht="12.8" hidden="false" customHeight="false" outlineLevel="0" collapsed="false">
      <c r="A413" s="250" t="n">
        <v>103135</v>
      </c>
      <c r="B413" s="250" t="s">
        <v>858</v>
      </c>
      <c r="C413" s="250" t="s">
        <v>204</v>
      </c>
      <c r="D413" s="251" t="n">
        <v>1232.37</v>
      </c>
    </row>
    <row r="414" customFormat="false" ht="12.8" hidden="false" customHeight="false" outlineLevel="0" collapsed="false">
      <c r="A414" s="250" t="n">
        <v>103136</v>
      </c>
      <c r="B414" s="250" t="s">
        <v>859</v>
      </c>
      <c r="C414" s="250" t="s">
        <v>204</v>
      </c>
      <c r="D414" s="251" t="n">
        <v>1477.52</v>
      </c>
    </row>
    <row r="415" customFormat="false" ht="12.8" hidden="false" customHeight="false" outlineLevel="0" collapsed="false">
      <c r="A415" s="250" t="n">
        <v>103137</v>
      </c>
      <c r="B415" s="250" t="s">
        <v>860</v>
      </c>
      <c r="C415" s="250" t="s">
        <v>204</v>
      </c>
      <c r="D415" s="251" t="n">
        <v>37.28</v>
      </c>
    </row>
    <row r="416" customFormat="false" ht="12.8" hidden="false" customHeight="false" outlineLevel="0" collapsed="false">
      <c r="A416" s="250" t="n">
        <v>103138</v>
      </c>
      <c r="B416" s="250" t="s">
        <v>861</v>
      </c>
      <c r="C416" s="250" t="s">
        <v>204</v>
      </c>
      <c r="D416" s="251" t="n">
        <v>42.83</v>
      </c>
    </row>
    <row r="417" customFormat="false" ht="12.8" hidden="false" customHeight="false" outlineLevel="0" collapsed="false">
      <c r="A417" s="250" t="n">
        <v>103139</v>
      </c>
      <c r="B417" s="250" t="s">
        <v>862</v>
      </c>
      <c r="C417" s="250" t="s">
        <v>204</v>
      </c>
      <c r="D417" s="251" t="n">
        <v>56.73</v>
      </c>
    </row>
    <row r="418" customFormat="false" ht="12.8" hidden="false" customHeight="false" outlineLevel="0" collapsed="false">
      <c r="A418" s="250" t="n">
        <v>103140</v>
      </c>
      <c r="B418" s="250" t="s">
        <v>863</v>
      </c>
      <c r="C418" s="250" t="s">
        <v>204</v>
      </c>
      <c r="D418" s="251" t="n">
        <v>70.63</v>
      </c>
    </row>
    <row r="419" customFormat="false" ht="12.8" hidden="false" customHeight="false" outlineLevel="0" collapsed="false">
      <c r="A419" s="250" t="n">
        <v>103141</v>
      </c>
      <c r="B419" s="250" t="s">
        <v>864</v>
      </c>
      <c r="C419" s="250" t="s">
        <v>204</v>
      </c>
      <c r="D419" s="251" t="n">
        <v>110.66</v>
      </c>
    </row>
    <row r="420" customFormat="false" ht="12.8" hidden="false" customHeight="false" outlineLevel="0" collapsed="false">
      <c r="A420" s="250" t="n">
        <v>103142</v>
      </c>
      <c r="B420" s="250" t="s">
        <v>865</v>
      </c>
      <c r="C420" s="250" t="s">
        <v>204</v>
      </c>
      <c r="D420" s="251" t="n">
        <v>124.55</v>
      </c>
    </row>
    <row r="421" customFormat="false" ht="12.8" hidden="false" customHeight="false" outlineLevel="0" collapsed="false">
      <c r="A421" s="250" t="n">
        <v>103143</v>
      </c>
      <c r="B421" s="250" t="s">
        <v>866</v>
      </c>
      <c r="C421" s="250" t="s">
        <v>204</v>
      </c>
      <c r="D421" s="251" t="n">
        <v>164.58</v>
      </c>
    </row>
    <row r="422" customFormat="false" ht="12.8" hidden="false" customHeight="false" outlineLevel="0" collapsed="false">
      <c r="A422" s="250" t="n">
        <v>103144</v>
      </c>
      <c r="B422" s="250" t="s">
        <v>867</v>
      </c>
      <c r="C422" s="250" t="s">
        <v>204</v>
      </c>
      <c r="D422" s="251" t="n">
        <v>178.46</v>
      </c>
    </row>
    <row r="423" customFormat="false" ht="12.8" hidden="false" customHeight="false" outlineLevel="0" collapsed="false">
      <c r="A423" s="250" t="n">
        <v>103145</v>
      </c>
      <c r="B423" s="250" t="s">
        <v>868</v>
      </c>
      <c r="C423" s="250" t="s">
        <v>204</v>
      </c>
      <c r="D423" s="251" t="n">
        <v>218.5</v>
      </c>
    </row>
    <row r="424" customFormat="false" ht="12.8" hidden="false" customHeight="false" outlineLevel="0" collapsed="false">
      <c r="A424" s="250" t="n">
        <v>103146</v>
      </c>
      <c r="B424" s="250" t="s">
        <v>869</v>
      </c>
      <c r="C424" s="250" t="s">
        <v>204</v>
      </c>
      <c r="D424" s="251" t="n">
        <v>232.39</v>
      </c>
    </row>
    <row r="425" customFormat="false" ht="12.8" hidden="false" customHeight="false" outlineLevel="0" collapsed="false">
      <c r="A425" s="250" t="n">
        <v>103147</v>
      </c>
      <c r="B425" s="250" t="s">
        <v>870</v>
      </c>
      <c r="C425" s="250" t="s">
        <v>204</v>
      </c>
      <c r="D425" s="251" t="n">
        <v>260.2</v>
      </c>
    </row>
    <row r="426" customFormat="false" ht="12.8" hidden="false" customHeight="false" outlineLevel="0" collapsed="false">
      <c r="A426" s="250" t="n">
        <v>103148</v>
      </c>
      <c r="B426" s="250" t="s">
        <v>871</v>
      </c>
      <c r="C426" s="250" t="s">
        <v>204</v>
      </c>
      <c r="D426" s="251" t="n">
        <v>314.1</v>
      </c>
    </row>
    <row r="427" customFormat="false" ht="12.8" hidden="false" customHeight="false" outlineLevel="0" collapsed="false">
      <c r="A427" s="250" t="n">
        <v>103149</v>
      </c>
      <c r="B427" s="250" t="s">
        <v>872</v>
      </c>
      <c r="C427" s="250" t="s">
        <v>204</v>
      </c>
      <c r="D427" s="251" t="n">
        <v>341.91</v>
      </c>
    </row>
    <row r="428" customFormat="false" ht="12.8" hidden="false" customHeight="false" outlineLevel="0" collapsed="false">
      <c r="A428" s="250" t="n">
        <v>103150</v>
      </c>
      <c r="B428" s="250" t="s">
        <v>873</v>
      </c>
      <c r="C428" s="250" t="s">
        <v>204</v>
      </c>
      <c r="D428" s="251" t="n">
        <v>395.78</v>
      </c>
    </row>
    <row r="429" customFormat="false" ht="12.8" hidden="false" customHeight="false" outlineLevel="0" collapsed="false">
      <c r="A429" s="250" t="n">
        <v>103151</v>
      </c>
      <c r="B429" s="250" t="s">
        <v>874</v>
      </c>
      <c r="C429" s="250" t="s">
        <v>204</v>
      </c>
      <c r="D429" s="251" t="n">
        <v>423.64</v>
      </c>
    </row>
    <row r="430" customFormat="false" ht="12.8" hidden="false" customHeight="false" outlineLevel="0" collapsed="false">
      <c r="A430" s="250" t="n">
        <v>103152</v>
      </c>
      <c r="B430" s="250" t="s">
        <v>875</v>
      </c>
      <c r="C430" s="250" t="s">
        <v>204</v>
      </c>
      <c r="D430" s="251" t="n">
        <v>505.35</v>
      </c>
    </row>
    <row r="431" customFormat="false" ht="12.8" hidden="false" customHeight="false" outlineLevel="0" collapsed="false">
      <c r="A431" s="250" t="n">
        <v>103372</v>
      </c>
      <c r="B431" s="250" t="s">
        <v>876</v>
      </c>
      <c r="C431" s="250" t="s">
        <v>171</v>
      </c>
      <c r="D431" s="251" t="n">
        <v>5.19</v>
      </c>
    </row>
    <row r="432" customFormat="false" ht="12.8" hidden="false" customHeight="false" outlineLevel="0" collapsed="false">
      <c r="A432" s="250" t="n">
        <v>103373</v>
      </c>
      <c r="B432" s="250" t="s">
        <v>877</v>
      </c>
      <c r="C432" s="250" t="s">
        <v>171</v>
      </c>
      <c r="D432" s="251" t="n">
        <v>10.14</v>
      </c>
    </row>
    <row r="433" customFormat="false" ht="12.8" hidden="false" customHeight="false" outlineLevel="0" collapsed="false">
      <c r="A433" s="250" t="n">
        <v>103376</v>
      </c>
      <c r="B433" s="250" t="s">
        <v>878</v>
      </c>
      <c r="C433" s="250" t="s">
        <v>171</v>
      </c>
      <c r="D433" s="251" t="n">
        <v>119.82</v>
      </c>
    </row>
    <row r="434" customFormat="false" ht="12.8" hidden="false" customHeight="false" outlineLevel="0" collapsed="false">
      <c r="A434" s="250" t="n">
        <v>103377</v>
      </c>
      <c r="B434" s="250" t="s">
        <v>879</v>
      </c>
      <c r="C434" s="250" t="s">
        <v>171</v>
      </c>
      <c r="D434" s="251" t="n">
        <v>256.12</v>
      </c>
    </row>
    <row r="435" customFormat="false" ht="12.8" hidden="false" customHeight="false" outlineLevel="0" collapsed="false">
      <c r="A435" s="250" t="n">
        <v>103379</v>
      </c>
      <c r="B435" s="250" t="s">
        <v>880</v>
      </c>
      <c r="C435" s="250" t="s">
        <v>171</v>
      </c>
      <c r="D435" s="251" t="n">
        <v>398.54</v>
      </c>
    </row>
    <row r="436" customFormat="false" ht="12.8" hidden="false" customHeight="false" outlineLevel="0" collapsed="false">
      <c r="A436" s="250" t="n">
        <v>103383</v>
      </c>
      <c r="B436" s="250" t="s">
        <v>881</v>
      </c>
      <c r="C436" s="250" t="s">
        <v>171</v>
      </c>
      <c r="D436" s="251" t="n">
        <v>976.24</v>
      </c>
    </row>
    <row r="437" customFormat="false" ht="12.8" hidden="false" customHeight="false" outlineLevel="0" collapsed="false">
      <c r="A437" s="250" t="n">
        <v>103385</v>
      </c>
      <c r="B437" s="250" t="s">
        <v>882</v>
      </c>
      <c r="C437" s="250" t="s">
        <v>171</v>
      </c>
      <c r="D437" s="251" t="n">
        <v>1574.42</v>
      </c>
    </row>
    <row r="438" customFormat="false" ht="12.8" hidden="false" customHeight="false" outlineLevel="0" collapsed="false">
      <c r="A438" s="250" t="n">
        <v>103387</v>
      </c>
      <c r="B438" s="250" t="s">
        <v>883</v>
      </c>
      <c r="C438" s="250" t="s">
        <v>171</v>
      </c>
      <c r="D438" s="251" t="n">
        <v>2761.62</v>
      </c>
    </row>
    <row r="439" customFormat="false" ht="12.8" hidden="false" customHeight="false" outlineLevel="0" collapsed="false">
      <c r="A439" s="250" t="n">
        <v>103389</v>
      </c>
      <c r="B439" s="250" t="s">
        <v>884</v>
      </c>
      <c r="C439" s="250" t="s">
        <v>171</v>
      </c>
      <c r="D439" s="251" t="n">
        <v>4106.92</v>
      </c>
    </row>
    <row r="440" customFormat="false" ht="12.8" hidden="false" customHeight="false" outlineLevel="0" collapsed="false">
      <c r="A440" s="250" t="n">
        <v>103391</v>
      </c>
      <c r="B440" s="250" t="s">
        <v>885</v>
      </c>
      <c r="C440" s="250" t="s">
        <v>171</v>
      </c>
      <c r="D440" s="251" t="n">
        <v>2709.48</v>
      </c>
    </row>
    <row r="441" customFormat="false" ht="12.8" hidden="false" customHeight="false" outlineLevel="0" collapsed="false">
      <c r="A441" s="250" t="n">
        <v>103392</v>
      </c>
      <c r="B441" s="250" t="s">
        <v>886</v>
      </c>
      <c r="C441" s="250" t="s">
        <v>171</v>
      </c>
      <c r="D441" s="251" t="n">
        <v>4425.15</v>
      </c>
    </row>
    <row r="442" customFormat="false" ht="12.8" hidden="false" customHeight="false" outlineLevel="0" collapsed="false">
      <c r="A442" s="250" t="n">
        <v>103393</v>
      </c>
      <c r="B442" s="250" t="s">
        <v>887</v>
      </c>
      <c r="C442" s="250" t="s">
        <v>171</v>
      </c>
      <c r="D442" s="251" t="n">
        <v>4881.13</v>
      </c>
    </row>
    <row r="443" customFormat="false" ht="12.8" hidden="false" customHeight="false" outlineLevel="0" collapsed="false">
      <c r="A443" s="250" t="n">
        <v>103397</v>
      </c>
      <c r="B443" s="250" t="s">
        <v>888</v>
      </c>
      <c r="C443" s="250" t="s">
        <v>204</v>
      </c>
      <c r="D443" s="251" t="n">
        <v>4.91</v>
      </c>
    </row>
    <row r="444" customFormat="false" ht="12.8" hidden="false" customHeight="false" outlineLevel="0" collapsed="false">
      <c r="A444" s="250" t="n">
        <v>103398</v>
      </c>
      <c r="B444" s="250" t="s">
        <v>889</v>
      </c>
      <c r="C444" s="250" t="s">
        <v>204</v>
      </c>
      <c r="D444" s="251" t="n">
        <v>7.86</v>
      </c>
    </row>
    <row r="445" customFormat="false" ht="12.8" hidden="false" customHeight="false" outlineLevel="0" collapsed="false">
      <c r="A445" s="250" t="n">
        <v>103399</v>
      </c>
      <c r="B445" s="250" t="s">
        <v>890</v>
      </c>
      <c r="C445" s="250" t="s">
        <v>204</v>
      </c>
      <c r="D445" s="251" t="n">
        <v>15.5</v>
      </c>
    </row>
    <row r="446" customFormat="false" ht="12.8" hidden="false" customHeight="false" outlineLevel="0" collapsed="false">
      <c r="A446" s="250" t="n">
        <v>103400</v>
      </c>
      <c r="B446" s="250" t="s">
        <v>891</v>
      </c>
      <c r="C446" s="250" t="s">
        <v>204</v>
      </c>
      <c r="D446" s="251" t="n">
        <v>22.14</v>
      </c>
    </row>
    <row r="447" customFormat="false" ht="12.8" hidden="false" customHeight="false" outlineLevel="0" collapsed="false">
      <c r="A447" s="250" t="n">
        <v>103401</v>
      </c>
      <c r="B447" s="250" t="s">
        <v>892</v>
      </c>
      <c r="C447" s="250" t="s">
        <v>204</v>
      </c>
      <c r="D447" s="251" t="n">
        <v>27.07</v>
      </c>
    </row>
    <row r="448" customFormat="false" ht="12.8" hidden="false" customHeight="false" outlineLevel="0" collapsed="false">
      <c r="A448" s="250" t="n">
        <v>103402</v>
      </c>
      <c r="B448" s="250" t="s">
        <v>893</v>
      </c>
      <c r="C448" s="250" t="s">
        <v>204</v>
      </c>
      <c r="D448" s="251" t="n">
        <v>39.37</v>
      </c>
    </row>
    <row r="449" customFormat="false" ht="12.8" hidden="false" customHeight="false" outlineLevel="0" collapsed="false">
      <c r="A449" s="250" t="n">
        <v>103403</v>
      </c>
      <c r="B449" s="250" t="s">
        <v>894</v>
      </c>
      <c r="C449" s="250" t="s">
        <v>204</v>
      </c>
      <c r="D449" s="251" t="n">
        <v>44.29</v>
      </c>
    </row>
    <row r="450" customFormat="false" ht="12.8" hidden="false" customHeight="false" outlineLevel="0" collapsed="false">
      <c r="A450" s="250" t="n">
        <v>103404</v>
      </c>
      <c r="B450" s="250" t="s">
        <v>895</v>
      </c>
      <c r="C450" s="250" t="s">
        <v>204</v>
      </c>
      <c r="D450" s="251" t="n">
        <v>49.21</v>
      </c>
    </row>
    <row r="451" customFormat="false" ht="12.8" hidden="false" customHeight="false" outlineLevel="0" collapsed="false">
      <c r="A451" s="250" t="n">
        <v>103405</v>
      </c>
      <c r="B451" s="250" t="s">
        <v>896</v>
      </c>
      <c r="C451" s="250" t="s">
        <v>204</v>
      </c>
      <c r="D451" s="251" t="n">
        <v>55.36</v>
      </c>
    </row>
    <row r="452" customFormat="false" ht="12.8" hidden="false" customHeight="false" outlineLevel="0" collapsed="false">
      <c r="A452" s="250" t="n">
        <v>103406</v>
      </c>
      <c r="B452" s="250" t="s">
        <v>897</v>
      </c>
      <c r="C452" s="250" t="s">
        <v>204</v>
      </c>
      <c r="D452" s="251" t="n">
        <v>61.52</v>
      </c>
    </row>
    <row r="453" customFormat="false" ht="12.8" hidden="false" customHeight="false" outlineLevel="0" collapsed="false">
      <c r="A453" s="250" t="n">
        <v>103407</v>
      </c>
      <c r="B453" s="250" t="s">
        <v>898</v>
      </c>
      <c r="C453" s="250" t="s">
        <v>204</v>
      </c>
      <c r="D453" s="251" t="n">
        <v>68.89</v>
      </c>
    </row>
    <row r="454" customFormat="false" ht="12.8" hidden="false" customHeight="false" outlineLevel="0" collapsed="false">
      <c r="A454" s="250" t="n">
        <v>103408</v>
      </c>
      <c r="B454" s="250" t="s">
        <v>899</v>
      </c>
      <c r="C454" s="250" t="s">
        <v>204</v>
      </c>
      <c r="D454" s="251" t="n">
        <v>77.51</v>
      </c>
    </row>
    <row r="455" customFormat="false" ht="12.8" hidden="false" customHeight="false" outlineLevel="0" collapsed="false">
      <c r="A455" s="250" t="n">
        <v>103409</v>
      </c>
      <c r="B455" s="250" t="s">
        <v>900</v>
      </c>
      <c r="C455" s="250" t="s">
        <v>204</v>
      </c>
      <c r="D455" s="251" t="n">
        <v>87.35</v>
      </c>
    </row>
    <row r="456" customFormat="false" ht="12.8" hidden="false" customHeight="false" outlineLevel="0" collapsed="false">
      <c r="A456" s="250" t="n">
        <v>103410</v>
      </c>
      <c r="B456" s="250" t="s">
        <v>901</v>
      </c>
      <c r="C456" s="250" t="s">
        <v>204</v>
      </c>
      <c r="D456" s="251" t="n">
        <v>98.43</v>
      </c>
    </row>
    <row r="457" customFormat="false" ht="12.8" hidden="false" customHeight="false" outlineLevel="0" collapsed="false">
      <c r="A457" s="250" t="n">
        <v>103411</v>
      </c>
      <c r="B457" s="250" t="s">
        <v>902</v>
      </c>
      <c r="C457" s="250" t="s">
        <v>204</v>
      </c>
      <c r="D457" s="251" t="n">
        <v>9.83</v>
      </c>
    </row>
    <row r="458" customFormat="false" ht="12.8" hidden="false" customHeight="false" outlineLevel="0" collapsed="false">
      <c r="A458" s="250" t="n">
        <v>103412</v>
      </c>
      <c r="B458" s="250" t="s">
        <v>903</v>
      </c>
      <c r="C458" s="250" t="s">
        <v>204</v>
      </c>
      <c r="D458" s="251" t="n">
        <v>15.74</v>
      </c>
    </row>
    <row r="459" customFormat="false" ht="12.8" hidden="false" customHeight="false" outlineLevel="0" collapsed="false">
      <c r="A459" s="250" t="n">
        <v>103413</v>
      </c>
      <c r="B459" s="250" t="s">
        <v>904</v>
      </c>
      <c r="C459" s="250" t="s">
        <v>204</v>
      </c>
      <c r="D459" s="251" t="n">
        <v>31</v>
      </c>
    </row>
    <row r="460" customFormat="false" ht="12.8" hidden="false" customHeight="false" outlineLevel="0" collapsed="false">
      <c r="A460" s="250" t="n">
        <v>103414</v>
      </c>
      <c r="B460" s="250" t="s">
        <v>905</v>
      </c>
      <c r="C460" s="250" t="s">
        <v>204</v>
      </c>
      <c r="D460" s="251" t="n">
        <v>44.29</v>
      </c>
    </row>
    <row r="461" customFormat="false" ht="12.8" hidden="false" customHeight="false" outlineLevel="0" collapsed="false">
      <c r="A461" s="250" t="n">
        <v>103415</v>
      </c>
      <c r="B461" s="250" t="s">
        <v>906</v>
      </c>
      <c r="C461" s="250" t="s">
        <v>204</v>
      </c>
      <c r="D461" s="251" t="n">
        <v>54.14</v>
      </c>
    </row>
    <row r="462" customFormat="false" ht="12.8" hidden="false" customHeight="false" outlineLevel="0" collapsed="false">
      <c r="A462" s="250" t="n">
        <v>103416</v>
      </c>
      <c r="B462" s="250" t="s">
        <v>907</v>
      </c>
      <c r="C462" s="250" t="s">
        <v>204</v>
      </c>
      <c r="D462" s="251" t="n">
        <v>78.75</v>
      </c>
    </row>
    <row r="463" customFormat="false" ht="12.8" hidden="false" customHeight="false" outlineLevel="0" collapsed="false">
      <c r="A463" s="250" t="n">
        <v>103417</v>
      </c>
      <c r="B463" s="250" t="s">
        <v>908</v>
      </c>
      <c r="C463" s="250" t="s">
        <v>204</v>
      </c>
      <c r="D463" s="251" t="n">
        <v>88.59</v>
      </c>
    </row>
    <row r="464" customFormat="false" ht="12.8" hidden="false" customHeight="false" outlineLevel="0" collapsed="false">
      <c r="A464" s="250" t="n">
        <v>103418</v>
      </c>
      <c r="B464" s="250" t="s">
        <v>909</v>
      </c>
      <c r="C464" s="250" t="s">
        <v>204</v>
      </c>
      <c r="D464" s="251" t="n">
        <v>98.43</v>
      </c>
    </row>
    <row r="465" customFormat="false" ht="12.8" hidden="false" customHeight="false" outlineLevel="0" collapsed="false">
      <c r="A465" s="250" t="n">
        <v>103419</v>
      </c>
      <c r="B465" s="250" t="s">
        <v>910</v>
      </c>
      <c r="C465" s="250" t="s">
        <v>204</v>
      </c>
      <c r="D465" s="251" t="n">
        <v>110.73</v>
      </c>
    </row>
    <row r="466" customFormat="false" ht="12.8" hidden="false" customHeight="false" outlineLevel="0" collapsed="false">
      <c r="A466" s="250" t="n">
        <v>103420</v>
      </c>
      <c r="B466" s="250" t="s">
        <v>911</v>
      </c>
      <c r="C466" s="250" t="s">
        <v>204</v>
      </c>
      <c r="D466" s="251" t="n">
        <v>123.04</v>
      </c>
    </row>
    <row r="467" customFormat="false" ht="12.8" hidden="false" customHeight="false" outlineLevel="0" collapsed="false">
      <c r="A467" s="250" t="n">
        <v>103421</v>
      </c>
      <c r="B467" s="250" t="s">
        <v>912</v>
      </c>
      <c r="C467" s="250" t="s">
        <v>204</v>
      </c>
      <c r="D467" s="251" t="n">
        <v>137.81</v>
      </c>
    </row>
    <row r="468" customFormat="false" ht="12.8" hidden="false" customHeight="false" outlineLevel="0" collapsed="false">
      <c r="A468" s="250" t="n">
        <v>103422</v>
      </c>
      <c r="B468" s="250" t="s">
        <v>913</v>
      </c>
      <c r="C468" s="250" t="s">
        <v>204</v>
      </c>
      <c r="D468" s="251" t="n">
        <v>155.03</v>
      </c>
    </row>
    <row r="469" customFormat="false" ht="12.8" hidden="false" customHeight="false" outlineLevel="0" collapsed="false">
      <c r="A469" s="250" t="n">
        <v>103423</v>
      </c>
      <c r="B469" s="250" t="s">
        <v>914</v>
      </c>
      <c r="C469" s="250" t="s">
        <v>204</v>
      </c>
      <c r="D469" s="251" t="n">
        <v>174.73</v>
      </c>
    </row>
    <row r="470" customFormat="false" ht="12.8" hidden="false" customHeight="false" outlineLevel="0" collapsed="false">
      <c r="A470" s="250" t="n">
        <v>103424</v>
      </c>
      <c r="B470" s="250" t="s">
        <v>915</v>
      </c>
      <c r="C470" s="250" t="s">
        <v>204</v>
      </c>
      <c r="D470" s="251" t="n">
        <v>196.87</v>
      </c>
    </row>
    <row r="471" customFormat="false" ht="12.8" hidden="false" customHeight="false" outlineLevel="0" collapsed="false">
      <c r="A471" s="250" t="n">
        <v>103425</v>
      </c>
      <c r="B471" s="250" t="s">
        <v>916</v>
      </c>
      <c r="C471" s="250" t="s">
        <v>204</v>
      </c>
      <c r="D471" s="251" t="n">
        <v>16.04</v>
      </c>
    </row>
    <row r="472" customFormat="false" ht="12.8" hidden="false" customHeight="false" outlineLevel="0" collapsed="false">
      <c r="A472" s="250" t="n">
        <v>103426</v>
      </c>
      <c r="B472" s="250" t="s">
        <v>917</v>
      </c>
      <c r="C472" s="250" t="s">
        <v>204</v>
      </c>
      <c r="D472" s="251" t="n">
        <v>19.85</v>
      </c>
    </row>
    <row r="473" customFormat="false" ht="12.8" hidden="false" customHeight="false" outlineLevel="0" collapsed="false">
      <c r="A473" s="250" t="n">
        <v>103427</v>
      </c>
      <c r="B473" s="250" t="s">
        <v>918</v>
      </c>
      <c r="C473" s="250" t="s">
        <v>204</v>
      </c>
      <c r="D473" s="251" t="n">
        <v>39.71</v>
      </c>
    </row>
    <row r="474" customFormat="false" ht="12.8" hidden="false" customHeight="false" outlineLevel="0" collapsed="false">
      <c r="A474" s="250" t="n">
        <v>103428</v>
      </c>
      <c r="B474" s="250" t="s">
        <v>919</v>
      </c>
      <c r="C474" s="250" t="s">
        <v>204</v>
      </c>
      <c r="D474" s="251" t="n">
        <v>248.27</v>
      </c>
    </row>
    <row r="475" customFormat="false" ht="12.8" hidden="false" customHeight="false" outlineLevel="0" collapsed="false">
      <c r="A475" s="250" t="n">
        <v>103429</v>
      </c>
      <c r="B475" s="250" t="s">
        <v>920</v>
      </c>
      <c r="C475" s="250" t="s">
        <v>204</v>
      </c>
      <c r="D475" s="251" t="n">
        <v>2615.71</v>
      </c>
    </row>
    <row r="476" customFormat="false" ht="12.8" hidden="false" customHeight="false" outlineLevel="0" collapsed="false">
      <c r="A476" s="250" t="n">
        <v>103430</v>
      </c>
      <c r="B476" s="250" t="s">
        <v>921</v>
      </c>
      <c r="C476" s="250" t="s">
        <v>204</v>
      </c>
      <c r="D476" s="251" t="n">
        <v>33.63</v>
      </c>
    </row>
    <row r="477" customFormat="false" ht="12.8" hidden="false" customHeight="false" outlineLevel="0" collapsed="false">
      <c r="A477" s="250" t="n">
        <v>103431</v>
      </c>
      <c r="B477" s="250" t="s">
        <v>922</v>
      </c>
      <c r="C477" s="250" t="s">
        <v>204</v>
      </c>
      <c r="D477" s="251" t="n">
        <v>59.49</v>
      </c>
    </row>
    <row r="478" customFormat="false" ht="12.8" hidden="false" customHeight="false" outlineLevel="0" collapsed="false">
      <c r="A478" s="250" t="n">
        <v>103432</v>
      </c>
      <c r="B478" s="250" t="s">
        <v>923</v>
      </c>
      <c r="C478" s="250" t="s">
        <v>204</v>
      </c>
      <c r="D478" s="251" t="n">
        <v>1482.86</v>
      </c>
    </row>
    <row r="479" customFormat="false" ht="12.8" hidden="false" customHeight="false" outlineLevel="0" collapsed="false">
      <c r="A479" s="250" t="n">
        <v>103433</v>
      </c>
      <c r="B479" s="250" t="s">
        <v>924</v>
      </c>
      <c r="C479" s="250" t="s">
        <v>204</v>
      </c>
      <c r="D479" s="251" t="n">
        <v>32.39</v>
      </c>
    </row>
    <row r="480" customFormat="false" ht="12.8" hidden="false" customHeight="false" outlineLevel="0" collapsed="false">
      <c r="A480" s="250" t="n">
        <v>103434</v>
      </c>
      <c r="B480" s="250" t="s">
        <v>925</v>
      </c>
      <c r="C480" s="250" t="s">
        <v>204</v>
      </c>
      <c r="D480" s="251" t="n">
        <v>45.14</v>
      </c>
    </row>
    <row r="481" customFormat="false" ht="12.8" hidden="false" customHeight="false" outlineLevel="0" collapsed="false">
      <c r="A481" s="250" t="n">
        <v>103435</v>
      </c>
      <c r="B481" s="250" t="s">
        <v>926</v>
      </c>
      <c r="C481" s="250" t="s">
        <v>204</v>
      </c>
      <c r="D481" s="251" t="n">
        <v>84.26</v>
      </c>
    </row>
    <row r="482" customFormat="false" ht="12.8" hidden="false" customHeight="false" outlineLevel="0" collapsed="false">
      <c r="A482" s="250" t="n">
        <v>103436</v>
      </c>
      <c r="B482" s="250" t="s">
        <v>927</v>
      </c>
      <c r="C482" s="250" t="s">
        <v>204</v>
      </c>
      <c r="D482" s="251" t="n">
        <v>2093.79</v>
      </c>
    </row>
    <row r="483" customFormat="false" ht="12.8" hidden="false" customHeight="false" outlineLevel="0" collapsed="false">
      <c r="A483" s="250" t="n">
        <v>103437</v>
      </c>
      <c r="B483" s="250" t="s">
        <v>928</v>
      </c>
      <c r="C483" s="250" t="s">
        <v>204</v>
      </c>
      <c r="D483" s="251" t="n">
        <v>174.45</v>
      </c>
    </row>
    <row r="484" customFormat="false" ht="12.8" hidden="false" customHeight="false" outlineLevel="0" collapsed="false">
      <c r="A484" s="250" t="n">
        <v>103438</v>
      </c>
      <c r="B484" s="250" t="s">
        <v>929</v>
      </c>
      <c r="C484" s="250" t="s">
        <v>204</v>
      </c>
      <c r="D484" s="251" t="n">
        <v>174.45</v>
      </c>
    </row>
    <row r="485" customFormat="false" ht="12.8" hidden="false" customHeight="false" outlineLevel="0" collapsed="false">
      <c r="A485" s="250" t="n">
        <v>103439</v>
      </c>
      <c r="B485" s="250" t="s">
        <v>930</v>
      </c>
      <c r="C485" s="250" t="s">
        <v>204</v>
      </c>
      <c r="D485" s="251" t="n">
        <v>203.78</v>
      </c>
    </row>
    <row r="486" customFormat="false" ht="12.8" hidden="false" customHeight="false" outlineLevel="0" collapsed="false">
      <c r="A486" s="250" t="n">
        <v>103440</v>
      </c>
      <c r="B486" s="250" t="s">
        <v>931</v>
      </c>
      <c r="C486" s="250" t="s">
        <v>204</v>
      </c>
      <c r="D486" s="251" t="n">
        <v>402.13</v>
      </c>
    </row>
    <row r="487" customFormat="false" ht="12.8" hidden="false" customHeight="false" outlineLevel="0" collapsed="false">
      <c r="A487" s="250" t="n">
        <v>103441</v>
      </c>
      <c r="B487" s="250" t="s">
        <v>932</v>
      </c>
      <c r="C487" s="250" t="s">
        <v>204</v>
      </c>
      <c r="D487" s="251" t="n">
        <v>406.89</v>
      </c>
    </row>
    <row r="488" customFormat="false" ht="12.8" hidden="false" customHeight="false" outlineLevel="0" collapsed="false">
      <c r="A488" s="250" t="n">
        <v>103442</v>
      </c>
      <c r="B488" s="250" t="s">
        <v>933</v>
      </c>
      <c r="C488" s="250" t="s">
        <v>204</v>
      </c>
      <c r="D488" s="251" t="n">
        <v>521.53</v>
      </c>
    </row>
    <row r="489" customFormat="false" ht="12.8" hidden="false" customHeight="false" outlineLevel="0" collapsed="false">
      <c r="A489" s="250" t="n">
        <v>98441</v>
      </c>
      <c r="B489" s="250" t="s">
        <v>934</v>
      </c>
      <c r="C489" s="250" t="s">
        <v>23</v>
      </c>
      <c r="D489" s="251" t="n">
        <v>93.49</v>
      </c>
    </row>
    <row r="490" customFormat="false" ht="12.8" hidden="false" customHeight="false" outlineLevel="0" collapsed="false">
      <c r="A490" s="250" t="n">
        <v>98443</v>
      </c>
      <c r="B490" s="250" t="s">
        <v>935</v>
      </c>
      <c r="C490" s="250" t="s">
        <v>23</v>
      </c>
      <c r="D490" s="251" t="n">
        <v>69.02</v>
      </c>
    </row>
    <row r="491" customFormat="false" ht="12.8" hidden="false" customHeight="false" outlineLevel="0" collapsed="false">
      <c r="A491" s="250" t="n">
        <v>98445</v>
      </c>
      <c r="B491" s="250" t="s">
        <v>936</v>
      </c>
      <c r="C491" s="250" t="s">
        <v>23</v>
      </c>
      <c r="D491" s="251" t="n">
        <v>111.41</v>
      </c>
    </row>
    <row r="492" customFormat="false" ht="12.8" hidden="false" customHeight="false" outlineLevel="0" collapsed="false">
      <c r="A492" s="250" t="n">
        <v>98446</v>
      </c>
      <c r="B492" s="250" t="s">
        <v>937</v>
      </c>
      <c r="C492" s="250" t="s">
        <v>23</v>
      </c>
      <c r="D492" s="251" t="n">
        <v>145.63</v>
      </c>
    </row>
    <row r="493" customFormat="false" ht="12.8" hidden="false" customHeight="false" outlineLevel="0" collapsed="false">
      <c r="A493" s="250" t="n">
        <v>98447</v>
      </c>
      <c r="B493" s="250" t="s">
        <v>938</v>
      </c>
      <c r="C493" s="250" t="s">
        <v>23</v>
      </c>
      <c r="D493" s="251" t="n">
        <v>82.88</v>
      </c>
    </row>
    <row r="494" customFormat="false" ht="12.8" hidden="false" customHeight="false" outlineLevel="0" collapsed="false">
      <c r="A494" s="250" t="n">
        <v>98448</v>
      </c>
      <c r="B494" s="250" t="s">
        <v>939</v>
      </c>
      <c r="C494" s="250" t="s">
        <v>23</v>
      </c>
      <c r="D494" s="251" t="n">
        <v>109.55</v>
      </c>
    </row>
    <row r="495" customFormat="false" ht="12.8" hidden="false" customHeight="false" outlineLevel="0" collapsed="false">
      <c r="A495" s="250" t="n">
        <v>98449</v>
      </c>
      <c r="B495" s="250" t="s">
        <v>940</v>
      </c>
      <c r="C495" s="250" t="s">
        <v>23</v>
      </c>
      <c r="D495" s="251" t="n">
        <v>125.52</v>
      </c>
    </row>
    <row r="496" customFormat="false" ht="12.8" hidden="false" customHeight="false" outlineLevel="0" collapsed="false">
      <c r="A496" s="250" t="n">
        <v>98451</v>
      </c>
      <c r="B496" s="250" t="s">
        <v>941</v>
      </c>
      <c r="C496" s="250" t="s">
        <v>23</v>
      </c>
      <c r="D496" s="251" t="n">
        <v>97.6</v>
      </c>
    </row>
    <row r="497" customFormat="false" ht="12.8" hidden="false" customHeight="false" outlineLevel="0" collapsed="false">
      <c r="A497" s="250" t="n">
        <v>98453</v>
      </c>
      <c r="B497" s="250" t="s">
        <v>942</v>
      </c>
      <c r="C497" s="250" t="s">
        <v>23</v>
      </c>
      <c r="D497" s="251" t="n">
        <v>148.33</v>
      </c>
    </row>
    <row r="498" customFormat="false" ht="12.8" hidden="false" customHeight="false" outlineLevel="0" collapsed="false">
      <c r="A498" s="250" t="n">
        <v>98454</v>
      </c>
      <c r="B498" s="250" t="s">
        <v>943</v>
      </c>
      <c r="C498" s="250" t="s">
        <v>23</v>
      </c>
      <c r="D498" s="251" t="n">
        <v>191.91</v>
      </c>
    </row>
    <row r="499" customFormat="false" ht="12.8" hidden="false" customHeight="false" outlineLevel="0" collapsed="false">
      <c r="A499" s="250" t="n">
        <v>98455</v>
      </c>
      <c r="B499" s="250" t="s">
        <v>944</v>
      </c>
      <c r="C499" s="250" t="s">
        <v>23</v>
      </c>
      <c r="D499" s="251" t="n">
        <v>115.31</v>
      </c>
    </row>
    <row r="500" customFormat="false" ht="12.8" hidden="false" customHeight="false" outlineLevel="0" collapsed="false">
      <c r="A500" s="250" t="n">
        <v>98456</v>
      </c>
      <c r="B500" s="250" t="s">
        <v>945</v>
      </c>
      <c r="C500" s="250" t="s">
        <v>23</v>
      </c>
      <c r="D500" s="251" t="n">
        <v>151.81</v>
      </c>
    </row>
    <row r="501" customFormat="false" ht="12.8" hidden="false" customHeight="false" outlineLevel="0" collapsed="false">
      <c r="A501" s="250" t="n">
        <v>98458</v>
      </c>
      <c r="B501" s="250" t="s">
        <v>946</v>
      </c>
      <c r="C501" s="250" t="s">
        <v>23</v>
      </c>
      <c r="D501" s="251" t="n">
        <v>93.1</v>
      </c>
    </row>
    <row r="502" customFormat="false" ht="12.8" hidden="false" customHeight="false" outlineLevel="0" collapsed="false">
      <c r="A502" s="250" t="n">
        <v>98459</v>
      </c>
      <c r="B502" s="250" t="s">
        <v>947</v>
      </c>
      <c r="C502" s="250" t="s">
        <v>23</v>
      </c>
      <c r="D502" s="251" t="n">
        <v>91.46</v>
      </c>
    </row>
    <row r="503" customFormat="false" ht="12.8" hidden="false" customHeight="false" outlineLevel="0" collapsed="false">
      <c r="A503" s="250" t="n">
        <v>98460</v>
      </c>
      <c r="B503" s="250" t="s">
        <v>948</v>
      </c>
      <c r="C503" s="250" t="s">
        <v>23</v>
      </c>
      <c r="D503" s="251" t="n">
        <v>67.28</v>
      </c>
    </row>
    <row r="504" customFormat="false" ht="12.8" hidden="false" customHeight="false" outlineLevel="0" collapsed="false">
      <c r="A504" s="250" t="n">
        <v>98461</v>
      </c>
      <c r="B504" s="250" t="s">
        <v>949</v>
      </c>
      <c r="C504" s="250" t="s">
        <v>204</v>
      </c>
      <c r="D504" s="251" t="n">
        <v>5653.39</v>
      </c>
    </row>
    <row r="505" customFormat="false" ht="12.8" hidden="false" customHeight="false" outlineLevel="0" collapsed="false">
      <c r="A505" s="250" t="n">
        <v>98462</v>
      </c>
      <c r="B505" s="250" t="s">
        <v>950</v>
      </c>
      <c r="C505" s="250" t="s">
        <v>204</v>
      </c>
      <c r="D505" s="251" t="n">
        <v>9618.27</v>
      </c>
    </row>
    <row r="506" customFormat="false" ht="12.8" hidden="false" customHeight="false" outlineLevel="0" collapsed="false">
      <c r="A506" s="250" t="n">
        <v>105113</v>
      </c>
      <c r="B506" s="250" t="s">
        <v>951</v>
      </c>
      <c r="C506" s="250" t="s">
        <v>204</v>
      </c>
      <c r="D506" s="251" t="n">
        <v>7459.45</v>
      </c>
    </row>
    <row r="507" customFormat="false" ht="12.8" hidden="false" customHeight="false" outlineLevel="0" collapsed="false">
      <c r="A507" s="250" t="n">
        <v>105114</v>
      </c>
      <c r="B507" s="250" t="s">
        <v>952</v>
      </c>
      <c r="C507" s="250" t="s">
        <v>33</v>
      </c>
      <c r="D507" s="251" t="n">
        <v>1871.56</v>
      </c>
    </row>
    <row r="508" customFormat="false" ht="12.8" hidden="false" customHeight="false" outlineLevel="0" collapsed="false">
      <c r="A508" s="250" t="n">
        <v>105115</v>
      </c>
      <c r="B508" s="250" t="s">
        <v>953</v>
      </c>
      <c r="C508" s="250" t="s">
        <v>204</v>
      </c>
      <c r="D508" s="251" t="n">
        <v>143.56</v>
      </c>
    </row>
    <row r="509" customFormat="false" ht="12.8" hidden="false" customHeight="false" outlineLevel="0" collapsed="false">
      <c r="A509" s="250" t="n">
        <v>105116</v>
      </c>
      <c r="B509" s="250" t="s">
        <v>954</v>
      </c>
      <c r="C509" s="250" t="s">
        <v>204</v>
      </c>
      <c r="D509" s="251" t="n">
        <v>14.61</v>
      </c>
    </row>
    <row r="510" customFormat="false" ht="12.8" hidden="false" customHeight="false" outlineLevel="0" collapsed="false">
      <c r="A510" s="250" t="n">
        <v>105126</v>
      </c>
      <c r="B510" s="250" t="s">
        <v>955</v>
      </c>
      <c r="C510" s="250" t="s">
        <v>171</v>
      </c>
      <c r="D510" s="251" t="n">
        <v>30.05</v>
      </c>
    </row>
    <row r="511" customFormat="false" ht="12.8" hidden="false" customHeight="false" outlineLevel="0" collapsed="false">
      <c r="A511" s="250" t="n">
        <v>105127</v>
      </c>
      <c r="B511" s="250" t="s">
        <v>956</v>
      </c>
      <c r="C511" s="250" t="s">
        <v>171</v>
      </c>
      <c r="D511" s="251" t="n">
        <v>27.01</v>
      </c>
    </row>
    <row r="512" customFormat="false" ht="12.8" hidden="false" customHeight="false" outlineLevel="0" collapsed="false">
      <c r="A512" s="250" t="n">
        <v>105128</v>
      </c>
      <c r="B512" s="250" t="s">
        <v>957</v>
      </c>
      <c r="C512" s="250" t="s">
        <v>171</v>
      </c>
      <c r="D512" s="251" t="n">
        <v>91.55</v>
      </c>
    </row>
    <row r="513" customFormat="false" ht="12.8" hidden="false" customHeight="false" outlineLevel="0" collapsed="false">
      <c r="A513" s="250" t="n">
        <v>105130</v>
      </c>
      <c r="B513" s="250" t="s">
        <v>958</v>
      </c>
      <c r="C513" s="250" t="s">
        <v>171</v>
      </c>
      <c r="D513" s="251" t="n">
        <v>31.57</v>
      </c>
    </row>
    <row r="514" customFormat="false" ht="12.8" hidden="false" customHeight="false" outlineLevel="0" collapsed="false">
      <c r="A514" s="250" t="n">
        <v>5631</v>
      </c>
      <c r="B514" s="250" t="s">
        <v>959</v>
      </c>
      <c r="C514" s="250" t="s">
        <v>960</v>
      </c>
      <c r="D514" s="251" t="n">
        <v>215.95</v>
      </c>
    </row>
    <row r="515" customFormat="false" ht="12.8" hidden="false" customHeight="false" outlineLevel="0" collapsed="false">
      <c r="A515" s="250" t="n">
        <v>5678</v>
      </c>
      <c r="B515" s="250" t="s">
        <v>961</v>
      </c>
      <c r="C515" s="250" t="s">
        <v>960</v>
      </c>
      <c r="D515" s="251" t="n">
        <v>150.09</v>
      </c>
    </row>
    <row r="516" customFormat="false" ht="12.8" hidden="false" customHeight="false" outlineLevel="0" collapsed="false">
      <c r="A516" s="250" t="n">
        <v>5680</v>
      </c>
      <c r="B516" s="250" t="s">
        <v>962</v>
      </c>
      <c r="C516" s="250" t="s">
        <v>960</v>
      </c>
      <c r="D516" s="251" t="n">
        <v>138.16</v>
      </c>
    </row>
    <row r="517" customFormat="false" ht="12.8" hidden="false" customHeight="false" outlineLevel="0" collapsed="false">
      <c r="A517" s="250" t="n">
        <v>5684</v>
      </c>
      <c r="B517" s="250" t="s">
        <v>963</v>
      </c>
      <c r="C517" s="250" t="s">
        <v>960</v>
      </c>
      <c r="D517" s="251" t="n">
        <v>168.02</v>
      </c>
    </row>
    <row r="518" customFormat="false" ht="12.8" hidden="false" customHeight="false" outlineLevel="0" collapsed="false">
      <c r="A518" s="250" t="n">
        <v>5689</v>
      </c>
      <c r="B518" s="250" t="s">
        <v>964</v>
      </c>
      <c r="C518" s="250" t="s">
        <v>960</v>
      </c>
      <c r="D518" s="251" t="n">
        <v>6.32</v>
      </c>
    </row>
    <row r="519" customFormat="false" ht="12.8" hidden="false" customHeight="false" outlineLevel="0" collapsed="false">
      <c r="A519" s="250" t="n">
        <v>5795</v>
      </c>
      <c r="B519" s="250" t="s">
        <v>965</v>
      </c>
      <c r="C519" s="250" t="s">
        <v>960</v>
      </c>
      <c r="D519" s="251" t="n">
        <v>33.03</v>
      </c>
    </row>
    <row r="520" customFormat="false" ht="12.8" hidden="false" customHeight="false" outlineLevel="0" collapsed="false">
      <c r="A520" s="250" t="n">
        <v>5811</v>
      </c>
      <c r="B520" s="250" t="s">
        <v>966</v>
      </c>
      <c r="C520" s="250" t="s">
        <v>960</v>
      </c>
      <c r="D520" s="251" t="n">
        <v>210.95</v>
      </c>
    </row>
    <row r="521" customFormat="false" ht="12.8" hidden="false" customHeight="false" outlineLevel="0" collapsed="false">
      <c r="A521" s="250" t="n">
        <v>5823</v>
      </c>
      <c r="B521" s="250" t="s">
        <v>967</v>
      </c>
      <c r="C521" s="250" t="s">
        <v>960</v>
      </c>
      <c r="D521" s="251" t="n">
        <v>252.12</v>
      </c>
    </row>
    <row r="522" customFormat="false" ht="12.8" hidden="false" customHeight="false" outlineLevel="0" collapsed="false">
      <c r="A522" s="250" t="n">
        <v>5824</v>
      </c>
      <c r="B522" s="250" t="s">
        <v>968</v>
      </c>
      <c r="C522" s="250" t="s">
        <v>960</v>
      </c>
      <c r="D522" s="251" t="n">
        <v>222.13</v>
      </c>
    </row>
    <row r="523" customFormat="false" ht="12.8" hidden="false" customHeight="false" outlineLevel="0" collapsed="false">
      <c r="A523" s="250" t="n">
        <v>5835</v>
      </c>
      <c r="B523" s="250" t="s">
        <v>969</v>
      </c>
      <c r="C523" s="250" t="s">
        <v>960</v>
      </c>
      <c r="D523" s="251" t="n">
        <v>378.29</v>
      </c>
    </row>
    <row r="524" customFormat="false" ht="12.8" hidden="false" customHeight="false" outlineLevel="0" collapsed="false">
      <c r="A524" s="250" t="n">
        <v>5839</v>
      </c>
      <c r="B524" s="250" t="s">
        <v>970</v>
      </c>
      <c r="C524" s="250" t="s">
        <v>960</v>
      </c>
      <c r="D524" s="251" t="n">
        <v>9.31</v>
      </c>
    </row>
    <row r="525" customFormat="false" ht="12.8" hidden="false" customHeight="false" outlineLevel="0" collapsed="false">
      <c r="A525" s="250" t="n">
        <v>5843</v>
      </c>
      <c r="B525" s="250" t="s">
        <v>971</v>
      </c>
      <c r="C525" s="250" t="s">
        <v>960</v>
      </c>
      <c r="D525" s="251" t="n">
        <v>174.95</v>
      </c>
    </row>
    <row r="526" customFormat="false" ht="12.8" hidden="false" customHeight="false" outlineLevel="0" collapsed="false">
      <c r="A526" s="250" t="n">
        <v>5847</v>
      </c>
      <c r="B526" s="250" t="s">
        <v>972</v>
      </c>
      <c r="C526" s="250" t="s">
        <v>960</v>
      </c>
      <c r="D526" s="251" t="n">
        <v>267.86</v>
      </c>
    </row>
    <row r="527" customFormat="false" ht="12.8" hidden="false" customHeight="false" outlineLevel="0" collapsed="false">
      <c r="A527" s="250" t="n">
        <v>5851</v>
      </c>
      <c r="B527" s="250" t="s">
        <v>973</v>
      </c>
      <c r="C527" s="250" t="s">
        <v>960</v>
      </c>
      <c r="D527" s="251" t="n">
        <v>256.3</v>
      </c>
    </row>
    <row r="528" customFormat="false" ht="12.8" hidden="false" customHeight="false" outlineLevel="0" collapsed="false">
      <c r="A528" s="250" t="n">
        <v>5855</v>
      </c>
      <c r="B528" s="250" t="s">
        <v>974</v>
      </c>
      <c r="C528" s="250" t="s">
        <v>960</v>
      </c>
      <c r="D528" s="251" t="n">
        <v>677.15</v>
      </c>
    </row>
    <row r="529" customFormat="false" ht="12.8" hidden="false" customHeight="false" outlineLevel="0" collapsed="false">
      <c r="A529" s="250" t="n">
        <v>5863</v>
      </c>
      <c r="B529" s="250" t="s">
        <v>975</v>
      </c>
      <c r="C529" s="250" t="s">
        <v>960</v>
      </c>
      <c r="D529" s="251" t="n">
        <v>24.36</v>
      </c>
    </row>
    <row r="530" customFormat="false" ht="12.8" hidden="false" customHeight="false" outlineLevel="0" collapsed="false">
      <c r="A530" s="250" t="n">
        <v>5867</v>
      </c>
      <c r="B530" s="250" t="s">
        <v>976</v>
      </c>
      <c r="C530" s="250" t="s">
        <v>960</v>
      </c>
      <c r="D530" s="251" t="n">
        <v>170.36</v>
      </c>
    </row>
    <row r="531" customFormat="false" ht="12.8" hidden="false" customHeight="false" outlineLevel="0" collapsed="false">
      <c r="A531" s="250" t="n">
        <v>5875</v>
      </c>
      <c r="B531" s="250" t="s">
        <v>977</v>
      </c>
      <c r="C531" s="250" t="s">
        <v>960</v>
      </c>
      <c r="D531" s="251" t="n">
        <v>138.78</v>
      </c>
    </row>
    <row r="532" customFormat="false" ht="12.8" hidden="false" customHeight="false" outlineLevel="0" collapsed="false">
      <c r="A532" s="250" t="n">
        <v>5879</v>
      </c>
      <c r="B532" s="250" t="s">
        <v>978</v>
      </c>
      <c r="C532" s="250" t="s">
        <v>960</v>
      </c>
      <c r="D532" s="251" t="n">
        <v>153</v>
      </c>
    </row>
    <row r="533" customFormat="false" ht="12.8" hidden="false" customHeight="false" outlineLevel="0" collapsed="false">
      <c r="A533" s="250" t="n">
        <v>5882</v>
      </c>
      <c r="B533" s="250" t="s">
        <v>979</v>
      </c>
      <c r="C533" s="250" t="s">
        <v>960</v>
      </c>
      <c r="D533" s="251" t="n">
        <v>131.54</v>
      </c>
    </row>
    <row r="534" customFormat="false" ht="12.8" hidden="false" customHeight="false" outlineLevel="0" collapsed="false">
      <c r="A534" s="250" t="n">
        <v>5890</v>
      </c>
      <c r="B534" s="250" t="s">
        <v>980</v>
      </c>
      <c r="C534" s="250" t="s">
        <v>960</v>
      </c>
      <c r="D534" s="251" t="n">
        <v>209.19</v>
      </c>
    </row>
    <row r="535" customFormat="false" ht="12.8" hidden="false" customHeight="false" outlineLevel="0" collapsed="false">
      <c r="A535" s="250" t="n">
        <v>5894</v>
      </c>
      <c r="B535" s="250" t="s">
        <v>981</v>
      </c>
      <c r="C535" s="250" t="s">
        <v>960</v>
      </c>
      <c r="D535" s="251" t="n">
        <v>217.58</v>
      </c>
    </row>
    <row r="536" customFormat="false" ht="12.8" hidden="false" customHeight="false" outlineLevel="0" collapsed="false">
      <c r="A536" s="250" t="n">
        <v>5901</v>
      </c>
      <c r="B536" s="250" t="s">
        <v>982</v>
      </c>
      <c r="C536" s="250" t="s">
        <v>960</v>
      </c>
      <c r="D536" s="251" t="n">
        <v>322.34</v>
      </c>
    </row>
    <row r="537" customFormat="false" ht="12.8" hidden="false" customHeight="false" outlineLevel="0" collapsed="false">
      <c r="A537" s="250" t="n">
        <v>5909</v>
      </c>
      <c r="B537" s="250" t="s">
        <v>983</v>
      </c>
      <c r="C537" s="250" t="s">
        <v>960</v>
      </c>
      <c r="D537" s="251" t="n">
        <v>42.04</v>
      </c>
    </row>
    <row r="538" customFormat="false" ht="12.8" hidden="false" customHeight="false" outlineLevel="0" collapsed="false">
      <c r="A538" s="250" t="n">
        <v>5921</v>
      </c>
      <c r="B538" s="250" t="s">
        <v>984</v>
      </c>
      <c r="C538" s="250" t="s">
        <v>960</v>
      </c>
      <c r="D538" s="251" t="n">
        <v>4.94</v>
      </c>
    </row>
    <row r="539" customFormat="false" ht="12.8" hidden="false" customHeight="false" outlineLevel="0" collapsed="false">
      <c r="A539" s="250" t="n">
        <v>5928</v>
      </c>
      <c r="B539" s="250" t="s">
        <v>985</v>
      </c>
      <c r="C539" s="250" t="s">
        <v>960</v>
      </c>
      <c r="D539" s="251" t="n">
        <v>283.46</v>
      </c>
    </row>
    <row r="540" customFormat="false" ht="12.8" hidden="false" customHeight="false" outlineLevel="0" collapsed="false">
      <c r="A540" s="250" t="n">
        <v>5932</v>
      </c>
      <c r="B540" s="250" t="s">
        <v>986</v>
      </c>
      <c r="C540" s="250" t="s">
        <v>960</v>
      </c>
      <c r="D540" s="251" t="n">
        <v>255.13</v>
      </c>
    </row>
    <row r="541" customFormat="false" ht="12.8" hidden="false" customHeight="false" outlineLevel="0" collapsed="false">
      <c r="A541" s="250" t="n">
        <v>5940</v>
      </c>
      <c r="B541" s="250" t="s">
        <v>987</v>
      </c>
      <c r="C541" s="250" t="s">
        <v>960</v>
      </c>
      <c r="D541" s="251" t="n">
        <v>180.16</v>
      </c>
    </row>
    <row r="542" customFormat="false" ht="12.8" hidden="false" customHeight="false" outlineLevel="0" collapsed="false">
      <c r="A542" s="250" t="n">
        <v>5944</v>
      </c>
      <c r="B542" s="250" t="s">
        <v>988</v>
      </c>
      <c r="C542" s="250" t="s">
        <v>960</v>
      </c>
      <c r="D542" s="251" t="n">
        <v>219.48</v>
      </c>
    </row>
    <row r="543" customFormat="false" ht="12.8" hidden="false" customHeight="false" outlineLevel="0" collapsed="false">
      <c r="A543" s="250" t="n">
        <v>5953</v>
      </c>
      <c r="B543" s="250" t="s">
        <v>989</v>
      </c>
      <c r="C543" s="250" t="s">
        <v>960</v>
      </c>
      <c r="D543" s="251" t="n">
        <v>59.69</v>
      </c>
    </row>
    <row r="544" customFormat="false" ht="12.8" hidden="false" customHeight="false" outlineLevel="0" collapsed="false">
      <c r="A544" s="250" t="n">
        <v>6259</v>
      </c>
      <c r="B544" s="250" t="s">
        <v>990</v>
      </c>
      <c r="C544" s="250" t="s">
        <v>960</v>
      </c>
      <c r="D544" s="251" t="n">
        <v>261.1</v>
      </c>
    </row>
    <row r="545" customFormat="false" ht="12.8" hidden="false" customHeight="false" outlineLevel="0" collapsed="false">
      <c r="A545" s="250" t="n">
        <v>6879</v>
      </c>
      <c r="B545" s="250" t="s">
        <v>991</v>
      </c>
      <c r="C545" s="250" t="s">
        <v>960</v>
      </c>
      <c r="D545" s="251" t="n">
        <v>220.7</v>
      </c>
    </row>
    <row r="546" customFormat="false" ht="12.8" hidden="false" customHeight="false" outlineLevel="0" collapsed="false">
      <c r="A546" s="250" t="n">
        <v>7030</v>
      </c>
      <c r="B546" s="250" t="s">
        <v>992</v>
      </c>
      <c r="C546" s="250" t="s">
        <v>960</v>
      </c>
      <c r="D546" s="251" t="n">
        <v>265.23</v>
      </c>
    </row>
    <row r="547" customFormat="false" ht="12.8" hidden="false" customHeight="false" outlineLevel="0" collapsed="false">
      <c r="A547" s="250" t="n">
        <v>7042</v>
      </c>
      <c r="B547" s="250" t="s">
        <v>993</v>
      </c>
      <c r="C547" s="250" t="s">
        <v>960</v>
      </c>
      <c r="D547" s="251" t="n">
        <v>24.97</v>
      </c>
    </row>
    <row r="548" customFormat="false" ht="12.8" hidden="false" customHeight="false" outlineLevel="0" collapsed="false">
      <c r="A548" s="250" t="n">
        <v>7049</v>
      </c>
      <c r="B548" s="250" t="s">
        <v>994</v>
      </c>
      <c r="C548" s="250" t="s">
        <v>960</v>
      </c>
      <c r="D548" s="251" t="n">
        <v>231.03</v>
      </c>
    </row>
    <row r="549" customFormat="false" ht="12.8" hidden="false" customHeight="false" outlineLevel="0" collapsed="false">
      <c r="A549" s="250" t="n">
        <v>67826</v>
      </c>
      <c r="B549" s="250" t="s">
        <v>995</v>
      </c>
      <c r="C549" s="250" t="s">
        <v>960</v>
      </c>
      <c r="D549" s="251" t="n">
        <v>193.98</v>
      </c>
    </row>
    <row r="550" customFormat="false" ht="12.8" hidden="false" customHeight="false" outlineLevel="0" collapsed="false">
      <c r="A550" s="250" t="n">
        <v>73417</v>
      </c>
      <c r="B550" s="250" t="s">
        <v>996</v>
      </c>
      <c r="C550" s="250" t="s">
        <v>960</v>
      </c>
      <c r="D550" s="251" t="n">
        <v>189.47</v>
      </c>
    </row>
    <row r="551" customFormat="false" ht="12.8" hidden="false" customHeight="false" outlineLevel="0" collapsed="false">
      <c r="A551" s="250" t="n">
        <v>73436</v>
      </c>
      <c r="B551" s="250" t="s">
        <v>997</v>
      </c>
      <c r="C551" s="250" t="s">
        <v>960</v>
      </c>
      <c r="D551" s="251" t="n">
        <v>171.3</v>
      </c>
    </row>
    <row r="552" customFormat="false" ht="12.8" hidden="false" customHeight="false" outlineLevel="0" collapsed="false">
      <c r="A552" s="250" t="n">
        <v>73467</v>
      </c>
      <c r="B552" s="250" t="s">
        <v>998</v>
      </c>
      <c r="C552" s="250" t="s">
        <v>960</v>
      </c>
      <c r="D552" s="251" t="n">
        <v>253.7</v>
      </c>
    </row>
    <row r="553" customFormat="false" ht="12.8" hidden="false" customHeight="false" outlineLevel="0" collapsed="false">
      <c r="A553" s="250" t="n">
        <v>73536</v>
      </c>
      <c r="B553" s="250" t="s">
        <v>999</v>
      </c>
      <c r="C553" s="250" t="s">
        <v>960</v>
      </c>
      <c r="D553" s="251" t="n">
        <v>21.11</v>
      </c>
    </row>
    <row r="554" customFormat="false" ht="12.8" hidden="false" customHeight="false" outlineLevel="0" collapsed="false">
      <c r="A554" s="250" t="n">
        <v>83362</v>
      </c>
      <c r="B554" s="250" t="s">
        <v>1000</v>
      </c>
      <c r="C554" s="250" t="s">
        <v>960</v>
      </c>
      <c r="D554" s="251" t="n">
        <v>280.08</v>
      </c>
    </row>
    <row r="555" customFormat="false" ht="12.8" hidden="false" customHeight="false" outlineLevel="0" collapsed="false">
      <c r="A555" s="250" t="n">
        <v>83765</v>
      </c>
      <c r="B555" s="250" t="s">
        <v>1001</v>
      </c>
      <c r="C555" s="250" t="s">
        <v>960</v>
      </c>
      <c r="D555" s="251" t="n">
        <v>108.58</v>
      </c>
    </row>
    <row r="556" customFormat="false" ht="12.8" hidden="false" customHeight="false" outlineLevel="0" collapsed="false">
      <c r="A556" s="250" t="n">
        <v>87445</v>
      </c>
      <c r="B556" s="250" t="s">
        <v>1002</v>
      </c>
      <c r="C556" s="250" t="s">
        <v>960</v>
      </c>
      <c r="D556" s="251" t="n">
        <v>5.18</v>
      </c>
    </row>
    <row r="557" customFormat="false" ht="12.8" hidden="false" customHeight="false" outlineLevel="0" collapsed="false">
      <c r="A557" s="250" t="n">
        <v>88386</v>
      </c>
      <c r="B557" s="250" t="s">
        <v>1003</v>
      </c>
      <c r="C557" s="250" t="s">
        <v>960</v>
      </c>
      <c r="D557" s="251" t="n">
        <v>4.11</v>
      </c>
    </row>
    <row r="558" customFormat="false" ht="12.8" hidden="false" customHeight="false" outlineLevel="0" collapsed="false">
      <c r="A558" s="250" t="n">
        <v>88393</v>
      </c>
      <c r="B558" s="250" t="s">
        <v>1004</v>
      </c>
      <c r="C558" s="250" t="s">
        <v>960</v>
      </c>
      <c r="D558" s="251" t="n">
        <v>5.59</v>
      </c>
    </row>
    <row r="559" customFormat="false" ht="12.8" hidden="false" customHeight="false" outlineLevel="0" collapsed="false">
      <c r="A559" s="250" t="n">
        <v>88399</v>
      </c>
      <c r="B559" s="250" t="s">
        <v>1005</v>
      </c>
      <c r="C559" s="250" t="s">
        <v>960</v>
      </c>
      <c r="D559" s="251" t="n">
        <v>3.1</v>
      </c>
    </row>
    <row r="560" customFormat="false" ht="12.8" hidden="false" customHeight="false" outlineLevel="0" collapsed="false">
      <c r="A560" s="250" t="n">
        <v>88418</v>
      </c>
      <c r="B560" s="250" t="s">
        <v>1006</v>
      </c>
      <c r="C560" s="250" t="s">
        <v>960</v>
      </c>
      <c r="D560" s="251" t="n">
        <v>13.18</v>
      </c>
    </row>
    <row r="561" customFormat="false" ht="12.8" hidden="false" customHeight="false" outlineLevel="0" collapsed="false">
      <c r="A561" s="250" t="n">
        <v>88433</v>
      </c>
      <c r="B561" s="250" t="s">
        <v>1007</v>
      </c>
      <c r="C561" s="250" t="s">
        <v>960</v>
      </c>
      <c r="D561" s="251" t="n">
        <v>17.22</v>
      </c>
    </row>
    <row r="562" customFormat="false" ht="12.8" hidden="false" customHeight="false" outlineLevel="0" collapsed="false">
      <c r="A562" s="250" t="n">
        <v>88830</v>
      </c>
      <c r="B562" s="250" t="s">
        <v>1008</v>
      </c>
      <c r="C562" s="250" t="s">
        <v>960</v>
      </c>
      <c r="D562" s="251" t="n">
        <v>1.59</v>
      </c>
    </row>
    <row r="563" customFormat="false" ht="12.8" hidden="false" customHeight="false" outlineLevel="0" collapsed="false">
      <c r="A563" s="250" t="n">
        <v>88843</v>
      </c>
      <c r="B563" s="250" t="s">
        <v>1009</v>
      </c>
      <c r="C563" s="250" t="s">
        <v>960</v>
      </c>
      <c r="D563" s="251" t="n">
        <v>215.54</v>
      </c>
    </row>
    <row r="564" customFormat="false" ht="12.8" hidden="false" customHeight="false" outlineLevel="0" collapsed="false">
      <c r="A564" s="250" t="n">
        <v>88907</v>
      </c>
      <c r="B564" s="250" t="s">
        <v>1010</v>
      </c>
      <c r="C564" s="250" t="s">
        <v>960</v>
      </c>
      <c r="D564" s="251" t="n">
        <v>253.94</v>
      </c>
    </row>
    <row r="565" customFormat="false" ht="12.8" hidden="false" customHeight="false" outlineLevel="0" collapsed="false">
      <c r="A565" s="250" t="n">
        <v>89021</v>
      </c>
      <c r="B565" s="250" t="s">
        <v>1011</v>
      </c>
      <c r="C565" s="250" t="s">
        <v>960</v>
      </c>
      <c r="D565" s="251" t="n">
        <v>2.22</v>
      </c>
    </row>
    <row r="566" customFormat="false" ht="12.8" hidden="false" customHeight="false" outlineLevel="0" collapsed="false">
      <c r="A566" s="250" t="n">
        <v>89028</v>
      </c>
      <c r="B566" s="250" t="s">
        <v>1012</v>
      </c>
      <c r="C566" s="250" t="s">
        <v>960</v>
      </c>
      <c r="D566" s="251" t="n">
        <v>178.55</v>
      </c>
    </row>
    <row r="567" customFormat="false" ht="12.8" hidden="false" customHeight="false" outlineLevel="0" collapsed="false">
      <c r="A567" s="250" t="n">
        <v>89032</v>
      </c>
      <c r="B567" s="250" t="s">
        <v>1013</v>
      </c>
      <c r="C567" s="250" t="s">
        <v>960</v>
      </c>
      <c r="D567" s="251" t="n">
        <v>195.33</v>
      </c>
    </row>
    <row r="568" customFormat="false" ht="12.8" hidden="false" customHeight="false" outlineLevel="0" collapsed="false">
      <c r="A568" s="250" t="n">
        <v>89035</v>
      </c>
      <c r="B568" s="250" t="s">
        <v>1014</v>
      </c>
      <c r="C568" s="250" t="s">
        <v>960</v>
      </c>
      <c r="D568" s="251" t="n">
        <v>133.34</v>
      </c>
    </row>
    <row r="569" customFormat="false" ht="12.8" hidden="false" customHeight="false" outlineLevel="0" collapsed="false">
      <c r="A569" s="250" t="n">
        <v>89225</v>
      </c>
      <c r="B569" s="250" t="s">
        <v>1015</v>
      </c>
      <c r="C569" s="250" t="s">
        <v>960</v>
      </c>
      <c r="D569" s="251" t="n">
        <v>4.63</v>
      </c>
    </row>
    <row r="570" customFormat="false" ht="12.8" hidden="false" customHeight="false" outlineLevel="0" collapsed="false">
      <c r="A570" s="250" t="n">
        <v>89234</v>
      </c>
      <c r="B570" s="250" t="s">
        <v>1016</v>
      </c>
      <c r="C570" s="250" t="s">
        <v>960</v>
      </c>
      <c r="D570" s="251" t="n">
        <v>574</v>
      </c>
    </row>
    <row r="571" customFormat="false" ht="12.8" hidden="false" customHeight="false" outlineLevel="0" collapsed="false">
      <c r="A571" s="250" t="n">
        <v>89242</v>
      </c>
      <c r="B571" s="250" t="s">
        <v>1017</v>
      </c>
      <c r="C571" s="250" t="s">
        <v>960</v>
      </c>
      <c r="D571" s="251" t="n">
        <v>1351.19</v>
      </c>
    </row>
    <row r="572" customFormat="false" ht="12.8" hidden="false" customHeight="false" outlineLevel="0" collapsed="false">
      <c r="A572" s="250" t="n">
        <v>89250</v>
      </c>
      <c r="B572" s="250" t="s">
        <v>1018</v>
      </c>
      <c r="C572" s="250" t="s">
        <v>960</v>
      </c>
      <c r="D572" s="251" t="n">
        <v>1170.86</v>
      </c>
    </row>
    <row r="573" customFormat="false" ht="12.8" hidden="false" customHeight="false" outlineLevel="0" collapsed="false">
      <c r="A573" s="250" t="n">
        <v>89257</v>
      </c>
      <c r="B573" s="250" t="s">
        <v>1019</v>
      </c>
      <c r="C573" s="250" t="s">
        <v>960</v>
      </c>
      <c r="D573" s="251" t="n">
        <v>327.17</v>
      </c>
    </row>
    <row r="574" customFormat="false" ht="12.8" hidden="false" customHeight="false" outlineLevel="0" collapsed="false">
      <c r="A574" s="250" t="n">
        <v>89272</v>
      </c>
      <c r="B574" s="250" t="s">
        <v>1020</v>
      </c>
      <c r="C574" s="250" t="s">
        <v>960</v>
      </c>
      <c r="D574" s="251" t="n">
        <v>220.28</v>
      </c>
    </row>
    <row r="575" customFormat="false" ht="12.8" hidden="false" customHeight="false" outlineLevel="0" collapsed="false">
      <c r="A575" s="250" t="n">
        <v>89278</v>
      </c>
      <c r="B575" s="250" t="s">
        <v>1021</v>
      </c>
      <c r="C575" s="250" t="s">
        <v>960</v>
      </c>
      <c r="D575" s="251" t="n">
        <v>12.03</v>
      </c>
    </row>
    <row r="576" customFormat="false" ht="12.8" hidden="false" customHeight="false" outlineLevel="0" collapsed="false">
      <c r="A576" s="250" t="n">
        <v>89843</v>
      </c>
      <c r="B576" s="250" t="s">
        <v>1022</v>
      </c>
      <c r="C576" s="250" t="s">
        <v>960</v>
      </c>
      <c r="D576" s="251" t="n">
        <v>223.93</v>
      </c>
    </row>
    <row r="577" customFormat="false" ht="12.8" hidden="false" customHeight="false" outlineLevel="0" collapsed="false">
      <c r="A577" s="250" t="n">
        <v>89876</v>
      </c>
      <c r="B577" s="250" t="s">
        <v>1023</v>
      </c>
      <c r="C577" s="250" t="s">
        <v>960</v>
      </c>
      <c r="D577" s="251" t="n">
        <v>337.83</v>
      </c>
    </row>
    <row r="578" customFormat="false" ht="12.8" hidden="false" customHeight="false" outlineLevel="0" collapsed="false">
      <c r="A578" s="250" t="n">
        <v>89883</v>
      </c>
      <c r="B578" s="250" t="s">
        <v>1024</v>
      </c>
      <c r="C578" s="250" t="s">
        <v>960</v>
      </c>
      <c r="D578" s="251" t="n">
        <v>372.5</v>
      </c>
    </row>
    <row r="579" customFormat="false" ht="12.8" hidden="false" customHeight="false" outlineLevel="0" collapsed="false">
      <c r="A579" s="250" t="n">
        <v>90586</v>
      </c>
      <c r="B579" s="250" t="s">
        <v>1025</v>
      </c>
      <c r="C579" s="250" t="s">
        <v>960</v>
      </c>
      <c r="D579" s="251" t="n">
        <v>1.23</v>
      </c>
    </row>
    <row r="580" customFormat="false" ht="12.8" hidden="false" customHeight="false" outlineLevel="0" collapsed="false">
      <c r="A580" s="250" t="n">
        <v>90625</v>
      </c>
      <c r="B580" s="250" t="s">
        <v>1026</v>
      </c>
      <c r="C580" s="250" t="s">
        <v>960</v>
      </c>
      <c r="D580" s="251" t="n">
        <v>8.08</v>
      </c>
    </row>
    <row r="581" customFormat="false" ht="12.8" hidden="false" customHeight="false" outlineLevel="0" collapsed="false">
      <c r="A581" s="250" t="n">
        <v>90631</v>
      </c>
      <c r="B581" s="250" t="s">
        <v>1027</v>
      </c>
      <c r="C581" s="250" t="s">
        <v>960</v>
      </c>
      <c r="D581" s="251" t="n">
        <v>149.59</v>
      </c>
    </row>
    <row r="582" customFormat="false" ht="12.8" hidden="false" customHeight="false" outlineLevel="0" collapsed="false">
      <c r="A582" s="250" t="n">
        <v>90637</v>
      </c>
      <c r="B582" s="250" t="s">
        <v>1028</v>
      </c>
      <c r="C582" s="250" t="s">
        <v>960</v>
      </c>
      <c r="D582" s="251" t="n">
        <v>13.51</v>
      </c>
    </row>
    <row r="583" customFormat="false" ht="12.8" hidden="false" customHeight="false" outlineLevel="0" collapsed="false">
      <c r="A583" s="250" t="n">
        <v>90643</v>
      </c>
      <c r="B583" s="250" t="s">
        <v>1029</v>
      </c>
      <c r="C583" s="250" t="s">
        <v>960</v>
      </c>
      <c r="D583" s="251" t="n">
        <v>25.78</v>
      </c>
    </row>
    <row r="584" customFormat="false" ht="12.8" hidden="false" customHeight="false" outlineLevel="0" collapsed="false">
      <c r="A584" s="250" t="n">
        <v>90650</v>
      </c>
      <c r="B584" s="250" t="s">
        <v>1030</v>
      </c>
      <c r="C584" s="250" t="s">
        <v>960</v>
      </c>
      <c r="D584" s="251" t="n">
        <v>9.69</v>
      </c>
    </row>
    <row r="585" customFormat="false" ht="12.8" hidden="false" customHeight="false" outlineLevel="0" collapsed="false">
      <c r="A585" s="250" t="n">
        <v>90656</v>
      </c>
      <c r="B585" s="250" t="s">
        <v>1031</v>
      </c>
      <c r="C585" s="250" t="s">
        <v>960</v>
      </c>
      <c r="D585" s="251" t="n">
        <v>13.38</v>
      </c>
    </row>
    <row r="586" customFormat="false" ht="12.8" hidden="false" customHeight="false" outlineLevel="0" collapsed="false">
      <c r="A586" s="250" t="n">
        <v>90662</v>
      </c>
      <c r="B586" s="250" t="s">
        <v>1032</v>
      </c>
      <c r="C586" s="250" t="s">
        <v>960</v>
      </c>
      <c r="D586" s="251" t="n">
        <v>14</v>
      </c>
    </row>
    <row r="587" customFormat="false" ht="12.8" hidden="false" customHeight="false" outlineLevel="0" collapsed="false">
      <c r="A587" s="250" t="n">
        <v>90668</v>
      </c>
      <c r="B587" s="250" t="s">
        <v>1033</v>
      </c>
      <c r="C587" s="250" t="s">
        <v>960</v>
      </c>
      <c r="D587" s="251" t="n">
        <v>32.82</v>
      </c>
    </row>
    <row r="588" customFormat="false" ht="12.8" hidden="false" customHeight="false" outlineLevel="0" collapsed="false">
      <c r="A588" s="250" t="n">
        <v>90674</v>
      </c>
      <c r="B588" s="250" t="s">
        <v>1034</v>
      </c>
      <c r="C588" s="250" t="s">
        <v>960</v>
      </c>
      <c r="D588" s="251" t="n">
        <v>684.2</v>
      </c>
    </row>
    <row r="589" customFormat="false" ht="12.8" hidden="false" customHeight="false" outlineLevel="0" collapsed="false">
      <c r="A589" s="250" t="n">
        <v>90680</v>
      </c>
      <c r="B589" s="250" t="s">
        <v>1035</v>
      </c>
      <c r="C589" s="250" t="s">
        <v>960</v>
      </c>
      <c r="D589" s="251" t="n">
        <v>414.46</v>
      </c>
    </row>
    <row r="590" customFormat="false" ht="12.8" hidden="false" customHeight="false" outlineLevel="0" collapsed="false">
      <c r="A590" s="250" t="n">
        <v>90686</v>
      </c>
      <c r="B590" s="250" t="s">
        <v>1036</v>
      </c>
      <c r="C590" s="250" t="s">
        <v>960</v>
      </c>
      <c r="D590" s="251" t="n">
        <v>151.98</v>
      </c>
    </row>
    <row r="591" customFormat="false" ht="12.8" hidden="false" customHeight="false" outlineLevel="0" collapsed="false">
      <c r="A591" s="250" t="n">
        <v>90692</v>
      </c>
      <c r="B591" s="250" t="s">
        <v>1037</v>
      </c>
      <c r="C591" s="250" t="s">
        <v>960</v>
      </c>
      <c r="D591" s="251" t="n">
        <v>129.47</v>
      </c>
    </row>
    <row r="592" customFormat="false" ht="12.8" hidden="false" customHeight="false" outlineLevel="0" collapsed="false">
      <c r="A592" s="250" t="n">
        <v>90964</v>
      </c>
      <c r="B592" s="250" t="s">
        <v>1038</v>
      </c>
      <c r="C592" s="250" t="s">
        <v>960</v>
      </c>
      <c r="D592" s="251" t="n">
        <v>32.3</v>
      </c>
    </row>
    <row r="593" customFormat="false" ht="12.8" hidden="false" customHeight="false" outlineLevel="0" collapsed="false">
      <c r="A593" s="250" t="n">
        <v>90972</v>
      </c>
      <c r="B593" s="250" t="s">
        <v>1039</v>
      </c>
      <c r="C593" s="250" t="s">
        <v>960</v>
      </c>
      <c r="D593" s="251" t="n">
        <v>77.45</v>
      </c>
    </row>
    <row r="594" customFormat="false" ht="12.8" hidden="false" customHeight="false" outlineLevel="0" collapsed="false">
      <c r="A594" s="250" t="n">
        <v>90979</v>
      </c>
      <c r="B594" s="250" t="s">
        <v>1040</v>
      </c>
      <c r="C594" s="250" t="s">
        <v>960</v>
      </c>
      <c r="D594" s="251" t="n">
        <v>199.98</v>
      </c>
    </row>
    <row r="595" customFormat="false" ht="12.8" hidden="false" customHeight="false" outlineLevel="0" collapsed="false">
      <c r="A595" s="250" t="n">
        <v>90999</v>
      </c>
      <c r="B595" s="250" t="s">
        <v>1041</v>
      </c>
      <c r="C595" s="250" t="s">
        <v>960</v>
      </c>
      <c r="D595" s="251" t="n">
        <v>102.18</v>
      </c>
    </row>
    <row r="596" customFormat="false" ht="12.8" hidden="false" customHeight="false" outlineLevel="0" collapsed="false">
      <c r="A596" s="250" t="n">
        <v>91031</v>
      </c>
      <c r="B596" s="250" t="s">
        <v>1042</v>
      </c>
      <c r="C596" s="250" t="s">
        <v>960</v>
      </c>
      <c r="D596" s="251" t="n">
        <v>264.73</v>
      </c>
    </row>
    <row r="597" customFormat="false" ht="12.8" hidden="false" customHeight="false" outlineLevel="0" collapsed="false">
      <c r="A597" s="250" t="n">
        <v>91277</v>
      </c>
      <c r="B597" s="250" t="s">
        <v>1043</v>
      </c>
      <c r="C597" s="250" t="s">
        <v>960</v>
      </c>
      <c r="D597" s="251" t="n">
        <v>9.94</v>
      </c>
    </row>
    <row r="598" customFormat="false" ht="12.8" hidden="false" customHeight="false" outlineLevel="0" collapsed="false">
      <c r="A598" s="250" t="n">
        <v>91283</v>
      </c>
      <c r="B598" s="250" t="s">
        <v>1044</v>
      </c>
      <c r="C598" s="250" t="s">
        <v>960</v>
      </c>
      <c r="D598" s="251" t="n">
        <v>10.88</v>
      </c>
    </row>
    <row r="599" customFormat="false" ht="12.8" hidden="false" customHeight="false" outlineLevel="0" collapsed="false">
      <c r="A599" s="250" t="n">
        <v>91386</v>
      </c>
      <c r="B599" s="250" t="s">
        <v>1045</v>
      </c>
      <c r="C599" s="250" t="s">
        <v>960</v>
      </c>
      <c r="D599" s="251" t="n">
        <v>274.25</v>
      </c>
    </row>
    <row r="600" customFormat="false" ht="12.8" hidden="false" customHeight="false" outlineLevel="0" collapsed="false">
      <c r="A600" s="250" t="n">
        <v>91533</v>
      </c>
      <c r="B600" s="250" t="s">
        <v>1046</v>
      </c>
      <c r="C600" s="250" t="s">
        <v>960</v>
      </c>
      <c r="D600" s="251" t="n">
        <v>40.36</v>
      </c>
    </row>
    <row r="601" customFormat="false" ht="12.8" hidden="false" customHeight="false" outlineLevel="0" collapsed="false">
      <c r="A601" s="250" t="n">
        <v>91634</v>
      </c>
      <c r="B601" s="250" t="s">
        <v>1047</v>
      </c>
      <c r="C601" s="250" t="s">
        <v>960</v>
      </c>
      <c r="D601" s="251" t="n">
        <v>241.75</v>
      </c>
    </row>
    <row r="602" customFormat="false" ht="12.8" hidden="false" customHeight="false" outlineLevel="0" collapsed="false">
      <c r="A602" s="250" t="n">
        <v>91645</v>
      </c>
      <c r="B602" s="250" t="s">
        <v>1048</v>
      </c>
      <c r="C602" s="250" t="s">
        <v>960</v>
      </c>
      <c r="D602" s="251" t="n">
        <v>477.46</v>
      </c>
    </row>
    <row r="603" customFormat="false" ht="12.8" hidden="false" customHeight="false" outlineLevel="0" collapsed="false">
      <c r="A603" s="250" t="n">
        <v>91692</v>
      </c>
      <c r="B603" s="250" t="s">
        <v>1049</v>
      </c>
      <c r="C603" s="250" t="s">
        <v>960</v>
      </c>
      <c r="D603" s="251" t="n">
        <v>33.37</v>
      </c>
    </row>
    <row r="604" customFormat="false" ht="12.8" hidden="false" customHeight="false" outlineLevel="0" collapsed="false">
      <c r="A604" s="250" t="n">
        <v>92043</v>
      </c>
      <c r="B604" s="250" t="s">
        <v>1050</v>
      </c>
      <c r="C604" s="250" t="s">
        <v>960</v>
      </c>
      <c r="D604" s="251" t="n">
        <v>13.19</v>
      </c>
    </row>
    <row r="605" customFormat="false" ht="12.8" hidden="false" customHeight="false" outlineLevel="0" collapsed="false">
      <c r="A605" s="250" t="n">
        <v>92106</v>
      </c>
      <c r="B605" s="250" t="s">
        <v>1051</v>
      </c>
      <c r="C605" s="250" t="s">
        <v>960</v>
      </c>
      <c r="D605" s="251" t="n">
        <v>342.86</v>
      </c>
    </row>
    <row r="606" customFormat="false" ht="12.8" hidden="false" customHeight="false" outlineLevel="0" collapsed="false">
      <c r="A606" s="250" t="n">
        <v>92112</v>
      </c>
      <c r="B606" s="250" t="s">
        <v>1052</v>
      </c>
      <c r="C606" s="250" t="s">
        <v>960</v>
      </c>
      <c r="D606" s="251" t="n">
        <v>3.07</v>
      </c>
    </row>
    <row r="607" customFormat="false" ht="12.8" hidden="false" customHeight="false" outlineLevel="0" collapsed="false">
      <c r="A607" s="250" t="n">
        <v>92118</v>
      </c>
      <c r="B607" s="250" t="s">
        <v>1053</v>
      </c>
      <c r="C607" s="250" t="s">
        <v>960</v>
      </c>
      <c r="D607" s="251" t="n">
        <v>0.41</v>
      </c>
    </row>
    <row r="608" customFormat="false" ht="12.8" hidden="false" customHeight="false" outlineLevel="0" collapsed="false">
      <c r="A608" s="250" t="n">
        <v>92138</v>
      </c>
      <c r="B608" s="250" t="s">
        <v>1054</v>
      </c>
      <c r="C608" s="250" t="s">
        <v>960</v>
      </c>
      <c r="D608" s="251" t="n">
        <v>99.14</v>
      </c>
    </row>
    <row r="609" customFormat="false" ht="12.8" hidden="false" customHeight="false" outlineLevel="0" collapsed="false">
      <c r="A609" s="250" t="n">
        <v>92145</v>
      </c>
      <c r="B609" s="250" t="s">
        <v>1055</v>
      </c>
      <c r="C609" s="250" t="s">
        <v>960</v>
      </c>
      <c r="D609" s="251" t="n">
        <v>82.86</v>
      </c>
    </row>
    <row r="610" customFormat="false" ht="12.8" hidden="false" customHeight="false" outlineLevel="0" collapsed="false">
      <c r="A610" s="250" t="n">
        <v>92242</v>
      </c>
      <c r="B610" s="250" t="s">
        <v>1056</v>
      </c>
      <c r="C610" s="250" t="s">
        <v>960</v>
      </c>
      <c r="D610" s="251" t="n">
        <v>415.11</v>
      </c>
    </row>
    <row r="611" customFormat="false" ht="12.8" hidden="false" customHeight="false" outlineLevel="0" collapsed="false">
      <c r="A611" s="250" t="n">
        <v>92716</v>
      </c>
      <c r="B611" s="250" t="s">
        <v>1057</v>
      </c>
      <c r="C611" s="250" t="s">
        <v>960</v>
      </c>
      <c r="D611" s="251" t="n">
        <v>99.44</v>
      </c>
    </row>
    <row r="612" customFormat="false" ht="12.8" hidden="false" customHeight="false" outlineLevel="0" collapsed="false">
      <c r="A612" s="250" t="n">
        <v>92960</v>
      </c>
      <c r="B612" s="250" t="s">
        <v>1058</v>
      </c>
      <c r="C612" s="250" t="s">
        <v>960</v>
      </c>
      <c r="D612" s="251" t="n">
        <v>19.15</v>
      </c>
    </row>
    <row r="613" customFormat="false" ht="12.8" hidden="false" customHeight="false" outlineLevel="0" collapsed="false">
      <c r="A613" s="250" t="n">
        <v>92966</v>
      </c>
      <c r="B613" s="250" t="s">
        <v>1059</v>
      </c>
      <c r="C613" s="250" t="s">
        <v>960</v>
      </c>
      <c r="D613" s="251" t="n">
        <v>33.16</v>
      </c>
    </row>
    <row r="614" customFormat="false" ht="12.8" hidden="false" customHeight="false" outlineLevel="0" collapsed="false">
      <c r="A614" s="250" t="n">
        <v>93224</v>
      </c>
      <c r="B614" s="250" t="s">
        <v>1060</v>
      </c>
      <c r="C614" s="250" t="s">
        <v>960</v>
      </c>
      <c r="D614" s="251" t="n">
        <v>1016.67</v>
      </c>
    </row>
    <row r="615" customFormat="false" ht="12.8" hidden="false" customHeight="false" outlineLevel="0" collapsed="false">
      <c r="A615" s="250" t="n">
        <v>93233</v>
      </c>
      <c r="B615" s="250" t="s">
        <v>1061</v>
      </c>
      <c r="C615" s="250" t="s">
        <v>960</v>
      </c>
      <c r="D615" s="251" t="n">
        <v>5.5</v>
      </c>
    </row>
    <row r="616" customFormat="false" ht="12.8" hidden="false" customHeight="false" outlineLevel="0" collapsed="false">
      <c r="A616" s="250" t="n">
        <v>93272</v>
      </c>
      <c r="B616" s="250" t="s">
        <v>1062</v>
      </c>
      <c r="C616" s="250" t="s">
        <v>960</v>
      </c>
      <c r="D616" s="251" t="n">
        <v>106.24</v>
      </c>
    </row>
    <row r="617" customFormat="false" ht="12.8" hidden="false" customHeight="false" outlineLevel="0" collapsed="false">
      <c r="A617" s="250" t="n">
        <v>93281</v>
      </c>
      <c r="B617" s="250" t="s">
        <v>1063</v>
      </c>
      <c r="C617" s="250" t="s">
        <v>960</v>
      </c>
      <c r="D617" s="251" t="n">
        <v>30.08</v>
      </c>
    </row>
    <row r="618" customFormat="false" ht="12.8" hidden="false" customHeight="false" outlineLevel="0" collapsed="false">
      <c r="A618" s="250" t="n">
        <v>93287</v>
      </c>
      <c r="B618" s="250" t="s">
        <v>1064</v>
      </c>
      <c r="C618" s="250" t="s">
        <v>960</v>
      </c>
      <c r="D618" s="251" t="n">
        <v>350.65</v>
      </c>
    </row>
    <row r="619" customFormat="false" ht="12.8" hidden="false" customHeight="false" outlineLevel="0" collapsed="false">
      <c r="A619" s="250" t="n">
        <v>93402</v>
      </c>
      <c r="B619" s="250" t="s">
        <v>1065</v>
      </c>
      <c r="C619" s="250" t="s">
        <v>960</v>
      </c>
      <c r="D619" s="251" t="n">
        <v>277.41</v>
      </c>
    </row>
    <row r="620" customFormat="false" ht="12.8" hidden="false" customHeight="false" outlineLevel="0" collapsed="false">
      <c r="A620" s="250" t="n">
        <v>93408</v>
      </c>
      <c r="B620" s="250" t="s">
        <v>1066</v>
      </c>
      <c r="C620" s="250" t="s">
        <v>960</v>
      </c>
      <c r="D620" s="251" t="n">
        <v>89.79</v>
      </c>
    </row>
    <row r="621" customFormat="false" ht="12.8" hidden="false" customHeight="false" outlineLevel="0" collapsed="false">
      <c r="A621" s="250" t="n">
        <v>93415</v>
      </c>
      <c r="B621" s="250" t="s">
        <v>1067</v>
      </c>
      <c r="C621" s="250" t="s">
        <v>960</v>
      </c>
      <c r="D621" s="251" t="n">
        <v>15.52</v>
      </c>
    </row>
    <row r="622" customFormat="false" ht="12.8" hidden="false" customHeight="false" outlineLevel="0" collapsed="false">
      <c r="A622" s="250" t="n">
        <v>93421</v>
      </c>
      <c r="B622" s="250" t="s">
        <v>1068</v>
      </c>
      <c r="C622" s="250" t="s">
        <v>960</v>
      </c>
      <c r="D622" s="251" t="n">
        <v>76.33</v>
      </c>
    </row>
    <row r="623" customFormat="false" ht="12.8" hidden="false" customHeight="false" outlineLevel="0" collapsed="false">
      <c r="A623" s="250" t="n">
        <v>93427</v>
      </c>
      <c r="B623" s="250" t="s">
        <v>1069</v>
      </c>
      <c r="C623" s="250" t="s">
        <v>960</v>
      </c>
      <c r="D623" s="251" t="n">
        <v>172.6</v>
      </c>
    </row>
    <row r="624" customFormat="false" ht="12.8" hidden="false" customHeight="false" outlineLevel="0" collapsed="false">
      <c r="A624" s="250" t="n">
        <v>93433</v>
      </c>
      <c r="B624" s="250" t="s">
        <v>1070</v>
      </c>
      <c r="C624" s="250" t="s">
        <v>960</v>
      </c>
      <c r="D624" s="251" t="n">
        <v>2711.86</v>
      </c>
    </row>
    <row r="625" customFormat="false" ht="12.8" hidden="false" customHeight="false" outlineLevel="0" collapsed="false">
      <c r="A625" s="250" t="n">
        <v>93439</v>
      </c>
      <c r="B625" s="250" t="s">
        <v>1071</v>
      </c>
      <c r="C625" s="250" t="s">
        <v>960</v>
      </c>
      <c r="D625" s="251" t="n">
        <v>291.95</v>
      </c>
    </row>
    <row r="626" customFormat="false" ht="12.8" hidden="false" customHeight="false" outlineLevel="0" collapsed="false">
      <c r="A626" s="250" t="n">
        <v>95121</v>
      </c>
      <c r="B626" s="250" t="s">
        <v>1072</v>
      </c>
      <c r="C626" s="250" t="s">
        <v>960</v>
      </c>
      <c r="D626" s="251" t="n">
        <v>395.63</v>
      </c>
    </row>
    <row r="627" customFormat="false" ht="12.8" hidden="false" customHeight="false" outlineLevel="0" collapsed="false">
      <c r="A627" s="250" t="n">
        <v>95127</v>
      </c>
      <c r="B627" s="250" t="s">
        <v>1073</v>
      </c>
      <c r="C627" s="250" t="s">
        <v>960</v>
      </c>
      <c r="D627" s="251" t="n">
        <v>220.57</v>
      </c>
    </row>
    <row r="628" customFormat="false" ht="12.8" hidden="false" customHeight="false" outlineLevel="0" collapsed="false">
      <c r="A628" s="250" t="n">
        <v>95133</v>
      </c>
      <c r="B628" s="250" t="s">
        <v>1074</v>
      </c>
      <c r="C628" s="250" t="s">
        <v>960</v>
      </c>
      <c r="D628" s="251" t="n">
        <v>183.89</v>
      </c>
    </row>
    <row r="629" customFormat="false" ht="12.8" hidden="false" customHeight="false" outlineLevel="0" collapsed="false">
      <c r="A629" s="250" t="n">
        <v>95139</v>
      </c>
      <c r="B629" s="250" t="s">
        <v>1075</v>
      </c>
      <c r="C629" s="250" t="s">
        <v>960</v>
      </c>
      <c r="D629" s="251" t="n">
        <v>0.06</v>
      </c>
    </row>
    <row r="630" customFormat="false" ht="12.8" hidden="false" customHeight="false" outlineLevel="0" collapsed="false">
      <c r="A630" s="250" t="n">
        <v>95212</v>
      </c>
      <c r="B630" s="250" t="s">
        <v>1076</v>
      </c>
      <c r="C630" s="250" t="s">
        <v>960</v>
      </c>
      <c r="D630" s="251" t="n">
        <v>116.62</v>
      </c>
    </row>
    <row r="631" customFormat="false" ht="12.8" hidden="false" customHeight="false" outlineLevel="0" collapsed="false">
      <c r="A631" s="250" t="n">
        <v>95258</v>
      </c>
      <c r="B631" s="250" t="s">
        <v>1077</v>
      </c>
      <c r="C631" s="250" t="s">
        <v>960</v>
      </c>
      <c r="D631" s="251" t="n">
        <v>32.56</v>
      </c>
    </row>
    <row r="632" customFormat="false" ht="12.8" hidden="false" customHeight="false" outlineLevel="0" collapsed="false">
      <c r="A632" s="250" t="n">
        <v>95264</v>
      </c>
      <c r="B632" s="250" t="s">
        <v>1078</v>
      </c>
      <c r="C632" s="250" t="s">
        <v>960</v>
      </c>
      <c r="D632" s="251" t="n">
        <v>6.28</v>
      </c>
    </row>
    <row r="633" customFormat="false" ht="12.8" hidden="false" customHeight="false" outlineLevel="0" collapsed="false">
      <c r="A633" s="250" t="n">
        <v>95270</v>
      </c>
      <c r="B633" s="250" t="s">
        <v>1079</v>
      </c>
      <c r="C633" s="250" t="s">
        <v>960</v>
      </c>
      <c r="D633" s="251" t="n">
        <v>9.53</v>
      </c>
    </row>
    <row r="634" customFormat="false" ht="12.8" hidden="false" customHeight="false" outlineLevel="0" collapsed="false">
      <c r="A634" s="250" t="n">
        <v>95276</v>
      </c>
      <c r="B634" s="250" t="s">
        <v>1080</v>
      </c>
      <c r="C634" s="250" t="s">
        <v>960</v>
      </c>
      <c r="D634" s="251" t="n">
        <v>2.72</v>
      </c>
    </row>
    <row r="635" customFormat="false" ht="12.8" hidden="false" customHeight="false" outlineLevel="0" collapsed="false">
      <c r="A635" s="250" t="n">
        <v>95282</v>
      </c>
      <c r="B635" s="250" t="s">
        <v>1081</v>
      </c>
      <c r="C635" s="250" t="s">
        <v>960</v>
      </c>
      <c r="D635" s="251" t="n">
        <v>9.68</v>
      </c>
    </row>
    <row r="636" customFormat="false" ht="12.8" hidden="false" customHeight="false" outlineLevel="0" collapsed="false">
      <c r="A636" s="250" t="n">
        <v>95620</v>
      </c>
      <c r="B636" s="250" t="s">
        <v>1082</v>
      </c>
      <c r="C636" s="250" t="s">
        <v>960</v>
      </c>
      <c r="D636" s="251" t="n">
        <v>31.86</v>
      </c>
    </row>
    <row r="637" customFormat="false" ht="12.8" hidden="false" customHeight="false" outlineLevel="0" collapsed="false">
      <c r="A637" s="250" t="n">
        <v>95631</v>
      </c>
      <c r="B637" s="250" t="s">
        <v>1083</v>
      </c>
      <c r="C637" s="250" t="s">
        <v>960</v>
      </c>
      <c r="D637" s="251" t="n">
        <v>239.81</v>
      </c>
    </row>
    <row r="638" customFormat="false" ht="12.8" hidden="false" customHeight="false" outlineLevel="0" collapsed="false">
      <c r="A638" s="250" t="n">
        <v>95702</v>
      </c>
      <c r="B638" s="250" t="s">
        <v>1084</v>
      </c>
      <c r="C638" s="250" t="s">
        <v>960</v>
      </c>
      <c r="D638" s="251" t="n">
        <v>47.35</v>
      </c>
    </row>
    <row r="639" customFormat="false" ht="12.8" hidden="false" customHeight="false" outlineLevel="0" collapsed="false">
      <c r="A639" s="250" t="n">
        <v>95708</v>
      </c>
      <c r="B639" s="250" t="s">
        <v>1085</v>
      </c>
      <c r="C639" s="250" t="s">
        <v>960</v>
      </c>
      <c r="D639" s="251" t="n">
        <v>146.67</v>
      </c>
    </row>
    <row r="640" customFormat="false" ht="12.8" hidden="false" customHeight="false" outlineLevel="0" collapsed="false">
      <c r="A640" s="250" t="n">
        <v>95720</v>
      </c>
      <c r="B640" s="250" t="s">
        <v>1086</v>
      </c>
      <c r="C640" s="250" t="s">
        <v>960</v>
      </c>
      <c r="D640" s="251" t="n">
        <v>255.81</v>
      </c>
    </row>
    <row r="641" customFormat="false" ht="12.8" hidden="false" customHeight="false" outlineLevel="0" collapsed="false">
      <c r="A641" s="250" t="n">
        <v>95872</v>
      </c>
      <c r="B641" s="250" t="s">
        <v>1087</v>
      </c>
      <c r="C641" s="250" t="s">
        <v>960</v>
      </c>
      <c r="D641" s="251" t="n">
        <v>292.56</v>
      </c>
    </row>
    <row r="642" customFormat="false" ht="12.8" hidden="false" customHeight="false" outlineLevel="0" collapsed="false">
      <c r="A642" s="250" t="n">
        <v>96013</v>
      </c>
      <c r="B642" s="250" t="s">
        <v>1088</v>
      </c>
      <c r="C642" s="250" t="s">
        <v>960</v>
      </c>
      <c r="D642" s="251" t="n">
        <v>183.24</v>
      </c>
    </row>
    <row r="643" customFormat="false" ht="12.8" hidden="false" customHeight="false" outlineLevel="0" collapsed="false">
      <c r="A643" s="250" t="n">
        <v>96020</v>
      </c>
      <c r="B643" s="250" t="s">
        <v>1089</v>
      </c>
      <c r="C643" s="250" t="s">
        <v>960</v>
      </c>
      <c r="D643" s="251" t="n">
        <v>182.77</v>
      </c>
    </row>
    <row r="644" customFormat="false" ht="12.8" hidden="false" customHeight="false" outlineLevel="0" collapsed="false">
      <c r="A644" s="250" t="n">
        <v>96028</v>
      </c>
      <c r="B644" s="250" t="s">
        <v>1090</v>
      </c>
      <c r="C644" s="250" t="s">
        <v>960</v>
      </c>
      <c r="D644" s="251" t="n">
        <v>141.2</v>
      </c>
    </row>
    <row r="645" customFormat="false" ht="12.8" hidden="false" customHeight="false" outlineLevel="0" collapsed="false">
      <c r="A645" s="250" t="n">
        <v>96035</v>
      </c>
      <c r="B645" s="250" t="s">
        <v>1091</v>
      </c>
      <c r="C645" s="250" t="s">
        <v>960</v>
      </c>
      <c r="D645" s="251" t="n">
        <v>284.69</v>
      </c>
    </row>
    <row r="646" customFormat="false" ht="12.8" hidden="false" customHeight="false" outlineLevel="0" collapsed="false">
      <c r="A646" s="250" t="n">
        <v>96157</v>
      </c>
      <c r="B646" s="250" t="s">
        <v>1092</v>
      </c>
      <c r="C646" s="250" t="s">
        <v>960</v>
      </c>
      <c r="D646" s="251" t="n">
        <v>141.67</v>
      </c>
    </row>
    <row r="647" customFormat="false" ht="12.8" hidden="false" customHeight="false" outlineLevel="0" collapsed="false">
      <c r="A647" s="250" t="n">
        <v>96158</v>
      </c>
      <c r="B647" s="250" t="s">
        <v>1093</v>
      </c>
      <c r="C647" s="250" t="s">
        <v>960</v>
      </c>
      <c r="D647" s="251" t="n">
        <v>142.36</v>
      </c>
    </row>
    <row r="648" customFormat="false" ht="12.8" hidden="false" customHeight="false" outlineLevel="0" collapsed="false">
      <c r="A648" s="250" t="n">
        <v>96245</v>
      </c>
      <c r="B648" s="250" t="s">
        <v>1094</v>
      </c>
      <c r="C648" s="250" t="s">
        <v>960</v>
      </c>
      <c r="D648" s="251" t="n">
        <v>120.62</v>
      </c>
    </row>
    <row r="649" customFormat="false" ht="12.8" hidden="false" customHeight="false" outlineLevel="0" collapsed="false">
      <c r="A649" s="250" t="n">
        <v>96463</v>
      </c>
      <c r="B649" s="250" t="s">
        <v>1095</v>
      </c>
      <c r="C649" s="250" t="s">
        <v>960</v>
      </c>
      <c r="D649" s="251" t="n">
        <v>227.86</v>
      </c>
    </row>
    <row r="650" customFormat="false" ht="12.8" hidden="false" customHeight="false" outlineLevel="0" collapsed="false">
      <c r="A650" s="250" t="n">
        <v>98764</v>
      </c>
      <c r="B650" s="250" t="s">
        <v>1096</v>
      </c>
      <c r="C650" s="250" t="s">
        <v>960</v>
      </c>
      <c r="D650" s="251" t="n">
        <v>3.48</v>
      </c>
    </row>
    <row r="651" customFormat="false" ht="12.8" hidden="false" customHeight="false" outlineLevel="0" collapsed="false">
      <c r="A651" s="250" t="n">
        <v>99833</v>
      </c>
      <c r="B651" s="250" t="s">
        <v>1097</v>
      </c>
      <c r="C651" s="250" t="s">
        <v>960</v>
      </c>
      <c r="D651" s="251" t="n">
        <v>1.75</v>
      </c>
    </row>
    <row r="652" customFormat="false" ht="12.8" hidden="false" customHeight="false" outlineLevel="0" collapsed="false">
      <c r="A652" s="250" t="n">
        <v>100641</v>
      </c>
      <c r="B652" s="250" t="s">
        <v>1098</v>
      </c>
      <c r="C652" s="250" t="s">
        <v>960</v>
      </c>
      <c r="D652" s="251" t="n">
        <v>4843.63</v>
      </c>
    </row>
    <row r="653" customFormat="false" ht="12.8" hidden="false" customHeight="false" outlineLevel="0" collapsed="false">
      <c r="A653" s="250" t="n">
        <v>100647</v>
      </c>
      <c r="B653" s="250" t="s">
        <v>1099</v>
      </c>
      <c r="C653" s="250" t="s">
        <v>960</v>
      </c>
      <c r="D653" s="251" t="n">
        <v>6660.19</v>
      </c>
    </row>
    <row r="654" customFormat="false" ht="12.8" hidden="false" customHeight="false" outlineLevel="0" collapsed="false">
      <c r="A654" s="250" t="n">
        <v>102275</v>
      </c>
      <c r="B654" s="250" t="s">
        <v>1100</v>
      </c>
      <c r="C654" s="250" t="s">
        <v>960</v>
      </c>
      <c r="D654" s="251" t="n">
        <v>31.83</v>
      </c>
    </row>
    <row r="655" customFormat="false" ht="12.8" hidden="false" customHeight="false" outlineLevel="0" collapsed="false">
      <c r="A655" s="250" t="n">
        <v>104091</v>
      </c>
      <c r="B655" s="250" t="s">
        <v>1101</v>
      </c>
      <c r="C655" s="250" t="s">
        <v>960</v>
      </c>
      <c r="D655" s="251" t="n">
        <v>0.65</v>
      </c>
    </row>
    <row r="656" customFormat="false" ht="12.8" hidden="false" customHeight="false" outlineLevel="0" collapsed="false">
      <c r="A656" s="250" t="n">
        <v>104097</v>
      </c>
      <c r="B656" s="250" t="s">
        <v>1102</v>
      </c>
      <c r="C656" s="250" t="s">
        <v>960</v>
      </c>
      <c r="D656" s="251" t="n">
        <v>0.92</v>
      </c>
    </row>
    <row r="657" customFormat="false" ht="12.8" hidden="false" customHeight="false" outlineLevel="0" collapsed="false">
      <c r="A657" s="250" t="n">
        <v>5632</v>
      </c>
      <c r="B657" s="250" t="s">
        <v>1103</v>
      </c>
      <c r="C657" s="250" t="s">
        <v>1104</v>
      </c>
      <c r="D657" s="251" t="n">
        <v>95.6</v>
      </c>
    </row>
    <row r="658" customFormat="false" ht="12.8" hidden="false" customHeight="false" outlineLevel="0" collapsed="false">
      <c r="A658" s="250" t="n">
        <v>5679</v>
      </c>
      <c r="B658" s="250" t="s">
        <v>1105</v>
      </c>
      <c r="C658" s="250" t="s">
        <v>1104</v>
      </c>
      <c r="D658" s="251" t="n">
        <v>69.14</v>
      </c>
    </row>
    <row r="659" customFormat="false" ht="12.8" hidden="false" customHeight="false" outlineLevel="0" collapsed="false">
      <c r="A659" s="250" t="n">
        <v>5681</v>
      </c>
      <c r="B659" s="250" t="s">
        <v>1106</v>
      </c>
      <c r="C659" s="250" t="s">
        <v>1104</v>
      </c>
      <c r="D659" s="251" t="n">
        <v>65.73</v>
      </c>
    </row>
    <row r="660" customFormat="false" ht="12.8" hidden="false" customHeight="false" outlineLevel="0" collapsed="false">
      <c r="A660" s="250" t="n">
        <v>5685</v>
      </c>
      <c r="B660" s="250" t="s">
        <v>1107</v>
      </c>
      <c r="C660" s="250" t="s">
        <v>1104</v>
      </c>
      <c r="D660" s="251" t="n">
        <v>71.47</v>
      </c>
    </row>
    <row r="661" customFormat="false" ht="12.8" hidden="false" customHeight="false" outlineLevel="0" collapsed="false">
      <c r="A661" s="250" t="n">
        <v>5690</v>
      </c>
      <c r="B661" s="250" t="s">
        <v>1108</v>
      </c>
      <c r="C661" s="250" t="s">
        <v>1104</v>
      </c>
      <c r="D661" s="251" t="n">
        <v>4.09</v>
      </c>
    </row>
    <row r="662" customFormat="false" ht="12.8" hidden="false" customHeight="false" outlineLevel="0" collapsed="false">
      <c r="A662" s="250" t="n">
        <v>5806</v>
      </c>
      <c r="B662" s="250" t="s">
        <v>1109</v>
      </c>
      <c r="C662" s="250" t="s">
        <v>1104</v>
      </c>
      <c r="D662" s="251" t="n">
        <v>0.38</v>
      </c>
    </row>
    <row r="663" customFormat="false" ht="12.8" hidden="false" customHeight="false" outlineLevel="0" collapsed="false">
      <c r="A663" s="250" t="n">
        <v>5826</v>
      </c>
      <c r="B663" s="250" t="s">
        <v>1110</v>
      </c>
      <c r="C663" s="250" t="s">
        <v>1104</v>
      </c>
      <c r="D663" s="251" t="n">
        <v>68.63</v>
      </c>
    </row>
    <row r="664" customFormat="false" ht="12.8" hidden="false" customHeight="false" outlineLevel="0" collapsed="false">
      <c r="A664" s="250" t="n">
        <v>5829</v>
      </c>
      <c r="B664" s="250" t="s">
        <v>1111</v>
      </c>
      <c r="C664" s="250" t="s">
        <v>1104</v>
      </c>
      <c r="D664" s="251" t="n">
        <v>199.13</v>
      </c>
    </row>
    <row r="665" customFormat="false" ht="12.8" hidden="false" customHeight="false" outlineLevel="0" collapsed="false">
      <c r="A665" s="250" t="n">
        <v>5837</v>
      </c>
      <c r="B665" s="250" t="s">
        <v>1112</v>
      </c>
      <c r="C665" s="250" t="s">
        <v>1104</v>
      </c>
      <c r="D665" s="251" t="n">
        <v>149.17</v>
      </c>
    </row>
    <row r="666" customFormat="false" ht="12.8" hidden="false" customHeight="false" outlineLevel="0" collapsed="false">
      <c r="A666" s="250" t="n">
        <v>5841</v>
      </c>
      <c r="B666" s="250" t="s">
        <v>1113</v>
      </c>
      <c r="C666" s="250" t="s">
        <v>1104</v>
      </c>
      <c r="D666" s="251" t="n">
        <v>4.68</v>
      </c>
    </row>
    <row r="667" customFormat="false" ht="12.8" hidden="false" customHeight="false" outlineLevel="0" collapsed="false">
      <c r="A667" s="250" t="n">
        <v>5845</v>
      </c>
      <c r="B667" s="250" t="s">
        <v>1114</v>
      </c>
      <c r="C667" s="250" t="s">
        <v>1104</v>
      </c>
      <c r="D667" s="251" t="n">
        <v>57.58</v>
      </c>
    </row>
    <row r="668" customFormat="false" ht="12.8" hidden="false" customHeight="false" outlineLevel="0" collapsed="false">
      <c r="A668" s="250" t="n">
        <v>5849</v>
      </c>
      <c r="B668" s="250" t="s">
        <v>1115</v>
      </c>
      <c r="C668" s="250" t="s">
        <v>1104</v>
      </c>
      <c r="D668" s="251" t="n">
        <v>90.51</v>
      </c>
    </row>
    <row r="669" customFormat="false" ht="12.8" hidden="false" customHeight="false" outlineLevel="0" collapsed="false">
      <c r="A669" s="250" t="n">
        <v>5853</v>
      </c>
      <c r="B669" s="250" t="s">
        <v>1116</v>
      </c>
      <c r="C669" s="250" t="s">
        <v>1104</v>
      </c>
      <c r="D669" s="251" t="n">
        <v>90.87</v>
      </c>
    </row>
    <row r="670" customFormat="false" ht="12.8" hidden="false" customHeight="false" outlineLevel="0" collapsed="false">
      <c r="A670" s="250" t="n">
        <v>5857</v>
      </c>
      <c r="B670" s="250" t="s">
        <v>1117</v>
      </c>
      <c r="C670" s="250" t="s">
        <v>1104</v>
      </c>
      <c r="D670" s="251" t="n">
        <v>224.41</v>
      </c>
    </row>
    <row r="671" customFormat="false" ht="12.8" hidden="false" customHeight="false" outlineLevel="0" collapsed="false">
      <c r="A671" s="250" t="n">
        <v>5865</v>
      </c>
      <c r="B671" s="250" t="s">
        <v>1118</v>
      </c>
      <c r="C671" s="250" t="s">
        <v>1104</v>
      </c>
      <c r="D671" s="251" t="n">
        <v>12.26</v>
      </c>
    </row>
    <row r="672" customFormat="false" ht="12.8" hidden="false" customHeight="false" outlineLevel="0" collapsed="false">
      <c r="A672" s="250" t="n">
        <v>5869</v>
      </c>
      <c r="B672" s="250" t="s">
        <v>1119</v>
      </c>
      <c r="C672" s="250" t="s">
        <v>1104</v>
      </c>
      <c r="D672" s="251" t="n">
        <v>80.74</v>
      </c>
    </row>
    <row r="673" customFormat="false" ht="12.8" hidden="false" customHeight="false" outlineLevel="0" collapsed="false">
      <c r="A673" s="250" t="n">
        <v>5877</v>
      </c>
      <c r="B673" s="250" t="s">
        <v>1120</v>
      </c>
      <c r="C673" s="250" t="s">
        <v>1104</v>
      </c>
      <c r="D673" s="251" t="n">
        <v>68.06</v>
      </c>
    </row>
    <row r="674" customFormat="false" ht="12.8" hidden="false" customHeight="false" outlineLevel="0" collapsed="false">
      <c r="A674" s="250" t="n">
        <v>5881</v>
      </c>
      <c r="B674" s="250" t="s">
        <v>1121</v>
      </c>
      <c r="C674" s="250" t="s">
        <v>1104</v>
      </c>
      <c r="D674" s="251" t="n">
        <v>86.37</v>
      </c>
    </row>
    <row r="675" customFormat="false" ht="12.8" hidden="false" customHeight="false" outlineLevel="0" collapsed="false">
      <c r="A675" s="250" t="n">
        <v>5884</v>
      </c>
      <c r="B675" s="250" t="s">
        <v>1122</v>
      </c>
      <c r="C675" s="250" t="s">
        <v>1104</v>
      </c>
      <c r="D675" s="251" t="n">
        <v>61.52</v>
      </c>
    </row>
    <row r="676" customFormat="false" ht="12.8" hidden="false" customHeight="false" outlineLevel="0" collapsed="false">
      <c r="A676" s="250" t="n">
        <v>5892</v>
      </c>
      <c r="B676" s="250" t="s">
        <v>1123</v>
      </c>
      <c r="C676" s="250" t="s">
        <v>1104</v>
      </c>
      <c r="D676" s="251" t="n">
        <v>63.53</v>
      </c>
    </row>
    <row r="677" customFormat="false" ht="12.8" hidden="false" customHeight="false" outlineLevel="0" collapsed="false">
      <c r="A677" s="250" t="n">
        <v>5896</v>
      </c>
      <c r="B677" s="250" t="s">
        <v>1124</v>
      </c>
      <c r="C677" s="250" t="s">
        <v>1104</v>
      </c>
      <c r="D677" s="251" t="n">
        <v>66.26</v>
      </c>
    </row>
    <row r="678" customFormat="false" ht="12.8" hidden="false" customHeight="false" outlineLevel="0" collapsed="false">
      <c r="A678" s="250" t="n">
        <v>5903</v>
      </c>
      <c r="B678" s="250" t="s">
        <v>1125</v>
      </c>
      <c r="C678" s="250" t="s">
        <v>1104</v>
      </c>
      <c r="D678" s="251" t="n">
        <v>80.66</v>
      </c>
    </row>
    <row r="679" customFormat="false" ht="12.8" hidden="false" customHeight="false" outlineLevel="0" collapsed="false">
      <c r="A679" s="250" t="n">
        <v>5911</v>
      </c>
      <c r="B679" s="250" t="s">
        <v>1126</v>
      </c>
      <c r="C679" s="250" t="s">
        <v>1104</v>
      </c>
      <c r="D679" s="251" t="n">
        <v>34.56</v>
      </c>
    </row>
    <row r="680" customFormat="false" ht="12.8" hidden="false" customHeight="false" outlineLevel="0" collapsed="false">
      <c r="A680" s="250" t="n">
        <v>5923</v>
      </c>
      <c r="B680" s="250" t="s">
        <v>1127</v>
      </c>
      <c r="C680" s="250" t="s">
        <v>1104</v>
      </c>
      <c r="D680" s="251" t="n">
        <v>3.2</v>
      </c>
    </row>
    <row r="681" customFormat="false" ht="12.8" hidden="false" customHeight="false" outlineLevel="0" collapsed="false">
      <c r="A681" s="250" t="n">
        <v>5930</v>
      </c>
      <c r="B681" s="250" t="s">
        <v>1128</v>
      </c>
      <c r="C681" s="250" t="s">
        <v>1104</v>
      </c>
      <c r="D681" s="251" t="n">
        <v>81.02</v>
      </c>
    </row>
    <row r="682" customFormat="false" ht="12.8" hidden="false" customHeight="false" outlineLevel="0" collapsed="false">
      <c r="A682" s="250" t="n">
        <v>5934</v>
      </c>
      <c r="B682" s="250" t="s">
        <v>1129</v>
      </c>
      <c r="C682" s="250" t="s">
        <v>1104</v>
      </c>
      <c r="D682" s="251" t="n">
        <v>100.12</v>
      </c>
    </row>
    <row r="683" customFormat="false" ht="12.8" hidden="false" customHeight="false" outlineLevel="0" collapsed="false">
      <c r="A683" s="250" t="n">
        <v>5942</v>
      </c>
      <c r="B683" s="250" t="s">
        <v>1130</v>
      </c>
      <c r="C683" s="250" t="s">
        <v>1104</v>
      </c>
      <c r="D683" s="251" t="n">
        <v>73.76</v>
      </c>
    </row>
    <row r="684" customFormat="false" ht="12.8" hidden="false" customHeight="false" outlineLevel="0" collapsed="false">
      <c r="A684" s="250" t="n">
        <v>5946</v>
      </c>
      <c r="B684" s="250" t="s">
        <v>1131</v>
      </c>
      <c r="C684" s="250" t="s">
        <v>1104</v>
      </c>
      <c r="D684" s="251" t="n">
        <v>90.53</v>
      </c>
    </row>
    <row r="685" customFormat="false" ht="12.8" hidden="false" customHeight="false" outlineLevel="0" collapsed="false">
      <c r="A685" s="250" t="n">
        <v>5952</v>
      </c>
      <c r="B685" s="250" t="s">
        <v>1132</v>
      </c>
      <c r="C685" s="250" t="s">
        <v>1104</v>
      </c>
      <c r="D685" s="251" t="n">
        <v>30.84</v>
      </c>
    </row>
    <row r="686" customFormat="false" ht="12.8" hidden="false" customHeight="false" outlineLevel="0" collapsed="false">
      <c r="A686" s="250" t="n">
        <v>5954</v>
      </c>
      <c r="B686" s="250" t="s">
        <v>1133</v>
      </c>
      <c r="C686" s="250" t="s">
        <v>1104</v>
      </c>
      <c r="D686" s="251" t="n">
        <v>6.6</v>
      </c>
    </row>
    <row r="687" customFormat="false" ht="12.8" hidden="false" customHeight="false" outlineLevel="0" collapsed="false">
      <c r="A687" s="250" t="n">
        <v>5961</v>
      </c>
      <c r="B687" s="250" t="s">
        <v>1134</v>
      </c>
      <c r="C687" s="250" t="s">
        <v>1104</v>
      </c>
      <c r="D687" s="251" t="n">
        <v>70.96</v>
      </c>
    </row>
    <row r="688" customFormat="false" ht="12.8" hidden="false" customHeight="false" outlineLevel="0" collapsed="false">
      <c r="A688" s="250" t="n">
        <v>6260</v>
      </c>
      <c r="B688" s="250" t="s">
        <v>1135</v>
      </c>
      <c r="C688" s="250" t="s">
        <v>1104</v>
      </c>
      <c r="D688" s="251" t="n">
        <v>68.02</v>
      </c>
    </row>
    <row r="689" customFormat="false" ht="12.8" hidden="false" customHeight="false" outlineLevel="0" collapsed="false">
      <c r="A689" s="250" t="n">
        <v>6880</v>
      </c>
      <c r="B689" s="250" t="s">
        <v>1136</v>
      </c>
      <c r="C689" s="250" t="s">
        <v>1104</v>
      </c>
      <c r="D689" s="251" t="n">
        <v>94.36</v>
      </c>
    </row>
    <row r="690" customFormat="false" ht="12.8" hidden="false" customHeight="false" outlineLevel="0" collapsed="false">
      <c r="A690" s="250" t="n">
        <v>7031</v>
      </c>
      <c r="B690" s="250" t="s">
        <v>1137</v>
      </c>
      <c r="C690" s="250" t="s">
        <v>1104</v>
      </c>
      <c r="D690" s="251" t="n">
        <v>6.04</v>
      </c>
    </row>
    <row r="691" customFormat="false" ht="12.8" hidden="false" customHeight="false" outlineLevel="0" collapsed="false">
      <c r="A691" s="250" t="n">
        <v>7043</v>
      </c>
      <c r="B691" s="250" t="s">
        <v>1138</v>
      </c>
      <c r="C691" s="250" t="s">
        <v>1104</v>
      </c>
      <c r="D691" s="251" t="n">
        <v>0.48</v>
      </c>
    </row>
    <row r="692" customFormat="false" ht="12.8" hidden="false" customHeight="false" outlineLevel="0" collapsed="false">
      <c r="A692" s="250" t="n">
        <v>7050</v>
      </c>
      <c r="B692" s="250" t="s">
        <v>1139</v>
      </c>
      <c r="C692" s="250" t="s">
        <v>1104</v>
      </c>
      <c r="D692" s="251" t="n">
        <v>87.25</v>
      </c>
    </row>
    <row r="693" customFormat="false" ht="12.8" hidden="false" customHeight="false" outlineLevel="0" collapsed="false">
      <c r="A693" s="250" t="n">
        <v>67827</v>
      </c>
      <c r="B693" s="250" t="s">
        <v>1140</v>
      </c>
      <c r="C693" s="250" t="s">
        <v>1104</v>
      </c>
      <c r="D693" s="251" t="n">
        <v>72.17</v>
      </c>
    </row>
    <row r="694" customFormat="false" ht="12.8" hidden="false" customHeight="false" outlineLevel="0" collapsed="false">
      <c r="A694" s="250" t="n">
        <v>73395</v>
      </c>
      <c r="B694" s="250" t="s">
        <v>1141</v>
      </c>
      <c r="C694" s="250" t="s">
        <v>1104</v>
      </c>
      <c r="D694" s="251" t="n">
        <v>9.67</v>
      </c>
    </row>
    <row r="695" customFormat="false" ht="12.8" hidden="false" customHeight="false" outlineLevel="0" collapsed="false">
      <c r="A695" s="250" t="n">
        <v>83766</v>
      </c>
      <c r="B695" s="250" t="s">
        <v>1142</v>
      </c>
      <c r="C695" s="250" t="s">
        <v>1104</v>
      </c>
      <c r="D695" s="251" t="n">
        <v>50.5</v>
      </c>
    </row>
    <row r="696" customFormat="false" ht="12.8" hidden="false" customHeight="false" outlineLevel="0" collapsed="false">
      <c r="A696" s="250" t="n">
        <v>87446</v>
      </c>
      <c r="B696" s="250" t="s">
        <v>1143</v>
      </c>
      <c r="C696" s="250" t="s">
        <v>1104</v>
      </c>
      <c r="D696" s="251" t="n">
        <v>0.48</v>
      </c>
    </row>
    <row r="697" customFormat="false" ht="12.8" hidden="false" customHeight="false" outlineLevel="0" collapsed="false">
      <c r="A697" s="250" t="n">
        <v>88392</v>
      </c>
      <c r="B697" s="250" t="s">
        <v>1144</v>
      </c>
      <c r="C697" s="250" t="s">
        <v>1104</v>
      </c>
      <c r="D697" s="251" t="n">
        <v>0.94</v>
      </c>
    </row>
    <row r="698" customFormat="false" ht="12.8" hidden="false" customHeight="false" outlineLevel="0" collapsed="false">
      <c r="A698" s="250" t="n">
        <v>88398</v>
      </c>
      <c r="B698" s="250" t="s">
        <v>1145</v>
      </c>
      <c r="C698" s="250" t="s">
        <v>1104</v>
      </c>
      <c r="D698" s="251" t="n">
        <v>1.12</v>
      </c>
    </row>
    <row r="699" customFormat="false" ht="12.8" hidden="false" customHeight="false" outlineLevel="0" collapsed="false">
      <c r="A699" s="250" t="n">
        <v>88404</v>
      </c>
      <c r="B699" s="250" t="s">
        <v>1146</v>
      </c>
      <c r="C699" s="250" t="s">
        <v>1104</v>
      </c>
      <c r="D699" s="251" t="n">
        <v>0.89</v>
      </c>
    </row>
    <row r="700" customFormat="false" ht="12.8" hidden="false" customHeight="false" outlineLevel="0" collapsed="false">
      <c r="A700" s="250" t="n">
        <v>88430</v>
      </c>
      <c r="B700" s="250" t="s">
        <v>1147</v>
      </c>
      <c r="C700" s="250" t="s">
        <v>1104</v>
      </c>
      <c r="D700" s="251" t="n">
        <v>6.15</v>
      </c>
    </row>
    <row r="701" customFormat="false" ht="12.8" hidden="false" customHeight="false" outlineLevel="0" collapsed="false">
      <c r="A701" s="250" t="n">
        <v>88438</v>
      </c>
      <c r="B701" s="250" t="s">
        <v>1148</v>
      </c>
      <c r="C701" s="250" t="s">
        <v>1104</v>
      </c>
      <c r="D701" s="251" t="n">
        <v>8.16</v>
      </c>
    </row>
    <row r="702" customFormat="false" ht="12.8" hidden="false" customHeight="false" outlineLevel="0" collapsed="false">
      <c r="A702" s="250" t="n">
        <v>88831</v>
      </c>
      <c r="B702" s="250" t="s">
        <v>1149</v>
      </c>
      <c r="C702" s="250" t="s">
        <v>1104</v>
      </c>
      <c r="D702" s="251" t="n">
        <v>0.35</v>
      </c>
    </row>
    <row r="703" customFormat="false" ht="12.8" hidden="false" customHeight="false" outlineLevel="0" collapsed="false">
      <c r="A703" s="250" t="n">
        <v>88844</v>
      </c>
      <c r="B703" s="250" t="s">
        <v>1150</v>
      </c>
      <c r="C703" s="250" t="s">
        <v>1104</v>
      </c>
      <c r="D703" s="251" t="n">
        <v>79.56</v>
      </c>
    </row>
    <row r="704" customFormat="false" ht="12.8" hidden="false" customHeight="false" outlineLevel="0" collapsed="false">
      <c r="A704" s="250" t="n">
        <v>88908</v>
      </c>
      <c r="B704" s="250" t="s">
        <v>1151</v>
      </c>
      <c r="C704" s="250" t="s">
        <v>1104</v>
      </c>
      <c r="D704" s="251" t="n">
        <v>102.05</v>
      </c>
    </row>
    <row r="705" customFormat="false" ht="12.8" hidden="false" customHeight="false" outlineLevel="0" collapsed="false">
      <c r="A705" s="250" t="n">
        <v>89022</v>
      </c>
      <c r="B705" s="250" t="s">
        <v>1152</v>
      </c>
      <c r="C705" s="250" t="s">
        <v>1104</v>
      </c>
      <c r="D705" s="251" t="n">
        <v>0.43</v>
      </c>
    </row>
    <row r="706" customFormat="false" ht="12.8" hidden="false" customHeight="false" outlineLevel="0" collapsed="false">
      <c r="A706" s="250" t="n">
        <v>89027</v>
      </c>
      <c r="B706" s="250" t="s">
        <v>1153</v>
      </c>
      <c r="C706" s="250" t="s">
        <v>1104</v>
      </c>
      <c r="D706" s="251" t="n">
        <v>4.9</v>
      </c>
    </row>
    <row r="707" customFormat="false" ht="12.8" hidden="false" customHeight="false" outlineLevel="0" collapsed="false">
      <c r="A707" s="250" t="n">
        <v>89031</v>
      </c>
      <c r="B707" s="250" t="s">
        <v>1154</v>
      </c>
      <c r="C707" s="250" t="s">
        <v>1104</v>
      </c>
      <c r="D707" s="251" t="n">
        <v>77.45</v>
      </c>
    </row>
    <row r="708" customFormat="false" ht="12.8" hidden="false" customHeight="false" outlineLevel="0" collapsed="false">
      <c r="A708" s="250" t="n">
        <v>89036</v>
      </c>
      <c r="B708" s="250" t="s">
        <v>1155</v>
      </c>
      <c r="C708" s="250" t="s">
        <v>1104</v>
      </c>
      <c r="D708" s="251" t="n">
        <v>50.77</v>
      </c>
    </row>
    <row r="709" customFormat="false" ht="12.8" hidden="false" customHeight="false" outlineLevel="0" collapsed="false">
      <c r="A709" s="250" t="n">
        <v>89218</v>
      </c>
      <c r="B709" s="250" t="s">
        <v>1156</v>
      </c>
      <c r="C709" s="250" t="s">
        <v>1104</v>
      </c>
      <c r="D709" s="251" t="n">
        <v>104.05</v>
      </c>
    </row>
    <row r="710" customFormat="false" ht="12.8" hidden="false" customHeight="false" outlineLevel="0" collapsed="false">
      <c r="A710" s="250" t="n">
        <v>89226</v>
      </c>
      <c r="B710" s="250" t="s">
        <v>1157</v>
      </c>
      <c r="C710" s="250" t="s">
        <v>1104</v>
      </c>
      <c r="D710" s="251" t="n">
        <v>1.45</v>
      </c>
    </row>
    <row r="711" customFormat="false" ht="12.8" hidden="false" customHeight="false" outlineLevel="0" collapsed="false">
      <c r="A711" s="250" t="n">
        <v>89235</v>
      </c>
      <c r="B711" s="250" t="s">
        <v>1158</v>
      </c>
      <c r="C711" s="250" t="s">
        <v>1104</v>
      </c>
      <c r="D711" s="251" t="n">
        <v>190.42</v>
      </c>
    </row>
    <row r="712" customFormat="false" ht="12.8" hidden="false" customHeight="false" outlineLevel="0" collapsed="false">
      <c r="A712" s="250" t="n">
        <v>89243</v>
      </c>
      <c r="B712" s="250" t="s">
        <v>1159</v>
      </c>
      <c r="C712" s="250" t="s">
        <v>1104</v>
      </c>
      <c r="D712" s="251" t="n">
        <v>404.21</v>
      </c>
    </row>
    <row r="713" customFormat="false" ht="12.8" hidden="false" customHeight="false" outlineLevel="0" collapsed="false">
      <c r="A713" s="250" t="n">
        <v>89251</v>
      </c>
      <c r="B713" s="250" t="s">
        <v>1160</v>
      </c>
      <c r="C713" s="250" t="s">
        <v>1104</v>
      </c>
      <c r="D713" s="251" t="n">
        <v>355.21</v>
      </c>
    </row>
    <row r="714" customFormat="false" ht="12.8" hidden="false" customHeight="false" outlineLevel="0" collapsed="false">
      <c r="A714" s="250" t="n">
        <v>89258</v>
      </c>
      <c r="B714" s="250" t="s">
        <v>1161</v>
      </c>
      <c r="C714" s="250" t="s">
        <v>1104</v>
      </c>
      <c r="D714" s="251" t="n">
        <v>127.74</v>
      </c>
    </row>
    <row r="715" customFormat="false" ht="12.8" hidden="false" customHeight="false" outlineLevel="0" collapsed="false">
      <c r="A715" s="250" t="n">
        <v>89273</v>
      </c>
      <c r="B715" s="250" t="s">
        <v>1162</v>
      </c>
      <c r="C715" s="250" t="s">
        <v>1104</v>
      </c>
      <c r="D715" s="251" t="n">
        <v>107.68</v>
      </c>
    </row>
    <row r="716" customFormat="false" ht="12.8" hidden="false" customHeight="false" outlineLevel="0" collapsed="false">
      <c r="A716" s="250" t="n">
        <v>89279</v>
      </c>
      <c r="B716" s="250" t="s">
        <v>1163</v>
      </c>
      <c r="C716" s="250" t="s">
        <v>1104</v>
      </c>
      <c r="D716" s="251" t="n">
        <v>1.77</v>
      </c>
    </row>
    <row r="717" customFormat="false" ht="12.8" hidden="false" customHeight="false" outlineLevel="0" collapsed="false">
      <c r="A717" s="250" t="n">
        <v>89877</v>
      </c>
      <c r="B717" s="250" t="s">
        <v>1164</v>
      </c>
      <c r="C717" s="250" t="s">
        <v>1104</v>
      </c>
      <c r="D717" s="251" t="n">
        <v>95.98</v>
      </c>
    </row>
    <row r="718" customFormat="false" ht="12.8" hidden="false" customHeight="false" outlineLevel="0" collapsed="false">
      <c r="A718" s="250" t="n">
        <v>89884</v>
      </c>
      <c r="B718" s="250" t="s">
        <v>1165</v>
      </c>
      <c r="C718" s="250" t="s">
        <v>1104</v>
      </c>
      <c r="D718" s="251" t="n">
        <v>99.79</v>
      </c>
    </row>
    <row r="719" customFormat="false" ht="12.8" hidden="false" customHeight="false" outlineLevel="0" collapsed="false">
      <c r="A719" s="250" t="n">
        <v>90587</v>
      </c>
      <c r="B719" s="250" t="s">
        <v>1166</v>
      </c>
      <c r="C719" s="250" t="s">
        <v>1104</v>
      </c>
      <c r="D719" s="251" t="n">
        <v>0.53</v>
      </c>
    </row>
    <row r="720" customFormat="false" ht="12.8" hidden="false" customHeight="false" outlineLevel="0" collapsed="false">
      <c r="A720" s="250" t="n">
        <v>90626</v>
      </c>
      <c r="B720" s="250" t="s">
        <v>1167</v>
      </c>
      <c r="C720" s="250" t="s">
        <v>1104</v>
      </c>
      <c r="D720" s="251" t="n">
        <v>2.88</v>
      </c>
    </row>
    <row r="721" customFormat="false" ht="12.8" hidden="false" customHeight="false" outlineLevel="0" collapsed="false">
      <c r="A721" s="250" t="n">
        <v>90632</v>
      </c>
      <c r="B721" s="250" t="s">
        <v>1168</v>
      </c>
      <c r="C721" s="250" t="s">
        <v>1104</v>
      </c>
      <c r="D721" s="251" t="n">
        <v>90.74</v>
      </c>
    </row>
    <row r="722" customFormat="false" ht="12.8" hidden="false" customHeight="false" outlineLevel="0" collapsed="false">
      <c r="A722" s="250" t="n">
        <v>90638</v>
      </c>
      <c r="B722" s="250" t="s">
        <v>1169</v>
      </c>
      <c r="C722" s="250" t="s">
        <v>1104</v>
      </c>
      <c r="D722" s="251" t="n">
        <v>4.74</v>
      </c>
    </row>
    <row r="723" customFormat="false" ht="12.8" hidden="false" customHeight="false" outlineLevel="0" collapsed="false">
      <c r="A723" s="250" t="n">
        <v>90644</v>
      </c>
      <c r="B723" s="250" t="s">
        <v>1170</v>
      </c>
      <c r="C723" s="250" t="s">
        <v>1104</v>
      </c>
      <c r="D723" s="251" t="n">
        <v>7.08</v>
      </c>
    </row>
    <row r="724" customFormat="false" ht="12.8" hidden="false" customHeight="false" outlineLevel="0" collapsed="false">
      <c r="A724" s="250" t="n">
        <v>90651</v>
      </c>
      <c r="B724" s="250" t="s">
        <v>1171</v>
      </c>
      <c r="C724" s="250" t="s">
        <v>1104</v>
      </c>
      <c r="D724" s="251" t="n">
        <v>1.35</v>
      </c>
    </row>
    <row r="725" customFormat="false" ht="12.8" hidden="false" customHeight="false" outlineLevel="0" collapsed="false">
      <c r="A725" s="250" t="n">
        <v>90657</v>
      </c>
      <c r="B725" s="250" t="s">
        <v>1172</v>
      </c>
      <c r="C725" s="250" t="s">
        <v>1104</v>
      </c>
      <c r="D725" s="251" t="n">
        <v>4.6</v>
      </c>
    </row>
    <row r="726" customFormat="false" ht="12.8" hidden="false" customHeight="false" outlineLevel="0" collapsed="false">
      <c r="A726" s="250" t="n">
        <v>90663</v>
      </c>
      <c r="B726" s="250" t="s">
        <v>1173</v>
      </c>
      <c r="C726" s="250" t="s">
        <v>1104</v>
      </c>
      <c r="D726" s="251" t="n">
        <v>4.93</v>
      </c>
    </row>
    <row r="727" customFormat="false" ht="12.8" hidden="false" customHeight="false" outlineLevel="0" collapsed="false">
      <c r="A727" s="250" t="n">
        <v>90669</v>
      </c>
      <c r="B727" s="250" t="s">
        <v>1174</v>
      </c>
      <c r="C727" s="250" t="s">
        <v>1104</v>
      </c>
      <c r="D727" s="251" t="n">
        <v>8.86</v>
      </c>
    </row>
    <row r="728" customFormat="false" ht="12.8" hidden="false" customHeight="false" outlineLevel="0" collapsed="false">
      <c r="A728" s="250" t="n">
        <v>90675</v>
      </c>
      <c r="B728" s="250" t="s">
        <v>1175</v>
      </c>
      <c r="C728" s="250" t="s">
        <v>1104</v>
      </c>
      <c r="D728" s="251" t="n">
        <v>300.91</v>
      </c>
    </row>
    <row r="729" customFormat="false" ht="12.8" hidden="false" customHeight="false" outlineLevel="0" collapsed="false">
      <c r="A729" s="250" t="n">
        <v>90681</v>
      </c>
      <c r="B729" s="250" t="s">
        <v>1176</v>
      </c>
      <c r="C729" s="250" t="s">
        <v>1104</v>
      </c>
      <c r="D729" s="251" t="n">
        <v>179.65</v>
      </c>
    </row>
    <row r="730" customFormat="false" ht="12.8" hidden="false" customHeight="false" outlineLevel="0" collapsed="false">
      <c r="A730" s="250" t="n">
        <v>90687</v>
      </c>
      <c r="B730" s="250" t="s">
        <v>1177</v>
      </c>
      <c r="C730" s="250" t="s">
        <v>1104</v>
      </c>
      <c r="D730" s="251" t="n">
        <v>64.17</v>
      </c>
    </row>
    <row r="731" customFormat="false" ht="12.8" hidden="false" customHeight="false" outlineLevel="0" collapsed="false">
      <c r="A731" s="250" t="n">
        <v>90693</v>
      </c>
      <c r="B731" s="250" t="s">
        <v>1178</v>
      </c>
      <c r="C731" s="250" t="s">
        <v>1104</v>
      </c>
      <c r="D731" s="251" t="n">
        <v>59.61</v>
      </c>
    </row>
    <row r="732" customFormat="false" ht="12.8" hidden="false" customHeight="false" outlineLevel="0" collapsed="false">
      <c r="A732" s="250" t="n">
        <v>90965</v>
      </c>
      <c r="B732" s="250" t="s">
        <v>1179</v>
      </c>
      <c r="C732" s="250" t="s">
        <v>1104</v>
      </c>
      <c r="D732" s="251" t="n">
        <v>8.82</v>
      </c>
    </row>
    <row r="733" customFormat="false" ht="12.8" hidden="false" customHeight="false" outlineLevel="0" collapsed="false">
      <c r="A733" s="250" t="n">
        <v>90973</v>
      </c>
      <c r="B733" s="250" t="s">
        <v>1180</v>
      </c>
      <c r="C733" s="250" t="s">
        <v>1104</v>
      </c>
      <c r="D733" s="251" t="n">
        <v>8.85</v>
      </c>
    </row>
    <row r="734" customFormat="false" ht="12.8" hidden="false" customHeight="false" outlineLevel="0" collapsed="false">
      <c r="A734" s="250" t="n">
        <v>90982</v>
      </c>
      <c r="B734" s="250" t="s">
        <v>1181</v>
      </c>
      <c r="C734" s="250" t="s">
        <v>1104</v>
      </c>
      <c r="D734" s="251" t="n">
        <v>22.48</v>
      </c>
    </row>
    <row r="735" customFormat="false" ht="12.8" hidden="false" customHeight="false" outlineLevel="0" collapsed="false">
      <c r="A735" s="250" t="n">
        <v>91001</v>
      </c>
      <c r="B735" s="250" t="s">
        <v>1182</v>
      </c>
      <c r="C735" s="250" t="s">
        <v>1104</v>
      </c>
      <c r="D735" s="251" t="n">
        <v>10.5</v>
      </c>
    </row>
    <row r="736" customFormat="false" ht="12.8" hidden="false" customHeight="false" outlineLevel="0" collapsed="false">
      <c r="A736" s="250" t="n">
        <v>91032</v>
      </c>
      <c r="B736" s="250" t="s">
        <v>1183</v>
      </c>
      <c r="C736" s="250" t="s">
        <v>1104</v>
      </c>
      <c r="D736" s="251" t="n">
        <v>74.44</v>
      </c>
    </row>
    <row r="737" customFormat="false" ht="12.8" hidden="false" customHeight="false" outlineLevel="0" collapsed="false">
      <c r="A737" s="250" t="n">
        <v>91278</v>
      </c>
      <c r="B737" s="250" t="s">
        <v>1184</v>
      </c>
      <c r="C737" s="250" t="s">
        <v>1104</v>
      </c>
      <c r="D737" s="251" t="n">
        <v>0.71</v>
      </c>
    </row>
    <row r="738" customFormat="false" ht="12.8" hidden="false" customHeight="false" outlineLevel="0" collapsed="false">
      <c r="A738" s="250" t="n">
        <v>91285</v>
      </c>
      <c r="B738" s="250" t="s">
        <v>1185</v>
      </c>
      <c r="C738" s="250" t="s">
        <v>1104</v>
      </c>
      <c r="D738" s="251" t="n">
        <v>1.13</v>
      </c>
    </row>
    <row r="739" customFormat="false" ht="12.8" hidden="false" customHeight="false" outlineLevel="0" collapsed="false">
      <c r="A739" s="250" t="n">
        <v>91387</v>
      </c>
      <c r="B739" s="250" t="s">
        <v>1186</v>
      </c>
      <c r="C739" s="250" t="s">
        <v>1104</v>
      </c>
      <c r="D739" s="251" t="n">
        <v>81.73</v>
      </c>
    </row>
    <row r="740" customFormat="false" ht="12.8" hidden="false" customHeight="false" outlineLevel="0" collapsed="false">
      <c r="A740" s="250" t="n">
        <v>91395</v>
      </c>
      <c r="B740" s="250" t="s">
        <v>1187</v>
      </c>
      <c r="C740" s="250" t="s">
        <v>1104</v>
      </c>
      <c r="D740" s="251" t="n">
        <v>65.75</v>
      </c>
    </row>
    <row r="741" customFormat="false" ht="12.8" hidden="false" customHeight="false" outlineLevel="0" collapsed="false">
      <c r="A741" s="250" t="n">
        <v>91486</v>
      </c>
      <c r="B741" s="250" t="s">
        <v>1188</v>
      </c>
      <c r="C741" s="250" t="s">
        <v>1104</v>
      </c>
      <c r="D741" s="251" t="n">
        <v>76.11</v>
      </c>
    </row>
    <row r="742" customFormat="false" ht="12.8" hidden="false" customHeight="false" outlineLevel="0" collapsed="false">
      <c r="A742" s="250" t="n">
        <v>91534</v>
      </c>
      <c r="B742" s="250" t="s">
        <v>1189</v>
      </c>
      <c r="C742" s="250" t="s">
        <v>1104</v>
      </c>
      <c r="D742" s="251" t="n">
        <v>33.23</v>
      </c>
    </row>
    <row r="743" customFormat="false" ht="12.8" hidden="false" customHeight="false" outlineLevel="0" collapsed="false">
      <c r="A743" s="250" t="n">
        <v>91635</v>
      </c>
      <c r="B743" s="250" t="s">
        <v>1190</v>
      </c>
      <c r="C743" s="250" t="s">
        <v>1104</v>
      </c>
      <c r="D743" s="251" t="n">
        <v>72.53</v>
      </c>
    </row>
    <row r="744" customFormat="false" ht="12.8" hidden="false" customHeight="false" outlineLevel="0" collapsed="false">
      <c r="A744" s="250" t="n">
        <v>91646</v>
      </c>
      <c r="B744" s="250" t="s">
        <v>1191</v>
      </c>
      <c r="C744" s="250" t="s">
        <v>1104</v>
      </c>
      <c r="D744" s="251" t="n">
        <v>106.52</v>
      </c>
    </row>
    <row r="745" customFormat="false" ht="12.8" hidden="false" customHeight="false" outlineLevel="0" collapsed="false">
      <c r="A745" s="250" t="n">
        <v>91693</v>
      </c>
      <c r="B745" s="250" t="s">
        <v>1192</v>
      </c>
      <c r="C745" s="250" t="s">
        <v>1104</v>
      </c>
      <c r="D745" s="251" t="n">
        <v>32.31</v>
      </c>
    </row>
    <row r="746" customFormat="false" ht="12.8" hidden="false" customHeight="false" outlineLevel="0" collapsed="false">
      <c r="A746" s="250" t="n">
        <v>92044</v>
      </c>
      <c r="B746" s="250" t="s">
        <v>1193</v>
      </c>
      <c r="C746" s="250" t="s">
        <v>1104</v>
      </c>
      <c r="D746" s="251" t="n">
        <v>7.8</v>
      </c>
    </row>
    <row r="747" customFormat="false" ht="12.8" hidden="false" customHeight="false" outlineLevel="0" collapsed="false">
      <c r="A747" s="250" t="n">
        <v>92107</v>
      </c>
      <c r="B747" s="250" t="s">
        <v>1194</v>
      </c>
      <c r="C747" s="250" t="s">
        <v>1104</v>
      </c>
      <c r="D747" s="251" t="n">
        <v>100.9</v>
      </c>
    </row>
    <row r="748" customFormat="false" ht="12.8" hidden="false" customHeight="false" outlineLevel="0" collapsed="false">
      <c r="A748" s="250" t="n">
        <v>92113</v>
      </c>
      <c r="B748" s="250" t="s">
        <v>1195</v>
      </c>
      <c r="C748" s="250" t="s">
        <v>1104</v>
      </c>
      <c r="D748" s="251" t="n">
        <v>1.04</v>
      </c>
    </row>
    <row r="749" customFormat="false" ht="12.8" hidden="false" customHeight="false" outlineLevel="0" collapsed="false">
      <c r="A749" s="250" t="n">
        <v>92119</v>
      </c>
      <c r="B749" s="250" t="s">
        <v>1196</v>
      </c>
      <c r="C749" s="250" t="s">
        <v>1104</v>
      </c>
      <c r="D749" s="251" t="n">
        <v>0.26</v>
      </c>
    </row>
    <row r="750" customFormat="false" ht="12.8" hidden="false" customHeight="false" outlineLevel="0" collapsed="false">
      <c r="A750" s="250" t="n">
        <v>92139</v>
      </c>
      <c r="B750" s="250" t="s">
        <v>1197</v>
      </c>
      <c r="C750" s="250" t="s">
        <v>1104</v>
      </c>
      <c r="D750" s="251" t="n">
        <v>48.8</v>
      </c>
    </row>
    <row r="751" customFormat="false" ht="12.8" hidden="false" customHeight="false" outlineLevel="0" collapsed="false">
      <c r="A751" s="250" t="n">
        <v>92146</v>
      </c>
      <c r="B751" s="250" t="s">
        <v>1198</v>
      </c>
      <c r="C751" s="250" t="s">
        <v>1104</v>
      </c>
      <c r="D751" s="251" t="n">
        <v>37.5</v>
      </c>
    </row>
    <row r="752" customFormat="false" ht="12.8" hidden="false" customHeight="false" outlineLevel="0" collapsed="false">
      <c r="A752" s="250" t="n">
        <v>92243</v>
      </c>
      <c r="B752" s="250" t="s">
        <v>1199</v>
      </c>
      <c r="C752" s="250" t="s">
        <v>1104</v>
      </c>
      <c r="D752" s="251" t="n">
        <v>89.13</v>
      </c>
    </row>
    <row r="753" customFormat="false" ht="12.8" hidden="false" customHeight="false" outlineLevel="0" collapsed="false">
      <c r="A753" s="250" t="n">
        <v>92717</v>
      </c>
      <c r="B753" s="250" t="s">
        <v>1200</v>
      </c>
      <c r="C753" s="250" t="s">
        <v>1104</v>
      </c>
      <c r="D753" s="251" t="n">
        <v>0.17</v>
      </c>
    </row>
    <row r="754" customFormat="false" ht="12.8" hidden="false" customHeight="false" outlineLevel="0" collapsed="false">
      <c r="A754" s="250" t="n">
        <v>92961</v>
      </c>
      <c r="B754" s="250" t="s">
        <v>1201</v>
      </c>
      <c r="C754" s="250" t="s">
        <v>1104</v>
      </c>
      <c r="D754" s="251" t="n">
        <v>5.29</v>
      </c>
    </row>
    <row r="755" customFormat="false" ht="12.8" hidden="false" customHeight="false" outlineLevel="0" collapsed="false">
      <c r="A755" s="250" t="n">
        <v>92967</v>
      </c>
      <c r="B755" s="250" t="s">
        <v>1202</v>
      </c>
      <c r="C755" s="250" t="s">
        <v>1104</v>
      </c>
      <c r="D755" s="251" t="n">
        <v>30.9</v>
      </c>
    </row>
    <row r="756" customFormat="false" ht="12.8" hidden="false" customHeight="false" outlineLevel="0" collapsed="false">
      <c r="A756" s="250" t="n">
        <v>93225</v>
      </c>
      <c r="B756" s="250" t="s">
        <v>1203</v>
      </c>
      <c r="C756" s="250" t="s">
        <v>1104</v>
      </c>
      <c r="D756" s="251" t="n">
        <v>450.05</v>
      </c>
    </row>
    <row r="757" customFormat="false" ht="12.8" hidden="false" customHeight="false" outlineLevel="0" collapsed="false">
      <c r="A757" s="250" t="n">
        <v>93234</v>
      </c>
      <c r="B757" s="250" t="s">
        <v>1204</v>
      </c>
      <c r="C757" s="250" t="s">
        <v>1104</v>
      </c>
      <c r="D757" s="251" t="n">
        <v>0.46</v>
      </c>
    </row>
    <row r="758" customFormat="false" ht="12.8" hidden="false" customHeight="false" outlineLevel="0" collapsed="false">
      <c r="A758" s="250" t="n">
        <v>93244</v>
      </c>
      <c r="B758" s="250" t="s">
        <v>1205</v>
      </c>
      <c r="C758" s="250" t="s">
        <v>1104</v>
      </c>
      <c r="D758" s="251" t="n">
        <v>73.15</v>
      </c>
    </row>
    <row r="759" customFormat="false" ht="12.8" hidden="false" customHeight="false" outlineLevel="0" collapsed="false">
      <c r="A759" s="250" t="n">
        <v>93274</v>
      </c>
      <c r="B759" s="250" t="s">
        <v>1206</v>
      </c>
      <c r="C759" s="250" t="s">
        <v>1104</v>
      </c>
      <c r="D759" s="251" t="n">
        <v>69.56</v>
      </c>
    </row>
    <row r="760" customFormat="false" ht="12.8" hidden="false" customHeight="false" outlineLevel="0" collapsed="false">
      <c r="A760" s="250" t="n">
        <v>93282</v>
      </c>
      <c r="B760" s="250" t="s">
        <v>1207</v>
      </c>
      <c r="C760" s="250" t="s">
        <v>1104</v>
      </c>
      <c r="D760" s="251" t="n">
        <v>29.24</v>
      </c>
    </row>
    <row r="761" customFormat="false" ht="12.8" hidden="false" customHeight="false" outlineLevel="0" collapsed="false">
      <c r="A761" s="250" t="n">
        <v>93288</v>
      </c>
      <c r="B761" s="250" t="s">
        <v>1208</v>
      </c>
      <c r="C761" s="250" t="s">
        <v>1104</v>
      </c>
      <c r="D761" s="251" t="n">
        <v>179.74</v>
      </c>
    </row>
    <row r="762" customFormat="false" ht="12.8" hidden="false" customHeight="false" outlineLevel="0" collapsed="false">
      <c r="A762" s="250" t="n">
        <v>93403</v>
      </c>
      <c r="B762" s="250" t="s">
        <v>1209</v>
      </c>
      <c r="C762" s="250" t="s">
        <v>1104</v>
      </c>
      <c r="D762" s="251" t="n">
        <v>77.86</v>
      </c>
    </row>
    <row r="763" customFormat="false" ht="12.8" hidden="false" customHeight="false" outlineLevel="0" collapsed="false">
      <c r="A763" s="250" t="n">
        <v>93409</v>
      </c>
      <c r="B763" s="250" t="s">
        <v>1210</v>
      </c>
      <c r="C763" s="250" t="s">
        <v>1104</v>
      </c>
      <c r="D763" s="251" t="n">
        <v>33.66</v>
      </c>
    </row>
    <row r="764" customFormat="false" ht="12.8" hidden="false" customHeight="false" outlineLevel="0" collapsed="false">
      <c r="A764" s="250" t="n">
        <v>93416</v>
      </c>
      <c r="B764" s="250" t="s">
        <v>1211</v>
      </c>
      <c r="C764" s="250" t="s">
        <v>1104</v>
      </c>
      <c r="D764" s="251" t="n">
        <v>0.46</v>
      </c>
    </row>
    <row r="765" customFormat="false" ht="12.8" hidden="false" customHeight="false" outlineLevel="0" collapsed="false">
      <c r="A765" s="250" t="n">
        <v>93422</v>
      </c>
      <c r="B765" s="250" t="s">
        <v>1212</v>
      </c>
      <c r="C765" s="250" t="s">
        <v>1104</v>
      </c>
      <c r="D765" s="251" t="n">
        <v>6.07</v>
      </c>
    </row>
    <row r="766" customFormat="false" ht="12.8" hidden="false" customHeight="false" outlineLevel="0" collapsed="false">
      <c r="A766" s="250" t="n">
        <v>93428</v>
      </c>
      <c r="B766" s="250" t="s">
        <v>1213</v>
      </c>
      <c r="C766" s="250" t="s">
        <v>1104</v>
      </c>
      <c r="D766" s="251" t="n">
        <v>8.6</v>
      </c>
    </row>
    <row r="767" customFormat="false" ht="12.8" hidden="false" customHeight="false" outlineLevel="0" collapsed="false">
      <c r="A767" s="250" t="n">
        <v>93434</v>
      </c>
      <c r="B767" s="250" t="s">
        <v>1214</v>
      </c>
      <c r="C767" s="250" t="s">
        <v>1104</v>
      </c>
      <c r="D767" s="251" t="n">
        <v>380.26</v>
      </c>
    </row>
    <row r="768" customFormat="false" ht="12.8" hidden="false" customHeight="false" outlineLevel="0" collapsed="false">
      <c r="A768" s="250" t="n">
        <v>93440</v>
      </c>
      <c r="B768" s="250" t="s">
        <v>1215</v>
      </c>
      <c r="C768" s="250" t="s">
        <v>1104</v>
      </c>
      <c r="D768" s="251" t="n">
        <v>170.29</v>
      </c>
    </row>
    <row r="769" customFormat="false" ht="12.8" hidden="false" customHeight="false" outlineLevel="0" collapsed="false">
      <c r="A769" s="250" t="n">
        <v>95122</v>
      </c>
      <c r="B769" s="250" t="s">
        <v>1216</v>
      </c>
      <c r="C769" s="250" t="s">
        <v>1104</v>
      </c>
      <c r="D769" s="251" t="n">
        <v>261.41</v>
      </c>
    </row>
    <row r="770" customFormat="false" ht="12.8" hidden="false" customHeight="false" outlineLevel="0" collapsed="false">
      <c r="A770" s="250" t="n">
        <v>95128</v>
      </c>
      <c r="B770" s="250" t="s">
        <v>1217</v>
      </c>
      <c r="C770" s="250" t="s">
        <v>1104</v>
      </c>
      <c r="D770" s="251" t="n">
        <v>55.57</v>
      </c>
    </row>
    <row r="771" customFormat="false" ht="12.8" hidden="false" customHeight="false" outlineLevel="0" collapsed="false">
      <c r="A771" s="250" t="n">
        <v>95140</v>
      </c>
      <c r="B771" s="250" t="s">
        <v>1218</v>
      </c>
      <c r="C771" s="250" t="s">
        <v>1104</v>
      </c>
      <c r="D771" s="251" t="n">
        <v>0.04</v>
      </c>
    </row>
    <row r="772" customFormat="false" ht="12.8" hidden="false" customHeight="false" outlineLevel="0" collapsed="false">
      <c r="A772" s="250" t="n">
        <v>95213</v>
      </c>
      <c r="B772" s="250" t="s">
        <v>1219</v>
      </c>
      <c r="C772" s="250" t="s">
        <v>1104</v>
      </c>
      <c r="D772" s="251" t="n">
        <v>75.97</v>
      </c>
    </row>
    <row r="773" customFormat="false" ht="12.8" hidden="false" customHeight="false" outlineLevel="0" collapsed="false">
      <c r="A773" s="250" t="n">
        <v>95259</v>
      </c>
      <c r="B773" s="250" t="s">
        <v>1220</v>
      </c>
      <c r="C773" s="250" t="s">
        <v>1104</v>
      </c>
      <c r="D773" s="251" t="n">
        <v>30.61</v>
      </c>
    </row>
    <row r="774" customFormat="false" ht="12.8" hidden="false" customHeight="false" outlineLevel="0" collapsed="false">
      <c r="A774" s="250" t="n">
        <v>95265</v>
      </c>
      <c r="B774" s="250" t="s">
        <v>1221</v>
      </c>
      <c r="C774" s="250" t="s">
        <v>1104</v>
      </c>
      <c r="D774" s="251" t="n">
        <v>0.83</v>
      </c>
    </row>
    <row r="775" customFormat="false" ht="12.8" hidden="false" customHeight="false" outlineLevel="0" collapsed="false">
      <c r="A775" s="250" t="n">
        <v>95271</v>
      </c>
      <c r="B775" s="250" t="s">
        <v>1222</v>
      </c>
      <c r="C775" s="250" t="s">
        <v>1104</v>
      </c>
      <c r="D775" s="251" t="n">
        <v>0.55</v>
      </c>
    </row>
    <row r="776" customFormat="false" ht="12.8" hidden="false" customHeight="false" outlineLevel="0" collapsed="false">
      <c r="A776" s="250" t="n">
        <v>95277</v>
      </c>
      <c r="B776" s="250" t="s">
        <v>1223</v>
      </c>
      <c r="C776" s="250" t="s">
        <v>1104</v>
      </c>
      <c r="D776" s="251" t="n">
        <v>0.52</v>
      </c>
    </row>
    <row r="777" customFormat="false" ht="12.8" hidden="false" customHeight="false" outlineLevel="0" collapsed="false">
      <c r="A777" s="250" t="n">
        <v>95283</v>
      </c>
      <c r="B777" s="250" t="s">
        <v>1224</v>
      </c>
      <c r="C777" s="250" t="s">
        <v>1104</v>
      </c>
      <c r="D777" s="251" t="n">
        <v>0.64</v>
      </c>
    </row>
    <row r="778" customFormat="false" ht="12.8" hidden="false" customHeight="false" outlineLevel="0" collapsed="false">
      <c r="A778" s="250" t="n">
        <v>95621</v>
      </c>
      <c r="B778" s="250" t="s">
        <v>1225</v>
      </c>
      <c r="C778" s="250" t="s">
        <v>1104</v>
      </c>
      <c r="D778" s="251" t="n">
        <v>30.26</v>
      </c>
    </row>
    <row r="779" customFormat="false" ht="12.8" hidden="false" customHeight="false" outlineLevel="0" collapsed="false">
      <c r="A779" s="250" t="n">
        <v>95632</v>
      </c>
      <c r="B779" s="250" t="s">
        <v>1226</v>
      </c>
      <c r="C779" s="250" t="s">
        <v>1104</v>
      </c>
      <c r="D779" s="251" t="n">
        <v>91.63</v>
      </c>
    </row>
    <row r="780" customFormat="false" ht="12.8" hidden="false" customHeight="false" outlineLevel="0" collapsed="false">
      <c r="A780" s="250" t="n">
        <v>95703</v>
      </c>
      <c r="B780" s="250" t="s">
        <v>1227</v>
      </c>
      <c r="C780" s="250" t="s">
        <v>1104</v>
      </c>
      <c r="D780" s="251" t="n">
        <v>38.58</v>
      </c>
    </row>
    <row r="781" customFormat="false" ht="12.8" hidden="false" customHeight="false" outlineLevel="0" collapsed="false">
      <c r="A781" s="250" t="n">
        <v>95709</v>
      </c>
      <c r="B781" s="250" t="s">
        <v>1228</v>
      </c>
      <c r="C781" s="250" t="s">
        <v>1104</v>
      </c>
      <c r="D781" s="251" t="n">
        <v>88.31</v>
      </c>
    </row>
    <row r="782" customFormat="false" ht="12.8" hidden="false" customHeight="false" outlineLevel="0" collapsed="false">
      <c r="A782" s="250" t="n">
        <v>95721</v>
      </c>
      <c r="B782" s="250" t="s">
        <v>1229</v>
      </c>
      <c r="C782" s="250" t="s">
        <v>1104</v>
      </c>
      <c r="D782" s="251" t="n">
        <v>102.99</v>
      </c>
    </row>
    <row r="783" customFormat="false" ht="12.8" hidden="false" customHeight="false" outlineLevel="0" collapsed="false">
      <c r="A783" s="250" t="n">
        <v>95873</v>
      </c>
      <c r="B783" s="250" t="s">
        <v>1230</v>
      </c>
      <c r="C783" s="250" t="s">
        <v>1104</v>
      </c>
      <c r="D783" s="251" t="n">
        <v>13.75</v>
      </c>
    </row>
    <row r="784" customFormat="false" ht="12.8" hidden="false" customHeight="false" outlineLevel="0" collapsed="false">
      <c r="A784" s="250" t="n">
        <v>96014</v>
      </c>
      <c r="B784" s="250" t="s">
        <v>1231</v>
      </c>
      <c r="C784" s="250" t="s">
        <v>1104</v>
      </c>
      <c r="D784" s="251" t="n">
        <v>62.01</v>
      </c>
    </row>
    <row r="785" customFormat="false" ht="12.8" hidden="false" customHeight="false" outlineLevel="0" collapsed="false">
      <c r="A785" s="250" t="n">
        <v>96021</v>
      </c>
      <c r="B785" s="250" t="s">
        <v>1232</v>
      </c>
      <c r="C785" s="250" t="s">
        <v>1104</v>
      </c>
      <c r="D785" s="251" t="n">
        <v>61.76</v>
      </c>
    </row>
    <row r="786" customFormat="false" ht="12.8" hidden="false" customHeight="false" outlineLevel="0" collapsed="false">
      <c r="A786" s="250" t="n">
        <v>96029</v>
      </c>
      <c r="B786" s="250" t="s">
        <v>1233</v>
      </c>
      <c r="C786" s="250" t="s">
        <v>1104</v>
      </c>
      <c r="D786" s="251" t="n">
        <v>54.99</v>
      </c>
    </row>
    <row r="787" customFormat="false" ht="12.8" hidden="false" customHeight="false" outlineLevel="0" collapsed="false">
      <c r="A787" s="250" t="n">
        <v>96036</v>
      </c>
      <c r="B787" s="250" t="s">
        <v>1234</v>
      </c>
      <c r="C787" s="250" t="s">
        <v>1104</v>
      </c>
      <c r="D787" s="251" t="n">
        <v>87.68</v>
      </c>
    </row>
    <row r="788" customFormat="false" ht="12.8" hidden="false" customHeight="false" outlineLevel="0" collapsed="false">
      <c r="A788" s="250" t="n">
        <v>96155</v>
      </c>
      <c r="B788" s="250" t="s">
        <v>1235</v>
      </c>
      <c r="C788" s="250" t="s">
        <v>1104</v>
      </c>
      <c r="D788" s="251" t="n">
        <v>55.24</v>
      </c>
    </row>
    <row r="789" customFormat="false" ht="12.8" hidden="false" customHeight="false" outlineLevel="0" collapsed="false">
      <c r="A789" s="250" t="n">
        <v>96156</v>
      </c>
      <c r="B789" s="250" t="s">
        <v>1236</v>
      </c>
      <c r="C789" s="250" t="s">
        <v>1104</v>
      </c>
      <c r="D789" s="251" t="n">
        <v>65.88</v>
      </c>
    </row>
    <row r="790" customFormat="false" ht="12.8" hidden="false" customHeight="false" outlineLevel="0" collapsed="false">
      <c r="A790" s="250" t="n">
        <v>96159</v>
      </c>
      <c r="B790" s="250" t="s">
        <v>1237</v>
      </c>
      <c r="C790" s="250" t="s">
        <v>1104</v>
      </c>
      <c r="D790" s="251" t="n">
        <v>95.66</v>
      </c>
    </row>
    <row r="791" customFormat="false" ht="12.8" hidden="false" customHeight="false" outlineLevel="0" collapsed="false">
      <c r="A791" s="250" t="n">
        <v>96246</v>
      </c>
      <c r="B791" s="250" t="s">
        <v>1238</v>
      </c>
      <c r="C791" s="250" t="s">
        <v>1104</v>
      </c>
      <c r="D791" s="251" t="n">
        <v>71.03</v>
      </c>
    </row>
    <row r="792" customFormat="false" ht="12.8" hidden="false" customHeight="false" outlineLevel="0" collapsed="false">
      <c r="A792" s="250" t="n">
        <v>96464</v>
      </c>
      <c r="B792" s="250" t="s">
        <v>1239</v>
      </c>
      <c r="C792" s="250" t="s">
        <v>1104</v>
      </c>
      <c r="D792" s="251" t="n">
        <v>98.26</v>
      </c>
    </row>
    <row r="793" customFormat="false" ht="12.8" hidden="false" customHeight="false" outlineLevel="0" collapsed="false">
      <c r="A793" s="250" t="n">
        <v>98765</v>
      </c>
      <c r="B793" s="250" t="s">
        <v>1240</v>
      </c>
      <c r="C793" s="250" t="s">
        <v>1104</v>
      </c>
      <c r="D793" s="251" t="n">
        <v>0.06</v>
      </c>
    </row>
    <row r="794" customFormat="false" ht="12.8" hidden="false" customHeight="false" outlineLevel="0" collapsed="false">
      <c r="A794" s="250" t="n">
        <v>99834</v>
      </c>
      <c r="B794" s="250" t="s">
        <v>1241</v>
      </c>
      <c r="C794" s="250" t="s">
        <v>1104</v>
      </c>
      <c r="D794" s="251" t="n">
        <v>0.24</v>
      </c>
    </row>
    <row r="795" customFormat="false" ht="12.8" hidden="false" customHeight="false" outlineLevel="0" collapsed="false">
      <c r="A795" s="250" t="n">
        <v>100642</v>
      </c>
      <c r="B795" s="250" t="s">
        <v>1242</v>
      </c>
      <c r="C795" s="250" t="s">
        <v>1104</v>
      </c>
      <c r="D795" s="251" t="n">
        <v>319.9</v>
      </c>
    </row>
    <row r="796" customFormat="false" ht="12.8" hidden="false" customHeight="false" outlineLevel="0" collapsed="false">
      <c r="A796" s="250" t="n">
        <v>100648</v>
      </c>
      <c r="B796" s="250" t="s">
        <v>1243</v>
      </c>
      <c r="C796" s="250" t="s">
        <v>1104</v>
      </c>
      <c r="D796" s="251" t="n">
        <v>634.14</v>
      </c>
    </row>
    <row r="797" customFormat="false" ht="12.8" hidden="false" customHeight="false" outlineLevel="0" collapsed="false">
      <c r="A797" s="250" t="n">
        <v>102274</v>
      </c>
      <c r="B797" s="250" t="s">
        <v>1244</v>
      </c>
      <c r="C797" s="250" t="s">
        <v>1104</v>
      </c>
      <c r="D797" s="251" t="n">
        <v>29.63</v>
      </c>
    </row>
    <row r="798" customFormat="false" ht="12.8" hidden="false" customHeight="false" outlineLevel="0" collapsed="false">
      <c r="A798" s="250" t="n">
        <v>104092</v>
      </c>
      <c r="B798" s="250" t="s">
        <v>1245</v>
      </c>
      <c r="C798" s="250" t="s">
        <v>1104</v>
      </c>
      <c r="D798" s="251" t="n">
        <v>0.08</v>
      </c>
    </row>
    <row r="799" customFormat="false" ht="12.8" hidden="false" customHeight="false" outlineLevel="0" collapsed="false">
      <c r="A799" s="250" t="n">
        <v>104098</v>
      </c>
      <c r="B799" s="250" t="s">
        <v>1246</v>
      </c>
      <c r="C799" s="250" t="s">
        <v>1104</v>
      </c>
      <c r="D799" s="251" t="n">
        <v>0.12</v>
      </c>
    </row>
    <row r="800" customFormat="false" ht="12.8" hidden="false" customHeight="false" outlineLevel="0" collapsed="false">
      <c r="A800" s="250" t="n">
        <v>5089</v>
      </c>
      <c r="B800" s="250" t="s">
        <v>1247</v>
      </c>
      <c r="C800" s="250" t="s">
        <v>1248</v>
      </c>
      <c r="D800" s="251" t="n">
        <v>41.71</v>
      </c>
    </row>
    <row r="801" customFormat="false" ht="12.8" hidden="false" customHeight="false" outlineLevel="0" collapsed="false">
      <c r="A801" s="250" t="n">
        <v>5627</v>
      </c>
      <c r="B801" s="250" t="s">
        <v>1249</v>
      </c>
      <c r="C801" s="250" t="s">
        <v>1248</v>
      </c>
      <c r="D801" s="251" t="n">
        <v>45.36</v>
      </c>
    </row>
    <row r="802" customFormat="false" ht="12.8" hidden="false" customHeight="false" outlineLevel="0" collapsed="false">
      <c r="A802" s="250" t="n">
        <v>5628</v>
      </c>
      <c r="B802" s="250" t="s">
        <v>1250</v>
      </c>
      <c r="C802" s="250" t="s">
        <v>1248</v>
      </c>
      <c r="D802" s="251" t="n">
        <v>11.98</v>
      </c>
    </row>
    <row r="803" customFormat="false" ht="12.8" hidden="false" customHeight="false" outlineLevel="0" collapsed="false">
      <c r="A803" s="250" t="n">
        <v>5629</v>
      </c>
      <c r="B803" s="250" t="s">
        <v>1251</v>
      </c>
      <c r="C803" s="250" t="s">
        <v>1248</v>
      </c>
      <c r="D803" s="251" t="n">
        <v>56.7</v>
      </c>
    </row>
    <row r="804" customFormat="false" ht="12.8" hidden="false" customHeight="false" outlineLevel="0" collapsed="false">
      <c r="A804" s="250" t="n">
        <v>5630</v>
      </c>
      <c r="B804" s="250" t="s">
        <v>1252</v>
      </c>
      <c r="C804" s="250" t="s">
        <v>1248</v>
      </c>
      <c r="D804" s="251" t="n">
        <v>63.65</v>
      </c>
    </row>
    <row r="805" customFormat="false" ht="12.8" hidden="false" customHeight="false" outlineLevel="0" collapsed="false">
      <c r="A805" s="250" t="n">
        <v>5658</v>
      </c>
      <c r="B805" s="250" t="s">
        <v>1253</v>
      </c>
      <c r="C805" s="250" t="s">
        <v>1248</v>
      </c>
      <c r="D805" s="251" t="n">
        <v>2.23</v>
      </c>
    </row>
    <row r="806" customFormat="false" ht="12.8" hidden="false" customHeight="false" outlineLevel="0" collapsed="false">
      <c r="A806" s="250" t="n">
        <v>5664</v>
      </c>
      <c r="B806" s="250" t="s">
        <v>1254</v>
      </c>
      <c r="C806" s="250" t="s">
        <v>1248</v>
      </c>
      <c r="D806" s="251" t="n">
        <v>30.54</v>
      </c>
    </row>
    <row r="807" customFormat="false" ht="12.8" hidden="false" customHeight="false" outlineLevel="0" collapsed="false">
      <c r="A807" s="250" t="n">
        <v>5667</v>
      </c>
      <c r="B807" s="250" t="s">
        <v>1255</v>
      </c>
      <c r="C807" s="250" t="s">
        <v>1248</v>
      </c>
      <c r="D807" s="251" t="n">
        <v>27.16</v>
      </c>
    </row>
    <row r="808" customFormat="false" ht="12.8" hidden="false" customHeight="false" outlineLevel="0" collapsed="false">
      <c r="A808" s="250" t="n">
        <v>5668</v>
      </c>
      <c r="B808" s="250" t="s">
        <v>1256</v>
      </c>
      <c r="C808" s="250" t="s">
        <v>1248</v>
      </c>
      <c r="D808" s="251" t="n">
        <v>45.27</v>
      </c>
    </row>
    <row r="809" customFormat="false" ht="12.8" hidden="false" customHeight="false" outlineLevel="0" collapsed="false">
      <c r="A809" s="250" t="n">
        <v>5674</v>
      </c>
      <c r="B809" s="250" t="s">
        <v>1257</v>
      </c>
      <c r="C809" s="250" t="s">
        <v>1248</v>
      </c>
      <c r="D809" s="251" t="n">
        <v>40.11</v>
      </c>
    </row>
    <row r="810" customFormat="false" ht="12.8" hidden="false" customHeight="false" outlineLevel="0" collapsed="false">
      <c r="A810" s="250" t="n">
        <v>5692</v>
      </c>
      <c r="B810" s="250" t="s">
        <v>1258</v>
      </c>
      <c r="C810" s="250" t="s">
        <v>1248</v>
      </c>
      <c r="D810" s="251" t="n">
        <v>0.34</v>
      </c>
    </row>
    <row r="811" customFormat="false" ht="12.8" hidden="false" customHeight="false" outlineLevel="0" collapsed="false">
      <c r="A811" s="250" t="n">
        <v>5693</v>
      </c>
      <c r="B811" s="250" t="s">
        <v>1259</v>
      </c>
      <c r="C811" s="250" t="s">
        <v>1248</v>
      </c>
      <c r="D811" s="251" t="n">
        <v>20.39</v>
      </c>
    </row>
    <row r="812" customFormat="false" ht="12.8" hidden="false" customHeight="false" outlineLevel="0" collapsed="false">
      <c r="A812" s="250" t="n">
        <v>5695</v>
      </c>
      <c r="B812" s="250" t="s">
        <v>1260</v>
      </c>
      <c r="C812" s="250" t="s">
        <v>1248</v>
      </c>
      <c r="D812" s="251" t="n">
        <v>39.94</v>
      </c>
    </row>
    <row r="813" customFormat="false" ht="12.8" hidden="false" customHeight="false" outlineLevel="0" collapsed="false">
      <c r="A813" s="250" t="n">
        <v>5703</v>
      </c>
      <c r="B813" s="250" t="s">
        <v>1261</v>
      </c>
      <c r="C813" s="250" t="s">
        <v>1248</v>
      </c>
      <c r="D813" s="251" t="n">
        <v>17.37</v>
      </c>
    </row>
    <row r="814" customFormat="false" ht="12.8" hidden="false" customHeight="false" outlineLevel="0" collapsed="false">
      <c r="A814" s="250" t="n">
        <v>5705</v>
      </c>
      <c r="B814" s="250" t="s">
        <v>1262</v>
      </c>
      <c r="C814" s="250" t="s">
        <v>1248</v>
      </c>
      <c r="D814" s="251" t="n">
        <v>38.44</v>
      </c>
    </row>
    <row r="815" customFormat="false" ht="12.8" hidden="false" customHeight="false" outlineLevel="0" collapsed="false">
      <c r="A815" s="250" t="n">
        <v>5707</v>
      </c>
      <c r="B815" s="250" t="s">
        <v>1263</v>
      </c>
      <c r="C815" s="250" t="s">
        <v>1248</v>
      </c>
      <c r="D815" s="251" t="n">
        <v>87.69</v>
      </c>
    </row>
    <row r="816" customFormat="false" ht="12.8" hidden="false" customHeight="false" outlineLevel="0" collapsed="false">
      <c r="A816" s="250" t="n">
        <v>5710</v>
      </c>
      <c r="B816" s="250" t="s">
        <v>1264</v>
      </c>
      <c r="C816" s="250" t="s">
        <v>1248</v>
      </c>
      <c r="D816" s="251" t="n">
        <v>141.18</v>
      </c>
    </row>
    <row r="817" customFormat="false" ht="12.8" hidden="false" customHeight="false" outlineLevel="0" collapsed="false">
      <c r="A817" s="250" t="n">
        <v>5711</v>
      </c>
      <c r="B817" s="250" t="s">
        <v>1265</v>
      </c>
      <c r="C817" s="250" t="s">
        <v>1248</v>
      </c>
      <c r="D817" s="251" t="n">
        <v>87.94</v>
      </c>
    </row>
    <row r="818" customFormat="false" ht="12.8" hidden="false" customHeight="false" outlineLevel="0" collapsed="false">
      <c r="A818" s="250" t="n">
        <v>5714</v>
      </c>
      <c r="B818" s="250" t="s">
        <v>1266</v>
      </c>
      <c r="C818" s="250" t="s">
        <v>1248</v>
      </c>
      <c r="D818" s="251" t="n">
        <v>16.03</v>
      </c>
    </row>
    <row r="819" customFormat="false" ht="12.8" hidden="false" customHeight="false" outlineLevel="0" collapsed="false">
      <c r="A819" s="250" t="n">
        <v>5715</v>
      </c>
      <c r="B819" s="250" t="s">
        <v>1267</v>
      </c>
      <c r="C819" s="250" t="s">
        <v>1248</v>
      </c>
      <c r="D819" s="251" t="n">
        <v>66.54</v>
      </c>
    </row>
    <row r="820" customFormat="false" ht="12.8" hidden="false" customHeight="false" outlineLevel="0" collapsed="false">
      <c r="A820" s="250" t="n">
        <v>5718</v>
      </c>
      <c r="B820" s="250" t="s">
        <v>1268</v>
      </c>
      <c r="C820" s="250" t="s">
        <v>1248</v>
      </c>
      <c r="D820" s="251" t="n">
        <v>104.96</v>
      </c>
    </row>
    <row r="821" customFormat="false" ht="12.8" hidden="false" customHeight="false" outlineLevel="0" collapsed="false">
      <c r="A821" s="250" t="n">
        <v>5721</v>
      </c>
      <c r="B821" s="250" t="s">
        <v>1269</v>
      </c>
      <c r="C821" s="250" t="s">
        <v>1248</v>
      </c>
      <c r="D821" s="251" t="n">
        <v>92.6</v>
      </c>
    </row>
    <row r="822" customFormat="false" ht="12.8" hidden="false" customHeight="false" outlineLevel="0" collapsed="false">
      <c r="A822" s="250" t="n">
        <v>5722</v>
      </c>
      <c r="B822" s="250" t="s">
        <v>1270</v>
      </c>
      <c r="C822" s="250" t="s">
        <v>1248</v>
      </c>
      <c r="D822" s="251" t="n">
        <v>214.17</v>
      </c>
    </row>
    <row r="823" customFormat="false" ht="12.8" hidden="false" customHeight="false" outlineLevel="0" collapsed="false">
      <c r="A823" s="250" t="n">
        <v>5724</v>
      </c>
      <c r="B823" s="250" t="s">
        <v>1271</v>
      </c>
      <c r="C823" s="250" t="s">
        <v>1248</v>
      </c>
      <c r="D823" s="251" t="n">
        <v>56.18</v>
      </c>
    </row>
    <row r="824" customFormat="false" ht="12.8" hidden="false" customHeight="false" outlineLevel="0" collapsed="false">
      <c r="A824" s="250" t="n">
        <v>5727</v>
      </c>
      <c r="B824" s="250" t="s">
        <v>1272</v>
      </c>
      <c r="C824" s="250" t="s">
        <v>1248</v>
      </c>
      <c r="D824" s="251" t="n">
        <v>12.1</v>
      </c>
    </row>
    <row r="825" customFormat="false" ht="12.8" hidden="false" customHeight="false" outlineLevel="0" collapsed="false">
      <c r="A825" s="250" t="n">
        <v>5729</v>
      </c>
      <c r="B825" s="250" t="s">
        <v>1273</v>
      </c>
      <c r="C825" s="250" t="s">
        <v>1248</v>
      </c>
      <c r="D825" s="251" t="n">
        <v>49.26</v>
      </c>
    </row>
    <row r="826" customFormat="false" ht="12.8" hidden="false" customHeight="false" outlineLevel="0" collapsed="false">
      <c r="A826" s="250" t="n">
        <v>5730</v>
      </c>
      <c r="B826" s="250" t="s">
        <v>1274</v>
      </c>
      <c r="C826" s="250" t="s">
        <v>1248</v>
      </c>
      <c r="D826" s="251" t="n">
        <v>40.36</v>
      </c>
    </row>
    <row r="827" customFormat="false" ht="12.8" hidden="false" customHeight="false" outlineLevel="0" collapsed="false">
      <c r="A827" s="250" t="n">
        <v>5735</v>
      </c>
      <c r="B827" s="250" t="s">
        <v>1275</v>
      </c>
      <c r="C827" s="250" t="s">
        <v>1248</v>
      </c>
      <c r="D827" s="251" t="n">
        <v>29.47</v>
      </c>
    </row>
    <row r="828" customFormat="false" ht="12.8" hidden="false" customHeight="false" outlineLevel="0" collapsed="false">
      <c r="A828" s="250" t="n">
        <v>5736</v>
      </c>
      <c r="B828" s="250" t="s">
        <v>1276</v>
      </c>
      <c r="C828" s="250" t="s">
        <v>1248</v>
      </c>
      <c r="D828" s="251" t="n">
        <v>41.25</v>
      </c>
    </row>
    <row r="829" customFormat="false" ht="12.8" hidden="false" customHeight="false" outlineLevel="0" collapsed="false">
      <c r="A829" s="250" t="n">
        <v>5738</v>
      </c>
      <c r="B829" s="250" t="s">
        <v>1277</v>
      </c>
      <c r="C829" s="250" t="s">
        <v>1248</v>
      </c>
      <c r="D829" s="251" t="n">
        <v>43.8</v>
      </c>
    </row>
    <row r="830" customFormat="false" ht="12.8" hidden="false" customHeight="false" outlineLevel="0" collapsed="false">
      <c r="A830" s="250" t="n">
        <v>5739</v>
      </c>
      <c r="B830" s="250" t="s">
        <v>1278</v>
      </c>
      <c r="C830" s="250" t="s">
        <v>1248</v>
      </c>
      <c r="D830" s="251" t="n">
        <v>54.81</v>
      </c>
    </row>
    <row r="831" customFormat="false" ht="12.8" hidden="false" customHeight="false" outlineLevel="0" collapsed="false">
      <c r="A831" s="250" t="n">
        <v>5741</v>
      </c>
      <c r="B831" s="250" t="s">
        <v>1279</v>
      </c>
      <c r="C831" s="250" t="s">
        <v>1248</v>
      </c>
      <c r="D831" s="251" t="n">
        <v>42.78</v>
      </c>
    </row>
    <row r="832" customFormat="false" ht="12.8" hidden="false" customHeight="false" outlineLevel="0" collapsed="false">
      <c r="A832" s="250" t="n">
        <v>5742</v>
      </c>
      <c r="B832" s="250" t="s">
        <v>1280</v>
      </c>
      <c r="C832" s="250" t="s">
        <v>1248</v>
      </c>
      <c r="D832" s="251" t="n">
        <v>27.24</v>
      </c>
    </row>
    <row r="833" customFormat="false" ht="12.8" hidden="false" customHeight="false" outlineLevel="0" collapsed="false">
      <c r="A833" s="250" t="n">
        <v>5747</v>
      </c>
      <c r="B833" s="250" t="s">
        <v>1281</v>
      </c>
      <c r="C833" s="250" t="s">
        <v>1248</v>
      </c>
      <c r="D833" s="251" t="n">
        <v>156.2</v>
      </c>
    </row>
    <row r="834" customFormat="false" ht="12.8" hidden="false" customHeight="false" outlineLevel="0" collapsed="false">
      <c r="A834" s="250" t="n">
        <v>5751</v>
      </c>
      <c r="B834" s="250" t="s">
        <v>1282</v>
      </c>
      <c r="C834" s="250" t="s">
        <v>1248</v>
      </c>
      <c r="D834" s="251" t="n">
        <v>33.02</v>
      </c>
    </row>
    <row r="835" customFormat="false" ht="12.8" hidden="false" customHeight="false" outlineLevel="0" collapsed="false">
      <c r="A835" s="250" t="n">
        <v>5754</v>
      </c>
      <c r="B835" s="250" t="s">
        <v>1283</v>
      </c>
      <c r="C835" s="250" t="s">
        <v>1248</v>
      </c>
      <c r="D835" s="251" t="n">
        <v>36.26</v>
      </c>
    </row>
    <row r="836" customFormat="false" ht="12.8" hidden="false" customHeight="false" outlineLevel="0" collapsed="false">
      <c r="A836" s="250" t="n">
        <v>5763</v>
      </c>
      <c r="B836" s="250" t="s">
        <v>1284</v>
      </c>
      <c r="C836" s="250" t="s">
        <v>1248</v>
      </c>
      <c r="D836" s="251" t="n">
        <v>51.62</v>
      </c>
    </row>
    <row r="837" customFormat="false" ht="12.8" hidden="false" customHeight="false" outlineLevel="0" collapsed="false">
      <c r="A837" s="250" t="n">
        <v>5765</v>
      </c>
      <c r="B837" s="250" t="s">
        <v>1285</v>
      </c>
      <c r="C837" s="250" t="s">
        <v>1248</v>
      </c>
      <c r="D837" s="251" t="n">
        <v>4.64</v>
      </c>
    </row>
    <row r="838" customFormat="false" ht="12.8" hidden="false" customHeight="false" outlineLevel="0" collapsed="false">
      <c r="A838" s="250" t="n">
        <v>5766</v>
      </c>
      <c r="B838" s="250" t="s">
        <v>1286</v>
      </c>
      <c r="C838" s="250" t="s">
        <v>1248</v>
      </c>
      <c r="D838" s="251" t="n">
        <v>2.84</v>
      </c>
    </row>
    <row r="839" customFormat="false" ht="12.8" hidden="false" customHeight="false" outlineLevel="0" collapsed="false">
      <c r="A839" s="250" t="n">
        <v>5779</v>
      </c>
      <c r="B839" s="250" t="s">
        <v>1287</v>
      </c>
      <c r="C839" s="250" t="s">
        <v>1248</v>
      </c>
      <c r="D839" s="251" t="n">
        <v>72.33</v>
      </c>
    </row>
    <row r="840" customFormat="false" ht="12.8" hidden="false" customHeight="false" outlineLevel="0" collapsed="false">
      <c r="A840" s="250" t="n">
        <v>5787</v>
      </c>
      <c r="B840" s="250" t="s">
        <v>1288</v>
      </c>
      <c r="C840" s="250" t="s">
        <v>1248</v>
      </c>
      <c r="D840" s="251" t="n">
        <v>69.5</v>
      </c>
    </row>
    <row r="841" customFormat="false" ht="12.8" hidden="false" customHeight="false" outlineLevel="0" collapsed="false">
      <c r="A841" s="250" t="n">
        <v>5797</v>
      </c>
      <c r="B841" s="250" t="s">
        <v>1289</v>
      </c>
      <c r="C841" s="250" t="s">
        <v>1248</v>
      </c>
      <c r="D841" s="251" t="n">
        <v>6.52</v>
      </c>
    </row>
    <row r="842" customFormat="false" ht="12.8" hidden="false" customHeight="false" outlineLevel="0" collapsed="false">
      <c r="A842" s="250" t="n">
        <v>5800</v>
      </c>
      <c r="B842" s="250" t="s">
        <v>1290</v>
      </c>
      <c r="C842" s="250" t="s">
        <v>1248</v>
      </c>
      <c r="D842" s="251" t="n">
        <v>0.38</v>
      </c>
    </row>
    <row r="843" customFormat="false" ht="12.8" hidden="false" customHeight="false" outlineLevel="0" collapsed="false">
      <c r="A843" s="250" t="n">
        <v>7032</v>
      </c>
      <c r="B843" s="250" t="s">
        <v>1291</v>
      </c>
      <c r="C843" s="250" t="s">
        <v>1248</v>
      </c>
      <c r="D843" s="251" t="n">
        <v>4.41</v>
      </c>
    </row>
    <row r="844" customFormat="false" ht="12.8" hidden="false" customHeight="false" outlineLevel="0" collapsed="false">
      <c r="A844" s="250" t="n">
        <v>7033</v>
      </c>
      <c r="B844" s="250" t="s">
        <v>1292</v>
      </c>
      <c r="C844" s="250" t="s">
        <v>1248</v>
      </c>
      <c r="D844" s="251" t="n">
        <v>1.63</v>
      </c>
    </row>
    <row r="845" customFormat="false" ht="12.8" hidden="false" customHeight="false" outlineLevel="0" collapsed="false">
      <c r="A845" s="250" t="n">
        <v>7034</v>
      </c>
      <c r="B845" s="250" t="s">
        <v>1293</v>
      </c>
      <c r="C845" s="250" t="s">
        <v>1248</v>
      </c>
      <c r="D845" s="251" t="n">
        <v>5.88</v>
      </c>
    </row>
    <row r="846" customFormat="false" ht="12.8" hidden="false" customHeight="false" outlineLevel="0" collapsed="false">
      <c r="A846" s="250" t="n">
        <v>7035</v>
      </c>
      <c r="B846" s="250" t="s">
        <v>1294</v>
      </c>
      <c r="C846" s="250" t="s">
        <v>1248</v>
      </c>
      <c r="D846" s="251" t="n">
        <v>253.31</v>
      </c>
    </row>
    <row r="847" customFormat="false" ht="12.8" hidden="false" customHeight="false" outlineLevel="0" collapsed="false">
      <c r="A847" s="250" t="n">
        <v>7038</v>
      </c>
      <c r="B847" s="250" t="s">
        <v>1295</v>
      </c>
      <c r="C847" s="250" t="s">
        <v>1248</v>
      </c>
      <c r="D847" s="251" t="n">
        <v>50.1</v>
      </c>
    </row>
    <row r="848" customFormat="false" ht="12.8" hidden="false" customHeight="false" outlineLevel="0" collapsed="false">
      <c r="A848" s="250" t="n">
        <v>7039</v>
      </c>
      <c r="B848" s="250" t="s">
        <v>1296</v>
      </c>
      <c r="C848" s="250" t="s">
        <v>1248</v>
      </c>
      <c r="D848" s="251" t="n">
        <v>13.44</v>
      </c>
    </row>
    <row r="849" customFormat="false" ht="12.8" hidden="false" customHeight="false" outlineLevel="0" collapsed="false">
      <c r="A849" s="250" t="n">
        <v>7040</v>
      </c>
      <c r="B849" s="250" t="s">
        <v>1297</v>
      </c>
      <c r="C849" s="250" t="s">
        <v>1248</v>
      </c>
      <c r="D849" s="251" t="n">
        <v>62.69</v>
      </c>
    </row>
    <row r="850" customFormat="false" ht="12.8" hidden="false" customHeight="false" outlineLevel="0" collapsed="false">
      <c r="A850" s="250" t="n">
        <v>7044</v>
      </c>
      <c r="B850" s="250" t="s">
        <v>1298</v>
      </c>
      <c r="C850" s="250" t="s">
        <v>1248</v>
      </c>
      <c r="D850" s="251" t="n">
        <v>0.39</v>
      </c>
    </row>
    <row r="851" customFormat="false" ht="12.8" hidden="false" customHeight="false" outlineLevel="0" collapsed="false">
      <c r="A851" s="250" t="n">
        <v>7045</v>
      </c>
      <c r="B851" s="250" t="s">
        <v>1299</v>
      </c>
      <c r="C851" s="250" t="s">
        <v>1248</v>
      </c>
      <c r="D851" s="251" t="n">
        <v>0.09</v>
      </c>
    </row>
    <row r="852" customFormat="false" ht="12.8" hidden="false" customHeight="false" outlineLevel="0" collapsed="false">
      <c r="A852" s="250" t="n">
        <v>7046</v>
      </c>
      <c r="B852" s="250" t="s">
        <v>1300</v>
      </c>
      <c r="C852" s="250" t="s">
        <v>1248</v>
      </c>
      <c r="D852" s="251" t="n">
        <v>0.42</v>
      </c>
    </row>
    <row r="853" customFormat="false" ht="12.8" hidden="false" customHeight="false" outlineLevel="0" collapsed="false">
      <c r="A853" s="250" t="n">
        <v>7047</v>
      </c>
      <c r="B853" s="250" t="s">
        <v>1301</v>
      </c>
      <c r="C853" s="250" t="s">
        <v>1248</v>
      </c>
      <c r="D853" s="251" t="n">
        <v>24.07</v>
      </c>
    </row>
    <row r="854" customFormat="false" ht="12.8" hidden="false" customHeight="false" outlineLevel="0" collapsed="false">
      <c r="A854" s="250" t="n">
        <v>7051</v>
      </c>
      <c r="B854" s="250" t="s">
        <v>1302</v>
      </c>
      <c r="C854" s="250" t="s">
        <v>1248</v>
      </c>
      <c r="D854" s="251" t="n">
        <v>44.43</v>
      </c>
    </row>
    <row r="855" customFormat="false" ht="12.8" hidden="false" customHeight="false" outlineLevel="0" collapsed="false">
      <c r="A855" s="250" t="n">
        <v>7052</v>
      </c>
      <c r="B855" s="250" t="s">
        <v>1303</v>
      </c>
      <c r="C855" s="250" t="s">
        <v>1248</v>
      </c>
      <c r="D855" s="251" t="n">
        <v>12</v>
      </c>
    </row>
    <row r="856" customFormat="false" ht="12.8" hidden="false" customHeight="false" outlineLevel="0" collapsed="false">
      <c r="A856" s="250" t="n">
        <v>7053</v>
      </c>
      <c r="B856" s="250" t="s">
        <v>1304</v>
      </c>
      <c r="C856" s="250" t="s">
        <v>1248</v>
      </c>
      <c r="D856" s="251" t="n">
        <v>55.61</v>
      </c>
    </row>
    <row r="857" customFormat="false" ht="12.8" hidden="false" customHeight="false" outlineLevel="0" collapsed="false">
      <c r="A857" s="250" t="n">
        <v>7054</v>
      </c>
      <c r="B857" s="250" t="s">
        <v>1305</v>
      </c>
      <c r="C857" s="250" t="s">
        <v>1248</v>
      </c>
      <c r="D857" s="251" t="n">
        <v>88.17</v>
      </c>
    </row>
    <row r="858" customFormat="false" ht="12.8" hidden="false" customHeight="false" outlineLevel="0" collapsed="false">
      <c r="A858" s="250" t="n">
        <v>7058</v>
      </c>
      <c r="B858" s="250" t="s">
        <v>1306</v>
      </c>
      <c r="C858" s="250" t="s">
        <v>1248</v>
      </c>
      <c r="D858" s="251" t="n">
        <v>22.91</v>
      </c>
    </row>
    <row r="859" customFormat="false" ht="12.8" hidden="false" customHeight="false" outlineLevel="0" collapsed="false">
      <c r="A859" s="250" t="n">
        <v>7059</v>
      </c>
      <c r="B859" s="250" t="s">
        <v>1307</v>
      </c>
      <c r="C859" s="250" t="s">
        <v>1248</v>
      </c>
      <c r="D859" s="251" t="n">
        <v>8.83</v>
      </c>
    </row>
    <row r="860" customFormat="false" ht="12.8" hidden="false" customHeight="false" outlineLevel="0" collapsed="false">
      <c r="A860" s="250" t="n">
        <v>7060</v>
      </c>
      <c r="B860" s="250" t="s">
        <v>1308</v>
      </c>
      <c r="C860" s="250" t="s">
        <v>1248</v>
      </c>
      <c r="D860" s="251" t="n">
        <v>41.32</v>
      </c>
    </row>
    <row r="861" customFormat="false" ht="12.8" hidden="false" customHeight="false" outlineLevel="0" collapsed="false">
      <c r="A861" s="250" t="n">
        <v>7061</v>
      </c>
      <c r="B861" s="250" t="s">
        <v>1309</v>
      </c>
      <c r="C861" s="250" t="s">
        <v>1248</v>
      </c>
      <c r="D861" s="251" t="n">
        <v>80.49</v>
      </c>
    </row>
    <row r="862" customFormat="false" ht="12.8" hidden="false" customHeight="false" outlineLevel="0" collapsed="false">
      <c r="A862" s="250" t="n">
        <v>7063</v>
      </c>
      <c r="B862" s="250" t="s">
        <v>1310</v>
      </c>
      <c r="C862" s="250" t="s">
        <v>1248</v>
      </c>
      <c r="D862" s="251" t="n">
        <v>19.99</v>
      </c>
    </row>
    <row r="863" customFormat="false" ht="12.8" hidden="false" customHeight="false" outlineLevel="0" collapsed="false">
      <c r="A863" s="250" t="n">
        <v>7064</v>
      </c>
      <c r="B863" s="250" t="s">
        <v>1311</v>
      </c>
      <c r="C863" s="250" t="s">
        <v>1248</v>
      </c>
      <c r="D863" s="251" t="n">
        <v>5.4</v>
      </c>
    </row>
    <row r="864" customFormat="false" ht="12.8" hidden="false" customHeight="false" outlineLevel="0" collapsed="false">
      <c r="A864" s="250" t="n">
        <v>7065</v>
      </c>
      <c r="B864" s="250" t="s">
        <v>1312</v>
      </c>
      <c r="C864" s="250" t="s">
        <v>1248</v>
      </c>
      <c r="D864" s="251" t="n">
        <v>21.87</v>
      </c>
    </row>
    <row r="865" customFormat="false" ht="12.8" hidden="false" customHeight="false" outlineLevel="0" collapsed="false">
      <c r="A865" s="250" t="n">
        <v>7066</v>
      </c>
      <c r="B865" s="250" t="s">
        <v>1313</v>
      </c>
      <c r="C865" s="250" t="s">
        <v>1248</v>
      </c>
      <c r="D865" s="251" t="n">
        <v>95.5</v>
      </c>
    </row>
    <row r="866" customFormat="false" ht="12.8" hidden="false" customHeight="false" outlineLevel="0" collapsed="false">
      <c r="A866" s="250" t="n">
        <v>53786</v>
      </c>
      <c r="B866" s="250" t="s">
        <v>1314</v>
      </c>
      <c r="C866" s="250" t="s">
        <v>1248</v>
      </c>
      <c r="D866" s="251" t="n">
        <v>50.41</v>
      </c>
    </row>
    <row r="867" customFormat="false" ht="12.8" hidden="false" customHeight="false" outlineLevel="0" collapsed="false">
      <c r="A867" s="250" t="n">
        <v>53788</v>
      </c>
      <c r="B867" s="250" t="s">
        <v>1315</v>
      </c>
      <c r="C867" s="250" t="s">
        <v>1248</v>
      </c>
      <c r="D867" s="251" t="n">
        <v>56.44</v>
      </c>
    </row>
    <row r="868" customFormat="false" ht="12.8" hidden="false" customHeight="false" outlineLevel="0" collapsed="false">
      <c r="A868" s="250" t="n">
        <v>53792</v>
      </c>
      <c r="B868" s="250" t="s">
        <v>1316</v>
      </c>
      <c r="C868" s="250" t="s">
        <v>1248</v>
      </c>
      <c r="D868" s="251" t="n">
        <v>100.05</v>
      </c>
    </row>
    <row r="869" customFormat="false" ht="12.8" hidden="false" customHeight="false" outlineLevel="0" collapsed="false">
      <c r="A869" s="250" t="n">
        <v>53794</v>
      </c>
      <c r="B869" s="250" t="s">
        <v>1317</v>
      </c>
      <c r="C869" s="250" t="s">
        <v>1248</v>
      </c>
      <c r="D869" s="251" t="n">
        <v>35.62</v>
      </c>
    </row>
    <row r="870" customFormat="false" ht="12.8" hidden="false" customHeight="false" outlineLevel="0" collapsed="false">
      <c r="A870" s="250" t="n">
        <v>53797</v>
      </c>
      <c r="B870" s="250" t="s">
        <v>1318</v>
      </c>
      <c r="C870" s="250" t="s">
        <v>1248</v>
      </c>
      <c r="D870" s="251" t="n">
        <v>115.06</v>
      </c>
    </row>
    <row r="871" customFormat="false" ht="12.8" hidden="false" customHeight="false" outlineLevel="0" collapsed="false">
      <c r="A871" s="250" t="n">
        <v>53804</v>
      </c>
      <c r="B871" s="250" t="s">
        <v>1319</v>
      </c>
      <c r="C871" s="250" t="s">
        <v>1248</v>
      </c>
      <c r="D871" s="251" t="n">
        <v>4.63</v>
      </c>
    </row>
    <row r="872" customFormat="false" ht="12.8" hidden="false" customHeight="false" outlineLevel="0" collapsed="false">
      <c r="A872" s="250" t="n">
        <v>53806</v>
      </c>
      <c r="B872" s="250" t="s">
        <v>1320</v>
      </c>
      <c r="C872" s="250" t="s">
        <v>1248</v>
      </c>
      <c r="D872" s="251" t="n">
        <v>72.39</v>
      </c>
    </row>
    <row r="873" customFormat="false" ht="12.8" hidden="false" customHeight="false" outlineLevel="0" collapsed="false">
      <c r="A873" s="250" t="n">
        <v>53810</v>
      </c>
      <c r="B873" s="250" t="s">
        <v>1321</v>
      </c>
      <c r="C873" s="250" t="s">
        <v>1248</v>
      </c>
      <c r="D873" s="251" t="n">
        <v>72.83</v>
      </c>
    </row>
    <row r="874" customFormat="false" ht="12.8" hidden="false" customHeight="false" outlineLevel="0" collapsed="false">
      <c r="A874" s="250" t="n">
        <v>53814</v>
      </c>
      <c r="B874" s="250" t="s">
        <v>1322</v>
      </c>
      <c r="C874" s="250" t="s">
        <v>1248</v>
      </c>
      <c r="D874" s="251" t="n">
        <v>238.57</v>
      </c>
    </row>
    <row r="875" customFormat="false" ht="12.8" hidden="false" customHeight="false" outlineLevel="0" collapsed="false">
      <c r="A875" s="250" t="n">
        <v>53817</v>
      </c>
      <c r="B875" s="250" t="s">
        <v>1323</v>
      </c>
      <c r="C875" s="250" t="s">
        <v>1248</v>
      </c>
      <c r="D875" s="251" t="n">
        <v>61.7</v>
      </c>
    </row>
    <row r="876" customFormat="false" ht="12.8" hidden="false" customHeight="false" outlineLevel="0" collapsed="false">
      <c r="A876" s="250" t="n">
        <v>53818</v>
      </c>
      <c r="B876" s="250" t="s">
        <v>1324</v>
      </c>
      <c r="C876" s="250" t="s">
        <v>1248</v>
      </c>
      <c r="D876" s="251" t="n">
        <v>9.67</v>
      </c>
    </row>
    <row r="877" customFormat="false" ht="12.8" hidden="false" customHeight="false" outlineLevel="0" collapsed="false">
      <c r="A877" s="250" t="n">
        <v>53827</v>
      </c>
      <c r="B877" s="250" t="s">
        <v>1325</v>
      </c>
      <c r="C877" s="250" t="s">
        <v>1248</v>
      </c>
      <c r="D877" s="251" t="n">
        <v>112.64</v>
      </c>
    </row>
    <row r="878" customFormat="false" ht="12.8" hidden="false" customHeight="false" outlineLevel="0" collapsed="false">
      <c r="A878" s="250" t="n">
        <v>53829</v>
      </c>
      <c r="B878" s="250" t="s">
        <v>1326</v>
      </c>
      <c r="C878" s="250" t="s">
        <v>1248</v>
      </c>
      <c r="D878" s="251" t="n">
        <v>115.06</v>
      </c>
    </row>
    <row r="879" customFormat="false" ht="12.8" hidden="false" customHeight="false" outlineLevel="0" collapsed="false">
      <c r="A879" s="250" t="n">
        <v>53831</v>
      </c>
      <c r="B879" s="250" t="s">
        <v>1327</v>
      </c>
      <c r="C879" s="250" t="s">
        <v>1248</v>
      </c>
      <c r="D879" s="251" t="n">
        <v>190.06</v>
      </c>
    </row>
    <row r="880" customFormat="false" ht="12.8" hidden="false" customHeight="false" outlineLevel="0" collapsed="false">
      <c r="A880" s="250" t="n">
        <v>53840</v>
      </c>
      <c r="B880" s="250" t="s">
        <v>1328</v>
      </c>
      <c r="C880" s="250" t="s">
        <v>1248</v>
      </c>
      <c r="D880" s="251" t="n">
        <v>2.51</v>
      </c>
    </row>
    <row r="881" customFormat="false" ht="12.8" hidden="false" customHeight="false" outlineLevel="0" collapsed="false">
      <c r="A881" s="250" t="n">
        <v>53841</v>
      </c>
      <c r="B881" s="250" t="s">
        <v>1329</v>
      </c>
      <c r="C881" s="250" t="s">
        <v>1248</v>
      </c>
      <c r="D881" s="251" t="n">
        <v>1.74</v>
      </c>
    </row>
    <row r="882" customFormat="false" ht="12.8" hidden="false" customHeight="false" outlineLevel="0" collapsed="false">
      <c r="A882" s="250" t="n">
        <v>53849</v>
      </c>
      <c r="B882" s="250" t="s">
        <v>1330</v>
      </c>
      <c r="C882" s="250" t="s">
        <v>1248</v>
      </c>
      <c r="D882" s="251" t="n">
        <v>82.68</v>
      </c>
    </row>
    <row r="883" customFormat="false" ht="12.8" hidden="false" customHeight="false" outlineLevel="0" collapsed="false">
      <c r="A883" s="250" t="n">
        <v>53857</v>
      </c>
      <c r="B883" s="250" t="s">
        <v>1331</v>
      </c>
      <c r="C883" s="250" t="s">
        <v>1248</v>
      </c>
      <c r="D883" s="251" t="n">
        <v>61.25</v>
      </c>
    </row>
    <row r="884" customFormat="false" ht="12.8" hidden="false" customHeight="false" outlineLevel="0" collapsed="false">
      <c r="A884" s="250" t="n">
        <v>53858</v>
      </c>
      <c r="B884" s="250" t="s">
        <v>1332</v>
      </c>
      <c r="C884" s="250" t="s">
        <v>1248</v>
      </c>
      <c r="D884" s="251" t="n">
        <v>45.15</v>
      </c>
    </row>
    <row r="885" customFormat="false" ht="12.8" hidden="false" customHeight="false" outlineLevel="0" collapsed="false">
      <c r="A885" s="250" t="n">
        <v>53861</v>
      </c>
      <c r="B885" s="250" t="s">
        <v>1333</v>
      </c>
      <c r="C885" s="250" t="s">
        <v>1248</v>
      </c>
      <c r="D885" s="251" t="n">
        <v>59.45</v>
      </c>
    </row>
    <row r="886" customFormat="false" ht="12.8" hidden="false" customHeight="false" outlineLevel="0" collapsed="false">
      <c r="A886" s="250" t="n">
        <v>53863</v>
      </c>
      <c r="B886" s="250" t="s">
        <v>1334</v>
      </c>
      <c r="C886" s="250" t="s">
        <v>1248</v>
      </c>
      <c r="D886" s="251" t="n">
        <v>2.19</v>
      </c>
    </row>
    <row r="887" customFormat="false" ht="12.8" hidden="false" customHeight="false" outlineLevel="0" collapsed="false">
      <c r="A887" s="250" t="n">
        <v>53865</v>
      </c>
      <c r="B887" s="250" t="s">
        <v>1335</v>
      </c>
      <c r="C887" s="250" t="s">
        <v>1248</v>
      </c>
      <c r="D887" s="251" t="n">
        <v>46.57</v>
      </c>
    </row>
    <row r="888" customFormat="false" ht="12.8" hidden="false" customHeight="false" outlineLevel="0" collapsed="false">
      <c r="A888" s="250" t="n">
        <v>53866</v>
      </c>
      <c r="B888" s="250" t="s">
        <v>1336</v>
      </c>
      <c r="C888" s="250" t="s">
        <v>1248</v>
      </c>
      <c r="D888" s="251" t="n">
        <v>1.41</v>
      </c>
    </row>
    <row r="889" customFormat="false" ht="12.8" hidden="false" customHeight="false" outlineLevel="0" collapsed="false">
      <c r="A889" s="250" t="n">
        <v>53882</v>
      </c>
      <c r="B889" s="250" t="s">
        <v>1337</v>
      </c>
      <c r="C889" s="250" t="s">
        <v>1248</v>
      </c>
      <c r="D889" s="251" t="n">
        <v>36.88</v>
      </c>
    </row>
    <row r="890" customFormat="false" ht="12.8" hidden="false" customHeight="false" outlineLevel="0" collapsed="false">
      <c r="A890" s="250" t="n">
        <v>55263</v>
      </c>
      <c r="B890" s="250" t="s">
        <v>1338</v>
      </c>
      <c r="C890" s="250" t="s">
        <v>1248</v>
      </c>
      <c r="D890" s="251" t="n">
        <v>63.65</v>
      </c>
    </row>
    <row r="891" customFormat="false" ht="12.8" hidden="false" customHeight="false" outlineLevel="0" collapsed="false">
      <c r="A891" s="250" t="n">
        <v>73303</v>
      </c>
      <c r="B891" s="250" t="s">
        <v>1339</v>
      </c>
      <c r="C891" s="250" t="s">
        <v>1248</v>
      </c>
      <c r="D891" s="251" t="n">
        <v>7.15</v>
      </c>
    </row>
    <row r="892" customFormat="false" ht="12.8" hidden="false" customHeight="false" outlineLevel="0" collapsed="false">
      <c r="A892" s="250" t="n">
        <v>73307</v>
      </c>
      <c r="B892" s="250" t="s">
        <v>1340</v>
      </c>
      <c r="C892" s="250" t="s">
        <v>1248</v>
      </c>
      <c r="D892" s="251" t="n">
        <v>6.38</v>
      </c>
    </row>
    <row r="893" customFormat="false" ht="12.8" hidden="false" customHeight="false" outlineLevel="0" collapsed="false">
      <c r="A893" s="250" t="n">
        <v>73309</v>
      </c>
      <c r="B893" s="250" t="s">
        <v>1341</v>
      </c>
      <c r="C893" s="250" t="s">
        <v>1248</v>
      </c>
      <c r="D893" s="251" t="n">
        <v>33.33</v>
      </c>
    </row>
    <row r="894" customFormat="false" ht="12.8" hidden="false" customHeight="false" outlineLevel="0" collapsed="false">
      <c r="A894" s="250" t="n">
        <v>73311</v>
      </c>
      <c r="B894" s="250" t="s">
        <v>1342</v>
      </c>
      <c r="C894" s="250" t="s">
        <v>1248</v>
      </c>
      <c r="D894" s="251" t="n">
        <v>175.94</v>
      </c>
    </row>
    <row r="895" customFormat="false" ht="12.8" hidden="false" customHeight="false" outlineLevel="0" collapsed="false">
      <c r="A895" s="250" t="n">
        <v>73313</v>
      </c>
      <c r="B895" s="250" t="s">
        <v>1343</v>
      </c>
      <c r="C895" s="250" t="s">
        <v>1248</v>
      </c>
      <c r="D895" s="251" t="n">
        <v>9</v>
      </c>
    </row>
    <row r="896" customFormat="false" ht="12.8" hidden="false" customHeight="false" outlineLevel="0" collapsed="false">
      <c r="A896" s="250" t="n">
        <v>73315</v>
      </c>
      <c r="B896" s="250" t="s">
        <v>1344</v>
      </c>
      <c r="C896" s="250" t="s">
        <v>1248</v>
      </c>
      <c r="D896" s="251" t="n">
        <v>56.44</v>
      </c>
    </row>
    <row r="897" customFormat="false" ht="12.8" hidden="false" customHeight="false" outlineLevel="0" collapsed="false">
      <c r="A897" s="250" t="n">
        <v>73335</v>
      </c>
      <c r="B897" s="250" t="s">
        <v>1345</v>
      </c>
      <c r="C897" s="250" t="s">
        <v>1248</v>
      </c>
      <c r="D897" s="251" t="n">
        <v>35.06</v>
      </c>
    </row>
    <row r="898" customFormat="false" ht="12.8" hidden="false" customHeight="false" outlineLevel="0" collapsed="false">
      <c r="A898" s="250" t="n">
        <v>73340</v>
      </c>
      <c r="B898" s="250" t="s">
        <v>1346</v>
      </c>
      <c r="C898" s="250" t="s">
        <v>1248</v>
      </c>
      <c r="D898" s="251" t="n">
        <v>152.89</v>
      </c>
    </row>
    <row r="899" customFormat="false" ht="12.8" hidden="false" customHeight="false" outlineLevel="0" collapsed="false">
      <c r="A899" s="250" t="n">
        <v>83361</v>
      </c>
      <c r="B899" s="250" t="s">
        <v>1347</v>
      </c>
      <c r="C899" s="250" t="s">
        <v>1248</v>
      </c>
      <c r="D899" s="251" t="n">
        <v>42.81</v>
      </c>
    </row>
    <row r="900" customFormat="false" ht="12.8" hidden="false" customHeight="false" outlineLevel="0" collapsed="false">
      <c r="A900" s="250" t="n">
        <v>83761</v>
      </c>
      <c r="B900" s="250" t="s">
        <v>1348</v>
      </c>
      <c r="C900" s="250" t="s">
        <v>1248</v>
      </c>
      <c r="D900" s="251" t="n">
        <v>9.52</v>
      </c>
    </row>
    <row r="901" customFormat="false" ht="12.8" hidden="false" customHeight="false" outlineLevel="0" collapsed="false">
      <c r="A901" s="250" t="n">
        <v>83762</v>
      </c>
      <c r="B901" s="250" t="s">
        <v>1349</v>
      </c>
      <c r="C901" s="250" t="s">
        <v>1248</v>
      </c>
      <c r="D901" s="251" t="n">
        <v>8.5</v>
      </c>
    </row>
    <row r="902" customFormat="false" ht="12.8" hidden="false" customHeight="false" outlineLevel="0" collapsed="false">
      <c r="A902" s="250" t="n">
        <v>83763</v>
      </c>
      <c r="B902" s="250" t="s">
        <v>1350</v>
      </c>
      <c r="C902" s="250" t="s">
        <v>1248</v>
      </c>
      <c r="D902" s="251" t="n">
        <v>49.58</v>
      </c>
    </row>
    <row r="903" customFormat="false" ht="12.8" hidden="false" customHeight="false" outlineLevel="0" collapsed="false">
      <c r="A903" s="250" t="n">
        <v>83764</v>
      </c>
      <c r="B903" s="250" t="s">
        <v>1351</v>
      </c>
      <c r="C903" s="250" t="s">
        <v>1248</v>
      </c>
      <c r="D903" s="251" t="n">
        <v>3.35</v>
      </c>
    </row>
    <row r="904" customFormat="false" ht="12.8" hidden="false" customHeight="false" outlineLevel="0" collapsed="false">
      <c r="A904" s="250" t="n">
        <v>87026</v>
      </c>
      <c r="B904" s="250" t="s">
        <v>1352</v>
      </c>
      <c r="C904" s="250" t="s">
        <v>1248</v>
      </c>
      <c r="D904" s="251" t="n">
        <v>0.69</v>
      </c>
    </row>
    <row r="905" customFormat="false" ht="12.8" hidden="false" customHeight="false" outlineLevel="0" collapsed="false">
      <c r="A905" s="250" t="n">
        <v>87441</v>
      </c>
      <c r="B905" s="250" t="s">
        <v>1353</v>
      </c>
      <c r="C905" s="250" t="s">
        <v>1248</v>
      </c>
      <c r="D905" s="251" t="n">
        <v>0.39</v>
      </c>
    </row>
    <row r="906" customFormat="false" ht="12.8" hidden="false" customHeight="false" outlineLevel="0" collapsed="false">
      <c r="A906" s="250" t="n">
        <v>87442</v>
      </c>
      <c r="B906" s="250" t="s">
        <v>1354</v>
      </c>
      <c r="C906" s="250" t="s">
        <v>1248</v>
      </c>
      <c r="D906" s="251" t="n">
        <v>0.09</v>
      </c>
    </row>
    <row r="907" customFormat="false" ht="12.8" hidden="false" customHeight="false" outlineLevel="0" collapsed="false">
      <c r="A907" s="250" t="n">
        <v>87443</v>
      </c>
      <c r="B907" s="250" t="s">
        <v>1355</v>
      </c>
      <c r="C907" s="250" t="s">
        <v>1248</v>
      </c>
      <c r="D907" s="251" t="n">
        <v>0.52</v>
      </c>
    </row>
    <row r="908" customFormat="false" ht="12.8" hidden="false" customHeight="false" outlineLevel="0" collapsed="false">
      <c r="A908" s="250" t="n">
        <v>87444</v>
      </c>
      <c r="B908" s="250" t="s">
        <v>1356</v>
      </c>
      <c r="C908" s="250" t="s">
        <v>1248</v>
      </c>
      <c r="D908" s="251" t="n">
        <v>4.18</v>
      </c>
    </row>
    <row r="909" customFormat="false" ht="12.8" hidden="false" customHeight="false" outlineLevel="0" collapsed="false">
      <c r="A909" s="250" t="n">
        <v>88387</v>
      </c>
      <c r="B909" s="250" t="s">
        <v>1357</v>
      </c>
      <c r="C909" s="250" t="s">
        <v>1248</v>
      </c>
      <c r="D909" s="251" t="n">
        <v>0.76</v>
      </c>
    </row>
    <row r="910" customFormat="false" ht="12.8" hidden="false" customHeight="false" outlineLevel="0" collapsed="false">
      <c r="A910" s="250" t="n">
        <v>88389</v>
      </c>
      <c r="B910" s="250" t="s">
        <v>1358</v>
      </c>
      <c r="C910" s="250" t="s">
        <v>1248</v>
      </c>
      <c r="D910" s="251" t="n">
        <v>0.18</v>
      </c>
    </row>
    <row r="911" customFormat="false" ht="12.8" hidden="false" customHeight="false" outlineLevel="0" collapsed="false">
      <c r="A911" s="250" t="n">
        <v>88390</v>
      </c>
      <c r="B911" s="250" t="s">
        <v>1359</v>
      </c>
      <c r="C911" s="250" t="s">
        <v>1248</v>
      </c>
      <c r="D911" s="251" t="n">
        <v>0.89</v>
      </c>
    </row>
    <row r="912" customFormat="false" ht="12.8" hidden="false" customHeight="false" outlineLevel="0" collapsed="false">
      <c r="A912" s="250" t="n">
        <v>88391</v>
      </c>
      <c r="B912" s="250" t="s">
        <v>1360</v>
      </c>
      <c r="C912" s="250" t="s">
        <v>1248</v>
      </c>
      <c r="D912" s="251" t="n">
        <v>2.28</v>
      </c>
    </row>
    <row r="913" customFormat="false" ht="12.8" hidden="false" customHeight="false" outlineLevel="0" collapsed="false">
      <c r="A913" s="250" t="n">
        <v>88394</v>
      </c>
      <c r="B913" s="250" t="s">
        <v>1361</v>
      </c>
      <c r="C913" s="250" t="s">
        <v>1248</v>
      </c>
      <c r="D913" s="251" t="n">
        <v>0.9</v>
      </c>
    </row>
    <row r="914" customFormat="false" ht="12.8" hidden="false" customHeight="false" outlineLevel="0" collapsed="false">
      <c r="A914" s="250" t="n">
        <v>88395</v>
      </c>
      <c r="B914" s="250" t="s">
        <v>1362</v>
      </c>
      <c r="C914" s="250" t="s">
        <v>1248</v>
      </c>
      <c r="D914" s="251" t="n">
        <v>0.22</v>
      </c>
    </row>
    <row r="915" customFormat="false" ht="12.8" hidden="false" customHeight="false" outlineLevel="0" collapsed="false">
      <c r="A915" s="250" t="n">
        <v>88396</v>
      </c>
      <c r="B915" s="250" t="s">
        <v>1363</v>
      </c>
      <c r="C915" s="250" t="s">
        <v>1248</v>
      </c>
      <c r="D915" s="251" t="n">
        <v>1.05</v>
      </c>
    </row>
    <row r="916" customFormat="false" ht="12.8" hidden="false" customHeight="false" outlineLevel="0" collapsed="false">
      <c r="A916" s="250" t="n">
        <v>88397</v>
      </c>
      <c r="B916" s="250" t="s">
        <v>1364</v>
      </c>
      <c r="C916" s="250" t="s">
        <v>1248</v>
      </c>
      <c r="D916" s="251" t="n">
        <v>3.42</v>
      </c>
    </row>
    <row r="917" customFormat="false" ht="12.8" hidden="false" customHeight="false" outlineLevel="0" collapsed="false">
      <c r="A917" s="250" t="n">
        <v>88400</v>
      </c>
      <c r="B917" s="250" t="s">
        <v>1365</v>
      </c>
      <c r="C917" s="250" t="s">
        <v>1248</v>
      </c>
      <c r="D917" s="251" t="n">
        <v>0.72</v>
      </c>
    </row>
    <row r="918" customFormat="false" ht="12.8" hidden="false" customHeight="false" outlineLevel="0" collapsed="false">
      <c r="A918" s="250" t="n">
        <v>88401</v>
      </c>
      <c r="B918" s="250" t="s">
        <v>1366</v>
      </c>
      <c r="C918" s="250" t="s">
        <v>1248</v>
      </c>
      <c r="D918" s="251" t="n">
        <v>0.17</v>
      </c>
    </row>
    <row r="919" customFormat="false" ht="12.8" hidden="false" customHeight="false" outlineLevel="0" collapsed="false">
      <c r="A919" s="250" t="n">
        <v>88402</v>
      </c>
      <c r="B919" s="250" t="s">
        <v>1367</v>
      </c>
      <c r="C919" s="250" t="s">
        <v>1248</v>
      </c>
      <c r="D919" s="251" t="n">
        <v>0.84</v>
      </c>
    </row>
    <row r="920" customFormat="false" ht="12.8" hidden="false" customHeight="false" outlineLevel="0" collapsed="false">
      <c r="A920" s="250" t="n">
        <v>88403</v>
      </c>
      <c r="B920" s="250" t="s">
        <v>1368</v>
      </c>
      <c r="C920" s="250" t="s">
        <v>1248</v>
      </c>
      <c r="D920" s="251" t="n">
        <v>1.37</v>
      </c>
    </row>
    <row r="921" customFormat="false" ht="12.8" hidden="false" customHeight="false" outlineLevel="0" collapsed="false">
      <c r="A921" s="250" t="n">
        <v>88419</v>
      </c>
      <c r="B921" s="250" t="s">
        <v>1369</v>
      </c>
      <c r="C921" s="250" t="s">
        <v>1248</v>
      </c>
      <c r="D921" s="251" t="n">
        <v>5</v>
      </c>
    </row>
    <row r="922" customFormat="false" ht="12.8" hidden="false" customHeight="false" outlineLevel="0" collapsed="false">
      <c r="A922" s="250" t="n">
        <v>88422</v>
      </c>
      <c r="B922" s="250" t="s">
        <v>1370</v>
      </c>
      <c r="C922" s="250" t="s">
        <v>1248</v>
      </c>
      <c r="D922" s="251" t="n">
        <v>1.15</v>
      </c>
    </row>
    <row r="923" customFormat="false" ht="12.8" hidden="false" customHeight="false" outlineLevel="0" collapsed="false">
      <c r="A923" s="250" t="n">
        <v>88425</v>
      </c>
      <c r="B923" s="250" t="s">
        <v>1371</v>
      </c>
      <c r="C923" s="250" t="s">
        <v>1248</v>
      </c>
      <c r="D923" s="251" t="n">
        <v>6.26</v>
      </c>
    </row>
    <row r="924" customFormat="false" ht="12.8" hidden="false" customHeight="false" outlineLevel="0" collapsed="false">
      <c r="A924" s="250" t="n">
        <v>88427</v>
      </c>
      <c r="B924" s="250" t="s">
        <v>1372</v>
      </c>
      <c r="C924" s="250" t="s">
        <v>1248</v>
      </c>
      <c r="D924" s="251" t="n">
        <v>0.77</v>
      </c>
    </row>
    <row r="925" customFormat="false" ht="12.8" hidden="false" customHeight="false" outlineLevel="0" collapsed="false">
      <c r="A925" s="250" t="n">
        <v>88434</v>
      </c>
      <c r="B925" s="250" t="s">
        <v>1373</v>
      </c>
      <c r="C925" s="250" t="s">
        <v>1248</v>
      </c>
      <c r="D925" s="251" t="n">
        <v>6.63</v>
      </c>
    </row>
    <row r="926" customFormat="false" ht="12.8" hidden="false" customHeight="false" outlineLevel="0" collapsed="false">
      <c r="A926" s="250" t="n">
        <v>88435</v>
      </c>
      <c r="B926" s="250" t="s">
        <v>1374</v>
      </c>
      <c r="C926" s="250" t="s">
        <v>1248</v>
      </c>
      <c r="D926" s="251" t="n">
        <v>1.53</v>
      </c>
    </row>
    <row r="927" customFormat="false" ht="12.8" hidden="false" customHeight="false" outlineLevel="0" collapsed="false">
      <c r="A927" s="250" t="n">
        <v>88436</v>
      </c>
      <c r="B927" s="250" t="s">
        <v>1375</v>
      </c>
      <c r="C927" s="250" t="s">
        <v>1248</v>
      </c>
      <c r="D927" s="251" t="n">
        <v>8.29</v>
      </c>
    </row>
    <row r="928" customFormat="false" ht="12.8" hidden="false" customHeight="false" outlineLevel="0" collapsed="false">
      <c r="A928" s="250" t="n">
        <v>88437</v>
      </c>
      <c r="B928" s="250" t="s">
        <v>1376</v>
      </c>
      <c r="C928" s="250" t="s">
        <v>1248</v>
      </c>
      <c r="D928" s="251" t="n">
        <v>0.77</v>
      </c>
    </row>
    <row r="929" customFormat="false" ht="12.8" hidden="false" customHeight="false" outlineLevel="0" collapsed="false">
      <c r="A929" s="250" t="n">
        <v>88569</v>
      </c>
      <c r="B929" s="250" t="s">
        <v>1377</v>
      </c>
      <c r="C929" s="250" t="s">
        <v>1248</v>
      </c>
      <c r="D929" s="251" t="n">
        <v>3.96</v>
      </c>
    </row>
    <row r="930" customFormat="false" ht="12.8" hidden="false" customHeight="false" outlineLevel="0" collapsed="false">
      <c r="A930" s="250" t="n">
        <v>88570</v>
      </c>
      <c r="B930" s="250" t="s">
        <v>1378</v>
      </c>
      <c r="C930" s="250" t="s">
        <v>1248</v>
      </c>
      <c r="D930" s="251" t="n">
        <v>1.28</v>
      </c>
    </row>
    <row r="931" customFormat="false" ht="12.8" hidden="false" customHeight="false" outlineLevel="0" collapsed="false">
      <c r="A931" s="250" t="n">
        <v>88826</v>
      </c>
      <c r="B931" s="250" t="s">
        <v>1379</v>
      </c>
      <c r="C931" s="250" t="s">
        <v>1248</v>
      </c>
      <c r="D931" s="251" t="n">
        <v>0.28</v>
      </c>
    </row>
    <row r="932" customFormat="false" ht="12.8" hidden="false" customHeight="false" outlineLevel="0" collapsed="false">
      <c r="A932" s="250" t="n">
        <v>88827</v>
      </c>
      <c r="B932" s="250" t="s">
        <v>1380</v>
      </c>
      <c r="C932" s="250" t="s">
        <v>1248</v>
      </c>
      <c r="D932" s="251" t="n">
        <v>0.07</v>
      </c>
    </row>
    <row r="933" customFormat="false" ht="12.8" hidden="false" customHeight="false" outlineLevel="0" collapsed="false">
      <c r="A933" s="250" t="n">
        <v>88828</v>
      </c>
      <c r="B933" s="250" t="s">
        <v>1381</v>
      </c>
      <c r="C933" s="250" t="s">
        <v>1248</v>
      </c>
      <c r="D933" s="251" t="n">
        <v>0.33</v>
      </c>
    </row>
    <row r="934" customFormat="false" ht="12.8" hidden="false" customHeight="false" outlineLevel="0" collapsed="false">
      <c r="A934" s="250" t="n">
        <v>88829</v>
      </c>
      <c r="B934" s="250" t="s">
        <v>1382</v>
      </c>
      <c r="C934" s="250" t="s">
        <v>1248</v>
      </c>
      <c r="D934" s="251" t="n">
        <v>0.91</v>
      </c>
    </row>
    <row r="935" customFormat="false" ht="12.8" hidden="false" customHeight="false" outlineLevel="0" collapsed="false">
      <c r="A935" s="250" t="n">
        <v>88839</v>
      </c>
      <c r="B935" s="250" t="s">
        <v>1383</v>
      </c>
      <c r="C935" s="250" t="s">
        <v>1248</v>
      </c>
      <c r="D935" s="251" t="n">
        <v>32.89</v>
      </c>
    </row>
    <row r="936" customFormat="false" ht="12.8" hidden="false" customHeight="false" outlineLevel="0" collapsed="false">
      <c r="A936" s="250" t="n">
        <v>88840</v>
      </c>
      <c r="B936" s="250" t="s">
        <v>1384</v>
      </c>
      <c r="C936" s="250" t="s">
        <v>1248</v>
      </c>
      <c r="D936" s="251" t="n">
        <v>14.48</v>
      </c>
    </row>
    <row r="937" customFormat="false" ht="12.8" hidden="false" customHeight="false" outlineLevel="0" collapsed="false">
      <c r="A937" s="250" t="n">
        <v>88841</v>
      </c>
      <c r="B937" s="250" t="s">
        <v>1385</v>
      </c>
      <c r="C937" s="250" t="s">
        <v>1248</v>
      </c>
      <c r="D937" s="251" t="n">
        <v>58.8</v>
      </c>
    </row>
    <row r="938" customFormat="false" ht="12.8" hidden="false" customHeight="false" outlineLevel="0" collapsed="false">
      <c r="A938" s="250" t="n">
        <v>88842</v>
      </c>
      <c r="B938" s="250" t="s">
        <v>1386</v>
      </c>
      <c r="C938" s="250" t="s">
        <v>1248</v>
      </c>
      <c r="D938" s="251" t="n">
        <v>77.18</v>
      </c>
    </row>
    <row r="939" customFormat="false" ht="12.8" hidden="false" customHeight="false" outlineLevel="0" collapsed="false">
      <c r="A939" s="250" t="n">
        <v>88847</v>
      </c>
      <c r="B939" s="250" t="s">
        <v>1387</v>
      </c>
      <c r="C939" s="250" t="s">
        <v>1248</v>
      </c>
      <c r="D939" s="251" t="n">
        <v>22.82</v>
      </c>
    </row>
    <row r="940" customFormat="false" ht="12.8" hidden="false" customHeight="false" outlineLevel="0" collapsed="false">
      <c r="A940" s="250" t="n">
        <v>88848</v>
      </c>
      <c r="B940" s="250" t="s">
        <v>1388</v>
      </c>
      <c r="C940" s="250" t="s">
        <v>1248</v>
      </c>
      <c r="D940" s="251" t="n">
        <v>9.38</v>
      </c>
    </row>
    <row r="941" customFormat="false" ht="12.8" hidden="false" customHeight="false" outlineLevel="0" collapsed="false">
      <c r="A941" s="250" t="n">
        <v>88853</v>
      </c>
      <c r="B941" s="250" t="s">
        <v>1389</v>
      </c>
      <c r="C941" s="250" t="s">
        <v>1248</v>
      </c>
      <c r="D941" s="251" t="n">
        <v>0.31</v>
      </c>
    </row>
    <row r="942" customFormat="false" ht="12.8" hidden="false" customHeight="false" outlineLevel="0" collapsed="false">
      <c r="A942" s="250" t="n">
        <v>88854</v>
      </c>
      <c r="B942" s="250" t="s">
        <v>1390</v>
      </c>
      <c r="C942" s="250" t="s">
        <v>1248</v>
      </c>
      <c r="D942" s="251" t="n">
        <v>0.07</v>
      </c>
    </row>
    <row r="943" customFormat="false" ht="12.8" hidden="false" customHeight="false" outlineLevel="0" collapsed="false">
      <c r="A943" s="250" t="n">
        <v>88855</v>
      </c>
      <c r="B943" s="250" t="s">
        <v>1391</v>
      </c>
      <c r="C943" s="250" t="s">
        <v>1248</v>
      </c>
      <c r="D943" s="251" t="n">
        <v>3.21</v>
      </c>
    </row>
    <row r="944" customFormat="false" ht="12.8" hidden="false" customHeight="false" outlineLevel="0" collapsed="false">
      <c r="A944" s="250" t="n">
        <v>88856</v>
      </c>
      <c r="B944" s="250" t="s">
        <v>1392</v>
      </c>
      <c r="C944" s="250" t="s">
        <v>1248</v>
      </c>
      <c r="D944" s="251" t="n">
        <v>0.88</v>
      </c>
    </row>
    <row r="945" customFormat="false" ht="12.8" hidden="false" customHeight="false" outlineLevel="0" collapsed="false">
      <c r="A945" s="250" t="n">
        <v>88857</v>
      </c>
      <c r="B945" s="250" t="s">
        <v>1393</v>
      </c>
      <c r="C945" s="250" t="s">
        <v>1248</v>
      </c>
      <c r="D945" s="251" t="n">
        <v>24.43</v>
      </c>
    </row>
    <row r="946" customFormat="false" ht="12.8" hidden="false" customHeight="false" outlineLevel="0" collapsed="false">
      <c r="A946" s="250" t="n">
        <v>88858</v>
      </c>
      <c r="B946" s="250" t="s">
        <v>1394</v>
      </c>
      <c r="C946" s="250" t="s">
        <v>1248</v>
      </c>
      <c r="D946" s="251" t="n">
        <v>6.45</v>
      </c>
    </row>
    <row r="947" customFormat="false" ht="12.8" hidden="false" customHeight="false" outlineLevel="0" collapsed="false">
      <c r="A947" s="250" t="n">
        <v>88859</v>
      </c>
      <c r="B947" s="250" t="s">
        <v>1395</v>
      </c>
      <c r="C947" s="250" t="s">
        <v>1248</v>
      </c>
      <c r="D947" s="251" t="n">
        <v>21.73</v>
      </c>
    </row>
    <row r="948" customFormat="false" ht="12.8" hidden="false" customHeight="false" outlineLevel="0" collapsed="false">
      <c r="A948" s="250" t="n">
        <v>88860</v>
      </c>
      <c r="B948" s="250" t="s">
        <v>1396</v>
      </c>
      <c r="C948" s="250" t="s">
        <v>1248</v>
      </c>
      <c r="D948" s="251" t="n">
        <v>5.74</v>
      </c>
    </row>
    <row r="949" customFormat="false" ht="12.8" hidden="false" customHeight="false" outlineLevel="0" collapsed="false">
      <c r="A949" s="250" t="n">
        <v>88900</v>
      </c>
      <c r="B949" s="250" t="s">
        <v>1397</v>
      </c>
      <c r="C949" s="250" t="s">
        <v>1248</v>
      </c>
      <c r="D949" s="251" t="n">
        <v>50.46</v>
      </c>
    </row>
    <row r="950" customFormat="false" ht="12.8" hidden="false" customHeight="false" outlineLevel="0" collapsed="false">
      <c r="A950" s="250" t="n">
        <v>88902</v>
      </c>
      <c r="B950" s="250" t="s">
        <v>1398</v>
      </c>
      <c r="C950" s="250" t="s">
        <v>1248</v>
      </c>
      <c r="D950" s="251" t="n">
        <v>13.33</v>
      </c>
    </row>
    <row r="951" customFormat="false" ht="12.8" hidden="false" customHeight="false" outlineLevel="0" collapsed="false">
      <c r="A951" s="250" t="n">
        <v>88903</v>
      </c>
      <c r="B951" s="250" t="s">
        <v>1399</v>
      </c>
      <c r="C951" s="250" t="s">
        <v>1248</v>
      </c>
      <c r="D951" s="251" t="n">
        <v>63.07</v>
      </c>
    </row>
    <row r="952" customFormat="false" ht="12.8" hidden="false" customHeight="false" outlineLevel="0" collapsed="false">
      <c r="A952" s="250" t="n">
        <v>88904</v>
      </c>
      <c r="B952" s="250" t="s">
        <v>1400</v>
      </c>
      <c r="C952" s="250" t="s">
        <v>1248</v>
      </c>
      <c r="D952" s="251" t="n">
        <v>88.82</v>
      </c>
    </row>
    <row r="953" customFormat="false" ht="12.8" hidden="false" customHeight="false" outlineLevel="0" collapsed="false">
      <c r="A953" s="250" t="n">
        <v>89009</v>
      </c>
      <c r="B953" s="250" t="s">
        <v>1401</v>
      </c>
      <c r="C953" s="250" t="s">
        <v>1248</v>
      </c>
      <c r="D953" s="251" t="n">
        <v>40.74</v>
      </c>
    </row>
    <row r="954" customFormat="false" ht="12.8" hidden="false" customHeight="false" outlineLevel="0" collapsed="false">
      <c r="A954" s="250" t="n">
        <v>89010</v>
      </c>
      <c r="B954" s="250" t="s">
        <v>1402</v>
      </c>
      <c r="C954" s="250" t="s">
        <v>1248</v>
      </c>
      <c r="D954" s="251" t="n">
        <v>17.94</v>
      </c>
    </row>
    <row r="955" customFormat="false" ht="12.8" hidden="false" customHeight="false" outlineLevel="0" collapsed="false">
      <c r="A955" s="250" t="n">
        <v>89011</v>
      </c>
      <c r="B955" s="250" t="s">
        <v>1403</v>
      </c>
      <c r="C955" s="250" t="s">
        <v>1248</v>
      </c>
      <c r="D955" s="251" t="n">
        <v>23.57</v>
      </c>
    </row>
    <row r="956" customFormat="false" ht="12.8" hidden="false" customHeight="false" outlineLevel="0" collapsed="false">
      <c r="A956" s="250" t="n">
        <v>89012</v>
      </c>
      <c r="B956" s="250" t="s">
        <v>1404</v>
      </c>
      <c r="C956" s="250" t="s">
        <v>1248</v>
      </c>
      <c r="D956" s="251" t="n">
        <v>6.23</v>
      </c>
    </row>
    <row r="957" customFormat="false" ht="12.8" hidden="false" customHeight="false" outlineLevel="0" collapsed="false">
      <c r="A957" s="250" t="n">
        <v>89013</v>
      </c>
      <c r="B957" s="250" t="s">
        <v>1405</v>
      </c>
      <c r="C957" s="250" t="s">
        <v>1248</v>
      </c>
      <c r="D957" s="251" t="n">
        <v>133.44</v>
      </c>
    </row>
    <row r="958" customFormat="false" ht="12.8" hidden="false" customHeight="false" outlineLevel="0" collapsed="false">
      <c r="A958" s="250" t="n">
        <v>89014</v>
      </c>
      <c r="B958" s="250" t="s">
        <v>1406</v>
      </c>
      <c r="C958" s="250" t="s">
        <v>1248</v>
      </c>
      <c r="D958" s="251" t="n">
        <v>58.78</v>
      </c>
    </row>
    <row r="959" customFormat="false" ht="12.8" hidden="false" customHeight="false" outlineLevel="0" collapsed="false">
      <c r="A959" s="250" t="n">
        <v>89015</v>
      </c>
      <c r="B959" s="250" t="s">
        <v>1407</v>
      </c>
      <c r="C959" s="250" t="s">
        <v>1248</v>
      </c>
      <c r="D959" s="251" t="n">
        <v>3.7</v>
      </c>
    </row>
    <row r="960" customFormat="false" ht="12.8" hidden="false" customHeight="false" outlineLevel="0" collapsed="false">
      <c r="A960" s="250" t="n">
        <v>89016</v>
      </c>
      <c r="B960" s="250" t="s">
        <v>1408</v>
      </c>
      <c r="C960" s="250" t="s">
        <v>1248</v>
      </c>
      <c r="D960" s="251" t="n">
        <v>0.98</v>
      </c>
    </row>
    <row r="961" customFormat="false" ht="12.8" hidden="false" customHeight="false" outlineLevel="0" collapsed="false">
      <c r="A961" s="250" t="n">
        <v>89017</v>
      </c>
      <c r="B961" s="250" t="s">
        <v>1409</v>
      </c>
      <c r="C961" s="250" t="s">
        <v>1248</v>
      </c>
      <c r="D961" s="251" t="n">
        <v>40.49</v>
      </c>
    </row>
    <row r="962" customFormat="false" ht="12.8" hidden="false" customHeight="false" outlineLevel="0" collapsed="false">
      <c r="A962" s="250" t="n">
        <v>89018</v>
      </c>
      <c r="B962" s="250" t="s">
        <v>1410</v>
      </c>
      <c r="C962" s="250" t="s">
        <v>1248</v>
      </c>
      <c r="D962" s="251" t="n">
        <v>17.83</v>
      </c>
    </row>
    <row r="963" customFormat="false" ht="12.8" hidden="false" customHeight="false" outlineLevel="0" collapsed="false">
      <c r="A963" s="250" t="n">
        <v>89019</v>
      </c>
      <c r="B963" s="250" t="s">
        <v>1411</v>
      </c>
      <c r="C963" s="250" t="s">
        <v>1248</v>
      </c>
      <c r="D963" s="251" t="n">
        <v>0.35</v>
      </c>
    </row>
    <row r="964" customFormat="false" ht="12.8" hidden="false" customHeight="false" outlineLevel="0" collapsed="false">
      <c r="A964" s="250" t="n">
        <v>89020</v>
      </c>
      <c r="B964" s="250" t="s">
        <v>1412</v>
      </c>
      <c r="C964" s="250" t="s">
        <v>1248</v>
      </c>
      <c r="D964" s="251" t="n">
        <v>0.08</v>
      </c>
    </row>
    <row r="965" customFormat="false" ht="12.8" hidden="false" customHeight="false" outlineLevel="0" collapsed="false">
      <c r="A965" s="250" t="n">
        <v>89023</v>
      </c>
      <c r="B965" s="250" t="s">
        <v>1413</v>
      </c>
      <c r="C965" s="250" t="s">
        <v>1248</v>
      </c>
      <c r="D965" s="251" t="n">
        <v>3.58</v>
      </c>
    </row>
    <row r="966" customFormat="false" ht="12.8" hidden="false" customHeight="false" outlineLevel="0" collapsed="false">
      <c r="A966" s="250" t="n">
        <v>89024</v>
      </c>
      <c r="B966" s="250" t="s">
        <v>1414</v>
      </c>
      <c r="C966" s="250" t="s">
        <v>1248</v>
      </c>
      <c r="D966" s="251" t="n">
        <v>1.32</v>
      </c>
    </row>
    <row r="967" customFormat="false" ht="12.8" hidden="false" customHeight="false" outlineLevel="0" collapsed="false">
      <c r="A967" s="250" t="n">
        <v>89025</v>
      </c>
      <c r="B967" s="250" t="s">
        <v>1415</v>
      </c>
      <c r="C967" s="250" t="s">
        <v>1248</v>
      </c>
      <c r="D967" s="251" t="n">
        <v>4.78</v>
      </c>
    </row>
    <row r="968" customFormat="false" ht="12.8" hidden="false" customHeight="false" outlineLevel="0" collapsed="false">
      <c r="A968" s="250" t="n">
        <v>89026</v>
      </c>
      <c r="B968" s="250" t="s">
        <v>1416</v>
      </c>
      <c r="C968" s="250" t="s">
        <v>1248</v>
      </c>
      <c r="D968" s="251" t="n">
        <v>168.87</v>
      </c>
    </row>
    <row r="969" customFormat="false" ht="12.8" hidden="false" customHeight="false" outlineLevel="0" collapsed="false">
      <c r="A969" s="250" t="n">
        <v>89029</v>
      </c>
      <c r="B969" s="250" t="s">
        <v>1417</v>
      </c>
      <c r="C969" s="250" t="s">
        <v>1248</v>
      </c>
      <c r="D969" s="251" t="n">
        <v>31.42</v>
      </c>
    </row>
    <row r="970" customFormat="false" ht="12.8" hidden="false" customHeight="false" outlineLevel="0" collapsed="false">
      <c r="A970" s="250" t="n">
        <v>89030</v>
      </c>
      <c r="B970" s="250" t="s">
        <v>1418</v>
      </c>
      <c r="C970" s="250" t="s">
        <v>1248</v>
      </c>
      <c r="D970" s="251" t="n">
        <v>13.84</v>
      </c>
    </row>
    <row r="971" customFormat="false" ht="12.8" hidden="false" customHeight="false" outlineLevel="0" collapsed="false">
      <c r="A971" s="250" t="n">
        <v>89033</v>
      </c>
      <c r="B971" s="250" t="s">
        <v>1419</v>
      </c>
      <c r="C971" s="250" t="s">
        <v>1248</v>
      </c>
      <c r="D971" s="251" t="n">
        <v>14.65</v>
      </c>
    </row>
    <row r="972" customFormat="false" ht="12.8" hidden="false" customHeight="false" outlineLevel="0" collapsed="false">
      <c r="A972" s="250" t="n">
        <v>89034</v>
      </c>
      <c r="B972" s="250" t="s">
        <v>1420</v>
      </c>
      <c r="C972" s="250" t="s">
        <v>1248</v>
      </c>
      <c r="D972" s="251" t="n">
        <v>3.93</v>
      </c>
    </row>
    <row r="973" customFormat="false" ht="12.8" hidden="false" customHeight="false" outlineLevel="0" collapsed="false">
      <c r="A973" s="250" t="n">
        <v>89128</v>
      </c>
      <c r="B973" s="250" t="s">
        <v>1421</v>
      </c>
      <c r="C973" s="250" t="s">
        <v>1248</v>
      </c>
      <c r="D973" s="251" t="n">
        <v>34.3</v>
      </c>
    </row>
    <row r="974" customFormat="false" ht="12.8" hidden="false" customHeight="false" outlineLevel="0" collapsed="false">
      <c r="A974" s="250" t="n">
        <v>89129</v>
      </c>
      <c r="B974" s="250" t="s">
        <v>1422</v>
      </c>
      <c r="C974" s="250" t="s">
        <v>1248</v>
      </c>
      <c r="D974" s="251" t="n">
        <v>9.06</v>
      </c>
    </row>
    <row r="975" customFormat="false" ht="12.8" hidden="false" customHeight="false" outlineLevel="0" collapsed="false">
      <c r="A975" s="250" t="n">
        <v>89130</v>
      </c>
      <c r="B975" s="250" t="s">
        <v>1423</v>
      </c>
      <c r="C975" s="250" t="s">
        <v>1248</v>
      </c>
      <c r="D975" s="251" t="n">
        <v>47.56</v>
      </c>
    </row>
    <row r="976" customFormat="false" ht="12.8" hidden="false" customHeight="false" outlineLevel="0" collapsed="false">
      <c r="A976" s="250" t="n">
        <v>89131</v>
      </c>
      <c r="B976" s="250" t="s">
        <v>1424</v>
      </c>
      <c r="C976" s="250" t="s">
        <v>1248</v>
      </c>
      <c r="D976" s="251" t="n">
        <v>12.57</v>
      </c>
    </row>
    <row r="977" customFormat="false" ht="12.8" hidden="false" customHeight="false" outlineLevel="0" collapsed="false">
      <c r="A977" s="250" t="n">
        <v>89210</v>
      </c>
      <c r="B977" s="250" t="s">
        <v>1425</v>
      </c>
      <c r="C977" s="250" t="s">
        <v>1248</v>
      </c>
      <c r="D977" s="251" t="n">
        <v>32.05</v>
      </c>
    </row>
    <row r="978" customFormat="false" ht="12.8" hidden="false" customHeight="false" outlineLevel="0" collapsed="false">
      <c r="A978" s="250" t="n">
        <v>89211</v>
      </c>
      <c r="B978" s="250" t="s">
        <v>1426</v>
      </c>
      <c r="C978" s="250" t="s">
        <v>1248</v>
      </c>
      <c r="D978" s="251" t="n">
        <v>8.6</v>
      </c>
    </row>
    <row r="979" customFormat="false" ht="12.8" hidden="false" customHeight="false" outlineLevel="0" collapsed="false">
      <c r="A979" s="250" t="n">
        <v>89212</v>
      </c>
      <c r="B979" s="250" t="s">
        <v>1427</v>
      </c>
      <c r="C979" s="250" t="s">
        <v>1248</v>
      </c>
      <c r="D979" s="251" t="n">
        <v>30</v>
      </c>
    </row>
    <row r="980" customFormat="false" ht="12.8" hidden="false" customHeight="false" outlineLevel="0" collapsed="false">
      <c r="A980" s="250" t="n">
        <v>89213</v>
      </c>
      <c r="B980" s="250" t="s">
        <v>1428</v>
      </c>
      <c r="C980" s="250" t="s">
        <v>1248</v>
      </c>
      <c r="D980" s="251" t="n">
        <v>9.25</v>
      </c>
    </row>
    <row r="981" customFormat="false" ht="12.8" hidden="false" customHeight="false" outlineLevel="0" collapsed="false">
      <c r="A981" s="250" t="n">
        <v>89214</v>
      </c>
      <c r="B981" s="250" t="s">
        <v>1429</v>
      </c>
      <c r="C981" s="250" t="s">
        <v>1248</v>
      </c>
      <c r="D981" s="251" t="n">
        <v>28.16</v>
      </c>
    </row>
    <row r="982" customFormat="false" ht="12.8" hidden="false" customHeight="false" outlineLevel="0" collapsed="false">
      <c r="A982" s="250" t="n">
        <v>89215</v>
      </c>
      <c r="B982" s="250" t="s">
        <v>1430</v>
      </c>
      <c r="C982" s="250" t="s">
        <v>1248</v>
      </c>
      <c r="D982" s="251" t="n">
        <v>91.72</v>
      </c>
    </row>
    <row r="983" customFormat="false" ht="12.8" hidden="false" customHeight="false" outlineLevel="0" collapsed="false">
      <c r="A983" s="250" t="n">
        <v>89221</v>
      </c>
      <c r="B983" s="250" t="s">
        <v>1431</v>
      </c>
      <c r="C983" s="250" t="s">
        <v>1248</v>
      </c>
      <c r="D983" s="251" t="n">
        <v>1.17</v>
      </c>
    </row>
    <row r="984" customFormat="false" ht="12.8" hidden="false" customHeight="false" outlineLevel="0" collapsed="false">
      <c r="A984" s="250" t="n">
        <v>89222</v>
      </c>
      <c r="B984" s="250" t="s">
        <v>1432</v>
      </c>
      <c r="C984" s="250" t="s">
        <v>1248</v>
      </c>
      <c r="D984" s="251" t="n">
        <v>0.28</v>
      </c>
    </row>
    <row r="985" customFormat="false" ht="12.8" hidden="false" customHeight="false" outlineLevel="0" collapsed="false">
      <c r="A985" s="250" t="n">
        <v>89223</v>
      </c>
      <c r="B985" s="250" t="s">
        <v>1433</v>
      </c>
      <c r="C985" s="250" t="s">
        <v>1248</v>
      </c>
      <c r="D985" s="251" t="n">
        <v>1.36</v>
      </c>
    </row>
    <row r="986" customFormat="false" ht="12.8" hidden="false" customHeight="false" outlineLevel="0" collapsed="false">
      <c r="A986" s="250" t="n">
        <v>89224</v>
      </c>
      <c r="B986" s="250" t="s">
        <v>1434</v>
      </c>
      <c r="C986" s="250" t="s">
        <v>1248</v>
      </c>
      <c r="D986" s="251" t="n">
        <v>1.82</v>
      </c>
    </row>
    <row r="987" customFormat="false" ht="12.8" hidden="false" customHeight="false" outlineLevel="0" collapsed="false">
      <c r="A987" s="250" t="n">
        <v>89228</v>
      </c>
      <c r="B987" s="250" t="s">
        <v>1435</v>
      </c>
      <c r="C987" s="250" t="s">
        <v>1248</v>
      </c>
      <c r="D987" s="251" t="n">
        <v>45</v>
      </c>
    </row>
    <row r="988" customFormat="false" ht="12.8" hidden="false" customHeight="false" outlineLevel="0" collapsed="false">
      <c r="A988" s="250" t="n">
        <v>89229</v>
      </c>
      <c r="B988" s="250" t="s">
        <v>1436</v>
      </c>
      <c r="C988" s="250" t="s">
        <v>1248</v>
      </c>
      <c r="D988" s="251" t="n">
        <v>15.86</v>
      </c>
    </row>
    <row r="989" customFormat="false" ht="12.8" hidden="false" customHeight="false" outlineLevel="0" collapsed="false">
      <c r="A989" s="250" t="n">
        <v>89230</v>
      </c>
      <c r="B989" s="250" t="s">
        <v>1437</v>
      </c>
      <c r="C989" s="250" t="s">
        <v>1248</v>
      </c>
      <c r="D989" s="251" t="n">
        <v>122.51</v>
      </c>
    </row>
    <row r="990" customFormat="false" ht="12.8" hidden="false" customHeight="false" outlineLevel="0" collapsed="false">
      <c r="A990" s="250" t="n">
        <v>89231</v>
      </c>
      <c r="B990" s="250" t="s">
        <v>1438</v>
      </c>
      <c r="C990" s="250" t="s">
        <v>1248</v>
      </c>
      <c r="D990" s="251" t="n">
        <v>37.51</v>
      </c>
    </row>
    <row r="991" customFormat="false" ht="12.8" hidden="false" customHeight="false" outlineLevel="0" collapsed="false">
      <c r="A991" s="250" t="n">
        <v>89232</v>
      </c>
      <c r="B991" s="250" t="s">
        <v>1439</v>
      </c>
      <c r="C991" s="250" t="s">
        <v>1248</v>
      </c>
      <c r="D991" s="251" t="n">
        <v>218.52</v>
      </c>
    </row>
    <row r="992" customFormat="false" ht="12.8" hidden="false" customHeight="false" outlineLevel="0" collapsed="false">
      <c r="A992" s="250" t="n">
        <v>89233</v>
      </c>
      <c r="B992" s="250" t="s">
        <v>1440</v>
      </c>
      <c r="C992" s="250" t="s">
        <v>1248</v>
      </c>
      <c r="D992" s="251" t="n">
        <v>165.06</v>
      </c>
    </row>
    <row r="993" customFormat="false" ht="12.8" hidden="false" customHeight="false" outlineLevel="0" collapsed="false">
      <c r="A993" s="250" t="n">
        <v>89236</v>
      </c>
      <c r="B993" s="250" t="s">
        <v>1441</v>
      </c>
      <c r="C993" s="250" t="s">
        <v>1248</v>
      </c>
      <c r="D993" s="251" t="n">
        <v>286.18</v>
      </c>
    </row>
    <row r="994" customFormat="false" ht="12.8" hidden="false" customHeight="false" outlineLevel="0" collapsed="false">
      <c r="A994" s="250" t="n">
        <v>89237</v>
      </c>
      <c r="B994" s="250" t="s">
        <v>1442</v>
      </c>
      <c r="C994" s="250" t="s">
        <v>1248</v>
      </c>
      <c r="D994" s="251" t="n">
        <v>87.63</v>
      </c>
    </row>
    <row r="995" customFormat="false" ht="12.8" hidden="false" customHeight="false" outlineLevel="0" collapsed="false">
      <c r="A995" s="250" t="n">
        <v>89238</v>
      </c>
      <c r="B995" s="250" t="s">
        <v>1443</v>
      </c>
      <c r="C995" s="250" t="s">
        <v>1248</v>
      </c>
      <c r="D995" s="251" t="n">
        <v>510.47</v>
      </c>
    </row>
    <row r="996" customFormat="false" ht="12.8" hidden="false" customHeight="false" outlineLevel="0" collapsed="false">
      <c r="A996" s="250" t="n">
        <v>89239</v>
      </c>
      <c r="B996" s="250" t="s">
        <v>1444</v>
      </c>
      <c r="C996" s="250" t="s">
        <v>1248</v>
      </c>
      <c r="D996" s="251" t="n">
        <v>436.51</v>
      </c>
    </row>
    <row r="997" customFormat="false" ht="12.8" hidden="false" customHeight="false" outlineLevel="0" collapsed="false">
      <c r="A997" s="250" t="n">
        <v>89240</v>
      </c>
      <c r="B997" s="250" t="s">
        <v>1445</v>
      </c>
      <c r="C997" s="250" t="s">
        <v>1248</v>
      </c>
      <c r="D997" s="251" t="n">
        <v>87.82</v>
      </c>
    </row>
    <row r="998" customFormat="false" ht="12.8" hidden="false" customHeight="false" outlineLevel="0" collapsed="false">
      <c r="A998" s="250" t="n">
        <v>89241</v>
      </c>
      <c r="B998" s="250" t="s">
        <v>1446</v>
      </c>
      <c r="C998" s="250" t="s">
        <v>1248</v>
      </c>
      <c r="D998" s="251" t="n">
        <v>30.95</v>
      </c>
    </row>
    <row r="999" customFormat="false" ht="12.8" hidden="false" customHeight="false" outlineLevel="0" collapsed="false">
      <c r="A999" s="250" t="n">
        <v>89246</v>
      </c>
      <c r="B999" s="250" t="s">
        <v>1447</v>
      </c>
      <c r="C999" s="250" t="s">
        <v>1248</v>
      </c>
      <c r="D999" s="251" t="n">
        <v>248.67</v>
      </c>
    </row>
    <row r="1000" customFormat="false" ht="12.8" hidden="false" customHeight="false" outlineLevel="0" collapsed="false">
      <c r="A1000" s="250" t="n">
        <v>89247</v>
      </c>
      <c r="B1000" s="250" t="s">
        <v>1448</v>
      </c>
      <c r="C1000" s="250" t="s">
        <v>1248</v>
      </c>
      <c r="D1000" s="251" t="n">
        <v>76.14</v>
      </c>
    </row>
    <row r="1001" customFormat="false" ht="12.8" hidden="false" customHeight="false" outlineLevel="0" collapsed="false">
      <c r="A1001" s="250" t="n">
        <v>89248</v>
      </c>
      <c r="B1001" s="250" t="s">
        <v>1449</v>
      </c>
      <c r="C1001" s="250" t="s">
        <v>1248</v>
      </c>
      <c r="D1001" s="251" t="n">
        <v>443.56</v>
      </c>
    </row>
    <row r="1002" customFormat="false" ht="12.8" hidden="false" customHeight="false" outlineLevel="0" collapsed="false">
      <c r="A1002" s="250" t="n">
        <v>89249</v>
      </c>
      <c r="B1002" s="250" t="s">
        <v>1450</v>
      </c>
      <c r="C1002" s="250" t="s">
        <v>1248</v>
      </c>
      <c r="D1002" s="251" t="n">
        <v>372.09</v>
      </c>
    </row>
    <row r="1003" customFormat="false" ht="12.8" hidden="false" customHeight="false" outlineLevel="0" collapsed="false">
      <c r="A1003" s="250" t="n">
        <v>89253</v>
      </c>
      <c r="B1003" s="250" t="s">
        <v>1451</v>
      </c>
      <c r="C1003" s="250" t="s">
        <v>1248</v>
      </c>
      <c r="D1003" s="251" t="n">
        <v>71.97</v>
      </c>
    </row>
    <row r="1004" customFormat="false" ht="12.8" hidden="false" customHeight="false" outlineLevel="0" collapsed="false">
      <c r="A1004" s="250" t="n">
        <v>89254</v>
      </c>
      <c r="B1004" s="250" t="s">
        <v>1452</v>
      </c>
      <c r="C1004" s="250" t="s">
        <v>1248</v>
      </c>
      <c r="D1004" s="251" t="n">
        <v>25.37</v>
      </c>
    </row>
    <row r="1005" customFormat="false" ht="12.8" hidden="false" customHeight="false" outlineLevel="0" collapsed="false">
      <c r="A1005" s="250" t="n">
        <v>89255</v>
      </c>
      <c r="B1005" s="250" t="s">
        <v>1453</v>
      </c>
      <c r="C1005" s="250" t="s">
        <v>1248</v>
      </c>
      <c r="D1005" s="251" t="n">
        <v>115.69</v>
      </c>
    </row>
    <row r="1006" customFormat="false" ht="12.8" hidden="false" customHeight="false" outlineLevel="0" collapsed="false">
      <c r="A1006" s="250" t="n">
        <v>89256</v>
      </c>
      <c r="B1006" s="250" t="s">
        <v>1454</v>
      </c>
      <c r="C1006" s="250" t="s">
        <v>1248</v>
      </c>
      <c r="D1006" s="251" t="n">
        <v>83.74</v>
      </c>
    </row>
    <row r="1007" customFormat="false" ht="12.8" hidden="false" customHeight="false" outlineLevel="0" collapsed="false">
      <c r="A1007" s="250" t="n">
        <v>89259</v>
      </c>
      <c r="B1007" s="250" t="s">
        <v>1455</v>
      </c>
      <c r="C1007" s="250" t="s">
        <v>1248</v>
      </c>
      <c r="D1007" s="251" t="n">
        <v>27.32</v>
      </c>
    </row>
    <row r="1008" customFormat="false" ht="12.8" hidden="false" customHeight="false" outlineLevel="0" collapsed="false">
      <c r="A1008" s="250" t="n">
        <v>89260</v>
      </c>
      <c r="B1008" s="250" t="s">
        <v>1456</v>
      </c>
      <c r="C1008" s="250" t="s">
        <v>1248</v>
      </c>
      <c r="D1008" s="251" t="n">
        <v>10.03</v>
      </c>
    </row>
    <row r="1009" customFormat="false" ht="12.8" hidden="false" customHeight="false" outlineLevel="0" collapsed="false">
      <c r="A1009" s="250" t="n">
        <v>89262</v>
      </c>
      <c r="B1009" s="250" t="s">
        <v>1457</v>
      </c>
      <c r="C1009" s="250" t="s">
        <v>1248</v>
      </c>
      <c r="D1009" s="251" t="n">
        <v>46.24</v>
      </c>
    </row>
    <row r="1010" customFormat="false" ht="12.8" hidden="false" customHeight="false" outlineLevel="0" collapsed="false">
      <c r="A1010" s="250" t="n">
        <v>89264</v>
      </c>
      <c r="B1010" s="250" t="s">
        <v>1458</v>
      </c>
      <c r="C1010" s="250" t="s">
        <v>1248</v>
      </c>
      <c r="D1010" s="251" t="n">
        <v>21.08</v>
      </c>
    </row>
    <row r="1011" customFormat="false" ht="12.8" hidden="false" customHeight="false" outlineLevel="0" collapsed="false">
      <c r="A1011" s="250" t="n">
        <v>89265</v>
      </c>
      <c r="B1011" s="250" t="s">
        <v>1459</v>
      </c>
      <c r="C1011" s="250" t="s">
        <v>1248</v>
      </c>
      <c r="D1011" s="251" t="n">
        <v>8.4</v>
      </c>
    </row>
    <row r="1012" customFormat="false" ht="12.8" hidden="false" customHeight="false" outlineLevel="0" collapsed="false">
      <c r="A1012" s="250" t="n">
        <v>89266</v>
      </c>
      <c r="B1012" s="250" t="s">
        <v>1460</v>
      </c>
      <c r="C1012" s="250" t="s">
        <v>1248</v>
      </c>
      <c r="D1012" s="251" t="n">
        <v>3.39</v>
      </c>
    </row>
    <row r="1013" customFormat="false" ht="12.8" hidden="false" customHeight="false" outlineLevel="0" collapsed="false">
      <c r="A1013" s="250" t="n">
        <v>89267</v>
      </c>
      <c r="B1013" s="250" t="s">
        <v>1461</v>
      </c>
      <c r="C1013" s="250" t="s">
        <v>1248</v>
      </c>
      <c r="D1013" s="251" t="n">
        <v>52.21</v>
      </c>
    </row>
    <row r="1014" customFormat="false" ht="12.8" hidden="false" customHeight="false" outlineLevel="0" collapsed="false">
      <c r="A1014" s="250" t="n">
        <v>89268</v>
      </c>
      <c r="B1014" s="250" t="s">
        <v>1462</v>
      </c>
      <c r="C1014" s="250" t="s">
        <v>1248</v>
      </c>
      <c r="D1014" s="251" t="n">
        <v>18.4</v>
      </c>
    </row>
    <row r="1015" customFormat="false" ht="12.8" hidden="false" customHeight="false" outlineLevel="0" collapsed="false">
      <c r="A1015" s="250" t="n">
        <v>89269</v>
      </c>
      <c r="B1015" s="250" t="s">
        <v>1463</v>
      </c>
      <c r="C1015" s="250" t="s">
        <v>1248</v>
      </c>
      <c r="D1015" s="251" t="n">
        <v>7.44</v>
      </c>
    </row>
    <row r="1016" customFormat="false" ht="12.8" hidden="false" customHeight="false" outlineLevel="0" collapsed="false">
      <c r="A1016" s="250" t="n">
        <v>89270</v>
      </c>
      <c r="B1016" s="250" t="s">
        <v>1464</v>
      </c>
      <c r="C1016" s="250" t="s">
        <v>1248</v>
      </c>
      <c r="D1016" s="251" t="n">
        <v>83.94</v>
      </c>
    </row>
    <row r="1017" customFormat="false" ht="12.8" hidden="false" customHeight="false" outlineLevel="0" collapsed="false">
      <c r="A1017" s="250" t="n">
        <v>89271</v>
      </c>
      <c r="B1017" s="250" t="s">
        <v>1465</v>
      </c>
      <c r="C1017" s="250" t="s">
        <v>1248</v>
      </c>
      <c r="D1017" s="251" t="n">
        <v>28.66</v>
      </c>
    </row>
    <row r="1018" customFormat="false" ht="12.8" hidden="false" customHeight="false" outlineLevel="0" collapsed="false">
      <c r="A1018" s="250" t="n">
        <v>89274</v>
      </c>
      <c r="B1018" s="250" t="s">
        <v>1466</v>
      </c>
      <c r="C1018" s="250" t="s">
        <v>1248</v>
      </c>
      <c r="D1018" s="251" t="n">
        <v>1.42</v>
      </c>
    </row>
    <row r="1019" customFormat="false" ht="12.8" hidden="false" customHeight="false" outlineLevel="0" collapsed="false">
      <c r="A1019" s="250" t="n">
        <v>89275</v>
      </c>
      <c r="B1019" s="250" t="s">
        <v>1467</v>
      </c>
      <c r="C1019" s="250" t="s">
        <v>1248</v>
      </c>
      <c r="D1019" s="251" t="n">
        <v>0.35</v>
      </c>
    </row>
    <row r="1020" customFormat="false" ht="12.8" hidden="false" customHeight="false" outlineLevel="0" collapsed="false">
      <c r="A1020" s="250" t="n">
        <v>89276</v>
      </c>
      <c r="B1020" s="250" t="s">
        <v>1468</v>
      </c>
      <c r="C1020" s="250" t="s">
        <v>1248</v>
      </c>
      <c r="D1020" s="251" t="n">
        <v>1.89</v>
      </c>
    </row>
    <row r="1021" customFormat="false" ht="12.8" hidden="false" customHeight="false" outlineLevel="0" collapsed="false">
      <c r="A1021" s="250" t="n">
        <v>89277</v>
      </c>
      <c r="B1021" s="250" t="s">
        <v>1469</v>
      </c>
      <c r="C1021" s="250" t="s">
        <v>1248</v>
      </c>
      <c r="D1021" s="251" t="n">
        <v>8.37</v>
      </c>
    </row>
    <row r="1022" customFormat="false" ht="12.8" hidden="false" customHeight="false" outlineLevel="0" collapsed="false">
      <c r="A1022" s="250" t="n">
        <v>89280</v>
      </c>
      <c r="B1022" s="250" t="s">
        <v>1470</v>
      </c>
      <c r="C1022" s="250" t="s">
        <v>1248</v>
      </c>
      <c r="D1022" s="251" t="n">
        <v>39.36</v>
      </c>
    </row>
    <row r="1023" customFormat="false" ht="12.8" hidden="false" customHeight="false" outlineLevel="0" collapsed="false">
      <c r="A1023" s="250" t="n">
        <v>89281</v>
      </c>
      <c r="B1023" s="250" t="s">
        <v>1471</v>
      </c>
      <c r="C1023" s="250" t="s">
        <v>1248</v>
      </c>
      <c r="D1023" s="251" t="n">
        <v>10.56</v>
      </c>
    </row>
    <row r="1024" customFormat="false" ht="12.8" hidden="false" customHeight="false" outlineLevel="0" collapsed="false">
      <c r="A1024" s="250" t="n">
        <v>89870</v>
      </c>
      <c r="B1024" s="250" t="s">
        <v>1472</v>
      </c>
      <c r="C1024" s="250" t="s">
        <v>1248</v>
      </c>
      <c r="D1024" s="251" t="n">
        <v>39.58</v>
      </c>
    </row>
    <row r="1025" customFormat="false" ht="12.8" hidden="false" customHeight="false" outlineLevel="0" collapsed="false">
      <c r="A1025" s="250" t="n">
        <v>89871</v>
      </c>
      <c r="B1025" s="250" t="s">
        <v>1473</v>
      </c>
      <c r="C1025" s="250" t="s">
        <v>1248</v>
      </c>
      <c r="D1025" s="251" t="n">
        <v>13.91</v>
      </c>
    </row>
    <row r="1026" customFormat="false" ht="12.8" hidden="false" customHeight="false" outlineLevel="0" collapsed="false">
      <c r="A1026" s="250" t="n">
        <v>89872</v>
      </c>
      <c r="B1026" s="250" t="s">
        <v>1474</v>
      </c>
      <c r="C1026" s="250" t="s">
        <v>1248</v>
      </c>
      <c r="D1026" s="251" t="n">
        <v>5.62</v>
      </c>
    </row>
    <row r="1027" customFormat="false" ht="12.8" hidden="false" customHeight="false" outlineLevel="0" collapsed="false">
      <c r="A1027" s="250" t="n">
        <v>89873</v>
      </c>
      <c r="B1027" s="250" t="s">
        <v>1475</v>
      </c>
      <c r="C1027" s="250" t="s">
        <v>1248</v>
      </c>
      <c r="D1027" s="251" t="n">
        <v>67.69</v>
      </c>
    </row>
    <row r="1028" customFormat="false" ht="12.8" hidden="false" customHeight="false" outlineLevel="0" collapsed="false">
      <c r="A1028" s="250" t="n">
        <v>89874</v>
      </c>
      <c r="B1028" s="250" t="s">
        <v>1476</v>
      </c>
      <c r="C1028" s="250" t="s">
        <v>1248</v>
      </c>
      <c r="D1028" s="251" t="n">
        <v>174.16</v>
      </c>
    </row>
    <row r="1029" customFormat="false" ht="12.8" hidden="false" customHeight="false" outlineLevel="0" collapsed="false">
      <c r="A1029" s="250" t="n">
        <v>89878</v>
      </c>
      <c r="B1029" s="250" t="s">
        <v>1477</v>
      </c>
      <c r="C1029" s="250" t="s">
        <v>1248</v>
      </c>
      <c r="D1029" s="251" t="n">
        <v>42.37</v>
      </c>
    </row>
    <row r="1030" customFormat="false" ht="12.8" hidden="false" customHeight="false" outlineLevel="0" collapsed="false">
      <c r="A1030" s="250" t="n">
        <v>89879</v>
      </c>
      <c r="B1030" s="250" t="s">
        <v>1478</v>
      </c>
      <c r="C1030" s="250" t="s">
        <v>1248</v>
      </c>
      <c r="D1030" s="251" t="n">
        <v>14.64</v>
      </c>
    </row>
    <row r="1031" customFormat="false" ht="12.8" hidden="false" customHeight="false" outlineLevel="0" collapsed="false">
      <c r="A1031" s="250" t="n">
        <v>89880</v>
      </c>
      <c r="B1031" s="250" t="s">
        <v>1479</v>
      </c>
      <c r="C1031" s="250" t="s">
        <v>1248</v>
      </c>
      <c r="D1031" s="251" t="n">
        <v>5.91</v>
      </c>
    </row>
    <row r="1032" customFormat="false" ht="12.8" hidden="false" customHeight="false" outlineLevel="0" collapsed="false">
      <c r="A1032" s="250" t="n">
        <v>89881</v>
      </c>
      <c r="B1032" s="250" t="s">
        <v>1480</v>
      </c>
      <c r="C1032" s="250" t="s">
        <v>1248</v>
      </c>
      <c r="D1032" s="251" t="n">
        <v>71.77</v>
      </c>
    </row>
    <row r="1033" customFormat="false" ht="12.8" hidden="false" customHeight="false" outlineLevel="0" collapsed="false">
      <c r="A1033" s="250" t="n">
        <v>89882</v>
      </c>
      <c r="B1033" s="250" t="s">
        <v>1481</v>
      </c>
      <c r="C1033" s="250" t="s">
        <v>1248</v>
      </c>
      <c r="D1033" s="251" t="n">
        <v>200.94</v>
      </c>
    </row>
    <row r="1034" customFormat="false" ht="12.8" hidden="false" customHeight="false" outlineLevel="0" collapsed="false">
      <c r="A1034" s="250" t="n">
        <v>90582</v>
      </c>
      <c r="B1034" s="250" t="s">
        <v>1482</v>
      </c>
      <c r="C1034" s="250" t="s">
        <v>1248</v>
      </c>
      <c r="D1034" s="251" t="n">
        <v>0.43</v>
      </c>
    </row>
    <row r="1035" customFormat="false" ht="12.8" hidden="false" customHeight="false" outlineLevel="0" collapsed="false">
      <c r="A1035" s="250" t="n">
        <v>90583</v>
      </c>
      <c r="B1035" s="250" t="s">
        <v>1483</v>
      </c>
      <c r="C1035" s="250" t="s">
        <v>1248</v>
      </c>
      <c r="D1035" s="251" t="n">
        <v>0.1</v>
      </c>
    </row>
    <row r="1036" customFormat="false" ht="12.8" hidden="false" customHeight="false" outlineLevel="0" collapsed="false">
      <c r="A1036" s="250" t="n">
        <v>90584</v>
      </c>
      <c r="B1036" s="250" t="s">
        <v>1484</v>
      </c>
      <c r="C1036" s="250" t="s">
        <v>1248</v>
      </c>
      <c r="D1036" s="251" t="n">
        <v>0.33</v>
      </c>
    </row>
    <row r="1037" customFormat="false" ht="12.8" hidden="false" customHeight="false" outlineLevel="0" collapsed="false">
      <c r="A1037" s="250" t="n">
        <v>90585</v>
      </c>
      <c r="B1037" s="250" t="s">
        <v>1485</v>
      </c>
      <c r="C1037" s="250" t="s">
        <v>1248</v>
      </c>
      <c r="D1037" s="251" t="n">
        <v>0.37</v>
      </c>
    </row>
    <row r="1038" customFormat="false" ht="12.8" hidden="false" customHeight="false" outlineLevel="0" collapsed="false">
      <c r="A1038" s="250" t="n">
        <v>90621</v>
      </c>
      <c r="B1038" s="250" t="s">
        <v>1486</v>
      </c>
      <c r="C1038" s="250" t="s">
        <v>1248</v>
      </c>
      <c r="D1038" s="251" t="n">
        <v>2.34</v>
      </c>
    </row>
    <row r="1039" customFormat="false" ht="12.8" hidden="false" customHeight="false" outlineLevel="0" collapsed="false">
      <c r="A1039" s="250" t="n">
        <v>90622</v>
      </c>
      <c r="B1039" s="250" t="s">
        <v>1487</v>
      </c>
      <c r="C1039" s="250" t="s">
        <v>1248</v>
      </c>
      <c r="D1039" s="251" t="n">
        <v>0.54</v>
      </c>
    </row>
    <row r="1040" customFormat="false" ht="12.8" hidden="false" customHeight="false" outlineLevel="0" collapsed="false">
      <c r="A1040" s="250" t="n">
        <v>90623</v>
      </c>
      <c r="B1040" s="250" t="s">
        <v>1488</v>
      </c>
      <c r="C1040" s="250" t="s">
        <v>1248</v>
      </c>
      <c r="D1040" s="251" t="n">
        <v>2.92</v>
      </c>
    </row>
    <row r="1041" customFormat="false" ht="12.8" hidden="false" customHeight="false" outlineLevel="0" collapsed="false">
      <c r="A1041" s="250" t="n">
        <v>90624</v>
      </c>
      <c r="B1041" s="250" t="s">
        <v>1489</v>
      </c>
      <c r="C1041" s="250" t="s">
        <v>1248</v>
      </c>
      <c r="D1041" s="251" t="n">
        <v>2.28</v>
      </c>
    </row>
    <row r="1042" customFormat="false" ht="12.8" hidden="false" customHeight="false" outlineLevel="0" collapsed="false">
      <c r="A1042" s="250" t="n">
        <v>90627</v>
      </c>
      <c r="B1042" s="250" t="s">
        <v>1490</v>
      </c>
      <c r="C1042" s="250" t="s">
        <v>1248</v>
      </c>
      <c r="D1042" s="251" t="n">
        <v>46.17</v>
      </c>
    </row>
    <row r="1043" customFormat="false" ht="12.8" hidden="false" customHeight="false" outlineLevel="0" collapsed="false">
      <c r="A1043" s="250" t="n">
        <v>90628</v>
      </c>
      <c r="B1043" s="250" t="s">
        <v>1491</v>
      </c>
      <c r="C1043" s="250" t="s">
        <v>1248</v>
      </c>
      <c r="D1043" s="251" t="n">
        <v>12.38</v>
      </c>
    </row>
    <row r="1044" customFormat="false" ht="12.8" hidden="false" customHeight="false" outlineLevel="0" collapsed="false">
      <c r="A1044" s="250" t="n">
        <v>90629</v>
      </c>
      <c r="B1044" s="250" t="s">
        <v>1492</v>
      </c>
      <c r="C1044" s="250" t="s">
        <v>1248</v>
      </c>
      <c r="D1044" s="251" t="n">
        <v>57.77</v>
      </c>
    </row>
    <row r="1045" customFormat="false" ht="12.8" hidden="false" customHeight="false" outlineLevel="0" collapsed="false">
      <c r="A1045" s="250" t="n">
        <v>90630</v>
      </c>
      <c r="B1045" s="250" t="s">
        <v>1493</v>
      </c>
      <c r="C1045" s="250" t="s">
        <v>1248</v>
      </c>
      <c r="D1045" s="251" t="n">
        <v>1.08</v>
      </c>
    </row>
    <row r="1046" customFormat="false" ht="12.8" hidden="false" customHeight="false" outlineLevel="0" collapsed="false">
      <c r="A1046" s="250" t="n">
        <v>90633</v>
      </c>
      <c r="B1046" s="250" t="s">
        <v>1494</v>
      </c>
      <c r="C1046" s="250" t="s">
        <v>1248</v>
      </c>
      <c r="D1046" s="251" t="n">
        <v>3.85</v>
      </c>
    </row>
    <row r="1047" customFormat="false" ht="12.8" hidden="false" customHeight="false" outlineLevel="0" collapsed="false">
      <c r="A1047" s="250" t="n">
        <v>90634</v>
      </c>
      <c r="B1047" s="250" t="s">
        <v>1495</v>
      </c>
      <c r="C1047" s="250" t="s">
        <v>1248</v>
      </c>
      <c r="D1047" s="251" t="n">
        <v>0.89</v>
      </c>
    </row>
    <row r="1048" customFormat="false" ht="12.8" hidden="false" customHeight="false" outlineLevel="0" collapsed="false">
      <c r="A1048" s="250" t="n">
        <v>90635</v>
      </c>
      <c r="B1048" s="250" t="s">
        <v>1496</v>
      </c>
      <c r="C1048" s="250" t="s">
        <v>1248</v>
      </c>
      <c r="D1048" s="251" t="n">
        <v>4.21</v>
      </c>
    </row>
    <row r="1049" customFormat="false" ht="12.8" hidden="false" customHeight="false" outlineLevel="0" collapsed="false">
      <c r="A1049" s="250" t="n">
        <v>90636</v>
      </c>
      <c r="B1049" s="250" t="s">
        <v>1497</v>
      </c>
      <c r="C1049" s="250" t="s">
        <v>1248</v>
      </c>
      <c r="D1049" s="251" t="n">
        <v>4.56</v>
      </c>
    </row>
    <row r="1050" customFormat="false" ht="12.8" hidden="false" customHeight="false" outlineLevel="0" collapsed="false">
      <c r="A1050" s="250" t="n">
        <v>90639</v>
      </c>
      <c r="B1050" s="250" t="s">
        <v>1498</v>
      </c>
      <c r="C1050" s="250" t="s">
        <v>1248</v>
      </c>
      <c r="D1050" s="251" t="n">
        <v>5.75</v>
      </c>
    </row>
    <row r="1051" customFormat="false" ht="12.8" hidden="false" customHeight="false" outlineLevel="0" collapsed="false">
      <c r="A1051" s="250" t="n">
        <v>90640</v>
      </c>
      <c r="B1051" s="250" t="s">
        <v>1499</v>
      </c>
      <c r="C1051" s="250" t="s">
        <v>1248</v>
      </c>
      <c r="D1051" s="251" t="n">
        <v>1.33</v>
      </c>
    </row>
    <row r="1052" customFormat="false" ht="12.8" hidden="false" customHeight="false" outlineLevel="0" collapsed="false">
      <c r="A1052" s="250" t="n">
        <v>90641</v>
      </c>
      <c r="B1052" s="250" t="s">
        <v>1500</v>
      </c>
      <c r="C1052" s="250" t="s">
        <v>1248</v>
      </c>
      <c r="D1052" s="251" t="n">
        <v>6.29</v>
      </c>
    </row>
    <row r="1053" customFormat="false" ht="12.8" hidden="false" customHeight="false" outlineLevel="0" collapsed="false">
      <c r="A1053" s="250" t="n">
        <v>90642</v>
      </c>
      <c r="B1053" s="250" t="s">
        <v>1501</v>
      </c>
      <c r="C1053" s="250" t="s">
        <v>1248</v>
      </c>
      <c r="D1053" s="251" t="n">
        <v>12.41</v>
      </c>
    </row>
    <row r="1054" customFormat="false" ht="12.8" hidden="false" customHeight="false" outlineLevel="0" collapsed="false">
      <c r="A1054" s="250" t="n">
        <v>90646</v>
      </c>
      <c r="B1054" s="250" t="s">
        <v>1502</v>
      </c>
      <c r="C1054" s="250" t="s">
        <v>1248</v>
      </c>
      <c r="D1054" s="251" t="n">
        <v>1.1</v>
      </c>
    </row>
    <row r="1055" customFormat="false" ht="12.8" hidden="false" customHeight="false" outlineLevel="0" collapsed="false">
      <c r="A1055" s="250" t="n">
        <v>90647</v>
      </c>
      <c r="B1055" s="250" t="s">
        <v>1503</v>
      </c>
      <c r="C1055" s="250" t="s">
        <v>1248</v>
      </c>
      <c r="D1055" s="251" t="n">
        <v>0.25</v>
      </c>
    </row>
    <row r="1056" customFormat="false" ht="12.8" hidden="false" customHeight="false" outlineLevel="0" collapsed="false">
      <c r="A1056" s="250" t="n">
        <v>90648</v>
      </c>
      <c r="B1056" s="250" t="s">
        <v>1504</v>
      </c>
      <c r="C1056" s="250" t="s">
        <v>1248</v>
      </c>
      <c r="D1056" s="251" t="n">
        <v>1.21</v>
      </c>
    </row>
    <row r="1057" customFormat="false" ht="12.8" hidden="false" customHeight="false" outlineLevel="0" collapsed="false">
      <c r="A1057" s="250" t="n">
        <v>90649</v>
      </c>
      <c r="B1057" s="250" t="s">
        <v>1505</v>
      </c>
      <c r="C1057" s="250" t="s">
        <v>1248</v>
      </c>
      <c r="D1057" s="251" t="n">
        <v>7.13</v>
      </c>
    </row>
    <row r="1058" customFormat="false" ht="12.8" hidden="false" customHeight="false" outlineLevel="0" collapsed="false">
      <c r="A1058" s="250" t="n">
        <v>90652</v>
      </c>
      <c r="B1058" s="250" t="s">
        <v>1506</v>
      </c>
      <c r="C1058" s="250" t="s">
        <v>1248</v>
      </c>
      <c r="D1058" s="251" t="n">
        <v>3.74</v>
      </c>
    </row>
    <row r="1059" customFormat="false" ht="12.8" hidden="false" customHeight="false" outlineLevel="0" collapsed="false">
      <c r="A1059" s="250" t="n">
        <v>90653</v>
      </c>
      <c r="B1059" s="250" t="s">
        <v>1507</v>
      </c>
      <c r="C1059" s="250" t="s">
        <v>1248</v>
      </c>
      <c r="D1059" s="251" t="n">
        <v>0.86</v>
      </c>
    </row>
    <row r="1060" customFormat="false" ht="12.8" hidden="false" customHeight="false" outlineLevel="0" collapsed="false">
      <c r="A1060" s="250" t="n">
        <v>90654</v>
      </c>
      <c r="B1060" s="250" t="s">
        <v>1508</v>
      </c>
      <c r="C1060" s="250" t="s">
        <v>1248</v>
      </c>
      <c r="D1060" s="251" t="n">
        <v>4.09</v>
      </c>
    </row>
    <row r="1061" customFormat="false" ht="12.8" hidden="false" customHeight="false" outlineLevel="0" collapsed="false">
      <c r="A1061" s="250" t="n">
        <v>90655</v>
      </c>
      <c r="B1061" s="250" t="s">
        <v>1509</v>
      </c>
      <c r="C1061" s="250" t="s">
        <v>1248</v>
      </c>
      <c r="D1061" s="251" t="n">
        <v>4.69</v>
      </c>
    </row>
    <row r="1062" customFormat="false" ht="12.8" hidden="false" customHeight="false" outlineLevel="0" collapsed="false">
      <c r="A1062" s="250" t="n">
        <v>90658</v>
      </c>
      <c r="B1062" s="250" t="s">
        <v>1510</v>
      </c>
      <c r="C1062" s="250" t="s">
        <v>1248</v>
      </c>
      <c r="D1062" s="251" t="n">
        <v>4.01</v>
      </c>
    </row>
    <row r="1063" customFormat="false" ht="12.8" hidden="false" customHeight="false" outlineLevel="0" collapsed="false">
      <c r="A1063" s="250" t="n">
        <v>90659</v>
      </c>
      <c r="B1063" s="250" t="s">
        <v>1511</v>
      </c>
      <c r="C1063" s="250" t="s">
        <v>1248</v>
      </c>
      <c r="D1063" s="251" t="n">
        <v>0.92</v>
      </c>
    </row>
    <row r="1064" customFormat="false" ht="12.8" hidden="false" customHeight="false" outlineLevel="0" collapsed="false">
      <c r="A1064" s="250" t="n">
        <v>90660</v>
      </c>
      <c r="B1064" s="250" t="s">
        <v>1512</v>
      </c>
      <c r="C1064" s="250" t="s">
        <v>1248</v>
      </c>
      <c r="D1064" s="251" t="n">
        <v>4.38</v>
      </c>
    </row>
    <row r="1065" customFormat="false" ht="12.8" hidden="false" customHeight="false" outlineLevel="0" collapsed="false">
      <c r="A1065" s="250" t="n">
        <v>90661</v>
      </c>
      <c r="B1065" s="250" t="s">
        <v>1513</v>
      </c>
      <c r="C1065" s="250" t="s">
        <v>1248</v>
      </c>
      <c r="D1065" s="251" t="n">
        <v>4.69</v>
      </c>
    </row>
    <row r="1066" customFormat="false" ht="12.8" hidden="false" customHeight="false" outlineLevel="0" collapsed="false">
      <c r="A1066" s="250" t="n">
        <v>90664</v>
      </c>
      <c r="B1066" s="250" t="s">
        <v>1514</v>
      </c>
      <c r="C1066" s="250" t="s">
        <v>1248</v>
      </c>
      <c r="D1066" s="251" t="n">
        <v>7</v>
      </c>
    </row>
    <row r="1067" customFormat="false" ht="12.8" hidden="false" customHeight="false" outlineLevel="0" collapsed="false">
      <c r="A1067" s="250" t="n">
        <v>90665</v>
      </c>
      <c r="B1067" s="250" t="s">
        <v>1515</v>
      </c>
      <c r="C1067" s="250" t="s">
        <v>1248</v>
      </c>
      <c r="D1067" s="251" t="n">
        <v>1.86</v>
      </c>
    </row>
    <row r="1068" customFormat="false" ht="12.8" hidden="false" customHeight="false" outlineLevel="0" collapsed="false">
      <c r="A1068" s="250" t="n">
        <v>90666</v>
      </c>
      <c r="B1068" s="250" t="s">
        <v>1516</v>
      </c>
      <c r="C1068" s="250" t="s">
        <v>1248</v>
      </c>
      <c r="D1068" s="251" t="n">
        <v>9.18</v>
      </c>
    </row>
    <row r="1069" customFormat="false" ht="12.8" hidden="false" customHeight="false" outlineLevel="0" collapsed="false">
      <c r="A1069" s="250" t="n">
        <v>90667</v>
      </c>
      <c r="B1069" s="250" t="s">
        <v>1517</v>
      </c>
      <c r="C1069" s="250" t="s">
        <v>1248</v>
      </c>
      <c r="D1069" s="251" t="n">
        <v>14.78</v>
      </c>
    </row>
    <row r="1070" customFormat="false" ht="12.8" hidden="false" customHeight="false" outlineLevel="0" collapsed="false">
      <c r="A1070" s="250" t="n">
        <v>90670</v>
      </c>
      <c r="B1070" s="250" t="s">
        <v>1518</v>
      </c>
      <c r="C1070" s="250" t="s">
        <v>1248</v>
      </c>
      <c r="D1070" s="251" t="n">
        <v>211.88</v>
      </c>
    </row>
    <row r="1071" customFormat="false" ht="12.8" hidden="false" customHeight="false" outlineLevel="0" collapsed="false">
      <c r="A1071" s="250" t="n">
        <v>90671</v>
      </c>
      <c r="B1071" s="250" t="s">
        <v>1519</v>
      </c>
      <c r="C1071" s="250" t="s">
        <v>1248</v>
      </c>
      <c r="D1071" s="251" t="n">
        <v>56.84</v>
      </c>
    </row>
    <row r="1072" customFormat="false" ht="12.8" hidden="false" customHeight="false" outlineLevel="0" collapsed="false">
      <c r="A1072" s="250" t="n">
        <v>90672</v>
      </c>
      <c r="B1072" s="250" t="s">
        <v>1520</v>
      </c>
      <c r="C1072" s="250" t="s">
        <v>1248</v>
      </c>
      <c r="D1072" s="251" t="n">
        <v>265.15</v>
      </c>
    </row>
    <row r="1073" customFormat="false" ht="12.8" hidden="false" customHeight="false" outlineLevel="0" collapsed="false">
      <c r="A1073" s="250" t="n">
        <v>90673</v>
      </c>
      <c r="B1073" s="250" t="s">
        <v>1521</v>
      </c>
      <c r="C1073" s="250" t="s">
        <v>1248</v>
      </c>
      <c r="D1073" s="251" t="n">
        <v>118.14</v>
      </c>
    </row>
    <row r="1074" customFormat="false" ht="12.8" hidden="false" customHeight="false" outlineLevel="0" collapsed="false">
      <c r="A1074" s="250" t="n">
        <v>90676</v>
      </c>
      <c r="B1074" s="250" t="s">
        <v>1522</v>
      </c>
      <c r="C1074" s="250" t="s">
        <v>1248</v>
      </c>
      <c r="D1074" s="251" t="n">
        <v>103.71</v>
      </c>
    </row>
    <row r="1075" customFormat="false" ht="12.8" hidden="false" customHeight="false" outlineLevel="0" collapsed="false">
      <c r="A1075" s="250" t="n">
        <v>90677</v>
      </c>
      <c r="B1075" s="250" t="s">
        <v>1523</v>
      </c>
      <c r="C1075" s="250" t="s">
        <v>1248</v>
      </c>
      <c r="D1075" s="251" t="n">
        <v>31.14</v>
      </c>
    </row>
    <row r="1076" customFormat="false" ht="12.8" hidden="false" customHeight="false" outlineLevel="0" collapsed="false">
      <c r="A1076" s="250" t="n">
        <v>90678</v>
      </c>
      <c r="B1076" s="250" t="s">
        <v>1524</v>
      </c>
      <c r="C1076" s="250" t="s">
        <v>1248</v>
      </c>
      <c r="D1076" s="251" t="n">
        <v>144.21</v>
      </c>
    </row>
    <row r="1077" customFormat="false" ht="12.8" hidden="false" customHeight="false" outlineLevel="0" collapsed="false">
      <c r="A1077" s="250" t="n">
        <v>90679</v>
      </c>
      <c r="B1077" s="250" t="s">
        <v>1525</v>
      </c>
      <c r="C1077" s="250" t="s">
        <v>1248</v>
      </c>
      <c r="D1077" s="251" t="n">
        <v>90.6</v>
      </c>
    </row>
    <row r="1078" customFormat="false" ht="12.8" hidden="false" customHeight="false" outlineLevel="0" collapsed="false">
      <c r="A1078" s="250" t="n">
        <v>90682</v>
      </c>
      <c r="B1078" s="250" t="s">
        <v>1526</v>
      </c>
      <c r="C1078" s="250" t="s">
        <v>1248</v>
      </c>
      <c r="D1078" s="251" t="n">
        <v>27.09</v>
      </c>
    </row>
    <row r="1079" customFormat="false" ht="12.8" hidden="false" customHeight="false" outlineLevel="0" collapsed="false">
      <c r="A1079" s="250" t="n">
        <v>90683</v>
      </c>
      <c r="B1079" s="250" t="s">
        <v>1527</v>
      </c>
      <c r="C1079" s="250" t="s">
        <v>1248</v>
      </c>
      <c r="D1079" s="251" t="n">
        <v>6.68</v>
      </c>
    </row>
    <row r="1080" customFormat="false" ht="12.8" hidden="false" customHeight="false" outlineLevel="0" collapsed="false">
      <c r="A1080" s="250" t="n">
        <v>90684</v>
      </c>
      <c r="B1080" s="250" t="s">
        <v>1528</v>
      </c>
      <c r="C1080" s="250" t="s">
        <v>1248</v>
      </c>
      <c r="D1080" s="251" t="n">
        <v>31.6</v>
      </c>
    </row>
    <row r="1081" customFormat="false" ht="12.8" hidden="false" customHeight="false" outlineLevel="0" collapsed="false">
      <c r="A1081" s="250" t="n">
        <v>90685</v>
      </c>
      <c r="B1081" s="250" t="s">
        <v>1529</v>
      </c>
      <c r="C1081" s="250" t="s">
        <v>1248</v>
      </c>
      <c r="D1081" s="251" t="n">
        <v>56.21</v>
      </c>
    </row>
    <row r="1082" customFormat="false" ht="12.8" hidden="false" customHeight="false" outlineLevel="0" collapsed="false">
      <c r="A1082" s="250" t="n">
        <v>90688</v>
      </c>
      <c r="B1082" s="250" t="s">
        <v>1530</v>
      </c>
      <c r="C1082" s="250" t="s">
        <v>1248</v>
      </c>
      <c r="D1082" s="251" t="n">
        <v>24.4</v>
      </c>
    </row>
    <row r="1083" customFormat="false" ht="12.8" hidden="false" customHeight="false" outlineLevel="0" collapsed="false">
      <c r="A1083" s="250" t="n">
        <v>90689</v>
      </c>
      <c r="B1083" s="250" t="s">
        <v>1531</v>
      </c>
      <c r="C1083" s="250" t="s">
        <v>1248</v>
      </c>
      <c r="D1083" s="251" t="n">
        <v>4.81</v>
      </c>
    </row>
    <row r="1084" customFormat="false" ht="12.8" hidden="false" customHeight="false" outlineLevel="0" collapsed="false">
      <c r="A1084" s="250" t="n">
        <v>90690</v>
      </c>
      <c r="B1084" s="250" t="s">
        <v>1532</v>
      </c>
      <c r="C1084" s="250" t="s">
        <v>1248</v>
      </c>
      <c r="D1084" s="251" t="n">
        <v>30.5</v>
      </c>
    </row>
    <row r="1085" customFormat="false" ht="12.8" hidden="false" customHeight="false" outlineLevel="0" collapsed="false">
      <c r="A1085" s="250" t="n">
        <v>90691</v>
      </c>
      <c r="B1085" s="250" t="s">
        <v>1533</v>
      </c>
      <c r="C1085" s="250" t="s">
        <v>1248</v>
      </c>
      <c r="D1085" s="251" t="n">
        <v>39.36</v>
      </c>
    </row>
    <row r="1086" customFormat="false" ht="12.8" hidden="false" customHeight="false" outlineLevel="0" collapsed="false">
      <c r="A1086" s="250" t="n">
        <v>90957</v>
      </c>
      <c r="B1086" s="250" t="s">
        <v>1534</v>
      </c>
      <c r="C1086" s="250" t="s">
        <v>1248</v>
      </c>
      <c r="D1086" s="251" t="n">
        <v>5.21</v>
      </c>
    </row>
    <row r="1087" customFormat="false" ht="12.8" hidden="false" customHeight="false" outlineLevel="0" collapsed="false">
      <c r="A1087" s="250" t="n">
        <v>90958</v>
      </c>
      <c r="B1087" s="250" t="s">
        <v>1535</v>
      </c>
      <c r="C1087" s="250" t="s">
        <v>1248</v>
      </c>
      <c r="D1087" s="251" t="n">
        <v>1.39</v>
      </c>
    </row>
    <row r="1088" customFormat="false" ht="12.8" hidden="false" customHeight="false" outlineLevel="0" collapsed="false">
      <c r="A1088" s="250" t="n">
        <v>90960</v>
      </c>
      <c r="B1088" s="250" t="s">
        <v>1536</v>
      </c>
      <c r="C1088" s="250" t="s">
        <v>1248</v>
      </c>
      <c r="D1088" s="251" t="n">
        <v>6.96</v>
      </c>
    </row>
    <row r="1089" customFormat="false" ht="12.8" hidden="false" customHeight="false" outlineLevel="0" collapsed="false">
      <c r="A1089" s="250" t="n">
        <v>90961</v>
      </c>
      <c r="B1089" s="250" t="s">
        <v>1537</v>
      </c>
      <c r="C1089" s="250" t="s">
        <v>1248</v>
      </c>
      <c r="D1089" s="251" t="n">
        <v>1.86</v>
      </c>
    </row>
    <row r="1090" customFormat="false" ht="12.8" hidden="false" customHeight="false" outlineLevel="0" collapsed="false">
      <c r="A1090" s="250" t="n">
        <v>90962</v>
      </c>
      <c r="B1090" s="250" t="s">
        <v>1538</v>
      </c>
      <c r="C1090" s="250" t="s">
        <v>1248</v>
      </c>
      <c r="D1090" s="251" t="n">
        <v>8.71</v>
      </c>
    </row>
    <row r="1091" customFormat="false" ht="12.8" hidden="false" customHeight="false" outlineLevel="0" collapsed="false">
      <c r="A1091" s="250" t="n">
        <v>90963</v>
      </c>
      <c r="B1091" s="250" t="s">
        <v>1539</v>
      </c>
      <c r="C1091" s="250" t="s">
        <v>1248</v>
      </c>
      <c r="D1091" s="251" t="n">
        <v>14.77</v>
      </c>
    </row>
    <row r="1092" customFormat="false" ht="12.8" hidden="false" customHeight="false" outlineLevel="0" collapsed="false">
      <c r="A1092" s="250" t="n">
        <v>90968</v>
      </c>
      <c r="B1092" s="250" t="s">
        <v>1540</v>
      </c>
      <c r="C1092" s="250" t="s">
        <v>1248</v>
      </c>
      <c r="D1092" s="251" t="n">
        <v>6.98</v>
      </c>
    </row>
    <row r="1093" customFormat="false" ht="12.8" hidden="false" customHeight="false" outlineLevel="0" collapsed="false">
      <c r="A1093" s="250" t="n">
        <v>90969</v>
      </c>
      <c r="B1093" s="250" t="s">
        <v>1541</v>
      </c>
      <c r="C1093" s="250" t="s">
        <v>1248</v>
      </c>
      <c r="D1093" s="251" t="n">
        <v>1.87</v>
      </c>
    </row>
    <row r="1094" customFormat="false" ht="12.8" hidden="false" customHeight="false" outlineLevel="0" collapsed="false">
      <c r="A1094" s="250" t="n">
        <v>90970</v>
      </c>
      <c r="B1094" s="250" t="s">
        <v>1542</v>
      </c>
      <c r="C1094" s="250" t="s">
        <v>1248</v>
      </c>
      <c r="D1094" s="251" t="n">
        <v>8.74</v>
      </c>
    </row>
    <row r="1095" customFormat="false" ht="12.8" hidden="false" customHeight="false" outlineLevel="0" collapsed="false">
      <c r="A1095" s="250" t="n">
        <v>90971</v>
      </c>
      <c r="B1095" s="250" t="s">
        <v>1543</v>
      </c>
      <c r="C1095" s="250" t="s">
        <v>1248</v>
      </c>
      <c r="D1095" s="251" t="n">
        <v>59.86</v>
      </c>
    </row>
    <row r="1096" customFormat="false" ht="12.8" hidden="false" customHeight="false" outlineLevel="0" collapsed="false">
      <c r="A1096" s="250" t="n">
        <v>90975</v>
      </c>
      <c r="B1096" s="250" t="s">
        <v>1544</v>
      </c>
      <c r="C1096" s="250" t="s">
        <v>1248</v>
      </c>
      <c r="D1096" s="251" t="n">
        <v>17.73</v>
      </c>
    </row>
    <row r="1097" customFormat="false" ht="12.8" hidden="false" customHeight="false" outlineLevel="0" collapsed="false">
      <c r="A1097" s="250" t="n">
        <v>90976</v>
      </c>
      <c r="B1097" s="250" t="s">
        <v>1545</v>
      </c>
      <c r="C1097" s="250" t="s">
        <v>1248</v>
      </c>
      <c r="D1097" s="251" t="n">
        <v>4.75</v>
      </c>
    </row>
    <row r="1098" customFormat="false" ht="12.8" hidden="false" customHeight="false" outlineLevel="0" collapsed="false">
      <c r="A1098" s="250" t="n">
        <v>90977</v>
      </c>
      <c r="B1098" s="250" t="s">
        <v>1546</v>
      </c>
      <c r="C1098" s="250" t="s">
        <v>1248</v>
      </c>
      <c r="D1098" s="251" t="n">
        <v>22.19</v>
      </c>
    </row>
    <row r="1099" customFormat="false" ht="12.8" hidden="false" customHeight="false" outlineLevel="0" collapsed="false">
      <c r="A1099" s="250" t="n">
        <v>90978</v>
      </c>
      <c r="B1099" s="250" t="s">
        <v>1547</v>
      </c>
      <c r="C1099" s="250" t="s">
        <v>1248</v>
      </c>
      <c r="D1099" s="251" t="n">
        <v>155.31</v>
      </c>
    </row>
    <row r="1100" customFormat="false" ht="12.8" hidden="false" customHeight="false" outlineLevel="0" collapsed="false">
      <c r="A1100" s="250" t="n">
        <v>90992</v>
      </c>
      <c r="B1100" s="250" t="s">
        <v>1548</v>
      </c>
      <c r="C1100" s="250" t="s">
        <v>1248</v>
      </c>
      <c r="D1100" s="251" t="n">
        <v>8.28</v>
      </c>
    </row>
    <row r="1101" customFormat="false" ht="12.8" hidden="false" customHeight="false" outlineLevel="0" collapsed="false">
      <c r="A1101" s="250" t="n">
        <v>90993</v>
      </c>
      <c r="B1101" s="250" t="s">
        <v>1549</v>
      </c>
      <c r="C1101" s="250" t="s">
        <v>1248</v>
      </c>
      <c r="D1101" s="251" t="n">
        <v>2.22</v>
      </c>
    </row>
    <row r="1102" customFormat="false" ht="12.8" hidden="false" customHeight="false" outlineLevel="0" collapsed="false">
      <c r="A1102" s="250" t="n">
        <v>90994</v>
      </c>
      <c r="B1102" s="250" t="s">
        <v>1550</v>
      </c>
      <c r="C1102" s="250" t="s">
        <v>1248</v>
      </c>
      <c r="D1102" s="251" t="n">
        <v>10.36</v>
      </c>
    </row>
    <row r="1103" customFormat="false" ht="12.8" hidden="false" customHeight="false" outlineLevel="0" collapsed="false">
      <c r="A1103" s="250" t="n">
        <v>90995</v>
      </c>
      <c r="B1103" s="250" t="s">
        <v>1551</v>
      </c>
      <c r="C1103" s="250" t="s">
        <v>1248</v>
      </c>
      <c r="D1103" s="251" t="n">
        <v>81.32</v>
      </c>
    </row>
    <row r="1104" customFormat="false" ht="12.8" hidden="false" customHeight="false" outlineLevel="0" collapsed="false">
      <c r="A1104" s="250" t="n">
        <v>91021</v>
      </c>
      <c r="B1104" s="250" t="s">
        <v>1552</v>
      </c>
      <c r="C1104" s="250" t="s">
        <v>1248</v>
      </c>
      <c r="D1104" s="251" t="n">
        <v>12.61</v>
      </c>
    </row>
    <row r="1105" customFormat="false" ht="12.8" hidden="false" customHeight="false" outlineLevel="0" collapsed="false">
      <c r="A1105" s="250" t="n">
        <v>91026</v>
      </c>
      <c r="B1105" s="250" t="s">
        <v>1553</v>
      </c>
      <c r="C1105" s="250" t="s">
        <v>1248</v>
      </c>
      <c r="D1105" s="251" t="n">
        <v>24.75</v>
      </c>
    </row>
    <row r="1106" customFormat="false" ht="12.8" hidden="false" customHeight="false" outlineLevel="0" collapsed="false">
      <c r="A1106" s="250" t="n">
        <v>91027</v>
      </c>
      <c r="B1106" s="250" t="s">
        <v>1554</v>
      </c>
      <c r="C1106" s="250" t="s">
        <v>1248</v>
      </c>
      <c r="D1106" s="251" t="n">
        <v>9.92</v>
      </c>
    </row>
    <row r="1107" customFormat="false" ht="12.8" hidden="false" customHeight="false" outlineLevel="0" collapsed="false">
      <c r="A1107" s="250" t="n">
        <v>91028</v>
      </c>
      <c r="B1107" s="250" t="s">
        <v>1555</v>
      </c>
      <c r="C1107" s="250" t="s">
        <v>1248</v>
      </c>
      <c r="D1107" s="251" t="n">
        <v>4.01</v>
      </c>
    </row>
    <row r="1108" customFormat="false" ht="12.8" hidden="false" customHeight="false" outlineLevel="0" collapsed="false">
      <c r="A1108" s="250" t="n">
        <v>91029</v>
      </c>
      <c r="B1108" s="250" t="s">
        <v>1556</v>
      </c>
      <c r="C1108" s="250" t="s">
        <v>1248</v>
      </c>
      <c r="D1108" s="251" t="n">
        <v>45.38</v>
      </c>
    </row>
    <row r="1109" customFormat="false" ht="12.8" hidden="false" customHeight="false" outlineLevel="0" collapsed="false">
      <c r="A1109" s="250" t="n">
        <v>91030</v>
      </c>
      <c r="B1109" s="250" t="s">
        <v>1557</v>
      </c>
      <c r="C1109" s="250" t="s">
        <v>1248</v>
      </c>
      <c r="D1109" s="251" t="n">
        <v>144.91</v>
      </c>
    </row>
    <row r="1110" customFormat="false" ht="12.8" hidden="false" customHeight="false" outlineLevel="0" collapsed="false">
      <c r="A1110" s="250" t="n">
        <v>91273</v>
      </c>
      <c r="B1110" s="250" t="s">
        <v>1558</v>
      </c>
      <c r="C1110" s="250" t="s">
        <v>1248</v>
      </c>
      <c r="D1110" s="251" t="n">
        <v>0.56</v>
      </c>
    </row>
    <row r="1111" customFormat="false" ht="12.8" hidden="false" customHeight="false" outlineLevel="0" collapsed="false">
      <c r="A1111" s="250" t="n">
        <v>91274</v>
      </c>
      <c r="B1111" s="250" t="s">
        <v>1559</v>
      </c>
      <c r="C1111" s="250" t="s">
        <v>1248</v>
      </c>
      <c r="D1111" s="251" t="n">
        <v>0.15</v>
      </c>
    </row>
    <row r="1112" customFormat="false" ht="12.8" hidden="false" customHeight="false" outlineLevel="0" collapsed="false">
      <c r="A1112" s="250" t="n">
        <v>91275</v>
      </c>
      <c r="B1112" s="250" t="s">
        <v>1560</v>
      </c>
      <c r="C1112" s="250" t="s">
        <v>1248</v>
      </c>
      <c r="D1112" s="251" t="n">
        <v>0.7</v>
      </c>
    </row>
    <row r="1113" customFormat="false" ht="12.8" hidden="false" customHeight="false" outlineLevel="0" collapsed="false">
      <c r="A1113" s="250" t="n">
        <v>91276</v>
      </c>
      <c r="B1113" s="250" t="s">
        <v>1561</v>
      </c>
      <c r="C1113" s="250" t="s">
        <v>1248</v>
      </c>
      <c r="D1113" s="251" t="n">
        <v>8.53</v>
      </c>
    </row>
    <row r="1114" customFormat="false" ht="12.8" hidden="false" customHeight="false" outlineLevel="0" collapsed="false">
      <c r="A1114" s="250" t="n">
        <v>91279</v>
      </c>
      <c r="B1114" s="250" t="s">
        <v>1562</v>
      </c>
      <c r="C1114" s="250" t="s">
        <v>1248</v>
      </c>
      <c r="D1114" s="251" t="n">
        <v>0.93</v>
      </c>
    </row>
    <row r="1115" customFormat="false" ht="12.8" hidden="false" customHeight="false" outlineLevel="0" collapsed="false">
      <c r="A1115" s="250" t="n">
        <v>91280</v>
      </c>
      <c r="B1115" s="250" t="s">
        <v>1563</v>
      </c>
      <c r="C1115" s="250" t="s">
        <v>1248</v>
      </c>
      <c r="D1115" s="251" t="n">
        <v>0.2</v>
      </c>
    </row>
    <row r="1116" customFormat="false" ht="12.8" hidden="false" customHeight="false" outlineLevel="0" collapsed="false">
      <c r="A1116" s="250" t="n">
        <v>91281</v>
      </c>
      <c r="B1116" s="250" t="s">
        <v>1564</v>
      </c>
      <c r="C1116" s="250" t="s">
        <v>1248</v>
      </c>
      <c r="D1116" s="251" t="n">
        <v>1.16</v>
      </c>
    </row>
    <row r="1117" customFormat="false" ht="12.8" hidden="false" customHeight="false" outlineLevel="0" collapsed="false">
      <c r="A1117" s="250" t="n">
        <v>91282</v>
      </c>
      <c r="B1117" s="250" t="s">
        <v>1565</v>
      </c>
      <c r="C1117" s="250" t="s">
        <v>1248</v>
      </c>
      <c r="D1117" s="251" t="n">
        <v>8.59</v>
      </c>
    </row>
    <row r="1118" customFormat="false" ht="12.8" hidden="false" customHeight="false" outlineLevel="0" collapsed="false">
      <c r="A1118" s="250" t="n">
        <v>91354</v>
      </c>
      <c r="B1118" s="250" t="s">
        <v>1566</v>
      </c>
      <c r="C1118" s="250" t="s">
        <v>1248</v>
      </c>
      <c r="D1118" s="251" t="n">
        <v>17.61</v>
      </c>
    </row>
    <row r="1119" customFormat="false" ht="12.8" hidden="false" customHeight="false" outlineLevel="0" collapsed="false">
      <c r="A1119" s="250" t="n">
        <v>91355</v>
      </c>
      <c r="B1119" s="250" t="s">
        <v>1567</v>
      </c>
      <c r="C1119" s="250" t="s">
        <v>1248</v>
      </c>
      <c r="D1119" s="251" t="n">
        <v>7.24</v>
      </c>
    </row>
    <row r="1120" customFormat="false" ht="12.8" hidden="false" customHeight="false" outlineLevel="0" collapsed="false">
      <c r="A1120" s="250" t="n">
        <v>91356</v>
      </c>
      <c r="B1120" s="250" t="s">
        <v>1568</v>
      </c>
      <c r="C1120" s="250" t="s">
        <v>1248</v>
      </c>
      <c r="D1120" s="251" t="n">
        <v>2.92</v>
      </c>
    </row>
    <row r="1121" customFormat="false" ht="12.8" hidden="false" customHeight="false" outlineLevel="0" collapsed="false">
      <c r="A1121" s="250" t="n">
        <v>91359</v>
      </c>
      <c r="B1121" s="250" t="s">
        <v>1569</v>
      </c>
      <c r="C1121" s="250" t="s">
        <v>1248</v>
      </c>
      <c r="D1121" s="251" t="n">
        <v>20.99</v>
      </c>
    </row>
    <row r="1122" customFormat="false" ht="12.8" hidden="false" customHeight="false" outlineLevel="0" collapsed="false">
      <c r="A1122" s="250" t="n">
        <v>91360</v>
      </c>
      <c r="B1122" s="250" t="s">
        <v>1570</v>
      </c>
      <c r="C1122" s="250" t="s">
        <v>1248</v>
      </c>
      <c r="D1122" s="251" t="n">
        <v>8.03</v>
      </c>
    </row>
    <row r="1123" customFormat="false" ht="12.8" hidden="false" customHeight="false" outlineLevel="0" collapsed="false">
      <c r="A1123" s="250" t="n">
        <v>91361</v>
      </c>
      <c r="B1123" s="250" t="s">
        <v>1571</v>
      </c>
      <c r="C1123" s="250" t="s">
        <v>1248</v>
      </c>
      <c r="D1123" s="251" t="n">
        <v>3.24</v>
      </c>
    </row>
    <row r="1124" customFormat="false" ht="12.8" hidden="false" customHeight="false" outlineLevel="0" collapsed="false">
      <c r="A1124" s="250" t="n">
        <v>91367</v>
      </c>
      <c r="B1124" s="250" t="s">
        <v>1572</v>
      </c>
      <c r="C1124" s="250" t="s">
        <v>1248</v>
      </c>
      <c r="D1124" s="251" t="n">
        <v>22.15</v>
      </c>
    </row>
    <row r="1125" customFormat="false" ht="12.8" hidden="false" customHeight="false" outlineLevel="0" collapsed="false">
      <c r="A1125" s="250" t="n">
        <v>91368</v>
      </c>
      <c r="B1125" s="250" t="s">
        <v>1573</v>
      </c>
      <c r="C1125" s="250" t="s">
        <v>1248</v>
      </c>
      <c r="D1125" s="251" t="n">
        <v>8.51</v>
      </c>
    </row>
    <row r="1126" customFormat="false" ht="12.8" hidden="false" customHeight="false" outlineLevel="0" collapsed="false">
      <c r="A1126" s="250" t="n">
        <v>91369</v>
      </c>
      <c r="B1126" s="250" t="s">
        <v>1574</v>
      </c>
      <c r="C1126" s="250" t="s">
        <v>1248</v>
      </c>
      <c r="D1126" s="251" t="n">
        <v>3.43</v>
      </c>
    </row>
    <row r="1127" customFormat="false" ht="12.8" hidden="false" customHeight="false" outlineLevel="0" collapsed="false">
      <c r="A1127" s="250" t="n">
        <v>91375</v>
      </c>
      <c r="B1127" s="250" t="s">
        <v>1575</v>
      </c>
      <c r="C1127" s="250" t="s">
        <v>1248</v>
      </c>
      <c r="D1127" s="251" t="n">
        <v>19.34</v>
      </c>
    </row>
    <row r="1128" customFormat="false" ht="12.8" hidden="false" customHeight="false" outlineLevel="0" collapsed="false">
      <c r="A1128" s="250" t="n">
        <v>91376</v>
      </c>
      <c r="B1128" s="250" t="s">
        <v>1576</v>
      </c>
      <c r="C1128" s="250" t="s">
        <v>1248</v>
      </c>
      <c r="D1128" s="251" t="n">
        <v>7.95</v>
      </c>
    </row>
    <row r="1129" customFormat="false" ht="12.8" hidden="false" customHeight="false" outlineLevel="0" collapsed="false">
      <c r="A1129" s="250" t="n">
        <v>91377</v>
      </c>
      <c r="B1129" s="250" t="s">
        <v>1577</v>
      </c>
      <c r="C1129" s="250" t="s">
        <v>1248</v>
      </c>
      <c r="D1129" s="251" t="n">
        <v>3.21</v>
      </c>
    </row>
    <row r="1130" customFormat="false" ht="12.8" hidden="false" customHeight="false" outlineLevel="0" collapsed="false">
      <c r="A1130" s="250" t="n">
        <v>91380</v>
      </c>
      <c r="B1130" s="250" t="s">
        <v>1578</v>
      </c>
      <c r="C1130" s="250" t="s">
        <v>1248</v>
      </c>
      <c r="D1130" s="251" t="n">
        <v>29.15</v>
      </c>
    </row>
    <row r="1131" customFormat="false" ht="12.8" hidden="false" customHeight="false" outlineLevel="0" collapsed="false">
      <c r="A1131" s="250" t="n">
        <v>91381</v>
      </c>
      <c r="B1131" s="250" t="s">
        <v>1579</v>
      </c>
      <c r="C1131" s="250" t="s">
        <v>1248</v>
      </c>
      <c r="D1131" s="251" t="n">
        <v>11.19</v>
      </c>
    </row>
    <row r="1132" customFormat="false" ht="12.8" hidden="false" customHeight="false" outlineLevel="0" collapsed="false">
      <c r="A1132" s="250" t="n">
        <v>91382</v>
      </c>
      <c r="B1132" s="250" t="s">
        <v>1580</v>
      </c>
      <c r="C1132" s="250" t="s">
        <v>1248</v>
      </c>
      <c r="D1132" s="251" t="n">
        <v>4.52</v>
      </c>
    </row>
    <row r="1133" customFormat="false" ht="12.8" hidden="false" customHeight="false" outlineLevel="0" collapsed="false">
      <c r="A1133" s="250" t="n">
        <v>91383</v>
      </c>
      <c r="B1133" s="250" t="s">
        <v>1581</v>
      </c>
      <c r="C1133" s="250" t="s">
        <v>1248</v>
      </c>
      <c r="D1133" s="251" t="n">
        <v>52.46</v>
      </c>
    </row>
    <row r="1134" customFormat="false" ht="12.8" hidden="false" customHeight="false" outlineLevel="0" collapsed="false">
      <c r="A1134" s="250" t="n">
        <v>91384</v>
      </c>
      <c r="B1134" s="250" t="s">
        <v>1582</v>
      </c>
      <c r="C1134" s="250" t="s">
        <v>1248</v>
      </c>
      <c r="D1134" s="251" t="n">
        <v>140.06</v>
      </c>
    </row>
    <row r="1135" customFormat="false" ht="12.8" hidden="false" customHeight="false" outlineLevel="0" collapsed="false">
      <c r="A1135" s="250" t="n">
        <v>91390</v>
      </c>
      <c r="B1135" s="250" t="s">
        <v>1583</v>
      </c>
      <c r="C1135" s="250" t="s">
        <v>1248</v>
      </c>
      <c r="D1135" s="251" t="n">
        <v>19.24</v>
      </c>
    </row>
    <row r="1136" customFormat="false" ht="12.8" hidden="false" customHeight="false" outlineLevel="0" collapsed="false">
      <c r="A1136" s="250" t="n">
        <v>91391</v>
      </c>
      <c r="B1136" s="250" t="s">
        <v>1584</v>
      </c>
      <c r="C1136" s="250" t="s">
        <v>1248</v>
      </c>
      <c r="D1136" s="251" t="n">
        <v>7.66</v>
      </c>
    </row>
    <row r="1137" customFormat="false" ht="12.8" hidden="false" customHeight="false" outlineLevel="0" collapsed="false">
      <c r="A1137" s="250" t="n">
        <v>91392</v>
      </c>
      <c r="B1137" s="250" t="s">
        <v>1585</v>
      </c>
      <c r="C1137" s="250" t="s">
        <v>1248</v>
      </c>
      <c r="D1137" s="251" t="n">
        <v>3.09</v>
      </c>
    </row>
    <row r="1138" customFormat="false" ht="12.8" hidden="false" customHeight="false" outlineLevel="0" collapsed="false">
      <c r="A1138" s="250" t="n">
        <v>91396</v>
      </c>
      <c r="B1138" s="250" t="s">
        <v>1586</v>
      </c>
      <c r="C1138" s="250" t="s">
        <v>1248</v>
      </c>
      <c r="D1138" s="251" t="n">
        <v>29.11</v>
      </c>
    </row>
    <row r="1139" customFormat="false" ht="12.8" hidden="false" customHeight="false" outlineLevel="0" collapsed="false">
      <c r="A1139" s="250" t="n">
        <v>91397</v>
      </c>
      <c r="B1139" s="250" t="s">
        <v>1587</v>
      </c>
      <c r="C1139" s="250" t="s">
        <v>1248</v>
      </c>
      <c r="D1139" s="251" t="n">
        <v>11.25</v>
      </c>
    </row>
    <row r="1140" customFormat="false" ht="12.8" hidden="false" customHeight="false" outlineLevel="0" collapsed="false">
      <c r="A1140" s="250" t="n">
        <v>91398</v>
      </c>
      <c r="B1140" s="250" t="s">
        <v>1588</v>
      </c>
      <c r="C1140" s="250" t="s">
        <v>1248</v>
      </c>
      <c r="D1140" s="251" t="n">
        <v>4.54</v>
      </c>
    </row>
    <row r="1141" customFormat="false" ht="12.8" hidden="false" customHeight="false" outlineLevel="0" collapsed="false">
      <c r="A1141" s="250" t="n">
        <v>91402</v>
      </c>
      <c r="B1141" s="250" t="s">
        <v>1589</v>
      </c>
      <c r="C1141" s="250" t="s">
        <v>1248</v>
      </c>
      <c r="D1141" s="251" t="n">
        <v>3.56</v>
      </c>
    </row>
    <row r="1142" customFormat="false" ht="12.8" hidden="false" customHeight="false" outlineLevel="0" collapsed="false">
      <c r="A1142" s="250" t="n">
        <v>91466</v>
      </c>
      <c r="B1142" s="250" t="s">
        <v>1590</v>
      </c>
      <c r="C1142" s="250" t="s">
        <v>1248</v>
      </c>
      <c r="D1142" s="251" t="n">
        <v>4.05</v>
      </c>
    </row>
    <row r="1143" customFormat="false" ht="12.8" hidden="false" customHeight="false" outlineLevel="0" collapsed="false">
      <c r="A1143" s="250" t="n">
        <v>91467</v>
      </c>
      <c r="B1143" s="250" t="s">
        <v>1591</v>
      </c>
      <c r="C1143" s="250" t="s">
        <v>1248</v>
      </c>
      <c r="D1143" s="251" t="n">
        <v>156.2</v>
      </c>
    </row>
    <row r="1144" customFormat="false" ht="12.8" hidden="false" customHeight="false" outlineLevel="0" collapsed="false">
      <c r="A1144" s="250" t="n">
        <v>91468</v>
      </c>
      <c r="B1144" s="250" t="s">
        <v>1592</v>
      </c>
      <c r="C1144" s="250" t="s">
        <v>1248</v>
      </c>
      <c r="D1144" s="251" t="n">
        <v>22.79</v>
      </c>
    </row>
    <row r="1145" customFormat="false" ht="12.8" hidden="false" customHeight="false" outlineLevel="0" collapsed="false">
      <c r="A1145" s="250" t="n">
        <v>91469</v>
      </c>
      <c r="B1145" s="250" t="s">
        <v>1593</v>
      </c>
      <c r="C1145" s="250" t="s">
        <v>1248</v>
      </c>
      <c r="D1145" s="251" t="n">
        <v>9.97</v>
      </c>
    </row>
    <row r="1146" customFormat="false" ht="12.8" hidden="false" customHeight="false" outlineLevel="0" collapsed="false">
      <c r="A1146" s="250" t="n">
        <v>91484</v>
      </c>
      <c r="B1146" s="250" t="s">
        <v>1594</v>
      </c>
      <c r="C1146" s="250" t="s">
        <v>1248</v>
      </c>
      <c r="D1146" s="251" t="n">
        <v>7.59</v>
      </c>
    </row>
    <row r="1147" customFormat="false" ht="12.8" hidden="false" customHeight="false" outlineLevel="0" collapsed="false">
      <c r="A1147" s="250" t="n">
        <v>91485</v>
      </c>
      <c r="B1147" s="250" t="s">
        <v>1595</v>
      </c>
      <c r="C1147" s="250" t="s">
        <v>1248</v>
      </c>
      <c r="D1147" s="251" t="n">
        <v>161.16</v>
      </c>
    </row>
    <row r="1148" customFormat="false" ht="12.8" hidden="false" customHeight="false" outlineLevel="0" collapsed="false">
      <c r="A1148" s="250" t="n">
        <v>91529</v>
      </c>
      <c r="B1148" s="250" t="s">
        <v>1596</v>
      </c>
      <c r="C1148" s="250" t="s">
        <v>1248</v>
      </c>
      <c r="D1148" s="251" t="n">
        <v>0.82</v>
      </c>
    </row>
    <row r="1149" customFormat="false" ht="12.8" hidden="false" customHeight="false" outlineLevel="0" collapsed="false">
      <c r="A1149" s="250" t="n">
        <v>91530</v>
      </c>
      <c r="B1149" s="250" t="s">
        <v>1597</v>
      </c>
      <c r="C1149" s="250" t="s">
        <v>1248</v>
      </c>
      <c r="D1149" s="251" t="n">
        <v>0.22</v>
      </c>
    </row>
    <row r="1150" customFormat="false" ht="12.8" hidden="false" customHeight="false" outlineLevel="0" collapsed="false">
      <c r="A1150" s="250" t="n">
        <v>91531</v>
      </c>
      <c r="B1150" s="250" t="s">
        <v>1598</v>
      </c>
      <c r="C1150" s="250" t="s">
        <v>1248</v>
      </c>
      <c r="D1150" s="251" t="n">
        <v>1.03</v>
      </c>
    </row>
    <row r="1151" customFormat="false" ht="12.8" hidden="false" customHeight="false" outlineLevel="0" collapsed="false">
      <c r="A1151" s="250" t="n">
        <v>91532</v>
      </c>
      <c r="B1151" s="250" t="s">
        <v>1599</v>
      </c>
      <c r="C1151" s="250" t="s">
        <v>1248</v>
      </c>
      <c r="D1151" s="251" t="n">
        <v>6.1</v>
      </c>
    </row>
    <row r="1152" customFormat="false" ht="12.8" hidden="false" customHeight="false" outlineLevel="0" collapsed="false">
      <c r="A1152" s="250" t="n">
        <v>91629</v>
      </c>
      <c r="B1152" s="250" t="s">
        <v>1600</v>
      </c>
      <c r="C1152" s="250" t="s">
        <v>1248</v>
      </c>
      <c r="D1152" s="251" t="n">
        <v>21.63</v>
      </c>
    </row>
    <row r="1153" customFormat="false" ht="12.8" hidden="false" customHeight="false" outlineLevel="0" collapsed="false">
      <c r="A1153" s="250" t="n">
        <v>91630</v>
      </c>
      <c r="B1153" s="250" t="s">
        <v>1601</v>
      </c>
      <c r="C1153" s="250" t="s">
        <v>1248</v>
      </c>
      <c r="D1153" s="251" t="n">
        <v>8.04</v>
      </c>
    </row>
    <row r="1154" customFormat="false" ht="12.8" hidden="false" customHeight="false" outlineLevel="0" collapsed="false">
      <c r="A1154" s="250" t="n">
        <v>91631</v>
      </c>
      <c r="B1154" s="250" t="s">
        <v>1602</v>
      </c>
      <c r="C1154" s="250" t="s">
        <v>1248</v>
      </c>
      <c r="D1154" s="251" t="n">
        <v>3.24</v>
      </c>
    </row>
    <row r="1155" customFormat="false" ht="12.8" hidden="false" customHeight="false" outlineLevel="0" collapsed="false">
      <c r="A1155" s="250" t="n">
        <v>91632</v>
      </c>
      <c r="B1155" s="250" t="s">
        <v>1603</v>
      </c>
      <c r="C1155" s="250" t="s">
        <v>1248</v>
      </c>
      <c r="D1155" s="251" t="n">
        <v>37.02</v>
      </c>
    </row>
    <row r="1156" customFormat="false" ht="12.8" hidden="false" customHeight="false" outlineLevel="0" collapsed="false">
      <c r="A1156" s="250" t="n">
        <v>91633</v>
      </c>
      <c r="B1156" s="250" t="s">
        <v>1604</v>
      </c>
      <c r="C1156" s="250" t="s">
        <v>1248</v>
      </c>
      <c r="D1156" s="251" t="n">
        <v>132.2</v>
      </c>
    </row>
    <row r="1157" customFormat="false" ht="12.8" hidden="false" customHeight="false" outlineLevel="0" collapsed="false">
      <c r="A1157" s="250" t="n">
        <v>91640</v>
      </c>
      <c r="B1157" s="250" t="s">
        <v>1605</v>
      </c>
      <c r="C1157" s="250" t="s">
        <v>1248</v>
      </c>
      <c r="D1157" s="251" t="n">
        <v>40.74</v>
      </c>
    </row>
    <row r="1158" customFormat="false" ht="12.8" hidden="false" customHeight="false" outlineLevel="0" collapsed="false">
      <c r="A1158" s="250" t="n">
        <v>91641</v>
      </c>
      <c r="B1158" s="250" t="s">
        <v>1606</v>
      </c>
      <c r="C1158" s="250" t="s">
        <v>1248</v>
      </c>
      <c r="D1158" s="251" t="n">
        <v>16.44</v>
      </c>
    </row>
    <row r="1159" customFormat="false" ht="12.8" hidden="false" customHeight="false" outlineLevel="0" collapsed="false">
      <c r="A1159" s="250" t="n">
        <v>91642</v>
      </c>
      <c r="B1159" s="250" t="s">
        <v>1607</v>
      </c>
      <c r="C1159" s="250" t="s">
        <v>1248</v>
      </c>
      <c r="D1159" s="251" t="n">
        <v>6.64</v>
      </c>
    </row>
    <row r="1160" customFormat="false" ht="12.8" hidden="false" customHeight="false" outlineLevel="0" collapsed="false">
      <c r="A1160" s="250" t="n">
        <v>91643</v>
      </c>
      <c r="B1160" s="250" t="s">
        <v>1608</v>
      </c>
      <c r="C1160" s="250" t="s">
        <v>1248</v>
      </c>
      <c r="D1160" s="251" t="n">
        <v>73.44</v>
      </c>
    </row>
    <row r="1161" customFormat="false" ht="12.8" hidden="false" customHeight="false" outlineLevel="0" collapsed="false">
      <c r="A1161" s="250" t="n">
        <v>91644</v>
      </c>
      <c r="B1161" s="250" t="s">
        <v>1609</v>
      </c>
      <c r="C1161" s="250" t="s">
        <v>1248</v>
      </c>
      <c r="D1161" s="251" t="n">
        <v>297.5</v>
      </c>
    </row>
    <row r="1162" customFormat="false" ht="12.8" hidden="false" customHeight="false" outlineLevel="0" collapsed="false">
      <c r="A1162" s="250" t="n">
        <v>91688</v>
      </c>
      <c r="B1162" s="250" t="s">
        <v>1610</v>
      </c>
      <c r="C1162" s="250" t="s">
        <v>1248</v>
      </c>
      <c r="D1162" s="251" t="n">
        <v>0.1</v>
      </c>
    </row>
    <row r="1163" customFormat="false" ht="12.8" hidden="false" customHeight="false" outlineLevel="0" collapsed="false">
      <c r="A1163" s="250" t="n">
        <v>91689</v>
      </c>
      <c r="B1163" s="250" t="s">
        <v>1611</v>
      </c>
      <c r="C1163" s="250" t="s">
        <v>1248</v>
      </c>
      <c r="D1163" s="251" t="n">
        <v>0.02</v>
      </c>
    </row>
    <row r="1164" customFormat="false" ht="12.8" hidden="false" customHeight="false" outlineLevel="0" collapsed="false">
      <c r="A1164" s="250" t="n">
        <v>91690</v>
      </c>
      <c r="B1164" s="250" t="s">
        <v>1612</v>
      </c>
      <c r="C1164" s="250" t="s">
        <v>1248</v>
      </c>
      <c r="D1164" s="251" t="n">
        <v>0.07</v>
      </c>
    </row>
    <row r="1165" customFormat="false" ht="12.8" hidden="false" customHeight="false" outlineLevel="0" collapsed="false">
      <c r="A1165" s="250" t="n">
        <v>91691</v>
      </c>
      <c r="B1165" s="250" t="s">
        <v>1613</v>
      </c>
      <c r="C1165" s="250" t="s">
        <v>1248</v>
      </c>
      <c r="D1165" s="251" t="n">
        <v>0.99</v>
      </c>
    </row>
    <row r="1166" customFormat="false" ht="12.8" hidden="false" customHeight="false" outlineLevel="0" collapsed="false">
      <c r="A1166" s="250" t="n">
        <v>92040</v>
      </c>
      <c r="B1166" s="250" t="s">
        <v>1614</v>
      </c>
      <c r="C1166" s="250" t="s">
        <v>1248</v>
      </c>
      <c r="D1166" s="251" t="n">
        <v>6.47</v>
      </c>
    </row>
    <row r="1167" customFormat="false" ht="12.8" hidden="false" customHeight="false" outlineLevel="0" collapsed="false">
      <c r="A1167" s="250" t="n">
        <v>92041</v>
      </c>
      <c r="B1167" s="250" t="s">
        <v>1615</v>
      </c>
      <c r="C1167" s="250" t="s">
        <v>1248</v>
      </c>
      <c r="D1167" s="251" t="n">
        <v>1.33</v>
      </c>
    </row>
    <row r="1168" customFormat="false" ht="12.8" hidden="false" customHeight="false" outlineLevel="0" collapsed="false">
      <c r="A1168" s="250" t="n">
        <v>92042</v>
      </c>
      <c r="B1168" s="250" t="s">
        <v>1616</v>
      </c>
      <c r="C1168" s="250" t="s">
        <v>1248</v>
      </c>
      <c r="D1168" s="251" t="n">
        <v>5.39</v>
      </c>
    </row>
    <row r="1169" customFormat="false" ht="12.8" hidden="false" customHeight="false" outlineLevel="0" collapsed="false">
      <c r="A1169" s="250" t="n">
        <v>92101</v>
      </c>
      <c r="B1169" s="250" t="s">
        <v>1617</v>
      </c>
      <c r="C1169" s="250" t="s">
        <v>1248</v>
      </c>
      <c r="D1169" s="251" t="n">
        <v>41.27</v>
      </c>
    </row>
    <row r="1170" customFormat="false" ht="12.8" hidden="false" customHeight="false" outlineLevel="0" collapsed="false">
      <c r="A1170" s="250" t="n">
        <v>92102</v>
      </c>
      <c r="B1170" s="250" t="s">
        <v>1618</v>
      </c>
      <c r="C1170" s="250" t="s">
        <v>1248</v>
      </c>
      <c r="D1170" s="251" t="n">
        <v>14.05</v>
      </c>
    </row>
    <row r="1171" customFormat="false" ht="12.8" hidden="false" customHeight="false" outlineLevel="0" collapsed="false">
      <c r="A1171" s="250" t="n">
        <v>92103</v>
      </c>
      <c r="B1171" s="250" t="s">
        <v>1619</v>
      </c>
      <c r="C1171" s="250" t="s">
        <v>1248</v>
      </c>
      <c r="D1171" s="251" t="n">
        <v>9.82</v>
      </c>
    </row>
    <row r="1172" customFormat="false" ht="12.8" hidden="false" customHeight="false" outlineLevel="0" collapsed="false">
      <c r="A1172" s="250" t="n">
        <v>92104</v>
      </c>
      <c r="B1172" s="250" t="s">
        <v>1620</v>
      </c>
      <c r="C1172" s="250" t="s">
        <v>1248</v>
      </c>
      <c r="D1172" s="251" t="n">
        <v>67.8</v>
      </c>
    </row>
    <row r="1173" customFormat="false" ht="12.8" hidden="false" customHeight="false" outlineLevel="0" collapsed="false">
      <c r="A1173" s="250" t="n">
        <v>92105</v>
      </c>
      <c r="B1173" s="250" t="s">
        <v>1621</v>
      </c>
      <c r="C1173" s="250" t="s">
        <v>1248</v>
      </c>
      <c r="D1173" s="251" t="n">
        <v>174.16</v>
      </c>
    </row>
    <row r="1174" customFormat="false" ht="12.8" hidden="false" customHeight="false" outlineLevel="0" collapsed="false">
      <c r="A1174" s="250" t="n">
        <v>92108</v>
      </c>
      <c r="B1174" s="250" t="s">
        <v>1622</v>
      </c>
      <c r="C1174" s="250" t="s">
        <v>1248</v>
      </c>
      <c r="D1174" s="251" t="n">
        <v>0.84</v>
      </c>
    </row>
    <row r="1175" customFormat="false" ht="12.8" hidden="false" customHeight="false" outlineLevel="0" collapsed="false">
      <c r="A1175" s="250" t="n">
        <v>92109</v>
      </c>
      <c r="B1175" s="250" t="s">
        <v>1623</v>
      </c>
      <c r="C1175" s="250" t="s">
        <v>1248</v>
      </c>
      <c r="D1175" s="251" t="n">
        <v>0.2</v>
      </c>
    </row>
    <row r="1176" customFormat="false" ht="12.8" hidden="false" customHeight="false" outlineLevel="0" collapsed="false">
      <c r="A1176" s="250" t="n">
        <v>92110</v>
      </c>
      <c r="B1176" s="250" t="s">
        <v>1624</v>
      </c>
      <c r="C1176" s="250" t="s">
        <v>1248</v>
      </c>
      <c r="D1176" s="251" t="n">
        <v>1.12</v>
      </c>
    </row>
    <row r="1177" customFormat="false" ht="12.8" hidden="false" customHeight="false" outlineLevel="0" collapsed="false">
      <c r="A1177" s="250" t="n">
        <v>92111</v>
      </c>
      <c r="B1177" s="250" t="s">
        <v>1625</v>
      </c>
      <c r="C1177" s="250" t="s">
        <v>1248</v>
      </c>
      <c r="D1177" s="251" t="n">
        <v>0.91</v>
      </c>
    </row>
    <row r="1178" customFormat="false" ht="12.8" hidden="false" customHeight="false" outlineLevel="0" collapsed="false">
      <c r="A1178" s="250" t="n">
        <v>92114</v>
      </c>
      <c r="B1178" s="250" t="s">
        <v>1626</v>
      </c>
      <c r="C1178" s="250" t="s">
        <v>1248</v>
      </c>
      <c r="D1178" s="251" t="n">
        <v>0.22</v>
      </c>
    </row>
    <row r="1179" customFormat="false" ht="12.8" hidden="false" customHeight="false" outlineLevel="0" collapsed="false">
      <c r="A1179" s="250" t="n">
        <v>92115</v>
      </c>
      <c r="B1179" s="250" t="s">
        <v>1627</v>
      </c>
      <c r="C1179" s="250" t="s">
        <v>1248</v>
      </c>
      <c r="D1179" s="251" t="n">
        <v>0.04</v>
      </c>
    </row>
    <row r="1180" customFormat="false" ht="12.8" hidden="false" customHeight="false" outlineLevel="0" collapsed="false">
      <c r="A1180" s="250" t="n">
        <v>92116</v>
      </c>
      <c r="B1180" s="250" t="s">
        <v>1628</v>
      </c>
      <c r="C1180" s="250" t="s">
        <v>1248</v>
      </c>
      <c r="D1180" s="251" t="n">
        <v>0.15</v>
      </c>
    </row>
    <row r="1181" customFormat="false" ht="12.8" hidden="false" customHeight="false" outlineLevel="0" collapsed="false">
      <c r="A1181" s="250" t="n">
        <v>92133</v>
      </c>
      <c r="B1181" s="250" t="s">
        <v>1629</v>
      </c>
      <c r="C1181" s="250" t="s">
        <v>1248</v>
      </c>
      <c r="D1181" s="251" t="n">
        <v>12.43</v>
      </c>
    </row>
    <row r="1182" customFormat="false" ht="12.8" hidden="false" customHeight="false" outlineLevel="0" collapsed="false">
      <c r="A1182" s="250" t="n">
        <v>92134</v>
      </c>
      <c r="B1182" s="250" t="s">
        <v>1630</v>
      </c>
      <c r="C1182" s="250" t="s">
        <v>1248</v>
      </c>
      <c r="D1182" s="251" t="n">
        <v>3.83</v>
      </c>
    </row>
    <row r="1183" customFormat="false" ht="12.8" hidden="false" customHeight="false" outlineLevel="0" collapsed="false">
      <c r="A1183" s="250" t="n">
        <v>92135</v>
      </c>
      <c r="B1183" s="250" t="s">
        <v>1631</v>
      </c>
      <c r="C1183" s="250" t="s">
        <v>1248</v>
      </c>
      <c r="D1183" s="251" t="n">
        <v>1.55</v>
      </c>
    </row>
    <row r="1184" customFormat="false" ht="12.8" hidden="false" customHeight="false" outlineLevel="0" collapsed="false">
      <c r="A1184" s="250" t="n">
        <v>92136</v>
      </c>
      <c r="B1184" s="250" t="s">
        <v>1632</v>
      </c>
      <c r="C1184" s="250" t="s">
        <v>1248</v>
      </c>
      <c r="D1184" s="251" t="n">
        <v>15.54</v>
      </c>
    </row>
    <row r="1185" customFormat="false" ht="12.8" hidden="false" customHeight="false" outlineLevel="0" collapsed="false">
      <c r="A1185" s="250" t="n">
        <v>92137</v>
      </c>
      <c r="B1185" s="250" t="s">
        <v>1633</v>
      </c>
      <c r="C1185" s="250" t="s">
        <v>1248</v>
      </c>
      <c r="D1185" s="251" t="n">
        <v>34.8</v>
      </c>
    </row>
    <row r="1186" customFormat="false" ht="12.8" hidden="false" customHeight="false" outlineLevel="0" collapsed="false">
      <c r="A1186" s="250" t="n">
        <v>92140</v>
      </c>
      <c r="B1186" s="250" t="s">
        <v>1634</v>
      </c>
      <c r="C1186" s="250" t="s">
        <v>1248</v>
      </c>
      <c r="D1186" s="251" t="n">
        <v>4.55</v>
      </c>
    </row>
    <row r="1187" customFormat="false" ht="12.8" hidden="false" customHeight="false" outlineLevel="0" collapsed="false">
      <c r="A1187" s="250" t="n">
        <v>92141</v>
      </c>
      <c r="B1187" s="250" t="s">
        <v>1635</v>
      </c>
      <c r="C1187" s="250" t="s">
        <v>1248</v>
      </c>
      <c r="D1187" s="251" t="n">
        <v>1.4</v>
      </c>
    </row>
    <row r="1188" customFormat="false" ht="12.8" hidden="false" customHeight="false" outlineLevel="0" collapsed="false">
      <c r="A1188" s="250" t="n">
        <v>92142</v>
      </c>
      <c r="B1188" s="250" t="s">
        <v>1636</v>
      </c>
      <c r="C1188" s="250" t="s">
        <v>1248</v>
      </c>
      <c r="D1188" s="251" t="n">
        <v>0.56</v>
      </c>
    </row>
    <row r="1189" customFormat="false" ht="12.8" hidden="false" customHeight="false" outlineLevel="0" collapsed="false">
      <c r="A1189" s="250" t="n">
        <v>92143</v>
      </c>
      <c r="B1189" s="250" t="s">
        <v>1637</v>
      </c>
      <c r="C1189" s="250" t="s">
        <v>1248</v>
      </c>
      <c r="D1189" s="251" t="n">
        <v>5.69</v>
      </c>
    </row>
    <row r="1190" customFormat="false" ht="12.8" hidden="false" customHeight="false" outlineLevel="0" collapsed="false">
      <c r="A1190" s="250" t="n">
        <v>92144</v>
      </c>
      <c r="B1190" s="250" t="s">
        <v>1638</v>
      </c>
      <c r="C1190" s="250" t="s">
        <v>1248</v>
      </c>
      <c r="D1190" s="251" t="n">
        <v>39.67</v>
      </c>
    </row>
    <row r="1191" customFormat="false" ht="12.8" hidden="false" customHeight="false" outlineLevel="0" collapsed="false">
      <c r="A1191" s="250" t="n">
        <v>92237</v>
      </c>
      <c r="B1191" s="250" t="s">
        <v>1639</v>
      </c>
      <c r="C1191" s="250" t="s">
        <v>1248</v>
      </c>
      <c r="D1191" s="251" t="n">
        <v>29.67</v>
      </c>
    </row>
    <row r="1192" customFormat="false" ht="12.8" hidden="false" customHeight="false" outlineLevel="0" collapsed="false">
      <c r="A1192" s="250" t="n">
        <v>92238</v>
      </c>
      <c r="B1192" s="250" t="s">
        <v>1640</v>
      </c>
      <c r="C1192" s="250" t="s">
        <v>1248</v>
      </c>
      <c r="D1192" s="251" t="n">
        <v>11.94</v>
      </c>
    </row>
    <row r="1193" customFormat="false" ht="12.8" hidden="false" customHeight="false" outlineLevel="0" collapsed="false">
      <c r="A1193" s="250" t="n">
        <v>92239</v>
      </c>
      <c r="B1193" s="250" t="s">
        <v>1641</v>
      </c>
      <c r="C1193" s="250" t="s">
        <v>1248</v>
      </c>
      <c r="D1193" s="251" t="n">
        <v>4.82</v>
      </c>
    </row>
    <row r="1194" customFormat="false" ht="12.8" hidden="false" customHeight="false" outlineLevel="0" collapsed="false">
      <c r="A1194" s="250" t="n">
        <v>92240</v>
      </c>
      <c r="B1194" s="250" t="s">
        <v>1642</v>
      </c>
      <c r="C1194" s="250" t="s">
        <v>1248</v>
      </c>
      <c r="D1194" s="251" t="n">
        <v>53.24</v>
      </c>
    </row>
    <row r="1195" customFormat="false" ht="12.8" hidden="false" customHeight="false" outlineLevel="0" collapsed="false">
      <c r="A1195" s="250" t="n">
        <v>92241</v>
      </c>
      <c r="B1195" s="250" t="s">
        <v>1643</v>
      </c>
      <c r="C1195" s="250" t="s">
        <v>1248</v>
      </c>
      <c r="D1195" s="251" t="n">
        <v>272.74</v>
      </c>
    </row>
    <row r="1196" customFormat="false" ht="12.8" hidden="false" customHeight="false" outlineLevel="0" collapsed="false">
      <c r="A1196" s="250" t="n">
        <v>92712</v>
      </c>
      <c r="B1196" s="250" t="s">
        <v>1644</v>
      </c>
      <c r="C1196" s="250" t="s">
        <v>1248</v>
      </c>
      <c r="D1196" s="251" t="n">
        <v>0.14</v>
      </c>
    </row>
    <row r="1197" customFormat="false" ht="12.8" hidden="false" customHeight="false" outlineLevel="0" collapsed="false">
      <c r="A1197" s="250" t="n">
        <v>92713</v>
      </c>
      <c r="B1197" s="250" t="s">
        <v>1645</v>
      </c>
      <c r="C1197" s="250" t="s">
        <v>1248</v>
      </c>
      <c r="D1197" s="251" t="n">
        <v>0.03</v>
      </c>
    </row>
    <row r="1198" customFormat="false" ht="12.8" hidden="false" customHeight="false" outlineLevel="0" collapsed="false">
      <c r="A1198" s="250" t="n">
        <v>92714</v>
      </c>
      <c r="B1198" s="250" t="s">
        <v>1646</v>
      </c>
      <c r="C1198" s="250" t="s">
        <v>1248</v>
      </c>
      <c r="D1198" s="251" t="n">
        <v>0.18</v>
      </c>
    </row>
    <row r="1199" customFormat="false" ht="12.8" hidden="false" customHeight="false" outlineLevel="0" collapsed="false">
      <c r="A1199" s="250" t="n">
        <v>92715</v>
      </c>
      <c r="B1199" s="250" t="s">
        <v>1647</v>
      </c>
      <c r="C1199" s="250" t="s">
        <v>1248</v>
      </c>
      <c r="D1199" s="251" t="n">
        <v>99.09</v>
      </c>
    </row>
    <row r="1200" customFormat="false" ht="12.8" hidden="false" customHeight="false" outlineLevel="0" collapsed="false">
      <c r="A1200" s="250" t="n">
        <v>92956</v>
      </c>
      <c r="B1200" s="250" t="s">
        <v>1648</v>
      </c>
      <c r="C1200" s="250" t="s">
        <v>1248</v>
      </c>
      <c r="D1200" s="251" t="n">
        <v>4.3</v>
      </c>
    </row>
    <row r="1201" customFormat="false" ht="12.8" hidden="false" customHeight="false" outlineLevel="0" collapsed="false">
      <c r="A1201" s="250" t="n">
        <v>92957</v>
      </c>
      <c r="B1201" s="250" t="s">
        <v>1649</v>
      </c>
      <c r="C1201" s="250" t="s">
        <v>1248</v>
      </c>
      <c r="D1201" s="251" t="n">
        <v>0.99</v>
      </c>
    </row>
    <row r="1202" customFormat="false" ht="12.8" hidden="false" customHeight="false" outlineLevel="0" collapsed="false">
      <c r="A1202" s="250" t="n">
        <v>92958</v>
      </c>
      <c r="B1202" s="250" t="s">
        <v>1650</v>
      </c>
      <c r="C1202" s="250" t="s">
        <v>1248</v>
      </c>
      <c r="D1202" s="251" t="n">
        <v>4.7</v>
      </c>
    </row>
    <row r="1203" customFormat="false" ht="12.8" hidden="false" customHeight="false" outlineLevel="0" collapsed="false">
      <c r="A1203" s="250" t="n">
        <v>92959</v>
      </c>
      <c r="B1203" s="250" t="s">
        <v>1651</v>
      </c>
      <c r="C1203" s="250" t="s">
        <v>1248</v>
      </c>
      <c r="D1203" s="251" t="n">
        <v>9.16</v>
      </c>
    </row>
    <row r="1204" customFormat="false" ht="12.8" hidden="false" customHeight="false" outlineLevel="0" collapsed="false">
      <c r="A1204" s="250" t="n">
        <v>92963</v>
      </c>
      <c r="B1204" s="250" t="s">
        <v>1652</v>
      </c>
      <c r="C1204" s="250" t="s">
        <v>1248</v>
      </c>
      <c r="D1204" s="251" t="n">
        <v>1.8</v>
      </c>
    </row>
    <row r="1205" customFormat="false" ht="12.8" hidden="false" customHeight="false" outlineLevel="0" collapsed="false">
      <c r="A1205" s="250" t="n">
        <v>92964</v>
      </c>
      <c r="B1205" s="250" t="s">
        <v>1653</v>
      </c>
      <c r="C1205" s="250" t="s">
        <v>1248</v>
      </c>
      <c r="D1205" s="251" t="n">
        <v>0.41</v>
      </c>
    </row>
    <row r="1206" customFormat="false" ht="12.8" hidden="false" customHeight="false" outlineLevel="0" collapsed="false">
      <c r="A1206" s="250" t="n">
        <v>92965</v>
      </c>
      <c r="B1206" s="250" t="s">
        <v>1654</v>
      </c>
      <c r="C1206" s="250" t="s">
        <v>1248</v>
      </c>
      <c r="D1206" s="251" t="n">
        <v>2.26</v>
      </c>
    </row>
    <row r="1207" customFormat="false" ht="12.8" hidden="false" customHeight="false" outlineLevel="0" collapsed="false">
      <c r="A1207" s="250" t="n">
        <v>93220</v>
      </c>
      <c r="B1207" s="250" t="s">
        <v>1655</v>
      </c>
      <c r="C1207" s="250" t="s">
        <v>1248</v>
      </c>
      <c r="D1207" s="251" t="n">
        <v>329.47</v>
      </c>
    </row>
    <row r="1208" customFormat="false" ht="12.8" hidden="false" customHeight="false" outlineLevel="0" collapsed="false">
      <c r="A1208" s="250" t="n">
        <v>93221</v>
      </c>
      <c r="B1208" s="250" t="s">
        <v>1656</v>
      </c>
      <c r="C1208" s="250" t="s">
        <v>1248</v>
      </c>
      <c r="D1208" s="251" t="n">
        <v>88.39</v>
      </c>
    </row>
    <row r="1209" customFormat="false" ht="12.8" hidden="false" customHeight="false" outlineLevel="0" collapsed="false">
      <c r="A1209" s="250" t="n">
        <v>93222</v>
      </c>
      <c r="B1209" s="250" t="s">
        <v>1657</v>
      </c>
      <c r="C1209" s="250" t="s">
        <v>1248</v>
      </c>
      <c r="D1209" s="251" t="n">
        <v>412.31</v>
      </c>
    </row>
    <row r="1210" customFormat="false" ht="12.8" hidden="false" customHeight="false" outlineLevel="0" collapsed="false">
      <c r="A1210" s="250" t="n">
        <v>93223</v>
      </c>
      <c r="B1210" s="250" t="s">
        <v>1658</v>
      </c>
      <c r="C1210" s="250" t="s">
        <v>1248</v>
      </c>
      <c r="D1210" s="251" t="n">
        <v>154.31</v>
      </c>
    </row>
    <row r="1211" customFormat="false" ht="12.8" hidden="false" customHeight="false" outlineLevel="0" collapsed="false">
      <c r="A1211" s="250" t="n">
        <v>93229</v>
      </c>
      <c r="B1211" s="250" t="s">
        <v>1659</v>
      </c>
      <c r="C1211" s="250" t="s">
        <v>1248</v>
      </c>
      <c r="D1211" s="251" t="n">
        <v>0.38</v>
      </c>
    </row>
    <row r="1212" customFormat="false" ht="12.8" hidden="false" customHeight="false" outlineLevel="0" collapsed="false">
      <c r="A1212" s="250" t="n">
        <v>93230</v>
      </c>
      <c r="B1212" s="250" t="s">
        <v>1660</v>
      </c>
      <c r="C1212" s="250" t="s">
        <v>1248</v>
      </c>
      <c r="D1212" s="251" t="n">
        <v>0.08</v>
      </c>
    </row>
    <row r="1213" customFormat="false" ht="12.8" hidden="false" customHeight="false" outlineLevel="0" collapsed="false">
      <c r="A1213" s="250" t="n">
        <v>93231</v>
      </c>
      <c r="B1213" s="250" t="s">
        <v>1661</v>
      </c>
      <c r="C1213" s="250" t="s">
        <v>1248</v>
      </c>
      <c r="D1213" s="251" t="n">
        <v>0.48</v>
      </c>
    </row>
    <row r="1214" customFormat="false" ht="12.8" hidden="false" customHeight="false" outlineLevel="0" collapsed="false">
      <c r="A1214" s="250" t="n">
        <v>93232</v>
      </c>
      <c r="B1214" s="250" t="s">
        <v>1662</v>
      </c>
      <c r="C1214" s="250" t="s">
        <v>1248</v>
      </c>
      <c r="D1214" s="251" t="n">
        <v>4.56</v>
      </c>
    </row>
    <row r="1215" customFormat="false" ht="12.8" hidden="false" customHeight="false" outlineLevel="0" collapsed="false">
      <c r="A1215" s="250" t="n">
        <v>93235</v>
      </c>
      <c r="B1215" s="250" t="s">
        <v>1663</v>
      </c>
      <c r="C1215" s="250" t="s">
        <v>1248</v>
      </c>
      <c r="D1215" s="251" t="n">
        <v>2.52</v>
      </c>
    </row>
    <row r="1216" customFormat="false" ht="12.8" hidden="false" customHeight="false" outlineLevel="0" collapsed="false">
      <c r="A1216" s="250" t="n">
        <v>93238</v>
      </c>
      <c r="B1216" s="250" t="s">
        <v>1664</v>
      </c>
      <c r="C1216" s="250" t="s">
        <v>1248</v>
      </c>
      <c r="D1216" s="251" t="n">
        <v>2.59</v>
      </c>
    </row>
    <row r="1217" customFormat="false" ht="12.8" hidden="false" customHeight="false" outlineLevel="0" collapsed="false">
      <c r="A1217" s="250" t="n">
        <v>93239</v>
      </c>
      <c r="B1217" s="250" t="s">
        <v>1665</v>
      </c>
      <c r="C1217" s="250" t="s">
        <v>1248</v>
      </c>
      <c r="D1217" s="251" t="n">
        <v>11.75</v>
      </c>
    </row>
    <row r="1218" customFormat="false" ht="12.8" hidden="false" customHeight="false" outlineLevel="0" collapsed="false">
      <c r="A1218" s="250" t="n">
        <v>93240</v>
      </c>
      <c r="B1218" s="250" t="s">
        <v>1666</v>
      </c>
      <c r="C1218" s="250" t="s">
        <v>1248</v>
      </c>
      <c r="D1218" s="251" t="n">
        <v>11.82</v>
      </c>
    </row>
    <row r="1219" customFormat="false" ht="12.8" hidden="false" customHeight="false" outlineLevel="0" collapsed="false">
      <c r="A1219" s="250" t="n">
        <v>93267</v>
      </c>
      <c r="B1219" s="250" t="s">
        <v>1667</v>
      </c>
      <c r="C1219" s="250" t="s">
        <v>1248</v>
      </c>
      <c r="D1219" s="251" t="n">
        <v>29.86</v>
      </c>
    </row>
    <row r="1220" customFormat="false" ht="12.8" hidden="false" customHeight="false" outlineLevel="0" collapsed="false">
      <c r="A1220" s="250" t="n">
        <v>93269</v>
      </c>
      <c r="B1220" s="250" t="s">
        <v>1668</v>
      </c>
      <c r="C1220" s="250" t="s">
        <v>1248</v>
      </c>
      <c r="D1220" s="251" t="n">
        <v>10.07</v>
      </c>
    </row>
    <row r="1221" customFormat="false" ht="12.8" hidden="false" customHeight="false" outlineLevel="0" collapsed="false">
      <c r="A1221" s="250" t="n">
        <v>93270</v>
      </c>
      <c r="B1221" s="250" t="s">
        <v>1669</v>
      </c>
      <c r="C1221" s="250" t="s">
        <v>1248</v>
      </c>
      <c r="D1221" s="251" t="n">
        <v>29.86</v>
      </c>
    </row>
    <row r="1222" customFormat="false" ht="12.8" hidden="false" customHeight="false" outlineLevel="0" collapsed="false">
      <c r="A1222" s="250" t="n">
        <v>93271</v>
      </c>
      <c r="B1222" s="250" t="s">
        <v>1670</v>
      </c>
      <c r="C1222" s="250" t="s">
        <v>1248</v>
      </c>
      <c r="D1222" s="251" t="n">
        <v>6.82</v>
      </c>
    </row>
    <row r="1223" customFormat="false" ht="12.8" hidden="false" customHeight="false" outlineLevel="0" collapsed="false">
      <c r="A1223" s="250" t="n">
        <v>93277</v>
      </c>
      <c r="B1223" s="250" t="s">
        <v>1671</v>
      </c>
      <c r="C1223" s="250" t="s">
        <v>1248</v>
      </c>
      <c r="D1223" s="251" t="n">
        <v>0.29</v>
      </c>
    </row>
    <row r="1224" customFormat="false" ht="12.8" hidden="false" customHeight="false" outlineLevel="0" collapsed="false">
      <c r="A1224" s="250" t="n">
        <v>93278</v>
      </c>
      <c r="B1224" s="250" t="s">
        <v>1672</v>
      </c>
      <c r="C1224" s="250" t="s">
        <v>1248</v>
      </c>
      <c r="D1224" s="251" t="n">
        <v>0.06</v>
      </c>
    </row>
    <row r="1225" customFormat="false" ht="12.8" hidden="false" customHeight="false" outlineLevel="0" collapsed="false">
      <c r="A1225" s="250" t="n">
        <v>93279</v>
      </c>
      <c r="B1225" s="250" t="s">
        <v>1673</v>
      </c>
      <c r="C1225" s="250" t="s">
        <v>1248</v>
      </c>
      <c r="D1225" s="251" t="n">
        <v>0.28</v>
      </c>
    </row>
    <row r="1226" customFormat="false" ht="12.8" hidden="false" customHeight="false" outlineLevel="0" collapsed="false">
      <c r="A1226" s="250" t="n">
        <v>93280</v>
      </c>
      <c r="B1226" s="250" t="s">
        <v>1674</v>
      </c>
      <c r="C1226" s="250" t="s">
        <v>1248</v>
      </c>
      <c r="D1226" s="251" t="n">
        <v>0.56</v>
      </c>
    </row>
    <row r="1227" customFormat="false" ht="12.8" hidden="false" customHeight="false" outlineLevel="0" collapsed="false">
      <c r="A1227" s="250" t="n">
        <v>93283</v>
      </c>
      <c r="B1227" s="250" t="s">
        <v>1675</v>
      </c>
      <c r="C1227" s="250" t="s">
        <v>1248</v>
      </c>
      <c r="D1227" s="251" t="n">
        <v>100.42</v>
      </c>
    </row>
    <row r="1228" customFormat="false" ht="12.8" hidden="false" customHeight="false" outlineLevel="0" collapsed="false">
      <c r="A1228" s="250" t="n">
        <v>93284</v>
      </c>
      <c r="B1228" s="250" t="s">
        <v>1676</v>
      </c>
      <c r="C1228" s="250" t="s">
        <v>1248</v>
      </c>
      <c r="D1228" s="251" t="n">
        <v>35.39</v>
      </c>
    </row>
    <row r="1229" customFormat="false" ht="12.8" hidden="false" customHeight="false" outlineLevel="0" collapsed="false">
      <c r="A1229" s="250" t="n">
        <v>93285</v>
      </c>
      <c r="B1229" s="250" t="s">
        <v>1677</v>
      </c>
      <c r="C1229" s="250" t="s">
        <v>1248</v>
      </c>
      <c r="D1229" s="251" t="n">
        <v>161.42</v>
      </c>
    </row>
    <row r="1230" customFormat="false" ht="12.8" hidden="false" customHeight="false" outlineLevel="0" collapsed="false">
      <c r="A1230" s="250" t="n">
        <v>93286</v>
      </c>
      <c r="B1230" s="250" t="s">
        <v>1678</v>
      </c>
      <c r="C1230" s="250" t="s">
        <v>1248</v>
      </c>
      <c r="D1230" s="251" t="n">
        <v>9.49</v>
      </c>
    </row>
    <row r="1231" customFormat="false" ht="12.8" hidden="false" customHeight="false" outlineLevel="0" collapsed="false">
      <c r="A1231" s="250" t="n">
        <v>93296</v>
      </c>
      <c r="B1231" s="250" t="s">
        <v>1679</v>
      </c>
      <c r="C1231" s="250" t="s">
        <v>1248</v>
      </c>
      <c r="D1231" s="251" t="n">
        <v>14.3</v>
      </c>
    </row>
    <row r="1232" customFormat="false" ht="12.8" hidden="false" customHeight="false" outlineLevel="0" collapsed="false">
      <c r="A1232" s="250" t="n">
        <v>93397</v>
      </c>
      <c r="B1232" s="250" t="s">
        <v>1680</v>
      </c>
      <c r="C1232" s="250" t="s">
        <v>1248</v>
      </c>
      <c r="D1232" s="251" t="n">
        <v>25.01</v>
      </c>
    </row>
    <row r="1233" customFormat="false" ht="12.8" hidden="false" customHeight="false" outlineLevel="0" collapsed="false">
      <c r="A1233" s="250" t="n">
        <v>93398</v>
      </c>
      <c r="B1233" s="250" t="s">
        <v>1681</v>
      </c>
      <c r="C1233" s="250" t="s">
        <v>1248</v>
      </c>
      <c r="D1233" s="251" t="n">
        <v>9.43</v>
      </c>
    </row>
    <row r="1234" customFormat="false" ht="12.8" hidden="false" customHeight="false" outlineLevel="0" collapsed="false">
      <c r="A1234" s="250" t="n">
        <v>93399</v>
      </c>
      <c r="B1234" s="250" t="s">
        <v>1682</v>
      </c>
      <c r="C1234" s="250" t="s">
        <v>1248</v>
      </c>
      <c r="D1234" s="251" t="n">
        <v>3.8</v>
      </c>
    </row>
    <row r="1235" customFormat="false" ht="12.8" hidden="false" customHeight="false" outlineLevel="0" collapsed="false">
      <c r="A1235" s="250" t="n">
        <v>93400</v>
      </c>
      <c r="B1235" s="250" t="s">
        <v>1683</v>
      </c>
      <c r="C1235" s="250" t="s">
        <v>1248</v>
      </c>
      <c r="D1235" s="251" t="n">
        <v>43.35</v>
      </c>
    </row>
    <row r="1236" customFormat="false" ht="12.8" hidden="false" customHeight="false" outlineLevel="0" collapsed="false">
      <c r="A1236" s="250" t="n">
        <v>93401</v>
      </c>
      <c r="B1236" s="250" t="s">
        <v>1684</v>
      </c>
      <c r="C1236" s="250" t="s">
        <v>1248</v>
      </c>
      <c r="D1236" s="251" t="n">
        <v>156.2</v>
      </c>
    </row>
    <row r="1237" customFormat="false" ht="12.8" hidden="false" customHeight="false" outlineLevel="0" collapsed="false">
      <c r="A1237" s="250" t="n">
        <v>93404</v>
      </c>
      <c r="B1237" s="250" t="s">
        <v>1685</v>
      </c>
      <c r="C1237" s="250" t="s">
        <v>1248</v>
      </c>
      <c r="D1237" s="251" t="n">
        <v>7.2</v>
      </c>
    </row>
    <row r="1238" customFormat="false" ht="12.8" hidden="false" customHeight="false" outlineLevel="0" collapsed="false">
      <c r="A1238" s="250" t="n">
        <v>93405</v>
      </c>
      <c r="B1238" s="250" t="s">
        <v>1686</v>
      </c>
      <c r="C1238" s="250" t="s">
        <v>1248</v>
      </c>
      <c r="D1238" s="251" t="n">
        <v>1.96</v>
      </c>
    </row>
    <row r="1239" customFormat="false" ht="12.8" hidden="false" customHeight="false" outlineLevel="0" collapsed="false">
      <c r="A1239" s="250" t="n">
        <v>93406</v>
      </c>
      <c r="B1239" s="250" t="s">
        <v>1687</v>
      </c>
      <c r="C1239" s="250" t="s">
        <v>1248</v>
      </c>
      <c r="D1239" s="251" t="n">
        <v>9.55</v>
      </c>
    </row>
    <row r="1240" customFormat="false" ht="12.8" hidden="false" customHeight="false" outlineLevel="0" collapsed="false">
      <c r="A1240" s="250" t="n">
        <v>93407</v>
      </c>
      <c r="B1240" s="250" t="s">
        <v>1688</v>
      </c>
      <c r="C1240" s="250" t="s">
        <v>1248</v>
      </c>
      <c r="D1240" s="251" t="n">
        <v>46.58</v>
      </c>
    </row>
    <row r="1241" customFormat="false" ht="12.8" hidden="false" customHeight="false" outlineLevel="0" collapsed="false">
      <c r="A1241" s="250" t="n">
        <v>93411</v>
      </c>
      <c r="B1241" s="250" t="s">
        <v>1689</v>
      </c>
      <c r="C1241" s="250" t="s">
        <v>1248</v>
      </c>
      <c r="D1241" s="251" t="n">
        <v>0.34</v>
      </c>
    </row>
    <row r="1242" customFormat="false" ht="12.8" hidden="false" customHeight="false" outlineLevel="0" collapsed="false">
      <c r="A1242" s="250" t="n">
        <v>93412</v>
      </c>
      <c r="B1242" s="250" t="s">
        <v>1690</v>
      </c>
      <c r="C1242" s="250" t="s">
        <v>1248</v>
      </c>
      <c r="D1242" s="251" t="n">
        <v>0.12</v>
      </c>
    </row>
    <row r="1243" customFormat="false" ht="12.8" hidden="false" customHeight="false" outlineLevel="0" collapsed="false">
      <c r="A1243" s="250" t="n">
        <v>93413</v>
      </c>
      <c r="B1243" s="250" t="s">
        <v>1691</v>
      </c>
      <c r="C1243" s="250" t="s">
        <v>1248</v>
      </c>
      <c r="D1243" s="251" t="n">
        <v>0.3</v>
      </c>
    </row>
    <row r="1244" customFormat="false" ht="12.8" hidden="false" customHeight="false" outlineLevel="0" collapsed="false">
      <c r="A1244" s="250" t="n">
        <v>93414</v>
      </c>
      <c r="B1244" s="250" t="s">
        <v>1692</v>
      </c>
      <c r="C1244" s="250" t="s">
        <v>1248</v>
      </c>
      <c r="D1244" s="251" t="n">
        <v>14.76</v>
      </c>
    </row>
    <row r="1245" customFormat="false" ht="12.8" hidden="false" customHeight="false" outlineLevel="0" collapsed="false">
      <c r="A1245" s="250" t="n">
        <v>93417</v>
      </c>
      <c r="B1245" s="250" t="s">
        <v>1693</v>
      </c>
      <c r="C1245" s="250" t="s">
        <v>1248</v>
      </c>
      <c r="D1245" s="251" t="n">
        <v>4.49</v>
      </c>
    </row>
    <row r="1246" customFormat="false" ht="12.8" hidden="false" customHeight="false" outlineLevel="0" collapsed="false">
      <c r="A1246" s="250" t="n">
        <v>93418</v>
      </c>
      <c r="B1246" s="250" t="s">
        <v>1694</v>
      </c>
      <c r="C1246" s="250" t="s">
        <v>1248</v>
      </c>
      <c r="D1246" s="251" t="n">
        <v>1.58</v>
      </c>
    </row>
    <row r="1247" customFormat="false" ht="12.8" hidden="false" customHeight="false" outlineLevel="0" collapsed="false">
      <c r="A1247" s="250" t="n">
        <v>93419</v>
      </c>
      <c r="B1247" s="250" t="s">
        <v>1695</v>
      </c>
      <c r="C1247" s="250" t="s">
        <v>1248</v>
      </c>
      <c r="D1247" s="251" t="n">
        <v>4.01</v>
      </c>
    </row>
    <row r="1248" customFormat="false" ht="12.8" hidden="false" customHeight="false" outlineLevel="0" collapsed="false">
      <c r="A1248" s="250" t="n">
        <v>93420</v>
      </c>
      <c r="B1248" s="250" t="s">
        <v>1696</v>
      </c>
      <c r="C1248" s="250" t="s">
        <v>1248</v>
      </c>
      <c r="D1248" s="251" t="n">
        <v>66.25</v>
      </c>
    </row>
    <row r="1249" customFormat="false" ht="12.8" hidden="false" customHeight="false" outlineLevel="0" collapsed="false">
      <c r="A1249" s="250" t="n">
        <v>93423</v>
      </c>
      <c r="B1249" s="250" t="s">
        <v>1697</v>
      </c>
      <c r="C1249" s="250" t="s">
        <v>1248</v>
      </c>
      <c r="D1249" s="251" t="n">
        <v>6.36</v>
      </c>
    </row>
    <row r="1250" customFormat="false" ht="12.8" hidden="false" customHeight="false" outlineLevel="0" collapsed="false">
      <c r="A1250" s="250" t="n">
        <v>93424</v>
      </c>
      <c r="B1250" s="250" t="s">
        <v>1698</v>
      </c>
      <c r="C1250" s="250" t="s">
        <v>1248</v>
      </c>
      <c r="D1250" s="251" t="n">
        <v>2.24</v>
      </c>
    </row>
    <row r="1251" customFormat="false" ht="12.8" hidden="false" customHeight="false" outlineLevel="0" collapsed="false">
      <c r="A1251" s="250" t="n">
        <v>93425</v>
      </c>
      <c r="B1251" s="250" t="s">
        <v>1699</v>
      </c>
      <c r="C1251" s="250" t="s">
        <v>1248</v>
      </c>
      <c r="D1251" s="251" t="n">
        <v>5.68</v>
      </c>
    </row>
    <row r="1252" customFormat="false" ht="12.8" hidden="false" customHeight="false" outlineLevel="0" collapsed="false">
      <c r="A1252" s="250" t="n">
        <v>93426</v>
      </c>
      <c r="B1252" s="250" t="s">
        <v>1700</v>
      </c>
      <c r="C1252" s="250" t="s">
        <v>1248</v>
      </c>
      <c r="D1252" s="251" t="n">
        <v>158.32</v>
      </c>
    </row>
    <row r="1253" customFormat="false" ht="12.8" hidden="false" customHeight="false" outlineLevel="0" collapsed="false">
      <c r="A1253" s="250" t="n">
        <v>93429</v>
      </c>
      <c r="B1253" s="250" t="s">
        <v>1701</v>
      </c>
      <c r="C1253" s="250" t="s">
        <v>1248</v>
      </c>
      <c r="D1253" s="251" t="n">
        <v>170</v>
      </c>
    </row>
    <row r="1254" customFormat="false" ht="12.8" hidden="false" customHeight="false" outlineLevel="0" collapsed="false">
      <c r="A1254" s="250" t="n">
        <v>93430</v>
      </c>
      <c r="B1254" s="250" t="s">
        <v>1702</v>
      </c>
      <c r="C1254" s="250" t="s">
        <v>1248</v>
      </c>
      <c r="D1254" s="251" t="n">
        <v>53.72</v>
      </c>
    </row>
    <row r="1255" customFormat="false" ht="12.8" hidden="false" customHeight="false" outlineLevel="0" collapsed="false">
      <c r="A1255" s="250" t="n">
        <v>93431</v>
      </c>
      <c r="B1255" s="250" t="s">
        <v>1703</v>
      </c>
      <c r="C1255" s="250" t="s">
        <v>1248</v>
      </c>
      <c r="D1255" s="251" t="n">
        <v>204</v>
      </c>
    </row>
    <row r="1256" customFormat="false" ht="12.8" hidden="false" customHeight="false" outlineLevel="0" collapsed="false">
      <c r="A1256" s="250" t="n">
        <v>93432</v>
      </c>
      <c r="B1256" s="250" t="s">
        <v>1704</v>
      </c>
      <c r="C1256" s="250" t="s">
        <v>1248</v>
      </c>
      <c r="D1256" s="251" t="n">
        <v>2127.6</v>
      </c>
    </row>
    <row r="1257" customFormat="false" ht="12.8" hidden="false" customHeight="false" outlineLevel="0" collapsed="false">
      <c r="A1257" s="250" t="n">
        <v>93435</v>
      </c>
      <c r="B1257" s="250" t="s">
        <v>1705</v>
      </c>
      <c r="C1257" s="250" t="s">
        <v>1248</v>
      </c>
      <c r="D1257" s="251" t="n">
        <v>10.73</v>
      </c>
    </row>
    <row r="1258" customFormat="false" ht="12.8" hidden="false" customHeight="false" outlineLevel="0" collapsed="false">
      <c r="A1258" s="250" t="n">
        <v>93436</v>
      </c>
      <c r="B1258" s="250" t="s">
        <v>1706</v>
      </c>
      <c r="C1258" s="250" t="s">
        <v>1248</v>
      </c>
      <c r="D1258" s="251" t="n">
        <v>3.02</v>
      </c>
    </row>
    <row r="1259" customFormat="false" ht="12.8" hidden="false" customHeight="false" outlineLevel="0" collapsed="false">
      <c r="A1259" s="250" t="n">
        <v>93437</v>
      </c>
      <c r="B1259" s="250" t="s">
        <v>1707</v>
      </c>
      <c r="C1259" s="250" t="s">
        <v>1248</v>
      </c>
      <c r="D1259" s="251" t="n">
        <v>10.73</v>
      </c>
    </row>
    <row r="1260" customFormat="false" ht="12.8" hidden="false" customHeight="false" outlineLevel="0" collapsed="false">
      <c r="A1260" s="250" t="n">
        <v>93438</v>
      </c>
      <c r="B1260" s="250" t="s">
        <v>1708</v>
      </c>
      <c r="C1260" s="250" t="s">
        <v>1248</v>
      </c>
      <c r="D1260" s="251" t="n">
        <v>110.93</v>
      </c>
    </row>
    <row r="1261" customFormat="false" ht="12.8" hidden="false" customHeight="false" outlineLevel="0" collapsed="false">
      <c r="A1261" s="250" t="n">
        <v>95114</v>
      </c>
      <c r="B1261" s="250" t="s">
        <v>1709</v>
      </c>
      <c r="C1261" s="250" t="s">
        <v>1248</v>
      </c>
      <c r="D1261" s="251" t="n">
        <v>1.75</v>
      </c>
    </row>
    <row r="1262" customFormat="false" ht="12.8" hidden="false" customHeight="false" outlineLevel="0" collapsed="false">
      <c r="A1262" s="250" t="n">
        <v>95115</v>
      </c>
      <c r="B1262" s="250" t="s">
        <v>1710</v>
      </c>
      <c r="C1262" s="250" t="s">
        <v>1248</v>
      </c>
      <c r="D1262" s="251" t="n">
        <v>0.4</v>
      </c>
    </row>
    <row r="1263" customFormat="false" ht="12.8" hidden="false" customHeight="false" outlineLevel="0" collapsed="false">
      <c r="A1263" s="250" t="n">
        <v>95116</v>
      </c>
      <c r="B1263" s="250" t="s">
        <v>1711</v>
      </c>
      <c r="C1263" s="250" t="s">
        <v>1248</v>
      </c>
      <c r="D1263" s="251" t="n">
        <v>32.55</v>
      </c>
    </row>
    <row r="1264" customFormat="false" ht="12.8" hidden="false" customHeight="false" outlineLevel="0" collapsed="false">
      <c r="A1264" s="250" t="n">
        <v>95117</v>
      </c>
      <c r="B1264" s="250" t="s">
        <v>1712</v>
      </c>
      <c r="C1264" s="250" t="s">
        <v>1248</v>
      </c>
      <c r="D1264" s="251" t="n">
        <v>10.04</v>
      </c>
    </row>
    <row r="1265" customFormat="false" ht="12.8" hidden="false" customHeight="false" outlineLevel="0" collapsed="false">
      <c r="A1265" s="250" t="n">
        <v>95118</v>
      </c>
      <c r="B1265" s="250" t="s">
        <v>1713</v>
      </c>
      <c r="C1265" s="250" t="s">
        <v>1248</v>
      </c>
      <c r="D1265" s="251" t="n">
        <v>80.15</v>
      </c>
    </row>
    <row r="1266" customFormat="false" ht="12.8" hidden="false" customHeight="false" outlineLevel="0" collapsed="false">
      <c r="A1266" s="250" t="n">
        <v>95119</v>
      </c>
      <c r="B1266" s="250" t="s">
        <v>1714</v>
      </c>
      <c r="C1266" s="250" t="s">
        <v>1248</v>
      </c>
      <c r="D1266" s="251" t="n">
        <v>24.72</v>
      </c>
    </row>
    <row r="1267" customFormat="false" ht="12.8" hidden="false" customHeight="false" outlineLevel="0" collapsed="false">
      <c r="A1267" s="250" t="n">
        <v>95120</v>
      </c>
      <c r="B1267" s="250" t="s">
        <v>1715</v>
      </c>
      <c r="C1267" s="250" t="s">
        <v>1248</v>
      </c>
      <c r="D1267" s="251" t="n">
        <v>46.53</v>
      </c>
    </row>
    <row r="1268" customFormat="false" ht="12.8" hidden="false" customHeight="false" outlineLevel="0" collapsed="false">
      <c r="A1268" s="250" t="n">
        <v>95123</v>
      </c>
      <c r="B1268" s="250" t="s">
        <v>1716</v>
      </c>
      <c r="C1268" s="250" t="s">
        <v>1248</v>
      </c>
      <c r="D1268" s="251" t="n">
        <v>17.87</v>
      </c>
    </row>
    <row r="1269" customFormat="false" ht="12.8" hidden="false" customHeight="false" outlineLevel="0" collapsed="false">
      <c r="A1269" s="250" t="n">
        <v>95124</v>
      </c>
      <c r="B1269" s="250" t="s">
        <v>1717</v>
      </c>
      <c r="C1269" s="250" t="s">
        <v>1248</v>
      </c>
      <c r="D1269" s="251" t="n">
        <v>5.51</v>
      </c>
    </row>
    <row r="1270" customFormat="false" ht="12.8" hidden="false" customHeight="false" outlineLevel="0" collapsed="false">
      <c r="A1270" s="250" t="n">
        <v>95125</v>
      </c>
      <c r="B1270" s="250" t="s">
        <v>1718</v>
      </c>
      <c r="C1270" s="250" t="s">
        <v>1248</v>
      </c>
      <c r="D1270" s="251" t="n">
        <v>19.56</v>
      </c>
    </row>
    <row r="1271" customFormat="false" ht="12.8" hidden="false" customHeight="false" outlineLevel="0" collapsed="false">
      <c r="A1271" s="250" t="n">
        <v>95126</v>
      </c>
      <c r="B1271" s="250" t="s">
        <v>1719</v>
      </c>
      <c r="C1271" s="250" t="s">
        <v>1248</v>
      </c>
      <c r="D1271" s="251" t="n">
        <v>145.44</v>
      </c>
    </row>
    <row r="1272" customFormat="false" ht="12.8" hidden="false" customHeight="false" outlineLevel="0" collapsed="false">
      <c r="A1272" s="250" t="n">
        <v>95129</v>
      </c>
      <c r="B1272" s="250" t="s">
        <v>1720</v>
      </c>
      <c r="C1272" s="250" t="s">
        <v>1248</v>
      </c>
      <c r="D1272" s="251" t="n">
        <v>47.9</v>
      </c>
    </row>
    <row r="1273" customFormat="false" ht="12.8" hidden="false" customHeight="false" outlineLevel="0" collapsed="false">
      <c r="A1273" s="250" t="n">
        <v>95130</v>
      </c>
      <c r="B1273" s="250" t="s">
        <v>1721</v>
      </c>
      <c r="C1273" s="250" t="s">
        <v>1248</v>
      </c>
      <c r="D1273" s="251" t="n">
        <v>17.36</v>
      </c>
    </row>
    <row r="1274" customFormat="false" ht="12.8" hidden="false" customHeight="false" outlineLevel="0" collapsed="false">
      <c r="A1274" s="250" t="n">
        <v>95131</v>
      </c>
      <c r="B1274" s="250" t="s">
        <v>1722</v>
      </c>
      <c r="C1274" s="250" t="s">
        <v>1248</v>
      </c>
      <c r="D1274" s="251" t="n">
        <v>56.38</v>
      </c>
    </row>
    <row r="1275" customFormat="false" ht="12.8" hidden="false" customHeight="false" outlineLevel="0" collapsed="false">
      <c r="A1275" s="250" t="n">
        <v>95132</v>
      </c>
      <c r="B1275" s="250" t="s">
        <v>1723</v>
      </c>
      <c r="C1275" s="250" t="s">
        <v>1248</v>
      </c>
      <c r="D1275" s="251" t="n">
        <v>31.85</v>
      </c>
    </row>
    <row r="1276" customFormat="false" ht="12.8" hidden="false" customHeight="false" outlineLevel="0" collapsed="false">
      <c r="A1276" s="250" t="n">
        <v>95136</v>
      </c>
      <c r="B1276" s="250" t="s">
        <v>1724</v>
      </c>
      <c r="C1276" s="250" t="s">
        <v>1248</v>
      </c>
      <c r="D1276" s="251" t="n">
        <v>0.03</v>
      </c>
    </row>
    <row r="1277" customFormat="false" ht="12.8" hidden="false" customHeight="false" outlineLevel="0" collapsed="false">
      <c r="A1277" s="250" t="n">
        <v>95137</v>
      </c>
      <c r="B1277" s="250" t="s">
        <v>1725</v>
      </c>
      <c r="C1277" s="250" t="s">
        <v>1248</v>
      </c>
      <c r="D1277" s="251" t="n">
        <v>0.01</v>
      </c>
    </row>
    <row r="1278" customFormat="false" ht="12.8" hidden="false" customHeight="false" outlineLevel="0" collapsed="false">
      <c r="A1278" s="250" t="n">
        <v>95138</v>
      </c>
      <c r="B1278" s="250" t="s">
        <v>1726</v>
      </c>
      <c r="C1278" s="250" t="s">
        <v>1248</v>
      </c>
      <c r="D1278" s="251" t="n">
        <v>0.02</v>
      </c>
    </row>
    <row r="1279" customFormat="false" ht="12.8" hidden="false" customHeight="false" outlineLevel="0" collapsed="false">
      <c r="A1279" s="250" t="n">
        <v>95208</v>
      </c>
      <c r="B1279" s="250" t="s">
        <v>1727</v>
      </c>
      <c r="C1279" s="250" t="s">
        <v>1248</v>
      </c>
      <c r="D1279" s="251" t="n">
        <v>33.83</v>
      </c>
    </row>
    <row r="1280" customFormat="false" ht="12.8" hidden="false" customHeight="false" outlineLevel="0" collapsed="false">
      <c r="A1280" s="250" t="n">
        <v>95209</v>
      </c>
      <c r="B1280" s="250" t="s">
        <v>1728</v>
      </c>
      <c r="C1280" s="250" t="s">
        <v>1248</v>
      </c>
      <c r="D1280" s="251" t="n">
        <v>12.51</v>
      </c>
    </row>
    <row r="1281" customFormat="false" ht="12.8" hidden="false" customHeight="false" outlineLevel="0" collapsed="false">
      <c r="A1281" s="250" t="n">
        <v>95210</v>
      </c>
      <c r="B1281" s="250" t="s">
        <v>1729</v>
      </c>
      <c r="C1281" s="250" t="s">
        <v>1248</v>
      </c>
      <c r="D1281" s="251" t="n">
        <v>33.83</v>
      </c>
    </row>
    <row r="1282" customFormat="false" ht="12.8" hidden="false" customHeight="false" outlineLevel="0" collapsed="false">
      <c r="A1282" s="250" t="n">
        <v>95211</v>
      </c>
      <c r="B1282" s="250" t="s">
        <v>1730</v>
      </c>
      <c r="C1282" s="250" t="s">
        <v>1248</v>
      </c>
      <c r="D1282" s="251" t="n">
        <v>6.82</v>
      </c>
    </row>
    <row r="1283" customFormat="false" ht="12.8" hidden="false" customHeight="false" outlineLevel="0" collapsed="false">
      <c r="A1283" s="250" t="n">
        <v>95217</v>
      </c>
      <c r="B1283" s="250" t="s">
        <v>1731</v>
      </c>
      <c r="C1283" s="250" t="s">
        <v>1248</v>
      </c>
      <c r="D1283" s="251" t="n">
        <v>0.55</v>
      </c>
    </row>
    <row r="1284" customFormat="false" ht="12.8" hidden="false" customHeight="false" outlineLevel="0" collapsed="false">
      <c r="A1284" s="250" t="n">
        <v>95255</v>
      </c>
      <c r="B1284" s="250" t="s">
        <v>1732</v>
      </c>
      <c r="C1284" s="250" t="s">
        <v>1248</v>
      </c>
      <c r="D1284" s="251" t="n">
        <v>1.56</v>
      </c>
    </row>
    <row r="1285" customFormat="false" ht="12.8" hidden="false" customHeight="false" outlineLevel="0" collapsed="false">
      <c r="A1285" s="250" t="n">
        <v>95256</v>
      </c>
      <c r="B1285" s="250" t="s">
        <v>1733</v>
      </c>
      <c r="C1285" s="250" t="s">
        <v>1248</v>
      </c>
      <c r="D1285" s="251" t="n">
        <v>0.36</v>
      </c>
    </row>
    <row r="1286" customFormat="false" ht="12.8" hidden="false" customHeight="false" outlineLevel="0" collapsed="false">
      <c r="A1286" s="250" t="n">
        <v>95257</v>
      </c>
      <c r="B1286" s="250" t="s">
        <v>1734</v>
      </c>
      <c r="C1286" s="250" t="s">
        <v>1248</v>
      </c>
      <c r="D1286" s="251" t="n">
        <v>1.95</v>
      </c>
    </row>
    <row r="1287" customFormat="false" ht="12.8" hidden="false" customHeight="false" outlineLevel="0" collapsed="false">
      <c r="A1287" s="250" t="n">
        <v>95260</v>
      </c>
      <c r="B1287" s="250" t="s">
        <v>1735</v>
      </c>
      <c r="C1287" s="250" t="s">
        <v>1248</v>
      </c>
      <c r="D1287" s="251" t="n">
        <v>0.66</v>
      </c>
    </row>
    <row r="1288" customFormat="false" ht="12.8" hidden="false" customHeight="false" outlineLevel="0" collapsed="false">
      <c r="A1288" s="250" t="n">
        <v>95261</v>
      </c>
      <c r="B1288" s="250" t="s">
        <v>1736</v>
      </c>
      <c r="C1288" s="250" t="s">
        <v>1248</v>
      </c>
      <c r="D1288" s="251" t="n">
        <v>0.17</v>
      </c>
    </row>
    <row r="1289" customFormat="false" ht="12.8" hidden="false" customHeight="false" outlineLevel="0" collapsed="false">
      <c r="A1289" s="250" t="n">
        <v>95262</v>
      </c>
      <c r="B1289" s="250" t="s">
        <v>1737</v>
      </c>
      <c r="C1289" s="250" t="s">
        <v>1248</v>
      </c>
      <c r="D1289" s="251" t="n">
        <v>0.83</v>
      </c>
    </row>
    <row r="1290" customFormat="false" ht="12.8" hidden="false" customHeight="false" outlineLevel="0" collapsed="false">
      <c r="A1290" s="250" t="n">
        <v>95263</v>
      </c>
      <c r="B1290" s="250" t="s">
        <v>1738</v>
      </c>
      <c r="C1290" s="250" t="s">
        <v>1248</v>
      </c>
      <c r="D1290" s="251" t="n">
        <v>4.62</v>
      </c>
    </row>
    <row r="1291" customFormat="false" ht="12.8" hidden="false" customHeight="false" outlineLevel="0" collapsed="false">
      <c r="A1291" s="250" t="n">
        <v>95266</v>
      </c>
      <c r="B1291" s="250" t="s">
        <v>1739</v>
      </c>
      <c r="C1291" s="250" t="s">
        <v>1248</v>
      </c>
      <c r="D1291" s="251" t="n">
        <v>0.46</v>
      </c>
    </row>
    <row r="1292" customFormat="false" ht="12.8" hidden="false" customHeight="false" outlineLevel="0" collapsed="false">
      <c r="A1292" s="250" t="n">
        <v>95267</v>
      </c>
      <c r="B1292" s="250" t="s">
        <v>1740</v>
      </c>
      <c r="C1292" s="250" t="s">
        <v>1248</v>
      </c>
      <c r="D1292" s="251" t="n">
        <v>0.09</v>
      </c>
    </row>
    <row r="1293" customFormat="false" ht="12.8" hidden="false" customHeight="false" outlineLevel="0" collapsed="false">
      <c r="A1293" s="250" t="n">
        <v>95268</v>
      </c>
      <c r="B1293" s="250" t="s">
        <v>1741</v>
      </c>
      <c r="C1293" s="250" t="s">
        <v>1248</v>
      </c>
      <c r="D1293" s="251" t="n">
        <v>0.45</v>
      </c>
    </row>
    <row r="1294" customFormat="false" ht="12.8" hidden="false" customHeight="false" outlineLevel="0" collapsed="false">
      <c r="A1294" s="250" t="n">
        <v>95269</v>
      </c>
      <c r="B1294" s="250" t="s">
        <v>1742</v>
      </c>
      <c r="C1294" s="250" t="s">
        <v>1248</v>
      </c>
      <c r="D1294" s="251" t="n">
        <v>8.53</v>
      </c>
    </row>
    <row r="1295" customFormat="false" ht="12.8" hidden="false" customHeight="false" outlineLevel="0" collapsed="false">
      <c r="A1295" s="250" t="n">
        <v>95272</v>
      </c>
      <c r="B1295" s="250" t="s">
        <v>1743</v>
      </c>
      <c r="C1295" s="250" t="s">
        <v>1248</v>
      </c>
      <c r="D1295" s="251" t="n">
        <v>0.42</v>
      </c>
    </row>
    <row r="1296" customFormat="false" ht="12.8" hidden="false" customHeight="false" outlineLevel="0" collapsed="false">
      <c r="A1296" s="250" t="n">
        <v>95273</v>
      </c>
      <c r="B1296" s="250" t="s">
        <v>1744</v>
      </c>
      <c r="C1296" s="250" t="s">
        <v>1248</v>
      </c>
      <c r="D1296" s="251" t="n">
        <v>0.1</v>
      </c>
    </row>
    <row r="1297" customFormat="false" ht="12.8" hidden="false" customHeight="false" outlineLevel="0" collapsed="false">
      <c r="A1297" s="250" t="n">
        <v>95274</v>
      </c>
      <c r="B1297" s="250" t="s">
        <v>1745</v>
      </c>
      <c r="C1297" s="250" t="s">
        <v>1248</v>
      </c>
      <c r="D1297" s="251" t="n">
        <v>0.35</v>
      </c>
    </row>
    <row r="1298" customFormat="false" ht="12.8" hidden="false" customHeight="false" outlineLevel="0" collapsed="false">
      <c r="A1298" s="250" t="n">
        <v>95275</v>
      </c>
      <c r="B1298" s="250" t="s">
        <v>1746</v>
      </c>
      <c r="C1298" s="250" t="s">
        <v>1248</v>
      </c>
      <c r="D1298" s="251" t="n">
        <v>1.85</v>
      </c>
    </row>
    <row r="1299" customFormat="false" ht="12.8" hidden="false" customHeight="false" outlineLevel="0" collapsed="false">
      <c r="A1299" s="250" t="n">
        <v>95278</v>
      </c>
      <c r="B1299" s="250" t="s">
        <v>1747</v>
      </c>
      <c r="C1299" s="250" t="s">
        <v>1248</v>
      </c>
      <c r="D1299" s="251" t="n">
        <v>0.53</v>
      </c>
    </row>
    <row r="1300" customFormat="false" ht="12.8" hidden="false" customHeight="false" outlineLevel="0" collapsed="false">
      <c r="A1300" s="250" t="n">
        <v>95279</v>
      </c>
      <c r="B1300" s="250" t="s">
        <v>1748</v>
      </c>
      <c r="C1300" s="250" t="s">
        <v>1248</v>
      </c>
      <c r="D1300" s="251" t="n">
        <v>0.11</v>
      </c>
    </row>
    <row r="1301" customFormat="false" ht="12.8" hidden="false" customHeight="false" outlineLevel="0" collapsed="false">
      <c r="A1301" s="250" t="n">
        <v>95280</v>
      </c>
      <c r="B1301" s="250" t="s">
        <v>1749</v>
      </c>
      <c r="C1301" s="250" t="s">
        <v>1248</v>
      </c>
      <c r="D1301" s="251" t="n">
        <v>0.53</v>
      </c>
    </row>
    <row r="1302" customFormat="false" ht="12.8" hidden="false" customHeight="false" outlineLevel="0" collapsed="false">
      <c r="A1302" s="250" t="n">
        <v>95281</v>
      </c>
      <c r="B1302" s="250" t="s">
        <v>1750</v>
      </c>
      <c r="C1302" s="250" t="s">
        <v>1248</v>
      </c>
      <c r="D1302" s="251" t="n">
        <v>8.51</v>
      </c>
    </row>
    <row r="1303" customFormat="false" ht="12.8" hidden="false" customHeight="false" outlineLevel="0" collapsed="false">
      <c r="A1303" s="250" t="n">
        <v>95617</v>
      </c>
      <c r="B1303" s="250" t="s">
        <v>1751</v>
      </c>
      <c r="C1303" s="250" t="s">
        <v>1248</v>
      </c>
      <c r="D1303" s="251" t="n">
        <v>1.28</v>
      </c>
    </row>
    <row r="1304" customFormat="false" ht="12.8" hidden="false" customHeight="false" outlineLevel="0" collapsed="false">
      <c r="A1304" s="250" t="n">
        <v>95618</v>
      </c>
      <c r="B1304" s="250" t="s">
        <v>1752</v>
      </c>
      <c r="C1304" s="250" t="s">
        <v>1248</v>
      </c>
      <c r="D1304" s="251" t="n">
        <v>0.29</v>
      </c>
    </row>
    <row r="1305" customFormat="false" ht="12.8" hidden="false" customHeight="false" outlineLevel="0" collapsed="false">
      <c r="A1305" s="250" t="n">
        <v>95619</v>
      </c>
      <c r="B1305" s="250" t="s">
        <v>1753</v>
      </c>
      <c r="C1305" s="250" t="s">
        <v>1248</v>
      </c>
      <c r="D1305" s="251" t="n">
        <v>1.6</v>
      </c>
    </row>
    <row r="1306" customFormat="false" ht="12.8" hidden="false" customHeight="false" outlineLevel="0" collapsed="false">
      <c r="A1306" s="250" t="n">
        <v>95627</v>
      </c>
      <c r="B1306" s="250" t="s">
        <v>1754</v>
      </c>
      <c r="C1306" s="250" t="s">
        <v>1248</v>
      </c>
      <c r="D1306" s="251" t="n">
        <v>47.95</v>
      </c>
    </row>
    <row r="1307" customFormat="false" ht="12.8" hidden="false" customHeight="false" outlineLevel="0" collapsed="false">
      <c r="A1307" s="250" t="n">
        <v>95628</v>
      </c>
      <c r="B1307" s="250" t="s">
        <v>1755</v>
      </c>
      <c r="C1307" s="250" t="s">
        <v>1248</v>
      </c>
      <c r="D1307" s="251" t="n">
        <v>12.86</v>
      </c>
    </row>
    <row r="1308" customFormat="false" ht="12.8" hidden="false" customHeight="false" outlineLevel="0" collapsed="false">
      <c r="A1308" s="250" t="n">
        <v>95629</v>
      </c>
      <c r="B1308" s="250" t="s">
        <v>1756</v>
      </c>
      <c r="C1308" s="250" t="s">
        <v>1248</v>
      </c>
      <c r="D1308" s="251" t="n">
        <v>60.01</v>
      </c>
    </row>
    <row r="1309" customFormat="false" ht="12.8" hidden="false" customHeight="false" outlineLevel="0" collapsed="false">
      <c r="A1309" s="250" t="n">
        <v>95630</v>
      </c>
      <c r="B1309" s="250" t="s">
        <v>1757</v>
      </c>
      <c r="C1309" s="250" t="s">
        <v>1248</v>
      </c>
      <c r="D1309" s="251" t="n">
        <v>88.17</v>
      </c>
    </row>
    <row r="1310" customFormat="false" ht="12.8" hidden="false" customHeight="false" outlineLevel="0" collapsed="false">
      <c r="A1310" s="250" t="n">
        <v>95698</v>
      </c>
      <c r="B1310" s="250" t="s">
        <v>1758</v>
      </c>
      <c r="C1310" s="250" t="s">
        <v>1248</v>
      </c>
      <c r="D1310" s="251" t="n">
        <v>5.19</v>
      </c>
    </row>
    <row r="1311" customFormat="false" ht="12.8" hidden="false" customHeight="false" outlineLevel="0" collapsed="false">
      <c r="A1311" s="250" t="n">
        <v>95699</v>
      </c>
      <c r="B1311" s="250" t="s">
        <v>1759</v>
      </c>
      <c r="C1311" s="250" t="s">
        <v>1248</v>
      </c>
      <c r="D1311" s="251" t="n">
        <v>1.2</v>
      </c>
    </row>
    <row r="1312" customFormat="false" ht="12.8" hidden="false" customHeight="false" outlineLevel="0" collapsed="false">
      <c r="A1312" s="250" t="n">
        <v>95700</v>
      </c>
      <c r="B1312" s="250" t="s">
        <v>1760</v>
      </c>
      <c r="C1312" s="250" t="s">
        <v>1248</v>
      </c>
      <c r="D1312" s="251" t="n">
        <v>6.49</v>
      </c>
    </row>
    <row r="1313" customFormat="false" ht="12.8" hidden="false" customHeight="false" outlineLevel="0" collapsed="false">
      <c r="A1313" s="250" t="n">
        <v>95701</v>
      </c>
      <c r="B1313" s="250" t="s">
        <v>1761</v>
      </c>
      <c r="C1313" s="250" t="s">
        <v>1248</v>
      </c>
      <c r="D1313" s="251" t="n">
        <v>2.28</v>
      </c>
    </row>
    <row r="1314" customFormat="false" ht="12.8" hidden="false" customHeight="false" outlineLevel="0" collapsed="false">
      <c r="A1314" s="250" t="n">
        <v>95704</v>
      </c>
      <c r="B1314" s="250" t="s">
        <v>1762</v>
      </c>
      <c r="C1314" s="250" t="s">
        <v>1248</v>
      </c>
      <c r="D1314" s="251" t="n">
        <v>44.25</v>
      </c>
    </row>
    <row r="1315" customFormat="false" ht="12.8" hidden="false" customHeight="false" outlineLevel="0" collapsed="false">
      <c r="A1315" s="250" t="n">
        <v>95705</v>
      </c>
      <c r="B1315" s="250" t="s">
        <v>1763</v>
      </c>
      <c r="C1315" s="250" t="s">
        <v>1248</v>
      </c>
      <c r="D1315" s="251" t="n">
        <v>11.87</v>
      </c>
    </row>
    <row r="1316" customFormat="false" ht="12.8" hidden="false" customHeight="false" outlineLevel="0" collapsed="false">
      <c r="A1316" s="250" t="n">
        <v>95706</v>
      </c>
      <c r="B1316" s="250" t="s">
        <v>1764</v>
      </c>
      <c r="C1316" s="250" t="s">
        <v>1248</v>
      </c>
      <c r="D1316" s="251" t="n">
        <v>55.37</v>
      </c>
    </row>
    <row r="1317" customFormat="false" ht="12.8" hidden="false" customHeight="false" outlineLevel="0" collapsed="false">
      <c r="A1317" s="250" t="n">
        <v>95707</v>
      </c>
      <c r="B1317" s="250" t="s">
        <v>1765</v>
      </c>
      <c r="C1317" s="250" t="s">
        <v>1248</v>
      </c>
      <c r="D1317" s="251" t="n">
        <v>2.99</v>
      </c>
    </row>
    <row r="1318" customFormat="false" ht="12.8" hidden="false" customHeight="false" outlineLevel="0" collapsed="false">
      <c r="A1318" s="250" t="n">
        <v>95716</v>
      </c>
      <c r="B1318" s="250" t="s">
        <v>1766</v>
      </c>
      <c r="C1318" s="250" t="s">
        <v>1248</v>
      </c>
      <c r="D1318" s="251" t="n">
        <v>51.2</v>
      </c>
    </row>
    <row r="1319" customFormat="false" ht="12.8" hidden="false" customHeight="false" outlineLevel="0" collapsed="false">
      <c r="A1319" s="250" t="n">
        <v>95717</v>
      </c>
      <c r="B1319" s="250" t="s">
        <v>1767</v>
      </c>
      <c r="C1319" s="250" t="s">
        <v>1248</v>
      </c>
      <c r="D1319" s="251" t="n">
        <v>13.53</v>
      </c>
    </row>
    <row r="1320" customFormat="false" ht="12.8" hidden="false" customHeight="false" outlineLevel="0" collapsed="false">
      <c r="A1320" s="250" t="n">
        <v>95718</v>
      </c>
      <c r="B1320" s="250" t="s">
        <v>1768</v>
      </c>
      <c r="C1320" s="250" t="s">
        <v>1248</v>
      </c>
      <c r="D1320" s="251" t="n">
        <v>64</v>
      </c>
    </row>
    <row r="1321" customFormat="false" ht="12.8" hidden="false" customHeight="false" outlineLevel="0" collapsed="false">
      <c r="A1321" s="250" t="n">
        <v>95719</v>
      </c>
      <c r="B1321" s="250" t="s">
        <v>1769</v>
      </c>
      <c r="C1321" s="250" t="s">
        <v>1248</v>
      </c>
      <c r="D1321" s="251" t="n">
        <v>88.82</v>
      </c>
    </row>
    <row r="1322" customFormat="false" ht="12.8" hidden="false" customHeight="false" outlineLevel="0" collapsed="false">
      <c r="A1322" s="250" t="n">
        <v>95869</v>
      </c>
      <c r="B1322" s="250" t="s">
        <v>1770</v>
      </c>
      <c r="C1322" s="250" t="s">
        <v>1248</v>
      </c>
      <c r="D1322" s="251" t="n">
        <v>3.58</v>
      </c>
    </row>
    <row r="1323" customFormat="false" ht="12.8" hidden="false" customHeight="false" outlineLevel="0" collapsed="false">
      <c r="A1323" s="250" t="n">
        <v>95870</v>
      </c>
      <c r="B1323" s="250" t="s">
        <v>1771</v>
      </c>
      <c r="C1323" s="250" t="s">
        <v>1248</v>
      </c>
      <c r="D1323" s="251" t="n">
        <v>9.08</v>
      </c>
    </row>
    <row r="1324" customFormat="false" ht="12.8" hidden="false" customHeight="false" outlineLevel="0" collapsed="false">
      <c r="A1324" s="250" t="n">
        <v>95871</v>
      </c>
      <c r="B1324" s="250" t="s">
        <v>1772</v>
      </c>
      <c r="C1324" s="250" t="s">
        <v>1248</v>
      </c>
      <c r="D1324" s="251" t="n">
        <v>269.73</v>
      </c>
    </row>
    <row r="1325" customFormat="false" ht="12.8" hidden="false" customHeight="false" outlineLevel="0" collapsed="false">
      <c r="A1325" s="250" t="n">
        <v>95874</v>
      </c>
      <c r="B1325" s="250" t="s">
        <v>1773</v>
      </c>
      <c r="C1325" s="250" t="s">
        <v>1248</v>
      </c>
      <c r="D1325" s="251" t="n">
        <v>10.17</v>
      </c>
    </row>
    <row r="1326" customFormat="false" ht="12.8" hidden="false" customHeight="false" outlineLevel="0" collapsed="false">
      <c r="A1326" s="250" t="n">
        <v>96008</v>
      </c>
      <c r="B1326" s="250" t="s">
        <v>1774</v>
      </c>
      <c r="C1326" s="250" t="s">
        <v>1248</v>
      </c>
      <c r="D1326" s="251" t="n">
        <v>23.52</v>
      </c>
    </row>
    <row r="1327" customFormat="false" ht="12.8" hidden="false" customHeight="false" outlineLevel="0" collapsed="false">
      <c r="A1327" s="250" t="n">
        <v>96009</v>
      </c>
      <c r="B1327" s="250" t="s">
        <v>1775</v>
      </c>
      <c r="C1327" s="250" t="s">
        <v>1248</v>
      </c>
      <c r="D1327" s="251" t="n">
        <v>6.3</v>
      </c>
    </row>
    <row r="1328" customFormat="false" ht="12.8" hidden="false" customHeight="false" outlineLevel="0" collapsed="false">
      <c r="A1328" s="250" t="n">
        <v>96011</v>
      </c>
      <c r="B1328" s="250" t="s">
        <v>1776</v>
      </c>
      <c r="C1328" s="250" t="s">
        <v>1248</v>
      </c>
      <c r="D1328" s="251" t="n">
        <v>25.73</v>
      </c>
    </row>
    <row r="1329" customFormat="false" ht="12.8" hidden="false" customHeight="false" outlineLevel="0" collapsed="false">
      <c r="A1329" s="250" t="n">
        <v>96012</v>
      </c>
      <c r="B1329" s="250" t="s">
        <v>1777</v>
      </c>
      <c r="C1329" s="250" t="s">
        <v>1248</v>
      </c>
      <c r="D1329" s="251" t="n">
        <v>95.5</v>
      </c>
    </row>
    <row r="1330" customFormat="false" ht="12.8" hidden="false" customHeight="false" outlineLevel="0" collapsed="false">
      <c r="A1330" s="250" t="n">
        <v>96015</v>
      </c>
      <c r="B1330" s="250" t="s">
        <v>1778</v>
      </c>
      <c r="C1330" s="250" t="s">
        <v>1248</v>
      </c>
      <c r="D1330" s="251" t="n">
        <v>23.32</v>
      </c>
    </row>
    <row r="1331" customFormat="false" ht="12.8" hidden="false" customHeight="false" outlineLevel="0" collapsed="false">
      <c r="A1331" s="250" t="n">
        <v>96016</v>
      </c>
      <c r="B1331" s="250" t="s">
        <v>1779</v>
      </c>
      <c r="C1331" s="250" t="s">
        <v>1248</v>
      </c>
      <c r="D1331" s="251" t="n">
        <v>6.25</v>
      </c>
    </row>
    <row r="1332" customFormat="false" ht="12.8" hidden="false" customHeight="false" outlineLevel="0" collapsed="false">
      <c r="A1332" s="250" t="n">
        <v>96018</v>
      </c>
      <c r="B1332" s="250" t="s">
        <v>1780</v>
      </c>
      <c r="C1332" s="250" t="s">
        <v>1248</v>
      </c>
      <c r="D1332" s="251" t="n">
        <v>25.51</v>
      </c>
    </row>
    <row r="1333" customFormat="false" ht="12.8" hidden="false" customHeight="false" outlineLevel="0" collapsed="false">
      <c r="A1333" s="250" t="n">
        <v>96019</v>
      </c>
      <c r="B1333" s="250" t="s">
        <v>1781</v>
      </c>
      <c r="C1333" s="250" t="s">
        <v>1248</v>
      </c>
      <c r="D1333" s="251" t="n">
        <v>95.5</v>
      </c>
    </row>
    <row r="1334" customFormat="false" ht="12.8" hidden="false" customHeight="false" outlineLevel="0" collapsed="false">
      <c r="A1334" s="250" t="n">
        <v>96023</v>
      </c>
      <c r="B1334" s="250" t="s">
        <v>1782</v>
      </c>
      <c r="C1334" s="250" t="s">
        <v>1248</v>
      </c>
      <c r="D1334" s="251" t="n">
        <v>17.98</v>
      </c>
    </row>
    <row r="1335" customFormat="false" ht="12.8" hidden="false" customHeight="false" outlineLevel="0" collapsed="false">
      <c r="A1335" s="250" t="n">
        <v>96024</v>
      </c>
      <c r="B1335" s="250" t="s">
        <v>1783</v>
      </c>
      <c r="C1335" s="250" t="s">
        <v>1248</v>
      </c>
      <c r="D1335" s="251" t="n">
        <v>4.82</v>
      </c>
    </row>
    <row r="1336" customFormat="false" ht="12.8" hidden="false" customHeight="false" outlineLevel="0" collapsed="false">
      <c r="A1336" s="250" t="n">
        <v>96026</v>
      </c>
      <c r="B1336" s="250" t="s">
        <v>1784</v>
      </c>
      <c r="C1336" s="250" t="s">
        <v>1248</v>
      </c>
      <c r="D1336" s="251" t="n">
        <v>19.67</v>
      </c>
    </row>
    <row r="1337" customFormat="false" ht="12.8" hidden="false" customHeight="false" outlineLevel="0" collapsed="false">
      <c r="A1337" s="250" t="n">
        <v>96027</v>
      </c>
      <c r="B1337" s="250" t="s">
        <v>1785</v>
      </c>
      <c r="C1337" s="250" t="s">
        <v>1248</v>
      </c>
      <c r="D1337" s="251" t="n">
        <v>66.54</v>
      </c>
    </row>
    <row r="1338" customFormat="false" ht="12.8" hidden="false" customHeight="false" outlineLevel="0" collapsed="false">
      <c r="A1338" s="250" t="n">
        <v>96030</v>
      </c>
      <c r="B1338" s="250" t="s">
        <v>1786</v>
      </c>
      <c r="C1338" s="250" t="s">
        <v>1248</v>
      </c>
      <c r="D1338" s="251" t="n">
        <v>33.26</v>
      </c>
    </row>
    <row r="1339" customFormat="false" ht="12.8" hidden="false" customHeight="false" outlineLevel="0" collapsed="false">
      <c r="A1339" s="250" t="n">
        <v>96031</v>
      </c>
      <c r="B1339" s="250" t="s">
        <v>1787</v>
      </c>
      <c r="C1339" s="250" t="s">
        <v>1248</v>
      </c>
      <c r="D1339" s="251" t="n">
        <v>12.52</v>
      </c>
    </row>
    <row r="1340" customFormat="false" ht="12.8" hidden="false" customHeight="false" outlineLevel="0" collapsed="false">
      <c r="A1340" s="250" t="n">
        <v>96032</v>
      </c>
      <c r="B1340" s="250" t="s">
        <v>1788</v>
      </c>
      <c r="C1340" s="250" t="s">
        <v>1248</v>
      </c>
      <c r="D1340" s="251" t="n">
        <v>5.03</v>
      </c>
    </row>
    <row r="1341" customFormat="false" ht="12.8" hidden="false" customHeight="false" outlineLevel="0" collapsed="false">
      <c r="A1341" s="250" t="n">
        <v>96033</v>
      </c>
      <c r="B1341" s="250" t="s">
        <v>1789</v>
      </c>
      <c r="C1341" s="250" t="s">
        <v>1248</v>
      </c>
      <c r="D1341" s="251" t="n">
        <v>56.95</v>
      </c>
    </row>
    <row r="1342" customFormat="false" ht="12.8" hidden="false" customHeight="false" outlineLevel="0" collapsed="false">
      <c r="A1342" s="250" t="n">
        <v>96034</v>
      </c>
      <c r="B1342" s="250" t="s">
        <v>1790</v>
      </c>
      <c r="C1342" s="250" t="s">
        <v>1248</v>
      </c>
      <c r="D1342" s="251" t="n">
        <v>140.06</v>
      </c>
    </row>
    <row r="1343" customFormat="false" ht="12.8" hidden="false" customHeight="false" outlineLevel="0" collapsed="false">
      <c r="A1343" s="250" t="n">
        <v>96053</v>
      </c>
      <c r="B1343" s="250" t="s">
        <v>1791</v>
      </c>
      <c r="C1343" s="250" t="s">
        <v>1248</v>
      </c>
      <c r="D1343" s="251" t="n">
        <v>18.18</v>
      </c>
    </row>
    <row r="1344" customFormat="false" ht="12.8" hidden="false" customHeight="false" outlineLevel="0" collapsed="false">
      <c r="A1344" s="250" t="n">
        <v>96054</v>
      </c>
      <c r="B1344" s="250" t="s">
        <v>1792</v>
      </c>
      <c r="C1344" s="250" t="s">
        <v>1248</v>
      </c>
      <c r="D1344" s="251" t="n">
        <v>29.69</v>
      </c>
    </row>
    <row r="1345" customFormat="false" ht="12.8" hidden="false" customHeight="false" outlineLevel="0" collapsed="false">
      <c r="A1345" s="250" t="n">
        <v>96055</v>
      </c>
      <c r="B1345" s="250" t="s">
        <v>1793</v>
      </c>
      <c r="C1345" s="250" t="s">
        <v>1248</v>
      </c>
      <c r="D1345" s="251" t="n">
        <v>4.87</v>
      </c>
    </row>
    <row r="1346" customFormat="false" ht="12.8" hidden="false" customHeight="false" outlineLevel="0" collapsed="false">
      <c r="A1346" s="250" t="n">
        <v>96056</v>
      </c>
      <c r="B1346" s="250" t="s">
        <v>1794</v>
      </c>
      <c r="C1346" s="250" t="s">
        <v>1248</v>
      </c>
      <c r="D1346" s="251" t="n">
        <v>19.89</v>
      </c>
    </row>
    <row r="1347" customFormat="false" ht="12.8" hidden="false" customHeight="false" outlineLevel="0" collapsed="false">
      <c r="A1347" s="250" t="n">
        <v>96057</v>
      </c>
      <c r="B1347" s="250" t="s">
        <v>1795</v>
      </c>
      <c r="C1347" s="250" t="s">
        <v>1248</v>
      </c>
      <c r="D1347" s="251" t="n">
        <v>66.54</v>
      </c>
    </row>
    <row r="1348" customFormat="false" ht="12.8" hidden="false" customHeight="false" outlineLevel="0" collapsed="false">
      <c r="A1348" s="250" t="n">
        <v>96060</v>
      </c>
      <c r="B1348" s="250" t="s">
        <v>1796</v>
      </c>
      <c r="C1348" s="250" t="s">
        <v>1248</v>
      </c>
      <c r="D1348" s="251" t="n">
        <v>5.79</v>
      </c>
    </row>
    <row r="1349" customFormat="false" ht="12.8" hidden="false" customHeight="false" outlineLevel="0" collapsed="false">
      <c r="A1349" s="250" t="n">
        <v>96061</v>
      </c>
      <c r="B1349" s="250" t="s">
        <v>1797</v>
      </c>
      <c r="C1349" s="250" t="s">
        <v>1248</v>
      </c>
      <c r="D1349" s="251" t="n">
        <v>37.12</v>
      </c>
    </row>
    <row r="1350" customFormat="false" ht="12.8" hidden="false" customHeight="false" outlineLevel="0" collapsed="false">
      <c r="A1350" s="250" t="n">
        <v>96062</v>
      </c>
      <c r="B1350" s="250" t="s">
        <v>1798</v>
      </c>
      <c r="C1350" s="250" t="s">
        <v>1248</v>
      </c>
      <c r="D1350" s="251" t="n">
        <v>39.36</v>
      </c>
    </row>
    <row r="1351" customFormat="false" ht="12.8" hidden="false" customHeight="false" outlineLevel="0" collapsed="false">
      <c r="A1351" s="250" t="n">
        <v>96241</v>
      </c>
      <c r="B1351" s="250" t="s">
        <v>1799</v>
      </c>
      <c r="C1351" s="250" t="s">
        <v>1248</v>
      </c>
      <c r="D1351" s="251" t="n">
        <v>25.92</v>
      </c>
    </row>
    <row r="1352" customFormat="false" ht="12.8" hidden="false" customHeight="false" outlineLevel="0" collapsed="false">
      <c r="A1352" s="250" t="n">
        <v>96242</v>
      </c>
      <c r="B1352" s="250" t="s">
        <v>1800</v>
      </c>
      <c r="C1352" s="250" t="s">
        <v>1248</v>
      </c>
      <c r="D1352" s="251" t="n">
        <v>6.85</v>
      </c>
    </row>
    <row r="1353" customFormat="false" ht="12.8" hidden="false" customHeight="false" outlineLevel="0" collapsed="false">
      <c r="A1353" s="250" t="n">
        <v>96243</v>
      </c>
      <c r="B1353" s="250" t="s">
        <v>1801</v>
      </c>
      <c r="C1353" s="250" t="s">
        <v>1248</v>
      </c>
      <c r="D1353" s="251" t="n">
        <v>32.4</v>
      </c>
    </row>
    <row r="1354" customFormat="false" ht="12.8" hidden="false" customHeight="false" outlineLevel="0" collapsed="false">
      <c r="A1354" s="250" t="n">
        <v>96244</v>
      </c>
      <c r="B1354" s="250" t="s">
        <v>1802</v>
      </c>
      <c r="C1354" s="250" t="s">
        <v>1248</v>
      </c>
      <c r="D1354" s="251" t="n">
        <v>17.19</v>
      </c>
    </row>
    <row r="1355" customFormat="false" ht="12.8" hidden="false" customHeight="false" outlineLevel="0" collapsed="false">
      <c r="A1355" s="250" t="n">
        <v>96301</v>
      </c>
      <c r="B1355" s="250" t="s">
        <v>1803</v>
      </c>
      <c r="C1355" s="250" t="s">
        <v>1248</v>
      </c>
      <c r="D1355" s="251" t="n">
        <v>48.52</v>
      </c>
    </row>
    <row r="1356" customFormat="false" ht="12.8" hidden="false" customHeight="false" outlineLevel="0" collapsed="false">
      <c r="A1356" s="250" t="n">
        <v>96457</v>
      </c>
      <c r="B1356" s="250" t="s">
        <v>1804</v>
      </c>
      <c r="C1356" s="250" t="s">
        <v>1248</v>
      </c>
      <c r="D1356" s="251" t="n">
        <v>63.05</v>
      </c>
    </row>
    <row r="1357" customFormat="false" ht="12.8" hidden="false" customHeight="false" outlineLevel="0" collapsed="false">
      <c r="A1357" s="250" t="n">
        <v>96458</v>
      </c>
      <c r="B1357" s="250" t="s">
        <v>1805</v>
      </c>
      <c r="C1357" s="250" t="s">
        <v>1248</v>
      </c>
      <c r="D1357" s="251" t="n">
        <v>66.55</v>
      </c>
    </row>
    <row r="1358" customFormat="false" ht="12.8" hidden="false" customHeight="false" outlineLevel="0" collapsed="false">
      <c r="A1358" s="250" t="n">
        <v>96459</v>
      </c>
      <c r="B1358" s="250" t="s">
        <v>1806</v>
      </c>
      <c r="C1358" s="250" t="s">
        <v>1248</v>
      </c>
      <c r="D1358" s="251" t="n">
        <v>14.26</v>
      </c>
    </row>
    <row r="1359" customFormat="false" ht="12.8" hidden="false" customHeight="false" outlineLevel="0" collapsed="false">
      <c r="A1359" s="250" t="n">
        <v>96460</v>
      </c>
      <c r="B1359" s="250" t="s">
        <v>1807</v>
      </c>
      <c r="C1359" s="250" t="s">
        <v>1248</v>
      </c>
      <c r="D1359" s="251" t="n">
        <v>53.18</v>
      </c>
    </row>
    <row r="1360" customFormat="false" ht="12.8" hidden="false" customHeight="false" outlineLevel="0" collapsed="false">
      <c r="A1360" s="250" t="n">
        <v>98760</v>
      </c>
      <c r="B1360" s="250" t="s">
        <v>1808</v>
      </c>
      <c r="C1360" s="250" t="s">
        <v>1248</v>
      </c>
      <c r="D1360" s="251" t="n">
        <v>0.05</v>
      </c>
    </row>
    <row r="1361" customFormat="false" ht="12.8" hidden="false" customHeight="false" outlineLevel="0" collapsed="false">
      <c r="A1361" s="250" t="n">
        <v>98761</v>
      </c>
      <c r="B1361" s="250" t="s">
        <v>1809</v>
      </c>
      <c r="C1361" s="250" t="s">
        <v>1248</v>
      </c>
      <c r="D1361" s="251" t="n">
        <v>0.01</v>
      </c>
    </row>
    <row r="1362" customFormat="false" ht="12.8" hidden="false" customHeight="false" outlineLevel="0" collapsed="false">
      <c r="A1362" s="250" t="n">
        <v>98762</v>
      </c>
      <c r="B1362" s="250" t="s">
        <v>1810</v>
      </c>
      <c r="C1362" s="250" t="s">
        <v>1248</v>
      </c>
      <c r="D1362" s="251" t="n">
        <v>0.07</v>
      </c>
    </row>
    <row r="1363" customFormat="false" ht="12.8" hidden="false" customHeight="false" outlineLevel="0" collapsed="false">
      <c r="A1363" s="250" t="n">
        <v>98763</v>
      </c>
      <c r="B1363" s="250" t="s">
        <v>1811</v>
      </c>
      <c r="C1363" s="250" t="s">
        <v>1248</v>
      </c>
      <c r="D1363" s="251" t="n">
        <v>3.35</v>
      </c>
    </row>
    <row r="1364" customFormat="false" ht="12.8" hidden="false" customHeight="false" outlineLevel="0" collapsed="false">
      <c r="A1364" s="250" t="n">
        <v>99829</v>
      </c>
      <c r="B1364" s="250" t="s">
        <v>1812</v>
      </c>
      <c r="C1364" s="250" t="s">
        <v>1248</v>
      </c>
      <c r="D1364" s="251" t="n">
        <v>0.2</v>
      </c>
    </row>
    <row r="1365" customFormat="false" ht="12.8" hidden="false" customHeight="false" outlineLevel="0" collapsed="false">
      <c r="A1365" s="250" t="n">
        <v>99830</v>
      </c>
      <c r="B1365" s="250" t="s">
        <v>1813</v>
      </c>
      <c r="C1365" s="250" t="s">
        <v>1248</v>
      </c>
      <c r="D1365" s="251" t="n">
        <v>0.04</v>
      </c>
    </row>
    <row r="1366" customFormat="false" ht="12.8" hidden="false" customHeight="false" outlineLevel="0" collapsed="false">
      <c r="A1366" s="250" t="n">
        <v>99831</v>
      </c>
      <c r="B1366" s="250" t="s">
        <v>1814</v>
      </c>
      <c r="C1366" s="250" t="s">
        <v>1248</v>
      </c>
      <c r="D1366" s="251" t="n">
        <v>0.14</v>
      </c>
    </row>
    <row r="1367" customFormat="false" ht="12.8" hidden="false" customHeight="false" outlineLevel="0" collapsed="false">
      <c r="A1367" s="250" t="n">
        <v>99832</v>
      </c>
      <c r="B1367" s="250" t="s">
        <v>1815</v>
      </c>
      <c r="C1367" s="250" t="s">
        <v>1248</v>
      </c>
      <c r="D1367" s="251" t="n">
        <v>1.37</v>
      </c>
    </row>
    <row r="1368" customFormat="false" ht="12.8" hidden="false" customHeight="false" outlineLevel="0" collapsed="false">
      <c r="A1368" s="250" t="n">
        <v>100637</v>
      </c>
      <c r="B1368" s="250" t="s">
        <v>1816</v>
      </c>
      <c r="C1368" s="250" t="s">
        <v>1248</v>
      </c>
      <c r="D1368" s="251" t="n">
        <v>214.66</v>
      </c>
    </row>
    <row r="1369" customFormat="false" ht="12.8" hidden="false" customHeight="false" outlineLevel="0" collapsed="false">
      <c r="A1369" s="250" t="n">
        <v>100638</v>
      </c>
      <c r="B1369" s="250" t="s">
        <v>1817</v>
      </c>
      <c r="C1369" s="250" t="s">
        <v>1248</v>
      </c>
      <c r="D1369" s="251" t="n">
        <v>65.98</v>
      </c>
    </row>
    <row r="1370" customFormat="false" ht="12.8" hidden="false" customHeight="false" outlineLevel="0" collapsed="false">
      <c r="A1370" s="250" t="n">
        <v>100639</v>
      </c>
      <c r="B1370" s="250" t="s">
        <v>1818</v>
      </c>
      <c r="C1370" s="250" t="s">
        <v>1248</v>
      </c>
      <c r="D1370" s="251" t="n">
        <v>268.53</v>
      </c>
    </row>
    <row r="1371" customFormat="false" ht="12.8" hidden="false" customHeight="false" outlineLevel="0" collapsed="false">
      <c r="A1371" s="250" t="n">
        <v>100640</v>
      </c>
      <c r="B1371" s="250" t="s">
        <v>1819</v>
      </c>
      <c r="C1371" s="250" t="s">
        <v>1248</v>
      </c>
      <c r="D1371" s="251" t="n">
        <v>4255.2</v>
      </c>
    </row>
    <row r="1372" customFormat="false" ht="12.8" hidden="false" customHeight="false" outlineLevel="0" collapsed="false">
      <c r="A1372" s="250" t="n">
        <v>100643</v>
      </c>
      <c r="B1372" s="250" t="s">
        <v>1820</v>
      </c>
      <c r="C1372" s="250" t="s">
        <v>1248</v>
      </c>
      <c r="D1372" s="251" t="n">
        <v>439.84</v>
      </c>
    </row>
    <row r="1373" customFormat="false" ht="12.8" hidden="false" customHeight="false" outlineLevel="0" collapsed="false">
      <c r="A1373" s="250" t="n">
        <v>100644</v>
      </c>
      <c r="B1373" s="250" t="s">
        <v>1821</v>
      </c>
      <c r="C1373" s="250" t="s">
        <v>1248</v>
      </c>
      <c r="D1373" s="251" t="n">
        <v>155.04</v>
      </c>
    </row>
    <row r="1374" customFormat="false" ht="12.8" hidden="false" customHeight="false" outlineLevel="0" collapsed="false">
      <c r="A1374" s="250" t="n">
        <v>100645</v>
      </c>
      <c r="B1374" s="250" t="s">
        <v>1822</v>
      </c>
      <c r="C1374" s="250" t="s">
        <v>1248</v>
      </c>
      <c r="D1374" s="251" t="n">
        <v>707.05</v>
      </c>
    </row>
    <row r="1375" customFormat="false" ht="12.8" hidden="false" customHeight="false" outlineLevel="0" collapsed="false">
      <c r="A1375" s="250" t="n">
        <v>100646</v>
      </c>
      <c r="B1375" s="250" t="s">
        <v>1823</v>
      </c>
      <c r="C1375" s="250" t="s">
        <v>1248</v>
      </c>
      <c r="D1375" s="251" t="n">
        <v>5319</v>
      </c>
    </row>
    <row r="1376" customFormat="false" ht="12.8" hidden="false" customHeight="false" outlineLevel="0" collapsed="false">
      <c r="A1376" s="250" t="n">
        <v>102270</v>
      </c>
      <c r="B1376" s="250" t="s">
        <v>1824</v>
      </c>
      <c r="C1376" s="250" t="s">
        <v>1248</v>
      </c>
      <c r="D1376" s="251" t="n">
        <v>0.77</v>
      </c>
    </row>
    <row r="1377" customFormat="false" ht="12.8" hidden="false" customHeight="false" outlineLevel="0" collapsed="false">
      <c r="A1377" s="250" t="n">
        <v>102271</v>
      </c>
      <c r="B1377" s="250" t="s">
        <v>1825</v>
      </c>
      <c r="C1377" s="250" t="s">
        <v>1248</v>
      </c>
      <c r="D1377" s="251" t="n">
        <v>0.17</v>
      </c>
    </row>
    <row r="1378" customFormat="false" ht="12.8" hidden="false" customHeight="false" outlineLevel="0" collapsed="false">
      <c r="A1378" s="250" t="n">
        <v>102272</v>
      </c>
      <c r="B1378" s="250" t="s">
        <v>1826</v>
      </c>
      <c r="C1378" s="250" t="s">
        <v>1248</v>
      </c>
      <c r="D1378" s="251" t="n">
        <v>0.96</v>
      </c>
    </row>
    <row r="1379" customFormat="false" ht="12.8" hidden="false" customHeight="false" outlineLevel="0" collapsed="false">
      <c r="A1379" s="250" t="n">
        <v>102273</v>
      </c>
      <c r="B1379" s="250" t="s">
        <v>1827</v>
      </c>
      <c r="C1379" s="250" t="s">
        <v>1248</v>
      </c>
      <c r="D1379" s="251" t="n">
        <v>1.24</v>
      </c>
    </row>
    <row r="1380" customFormat="false" ht="12.8" hidden="false" customHeight="false" outlineLevel="0" collapsed="false">
      <c r="A1380" s="250" t="n">
        <v>102809</v>
      </c>
      <c r="B1380" s="250" t="s">
        <v>1828</v>
      </c>
      <c r="C1380" s="250" t="s">
        <v>1248</v>
      </c>
      <c r="D1380" s="251" t="n">
        <v>17.78</v>
      </c>
    </row>
    <row r="1381" customFormat="false" ht="12.8" hidden="false" customHeight="false" outlineLevel="0" collapsed="false">
      <c r="A1381" s="250" t="n">
        <v>102815</v>
      </c>
      <c r="B1381" s="250" t="s">
        <v>1829</v>
      </c>
      <c r="C1381" s="250" t="s">
        <v>1248</v>
      </c>
      <c r="D1381" s="251" t="n">
        <v>2.48</v>
      </c>
    </row>
    <row r="1382" customFormat="false" ht="12.8" hidden="false" customHeight="false" outlineLevel="0" collapsed="false">
      <c r="A1382" s="250" t="n">
        <v>102826</v>
      </c>
      <c r="B1382" s="250" t="s">
        <v>1830</v>
      </c>
      <c r="C1382" s="250" t="s">
        <v>1248</v>
      </c>
      <c r="D1382" s="251" t="n">
        <v>4.65</v>
      </c>
    </row>
    <row r="1383" customFormat="false" ht="12.8" hidden="false" customHeight="false" outlineLevel="0" collapsed="false">
      <c r="A1383" s="250" t="n">
        <v>102832</v>
      </c>
      <c r="B1383" s="250" t="s">
        <v>1831</v>
      </c>
      <c r="C1383" s="250" t="s">
        <v>1248</v>
      </c>
      <c r="D1383" s="251" t="n">
        <v>6.2</v>
      </c>
    </row>
    <row r="1384" customFormat="false" ht="12.8" hidden="false" customHeight="false" outlineLevel="0" collapsed="false">
      <c r="A1384" s="250" t="n">
        <v>102843</v>
      </c>
      <c r="B1384" s="250" t="s">
        <v>1832</v>
      </c>
      <c r="C1384" s="250" t="s">
        <v>1248</v>
      </c>
      <c r="D1384" s="251" t="n">
        <v>132.97</v>
      </c>
    </row>
    <row r="1385" customFormat="false" ht="12.8" hidden="false" customHeight="false" outlineLevel="0" collapsed="false">
      <c r="A1385" s="250" t="n">
        <v>102849</v>
      </c>
      <c r="B1385" s="250" t="s">
        <v>1833</v>
      </c>
      <c r="C1385" s="250" t="s">
        <v>1248</v>
      </c>
      <c r="D1385" s="251" t="n">
        <v>65.01</v>
      </c>
    </row>
    <row r="1386" customFormat="false" ht="12.8" hidden="false" customHeight="false" outlineLevel="0" collapsed="false">
      <c r="A1386" s="250" t="n">
        <v>102855</v>
      </c>
      <c r="B1386" s="250" t="s">
        <v>1834</v>
      </c>
      <c r="C1386" s="250" t="s">
        <v>1248</v>
      </c>
      <c r="D1386" s="251" t="n">
        <v>65.01</v>
      </c>
    </row>
    <row r="1387" customFormat="false" ht="12.8" hidden="false" customHeight="false" outlineLevel="0" collapsed="false">
      <c r="A1387" s="250" t="n">
        <v>102861</v>
      </c>
      <c r="B1387" s="250" t="s">
        <v>1835</v>
      </c>
      <c r="C1387" s="250" t="s">
        <v>1248</v>
      </c>
      <c r="D1387" s="251" t="n">
        <v>0.91</v>
      </c>
    </row>
    <row r="1388" customFormat="false" ht="12.8" hidden="false" customHeight="false" outlineLevel="0" collapsed="false">
      <c r="A1388" s="250" t="n">
        <v>102867</v>
      </c>
      <c r="B1388" s="250" t="s">
        <v>1836</v>
      </c>
      <c r="C1388" s="250" t="s">
        <v>1248</v>
      </c>
      <c r="D1388" s="251" t="n">
        <v>0.49</v>
      </c>
    </row>
    <row r="1389" customFormat="false" ht="12.8" hidden="false" customHeight="false" outlineLevel="0" collapsed="false">
      <c r="A1389" s="250" t="n">
        <v>102873</v>
      </c>
      <c r="B1389" s="250" t="s">
        <v>1837</v>
      </c>
      <c r="C1389" s="250" t="s">
        <v>1248</v>
      </c>
      <c r="D1389" s="251" t="n">
        <v>118.14</v>
      </c>
    </row>
    <row r="1390" customFormat="false" ht="12.8" hidden="false" customHeight="false" outlineLevel="0" collapsed="false">
      <c r="A1390" s="250" t="n">
        <v>102879</v>
      </c>
      <c r="B1390" s="250" t="s">
        <v>1838</v>
      </c>
      <c r="C1390" s="250" t="s">
        <v>1248</v>
      </c>
      <c r="D1390" s="251" t="n">
        <v>177.3</v>
      </c>
    </row>
    <row r="1391" customFormat="false" ht="12.8" hidden="false" customHeight="false" outlineLevel="0" collapsed="false">
      <c r="A1391" s="250" t="n">
        <v>102885</v>
      </c>
      <c r="B1391" s="250" t="s">
        <v>1839</v>
      </c>
      <c r="C1391" s="250" t="s">
        <v>1248</v>
      </c>
      <c r="D1391" s="251" t="n">
        <v>0.93</v>
      </c>
    </row>
    <row r="1392" customFormat="false" ht="12.8" hidden="false" customHeight="false" outlineLevel="0" collapsed="false">
      <c r="A1392" s="250" t="n">
        <v>102891</v>
      </c>
      <c r="B1392" s="250" t="s">
        <v>1840</v>
      </c>
      <c r="C1392" s="250" t="s">
        <v>1248</v>
      </c>
      <c r="D1392" s="251" t="n">
        <v>0.93</v>
      </c>
    </row>
    <row r="1393" customFormat="false" ht="12.8" hidden="false" customHeight="false" outlineLevel="0" collapsed="false">
      <c r="A1393" s="250" t="n">
        <v>102897</v>
      </c>
      <c r="B1393" s="250" t="s">
        <v>1841</v>
      </c>
      <c r="C1393" s="250" t="s">
        <v>1248</v>
      </c>
      <c r="D1393" s="251" t="n">
        <v>88.82</v>
      </c>
    </row>
    <row r="1394" customFormat="false" ht="12.8" hidden="false" customHeight="false" outlineLevel="0" collapsed="false">
      <c r="A1394" s="250" t="n">
        <v>102903</v>
      </c>
      <c r="B1394" s="250" t="s">
        <v>1842</v>
      </c>
      <c r="C1394" s="250" t="s">
        <v>1248</v>
      </c>
      <c r="D1394" s="251" t="n">
        <v>11.52</v>
      </c>
    </row>
    <row r="1395" customFormat="false" ht="12.8" hidden="false" customHeight="false" outlineLevel="0" collapsed="false">
      <c r="A1395" s="250" t="n">
        <v>102909</v>
      </c>
      <c r="B1395" s="250" t="s">
        <v>1843</v>
      </c>
      <c r="C1395" s="250" t="s">
        <v>1248</v>
      </c>
      <c r="D1395" s="251" t="n">
        <v>2.97</v>
      </c>
    </row>
    <row r="1396" customFormat="false" ht="12.8" hidden="false" customHeight="false" outlineLevel="0" collapsed="false">
      <c r="A1396" s="250" t="n">
        <v>102915</v>
      </c>
      <c r="B1396" s="250" t="s">
        <v>1844</v>
      </c>
      <c r="C1396" s="250" t="s">
        <v>1248</v>
      </c>
      <c r="D1396" s="251" t="n">
        <v>0.46</v>
      </c>
    </row>
    <row r="1397" customFormat="false" ht="12.8" hidden="false" customHeight="false" outlineLevel="0" collapsed="false">
      <c r="A1397" s="250" t="n">
        <v>102927</v>
      </c>
      <c r="B1397" s="250" t="s">
        <v>1845</v>
      </c>
      <c r="C1397" s="250" t="s">
        <v>1248</v>
      </c>
      <c r="D1397" s="251" t="n">
        <v>0.68</v>
      </c>
    </row>
    <row r="1398" customFormat="false" ht="12.8" hidden="false" customHeight="false" outlineLevel="0" collapsed="false">
      <c r="A1398" s="250" t="n">
        <v>102933</v>
      </c>
      <c r="B1398" s="250" t="s">
        <v>1846</v>
      </c>
      <c r="C1398" s="250" t="s">
        <v>1248</v>
      </c>
      <c r="D1398" s="251" t="n">
        <v>0.68</v>
      </c>
    </row>
    <row r="1399" customFormat="false" ht="12.8" hidden="false" customHeight="false" outlineLevel="0" collapsed="false">
      <c r="A1399" s="250" t="n">
        <v>102939</v>
      </c>
      <c r="B1399" s="250" t="s">
        <v>1847</v>
      </c>
      <c r="C1399" s="250" t="s">
        <v>1248</v>
      </c>
      <c r="D1399" s="251" t="n">
        <v>6.82</v>
      </c>
    </row>
    <row r="1400" customFormat="false" ht="12.8" hidden="false" customHeight="false" outlineLevel="0" collapsed="false">
      <c r="A1400" s="250" t="n">
        <v>102945</v>
      </c>
      <c r="B1400" s="250" t="s">
        <v>1848</v>
      </c>
      <c r="C1400" s="250" t="s">
        <v>1248</v>
      </c>
      <c r="D1400" s="251" t="n">
        <v>0.02</v>
      </c>
    </row>
    <row r="1401" customFormat="false" ht="12.8" hidden="false" customHeight="false" outlineLevel="0" collapsed="false">
      <c r="A1401" s="250" t="n">
        <v>102951</v>
      </c>
      <c r="B1401" s="250" t="s">
        <v>1849</v>
      </c>
      <c r="C1401" s="250" t="s">
        <v>1248</v>
      </c>
      <c r="D1401" s="251" t="n">
        <v>0.45</v>
      </c>
    </row>
    <row r="1402" customFormat="false" ht="12.8" hidden="false" customHeight="false" outlineLevel="0" collapsed="false">
      <c r="A1402" s="250" t="n">
        <v>102957</v>
      </c>
      <c r="B1402" s="250" t="s">
        <v>1850</v>
      </c>
      <c r="C1402" s="250" t="s">
        <v>1248</v>
      </c>
      <c r="D1402" s="251" t="n">
        <v>50.41</v>
      </c>
    </row>
    <row r="1403" customFormat="false" ht="12.8" hidden="false" customHeight="false" outlineLevel="0" collapsed="false">
      <c r="A1403" s="250" t="n">
        <v>102963</v>
      </c>
      <c r="B1403" s="250" t="s">
        <v>1851</v>
      </c>
      <c r="C1403" s="250" t="s">
        <v>1248</v>
      </c>
      <c r="D1403" s="251" t="n">
        <v>83.74</v>
      </c>
    </row>
    <row r="1404" customFormat="false" ht="12.8" hidden="false" customHeight="false" outlineLevel="0" collapsed="false">
      <c r="A1404" s="250" t="n">
        <v>102969</v>
      </c>
      <c r="B1404" s="250" t="s">
        <v>1852</v>
      </c>
      <c r="C1404" s="250" t="s">
        <v>1248</v>
      </c>
      <c r="D1404" s="251" t="n">
        <v>0.92</v>
      </c>
    </row>
    <row r="1405" customFormat="false" ht="12.8" hidden="false" customHeight="false" outlineLevel="0" collapsed="false">
      <c r="A1405" s="250" t="n">
        <v>102985</v>
      </c>
      <c r="B1405" s="250" t="s">
        <v>1853</v>
      </c>
      <c r="C1405" s="250" t="s">
        <v>1248</v>
      </c>
      <c r="D1405" s="251" t="n">
        <v>2.95</v>
      </c>
    </row>
    <row r="1406" customFormat="false" ht="12.8" hidden="false" customHeight="false" outlineLevel="0" collapsed="false">
      <c r="A1406" s="250" t="n">
        <v>103156</v>
      </c>
      <c r="B1406" s="250" t="s">
        <v>1854</v>
      </c>
      <c r="C1406" s="250" t="s">
        <v>1248</v>
      </c>
      <c r="D1406" s="251" t="n">
        <v>1.78</v>
      </c>
    </row>
    <row r="1407" customFormat="false" ht="12.8" hidden="false" customHeight="false" outlineLevel="0" collapsed="false">
      <c r="A1407" s="250" t="n">
        <v>103162</v>
      </c>
      <c r="B1407" s="250" t="s">
        <v>1855</v>
      </c>
      <c r="C1407" s="250" t="s">
        <v>1248</v>
      </c>
      <c r="D1407" s="251" t="n">
        <v>2.17</v>
      </c>
    </row>
    <row r="1408" customFormat="false" ht="12.8" hidden="false" customHeight="false" outlineLevel="0" collapsed="false">
      <c r="A1408" s="250" t="n">
        <v>103168</v>
      </c>
      <c r="B1408" s="250" t="s">
        <v>1856</v>
      </c>
      <c r="C1408" s="250" t="s">
        <v>1248</v>
      </c>
      <c r="D1408" s="251" t="n">
        <v>2.43</v>
      </c>
    </row>
    <row r="1409" customFormat="false" ht="12.8" hidden="false" customHeight="false" outlineLevel="0" collapsed="false">
      <c r="A1409" s="250" t="n">
        <v>103174</v>
      </c>
      <c r="B1409" s="250" t="s">
        <v>1857</v>
      </c>
      <c r="C1409" s="250" t="s">
        <v>1248</v>
      </c>
      <c r="D1409" s="251" t="n">
        <v>6.31</v>
      </c>
    </row>
    <row r="1410" customFormat="false" ht="12.8" hidden="false" customHeight="false" outlineLevel="0" collapsed="false">
      <c r="A1410" s="250" t="n">
        <v>103180</v>
      </c>
      <c r="B1410" s="250" t="s">
        <v>1858</v>
      </c>
      <c r="C1410" s="250" t="s">
        <v>1248</v>
      </c>
      <c r="D1410" s="251" t="n">
        <v>14.11</v>
      </c>
    </row>
    <row r="1411" customFormat="false" ht="12.8" hidden="false" customHeight="false" outlineLevel="0" collapsed="false">
      <c r="A1411" s="250" t="n">
        <v>103223</v>
      </c>
      <c r="B1411" s="250" t="s">
        <v>1859</v>
      </c>
      <c r="C1411" s="250" t="s">
        <v>1248</v>
      </c>
      <c r="D1411" s="251" t="n">
        <v>34.65</v>
      </c>
    </row>
    <row r="1412" customFormat="false" ht="12.8" hidden="false" customHeight="false" outlineLevel="0" collapsed="false">
      <c r="A1412" s="250" t="n">
        <v>103229</v>
      </c>
      <c r="B1412" s="250" t="s">
        <v>1860</v>
      </c>
      <c r="C1412" s="250" t="s">
        <v>1248</v>
      </c>
      <c r="D1412" s="251" t="n">
        <v>95.89</v>
      </c>
    </row>
    <row r="1413" customFormat="false" ht="12.8" hidden="false" customHeight="false" outlineLevel="0" collapsed="false">
      <c r="A1413" s="250" t="n">
        <v>103235</v>
      </c>
      <c r="B1413" s="250" t="s">
        <v>1861</v>
      </c>
      <c r="C1413" s="250" t="s">
        <v>1248</v>
      </c>
      <c r="D1413" s="251" t="n">
        <v>101.4</v>
      </c>
    </row>
    <row r="1414" customFormat="false" ht="12.8" hidden="false" customHeight="false" outlineLevel="0" collapsed="false">
      <c r="A1414" s="250" t="n">
        <v>103241</v>
      </c>
      <c r="B1414" s="250" t="s">
        <v>1862</v>
      </c>
      <c r="C1414" s="250" t="s">
        <v>1248</v>
      </c>
      <c r="D1414" s="251" t="n">
        <v>6.61</v>
      </c>
    </row>
    <row r="1415" customFormat="false" ht="12.8" hidden="false" customHeight="false" outlineLevel="0" collapsed="false">
      <c r="A1415" s="250" t="n">
        <v>103660</v>
      </c>
      <c r="B1415" s="250" t="s">
        <v>1863</v>
      </c>
      <c r="C1415" s="250" t="s">
        <v>1248</v>
      </c>
      <c r="D1415" s="251" t="n">
        <v>11.52</v>
      </c>
    </row>
    <row r="1416" customFormat="false" ht="12.8" hidden="false" customHeight="false" outlineLevel="0" collapsed="false">
      <c r="A1416" s="250" t="n">
        <v>103666</v>
      </c>
      <c r="B1416" s="250" t="s">
        <v>1864</v>
      </c>
      <c r="C1416" s="250" t="s">
        <v>1248</v>
      </c>
      <c r="D1416" s="251" t="n">
        <v>159.09</v>
      </c>
    </row>
    <row r="1417" customFormat="false" ht="12.8" hidden="false" customHeight="false" outlineLevel="0" collapsed="false">
      <c r="A1417" s="250" t="n">
        <v>103792</v>
      </c>
      <c r="B1417" s="250" t="s">
        <v>1865</v>
      </c>
      <c r="C1417" s="250" t="s">
        <v>1248</v>
      </c>
      <c r="D1417" s="251" t="n">
        <v>0.2</v>
      </c>
    </row>
    <row r="1418" customFormat="false" ht="12.8" hidden="false" customHeight="false" outlineLevel="0" collapsed="false">
      <c r="A1418" s="250" t="n">
        <v>103937</v>
      </c>
      <c r="B1418" s="250" t="s">
        <v>1866</v>
      </c>
      <c r="C1418" s="250" t="s">
        <v>1248</v>
      </c>
      <c r="D1418" s="251" t="n">
        <v>1.11</v>
      </c>
    </row>
    <row r="1419" customFormat="false" ht="12.8" hidden="false" customHeight="false" outlineLevel="0" collapsed="false">
      <c r="A1419" s="250" t="n">
        <v>103943</v>
      </c>
      <c r="B1419" s="250" t="s">
        <v>1867</v>
      </c>
      <c r="C1419" s="250" t="s">
        <v>1248</v>
      </c>
      <c r="D1419" s="251" t="n">
        <v>1.11</v>
      </c>
    </row>
    <row r="1420" customFormat="false" ht="12.8" hidden="false" customHeight="false" outlineLevel="0" collapsed="false">
      <c r="A1420" s="250" t="n">
        <v>104087</v>
      </c>
      <c r="B1420" s="250" t="s">
        <v>1868</v>
      </c>
      <c r="C1420" s="250" t="s">
        <v>1248</v>
      </c>
      <c r="D1420" s="251" t="n">
        <v>0.07</v>
      </c>
    </row>
    <row r="1421" customFormat="false" ht="12.8" hidden="false" customHeight="false" outlineLevel="0" collapsed="false">
      <c r="A1421" s="250" t="n">
        <v>104088</v>
      </c>
      <c r="B1421" s="250" t="s">
        <v>1869</v>
      </c>
      <c r="C1421" s="250" t="s">
        <v>1248</v>
      </c>
      <c r="D1421" s="251" t="n">
        <v>0.01</v>
      </c>
    </row>
    <row r="1422" customFormat="false" ht="12.8" hidden="false" customHeight="false" outlineLevel="0" collapsed="false">
      <c r="A1422" s="250" t="n">
        <v>104089</v>
      </c>
      <c r="B1422" s="250" t="s">
        <v>1870</v>
      </c>
      <c r="C1422" s="250" t="s">
        <v>1248</v>
      </c>
      <c r="D1422" s="251" t="n">
        <v>0.08</v>
      </c>
    </row>
    <row r="1423" customFormat="false" ht="12.8" hidden="false" customHeight="false" outlineLevel="0" collapsed="false">
      <c r="A1423" s="250" t="n">
        <v>104090</v>
      </c>
      <c r="B1423" s="250" t="s">
        <v>1871</v>
      </c>
      <c r="C1423" s="250" t="s">
        <v>1248</v>
      </c>
      <c r="D1423" s="251" t="n">
        <v>0.49</v>
      </c>
    </row>
    <row r="1424" customFormat="false" ht="12.8" hidden="false" customHeight="false" outlineLevel="0" collapsed="false">
      <c r="A1424" s="250" t="n">
        <v>104093</v>
      </c>
      <c r="B1424" s="250" t="s">
        <v>1872</v>
      </c>
      <c r="C1424" s="250" t="s">
        <v>1248</v>
      </c>
      <c r="D1424" s="251" t="n">
        <v>0.1</v>
      </c>
    </row>
    <row r="1425" customFormat="false" ht="12.8" hidden="false" customHeight="false" outlineLevel="0" collapsed="false">
      <c r="A1425" s="250" t="n">
        <v>104094</v>
      </c>
      <c r="B1425" s="250" t="s">
        <v>1873</v>
      </c>
      <c r="C1425" s="250" t="s">
        <v>1248</v>
      </c>
      <c r="D1425" s="251" t="n">
        <v>0.02</v>
      </c>
    </row>
    <row r="1426" customFormat="false" ht="12.8" hidden="false" customHeight="false" outlineLevel="0" collapsed="false">
      <c r="A1426" s="250" t="n">
        <v>104095</v>
      </c>
      <c r="B1426" s="250" t="s">
        <v>1874</v>
      </c>
      <c r="C1426" s="250" t="s">
        <v>1248</v>
      </c>
      <c r="D1426" s="251" t="n">
        <v>0.12</v>
      </c>
    </row>
    <row r="1427" customFormat="false" ht="12.8" hidden="false" customHeight="false" outlineLevel="0" collapsed="false">
      <c r="A1427" s="250" t="n">
        <v>104096</v>
      </c>
      <c r="B1427" s="250" t="s">
        <v>1875</v>
      </c>
      <c r="C1427" s="250" t="s">
        <v>1248</v>
      </c>
      <c r="D1427" s="251" t="n">
        <v>0.68</v>
      </c>
    </row>
    <row r="1428" customFormat="false" ht="12.8" hidden="false" customHeight="false" outlineLevel="0" collapsed="false">
      <c r="A1428" s="250" t="n">
        <v>104519</v>
      </c>
      <c r="B1428" s="250" t="s">
        <v>1876</v>
      </c>
      <c r="C1428" s="250" t="s">
        <v>1248</v>
      </c>
      <c r="D1428" s="251" t="n">
        <v>0.46</v>
      </c>
    </row>
    <row r="1429" customFormat="false" ht="12.8" hidden="false" customHeight="false" outlineLevel="0" collapsed="false">
      <c r="A1429" s="250" t="n">
        <v>104655</v>
      </c>
      <c r="B1429" s="250" t="s">
        <v>1877</v>
      </c>
      <c r="C1429" s="250" t="s">
        <v>1248</v>
      </c>
      <c r="D1429" s="251" t="n">
        <v>0.49</v>
      </c>
    </row>
    <row r="1430" customFormat="false" ht="12.8" hidden="false" customHeight="false" outlineLevel="0" collapsed="false">
      <c r="A1430" s="250" t="n">
        <v>104687</v>
      </c>
      <c r="B1430" s="250" t="s">
        <v>1878</v>
      </c>
      <c r="C1430" s="250" t="s">
        <v>1248</v>
      </c>
      <c r="D1430" s="251" t="n">
        <v>443.95</v>
      </c>
    </row>
    <row r="1431" customFormat="false" ht="12.8" hidden="false" customHeight="false" outlineLevel="0" collapsed="false">
      <c r="A1431" s="250" t="n">
        <v>104694</v>
      </c>
      <c r="B1431" s="250" t="s">
        <v>1879</v>
      </c>
      <c r="C1431" s="250" t="s">
        <v>1248</v>
      </c>
      <c r="D1431" s="251" t="n">
        <v>1.55</v>
      </c>
    </row>
    <row r="1432" customFormat="false" ht="12.8" hidden="false" customHeight="false" outlineLevel="0" collapsed="false">
      <c r="A1432" s="250" t="n">
        <v>104703</v>
      </c>
      <c r="B1432" s="250" t="s">
        <v>1880</v>
      </c>
      <c r="C1432" s="250" t="s">
        <v>1248</v>
      </c>
      <c r="D1432" s="251" t="n">
        <v>91.36</v>
      </c>
    </row>
    <row r="1433" customFormat="false" ht="12.8" hidden="false" customHeight="false" outlineLevel="0" collapsed="false">
      <c r="A1433" s="250" t="n">
        <v>104709</v>
      </c>
      <c r="B1433" s="250" t="s">
        <v>1881</v>
      </c>
      <c r="C1433" s="250" t="s">
        <v>1248</v>
      </c>
      <c r="D1433" s="251" t="n">
        <v>1155.4</v>
      </c>
    </row>
    <row r="1434" customFormat="false" ht="12.8" hidden="false" customHeight="false" outlineLevel="0" collapsed="false">
      <c r="A1434" s="250" t="n">
        <v>104715</v>
      </c>
      <c r="B1434" s="250" t="s">
        <v>1882</v>
      </c>
      <c r="C1434" s="250" t="s">
        <v>1248</v>
      </c>
      <c r="D1434" s="251" t="n">
        <v>88.82</v>
      </c>
    </row>
    <row r="1435" customFormat="false" ht="12.8" hidden="false" customHeight="false" outlineLevel="0" collapsed="false">
      <c r="A1435" s="250" t="n">
        <v>104906</v>
      </c>
      <c r="B1435" s="250" t="s">
        <v>1883</v>
      </c>
      <c r="C1435" s="250" t="s">
        <v>1248</v>
      </c>
      <c r="D1435" s="251" t="n">
        <v>97.51</v>
      </c>
    </row>
    <row r="1436" customFormat="false" ht="12.8" hidden="false" customHeight="false" outlineLevel="0" collapsed="false">
      <c r="A1436" s="250" t="n">
        <v>104912</v>
      </c>
      <c r="B1436" s="250" t="s">
        <v>1884</v>
      </c>
      <c r="C1436" s="250" t="s">
        <v>1248</v>
      </c>
      <c r="D1436" s="251" t="n">
        <v>27.92</v>
      </c>
    </row>
    <row r="1437" customFormat="false" ht="12.8" hidden="false" customHeight="false" outlineLevel="0" collapsed="false">
      <c r="A1437" s="250" t="n">
        <v>92259</v>
      </c>
      <c r="B1437" s="250" t="s">
        <v>1885</v>
      </c>
      <c r="C1437" s="250" t="s">
        <v>204</v>
      </c>
      <c r="D1437" s="251" t="n">
        <v>530.3</v>
      </c>
    </row>
    <row r="1438" customFormat="false" ht="12.8" hidden="false" customHeight="false" outlineLevel="0" collapsed="false">
      <c r="A1438" s="250" t="n">
        <v>92260</v>
      </c>
      <c r="B1438" s="250" t="s">
        <v>1886</v>
      </c>
      <c r="C1438" s="250" t="s">
        <v>204</v>
      </c>
      <c r="D1438" s="251" t="n">
        <v>611.3</v>
      </c>
    </row>
    <row r="1439" customFormat="false" ht="12.8" hidden="false" customHeight="false" outlineLevel="0" collapsed="false">
      <c r="A1439" s="250" t="n">
        <v>92261</v>
      </c>
      <c r="B1439" s="250" t="s">
        <v>1887</v>
      </c>
      <c r="C1439" s="250" t="s">
        <v>204</v>
      </c>
      <c r="D1439" s="251" t="n">
        <v>689.85</v>
      </c>
    </row>
    <row r="1440" customFormat="false" ht="12.8" hidden="false" customHeight="false" outlineLevel="0" collapsed="false">
      <c r="A1440" s="250" t="n">
        <v>92262</v>
      </c>
      <c r="B1440" s="250" t="s">
        <v>1888</v>
      </c>
      <c r="C1440" s="250" t="s">
        <v>204</v>
      </c>
      <c r="D1440" s="251" t="n">
        <v>816.3</v>
      </c>
    </row>
    <row r="1441" customFormat="false" ht="12.8" hidden="false" customHeight="false" outlineLevel="0" collapsed="false">
      <c r="A1441" s="250" t="n">
        <v>92539</v>
      </c>
      <c r="B1441" s="250" t="s">
        <v>1889</v>
      </c>
      <c r="C1441" s="250" t="s">
        <v>23</v>
      </c>
      <c r="D1441" s="251" t="n">
        <v>89.54</v>
      </c>
    </row>
    <row r="1442" customFormat="false" ht="12.8" hidden="false" customHeight="false" outlineLevel="0" collapsed="false">
      <c r="A1442" s="250" t="n">
        <v>92540</v>
      </c>
      <c r="B1442" s="250" t="s">
        <v>1890</v>
      </c>
      <c r="C1442" s="250" t="s">
        <v>23</v>
      </c>
      <c r="D1442" s="251" t="n">
        <v>101.63</v>
      </c>
    </row>
    <row r="1443" customFormat="false" ht="12.8" hidden="false" customHeight="false" outlineLevel="0" collapsed="false">
      <c r="A1443" s="250" t="n">
        <v>92541</v>
      </c>
      <c r="B1443" s="250" t="s">
        <v>1891</v>
      </c>
      <c r="C1443" s="250" t="s">
        <v>23</v>
      </c>
      <c r="D1443" s="251" t="n">
        <v>96.44</v>
      </c>
    </row>
    <row r="1444" customFormat="false" ht="12.8" hidden="false" customHeight="false" outlineLevel="0" collapsed="false">
      <c r="A1444" s="250" t="n">
        <v>92542</v>
      </c>
      <c r="B1444" s="250" t="s">
        <v>1892</v>
      </c>
      <c r="C1444" s="250" t="s">
        <v>23</v>
      </c>
      <c r="D1444" s="251" t="n">
        <v>118.03</v>
      </c>
    </row>
    <row r="1445" customFormat="false" ht="12.8" hidden="false" customHeight="false" outlineLevel="0" collapsed="false">
      <c r="A1445" s="250" t="n">
        <v>92543</v>
      </c>
      <c r="B1445" s="250" t="s">
        <v>1893</v>
      </c>
      <c r="C1445" s="250" t="s">
        <v>23</v>
      </c>
      <c r="D1445" s="251" t="n">
        <v>26.74</v>
      </c>
    </row>
    <row r="1446" customFormat="false" ht="12.8" hidden="false" customHeight="false" outlineLevel="0" collapsed="false">
      <c r="A1446" s="250" t="n">
        <v>92544</v>
      </c>
      <c r="B1446" s="250" t="s">
        <v>1894</v>
      </c>
      <c r="C1446" s="250" t="s">
        <v>23</v>
      </c>
      <c r="D1446" s="251" t="n">
        <v>21.32</v>
      </c>
    </row>
    <row r="1447" customFormat="false" ht="12.8" hidden="false" customHeight="false" outlineLevel="0" collapsed="false">
      <c r="A1447" s="250" t="n">
        <v>92545</v>
      </c>
      <c r="B1447" s="250" t="s">
        <v>1895</v>
      </c>
      <c r="C1447" s="250" t="s">
        <v>204</v>
      </c>
      <c r="D1447" s="251" t="n">
        <v>1181.92</v>
      </c>
    </row>
    <row r="1448" customFormat="false" ht="12.8" hidden="false" customHeight="false" outlineLevel="0" collapsed="false">
      <c r="A1448" s="250" t="n">
        <v>92546</v>
      </c>
      <c r="B1448" s="250" t="s">
        <v>1896</v>
      </c>
      <c r="C1448" s="250" t="s">
        <v>204</v>
      </c>
      <c r="D1448" s="251" t="n">
        <v>1460.27</v>
      </c>
    </row>
    <row r="1449" customFormat="false" ht="12.8" hidden="false" customHeight="false" outlineLevel="0" collapsed="false">
      <c r="A1449" s="250" t="n">
        <v>92547</v>
      </c>
      <c r="B1449" s="250" t="s">
        <v>1897</v>
      </c>
      <c r="C1449" s="250" t="s">
        <v>204</v>
      </c>
      <c r="D1449" s="251" t="n">
        <v>1539.03</v>
      </c>
    </row>
    <row r="1450" customFormat="false" ht="12.8" hidden="false" customHeight="false" outlineLevel="0" collapsed="false">
      <c r="A1450" s="250" t="n">
        <v>92548</v>
      </c>
      <c r="B1450" s="250" t="s">
        <v>1898</v>
      </c>
      <c r="C1450" s="250" t="s">
        <v>204</v>
      </c>
      <c r="D1450" s="251" t="n">
        <v>1714.64</v>
      </c>
    </row>
    <row r="1451" customFormat="false" ht="12.8" hidden="false" customHeight="false" outlineLevel="0" collapsed="false">
      <c r="A1451" s="250" t="n">
        <v>92549</v>
      </c>
      <c r="B1451" s="250" t="s">
        <v>1899</v>
      </c>
      <c r="C1451" s="250" t="s">
        <v>204</v>
      </c>
      <c r="D1451" s="251" t="n">
        <v>2164.7</v>
      </c>
    </row>
    <row r="1452" customFormat="false" ht="12.8" hidden="false" customHeight="false" outlineLevel="0" collapsed="false">
      <c r="A1452" s="250" t="n">
        <v>92550</v>
      </c>
      <c r="B1452" s="250" t="s">
        <v>1900</v>
      </c>
      <c r="C1452" s="250" t="s">
        <v>204</v>
      </c>
      <c r="D1452" s="251" t="n">
        <v>2589.11</v>
      </c>
    </row>
    <row r="1453" customFormat="false" ht="12.8" hidden="false" customHeight="false" outlineLevel="0" collapsed="false">
      <c r="A1453" s="250" t="n">
        <v>92551</v>
      </c>
      <c r="B1453" s="250" t="s">
        <v>1901</v>
      </c>
      <c r="C1453" s="250" t="s">
        <v>204</v>
      </c>
      <c r="D1453" s="251" t="n">
        <v>2690.83</v>
      </c>
    </row>
    <row r="1454" customFormat="false" ht="12.8" hidden="false" customHeight="false" outlineLevel="0" collapsed="false">
      <c r="A1454" s="250" t="n">
        <v>92552</v>
      </c>
      <c r="B1454" s="250" t="s">
        <v>1902</v>
      </c>
      <c r="C1454" s="250" t="s">
        <v>204</v>
      </c>
      <c r="D1454" s="251" t="n">
        <v>2934.87</v>
      </c>
    </row>
    <row r="1455" customFormat="false" ht="12.8" hidden="false" customHeight="false" outlineLevel="0" collapsed="false">
      <c r="A1455" s="250" t="n">
        <v>92553</v>
      </c>
      <c r="B1455" s="250" t="s">
        <v>1903</v>
      </c>
      <c r="C1455" s="250" t="s">
        <v>204</v>
      </c>
      <c r="D1455" s="251" t="n">
        <v>3393.09</v>
      </c>
    </row>
    <row r="1456" customFormat="false" ht="12.8" hidden="false" customHeight="false" outlineLevel="0" collapsed="false">
      <c r="A1456" s="250" t="n">
        <v>92554</v>
      </c>
      <c r="B1456" s="250" t="s">
        <v>1904</v>
      </c>
      <c r="C1456" s="250" t="s">
        <v>204</v>
      </c>
      <c r="D1456" s="251" t="n">
        <v>3509.89</v>
      </c>
    </row>
    <row r="1457" customFormat="false" ht="12.8" hidden="false" customHeight="false" outlineLevel="0" collapsed="false">
      <c r="A1457" s="250" t="n">
        <v>92555</v>
      </c>
      <c r="B1457" s="250" t="s">
        <v>1905</v>
      </c>
      <c r="C1457" s="250" t="s">
        <v>204</v>
      </c>
      <c r="D1457" s="251" t="n">
        <v>1166.06</v>
      </c>
    </row>
    <row r="1458" customFormat="false" ht="12.8" hidden="false" customHeight="false" outlineLevel="0" collapsed="false">
      <c r="A1458" s="250" t="n">
        <v>92556</v>
      </c>
      <c r="B1458" s="250" t="s">
        <v>1906</v>
      </c>
      <c r="C1458" s="250" t="s">
        <v>204</v>
      </c>
      <c r="D1458" s="251" t="n">
        <v>1432.48</v>
      </c>
    </row>
    <row r="1459" customFormat="false" ht="12.8" hidden="false" customHeight="false" outlineLevel="0" collapsed="false">
      <c r="A1459" s="250" t="n">
        <v>92557</v>
      </c>
      <c r="B1459" s="250" t="s">
        <v>1907</v>
      </c>
      <c r="C1459" s="250" t="s">
        <v>204</v>
      </c>
      <c r="D1459" s="251" t="n">
        <v>1511.23</v>
      </c>
    </row>
    <row r="1460" customFormat="false" ht="12.8" hidden="false" customHeight="false" outlineLevel="0" collapsed="false">
      <c r="A1460" s="250" t="n">
        <v>92558</v>
      </c>
      <c r="B1460" s="250" t="s">
        <v>1908</v>
      </c>
      <c r="C1460" s="250" t="s">
        <v>204</v>
      </c>
      <c r="D1460" s="251" t="n">
        <v>1698.77</v>
      </c>
    </row>
    <row r="1461" customFormat="false" ht="12.8" hidden="false" customHeight="false" outlineLevel="0" collapsed="false">
      <c r="A1461" s="250" t="n">
        <v>92559</v>
      </c>
      <c r="B1461" s="250" t="s">
        <v>1909</v>
      </c>
      <c r="C1461" s="250" t="s">
        <v>204</v>
      </c>
      <c r="D1461" s="251" t="n">
        <v>2135.16</v>
      </c>
    </row>
    <row r="1462" customFormat="false" ht="12.8" hidden="false" customHeight="false" outlineLevel="0" collapsed="false">
      <c r="A1462" s="250" t="n">
        <v>92560</v>
      </c>
      <c r="B1462" s="250" t="s">
        <v>1910</v>
      </c>
      <c r="C1462" s="250" t="s">
        <v>204</v>
      </c>
      <c r="D1462" s="251" t="n">
        <v>2548.87</v>
      </c>
    </row>
    <row r="1463" customFormat="false" ht="12.8" hidden="false" customHeight="false" outlineLevel="0" collapsed="false">
      <c r="A1463" s="250" t="n">
        <v>92561</v>
      </c>
      <c r="B1463" s="250" t="s">
        <v>1911</v>
      </c>
      <c r="C1463" s="250" t="s">
        <v>204</v>
      </c>
      <c r="D1463" s="251" t="n">
        <v>2651.68</v>
      </c>
    </row>
    <row r="1464" customFormat="false" ht="12.8" hidden="false" customHeight="false" outlineLevel="0" collapsed="false">
      <c r="A1464" s="250" t="n">
        <v>92562</v>
      </c>
      <c r="B1464" s="250" t="s">
        <v>1912</v>
      </c>
      <c r="C1464" s="250" t="s">
        <v>204</v>
      </c>
      <c r="D1464" s="251" t="n">
        <v>2867.93</v>
      </c>
    </row>
    <row r="1465" customFormat="false" ht="12.8" hidden="false" customHeight="false" outlineLevel="0" collapsed="false">
      <c r="A1465" s="250" t="n">
        <v>92563</v>
      </c>
      <c r="B1465" s="250" t="s">
        <v>1913</v>
      </c>
      <c r="C1465" s="250" t="s">
        <v>204</v>
      </c>
      <c r="D1465" s="251" t="n">
        <v>3314.81</v>
      </c>
    </row>
    <row r="1466" customFormat="false" ht="12.8" hidden="false" customHeight="false" outlineLevel="0" collapsed="false">
      <c r="A1466" s="250" t="n">
        <v>92564</v>
      </c>
      <c r="B1466" s="250" t="s">
        <v>1914</v>
      </c>
      <c r="C1466" s="250" t="s">
        <v>204</v>
      </c>
      <c r="D1466" s="251" t="n">
        <v>3414.01</v>
      </c>
    </row>
    <row r="1467" customFormat="false" ht="12.8" hidden="false" customHeight="false" outlineLevel="0" collapsed="false">
      <c r="A1467" s="250" t="n">
        <v>100379</v>
      </c>
      <c r="B1467" s="250" t="s">
        <v>1915</v>
      </c>
      <c r="C1467" s="250" t="s">
        <v>23</v>
      </c>
      <c r="D1467" s="251" t="n">
        <v>42.88</v>
      </c>
    </row>
    <row r="1468" customFormat="false" ht="12.8" hidden="false" customHeight="false" outlineLevel="0" collapsed="false">
      <c r="A1468" s="250" t="n">
        <v>100380</v>
      </c>
      <c r="B1468" s="250" t="s">
        <v>1916</v>
      </c>
      <c r="C1468" s="250" t="s">
        <v>23</v>
      </c>
      <c r="D1468" s="251" t="n">
        <v>57.62</v>
      </c>
    </row>
    <row r="1469" customFormat="false" ht="12.8" hidden="false" customHeight="false" outlineLevel="0" collapsed="false">
      <c r="A1469" s="250" t="n">
        <v>100381</v>
      </c>
      <c r="B1469" s="250" t="s">
        <v>1917</v>
      </c>
      <c r="C1469" s="250" t="s">
        <v>23</v>
      </c>
      <c r="D1469" s="251" t="n">
        <v>65.51</v>
      </c>
    </row>
    <row r="1470" customFormat="false" ht="12.8" hidden="false" customHeight="false" outlineLevel="0" collapsed="false">
      <c r="A1470" s="250" t="n">
        <v>100383</v>
      </c>
      <c r="B1470" s="250" t="s">
        <v>1918</v>
      </c>
      <c r="C1470" s="250" t="s">
        <v>23</v>
      </c>
      <c r="D1470" s="251" t="n">
        <v>28.53</v>
      </c>
    </row>
    <row r="1471" customFormat="false" ht="12.8" hidden="false" customHeight="false" outlineLevel="0" collapsed="false">
      <c r="A1471" s="250" t="n">
        <v>100384</v>
      </c>
      <c r="B1471" s="250" t="s">
        <v>1919</v>
      </c>
      <c r="C1471" s="250" t="s">
        <v>23</v>
      </c>
      <c r="D1471" s="251" t="n">
        <v>30.4</v>
      </c>
    </row>
    <row r="1472" customFormat="false" ht="12.8" hidden="false" customHeight="false" outlineLevel="0" collapsed="false">
      <c r="A1472" s="250" t="n">
        <v>100385</v>
      </c>
      <c r="B1472" s="250" t="s">
        <v>1920</v>
      </c>
      <c r="C1472" s="250" t="s">
        <v>23</v>
      </c>
      <c r="D1472" s="251" t="n">
        <v>37.97</v>
      </c>
    </row>
    <row r="1473" customFormat="false" ht="12.8" hidden="false" customHeight="false" outlineLevel="0" collapsed="false">
      <c r="A1473" s="250" t="n">
        <v>100386</v>
      </c>
      <c r="B1473" s="250" t="s">
        <v>1921</v>
      </c>
      <c r="C1473" s="250" t="s">
        <v>23</v>
      </c>
      <c r="D1473" s="251" t="n">
        <v>49.38</v>
      </c>
    </row>
    <row r="1474" customFormat="false" ht="12.8" hidden="false" customHeight="false" outlineLevel="0" collapsed="false">
      <c r="A1474" s="250" t="n">
        <v>100387</v>
      </c>
      <c r="B1474" s="250" t="s">
        <v>1922</v>
      </c>
      <c r="C1474" s="250" t="s">
        <v>23</v>
      </c>
      <c r="D1474" s="251" t="n">
        <v>61.3</v>
      </c>
    </row>
    <row r="1475" customFormat="false" ht="12.8" hidden="false" customHeight="false" outlineLevel="0" collapsed="false">
      <c r="A1475" s="250" t="n">
        <v>100388</v>
      </c>
      <c r="B1475" s="250" t="s">
        <v>1923</v>
      </c>
      <c r="C1475" s="250" t="s">
        <v>23</v>
      </c>
      <c r="D1475" s="251" t="n">
        <v>23.74</v>
      </c>
    </row>
    <row r="1476" customFormat="false" ht="12.8" hidden="false" customHeight="false" outlineLevel="0" collapsed="false">
      <c r="A1476" s="250" t="n">
        <v>100389</v>
      </c>
      <c r="B1476" s="250" t="s">
        <v>1924</v>
      </c>
      <c r="C1476" s="250" t="s">
        <v>23</v>
      </c>
      <c r="D1476" s="251" t="n">
        <v>21.06</v>
      </c>
    </row>
    <row r="1477" customFormat="false" ht="12.8" hidden="false" customHeight="false" outlineLevel="0" collapsed="false">
      <c r="A1477" s="250" t="n">
        <v>100390</v>
      </c>
      <c r="B1477" s="250" t="s">
        <v>1925</v>
      </c>
      <c r="C1477" s="250" t="s">
        <v>23</v>
      </c>
      <c r="D1477" s="251" t="n">
        <v>28.51</v>
      </c>
    </row>
    <row r="1478" customFormat="false" ht="12.8" hidden="false" customHeight="false" outlineLevel="0" collapsed="false">
      <c r="A1478" s="250" t="n">
        <v>100391</v>
      </c>
      <c r="B1478" s="250" t="s">
        <v>1926</v>
      </c>
      <c r="C1478" s="250" t="s">
        <v>23</v>
      </c>
      <c r="D1478" s="251" t="n">
        <v>24.31</v>
      </c>
    </row>
    <row r="1479" customFormat="false" ht="12.8" hidden="false" customHeight="false" outlineLevel="0" collapsed="false">
      <c r="A1479" s="250" t="n">
        <v>100392</v>
      </c>
      <c r="B1479" s="250" t="s">
        <v>1927</v>
      </c>
      <c r="C1479" s="250" t="s">
        <v>23</v>
      </c>
      <c r="D1479" s="251" t="n">
        <v>18.62</v>
      </c>
    </row>
    <row r="1480" customFormat="false" ht="12.8" hidden="false" customHeight="false" outlineLevel="0" collapsed="false">
      <c r="A1480" s="250" t="n">
        <v>100393</v>
      </c>
      <c r="B1480" s="250" t="s">
        <v>1928</v>
      </c>
      <c r="C1480" s="250" t="s">
        <v>23</v>
      </c>
      <c r="D1480" s="251" t="n">
        <v>24.28</v>
      </c>
    </row>
    <row r="1481" customFormat="false" ht="12.8" hidden="false" customHeight="false" outlineLevel="0" collapsed="false">
      <c r="A1481" s="250" t="n">
        <v>100394</v>
      </c>
      <c r="B1481" s="250" t="s">
        <v>1929</v>
      </c>
      <c r="C1481" s="250" t="s">
        <v>23</v>
      </c>
      <c r="D1481" s="251" t="n">
        <v>22.38</v>
      </c>
    </row>
    <row r="1482" customFormat="false" ht="12.8" hidden="false" customHeight="false" outlineLevel="0" collapsed="false">
      <c r="A1482" s="250" t="n">
        <v>100395</v>
      </c>
      <c r="B1482" s="250" t="s">
        <v>1930</v>
      </c>
      <c r="C1482" s="250" t="s">
        <v>23</v>
      </c>
      <c r="D1482" s="251" t="n">
        <v>29.1</v>
      </c>
    </row>
    <row r="1483" customFormat="false" ht="12.8" hidden="false" customHeight="false" outlineLevel="0" collapsed="false">
      <c r="A1483" s="250" t="n">
        <v>94189</v>
      </c>
      <c r="B1483" s="250" t="s">
        <v>1931</v>
      </c>
      <c r="C1483" s="250" t="s">
        <v>23</v>
      </c>
      <c r="D1483" s="251" t="n">
        <v>43.12</v>
      </c>
    </row>
    <row r="1484" customFormat="false" ht="12.8" hidden="false" customHeight="false" outlineLevel="0" collapsed="false">
      <c r="A1484" s="250" t="n">
        <v>94192</v>
      </c>
      <c r="B1484" s="250" t="s">
        <v>1932</v>
      </c>
      <c r="C1484" s="250" t="s">
        <v>23</v>
      </c>
      <c r="D1484" s="251" t="n">
        <v>46.5</v>
      </c>
    </row>
    <row r="1485" customFormat="false" ht="12.8" hidden="false" customHeight="false" outlineLevel="0" collapsed="false">
      <c r="A1485" s="250" t="n">
        <v>94195</v>
      </c>
      <c r="B1485" s="250" t="s">
        <v>1933</v>
      </c>
      <c r="C1485" s="250" t="s">
        <v>23</v>
      </c>
      <c r="D1485" s="251" t="n">
        <v>60.62</v>
      </c>
    </row>
    <row r="1486" customFormat="false" ht="12.8" hidden="false" customHeight="false" outlineLevel="0" collapsed="false">
      <c r="A1486" s="250" t="n">
        <v>94198</v>
      </c>
      <c r="B1486" s="250" t="s">
        <v>1934</v>
      </c>
      <c r="C1486" s="250" t="s">
        <v>23</v>
      </c>
      <c r="D1486" s="251" t="n">
        <v>65.09</v>
      </c>
    </row>
    <row r="1487" customFormat="false" ht="12.8" hidden="false" customHeight="false" outlineLevel="0" collapsed="false">
      <c r="A1487" s="250" t="n">
        <v>94201</v>
      </c>
      <c r="B1487" s="250" t="s">
        <v>1935</v>
      </c>
      <c r="C1487" s="250" t="s">
        <v>23</v>
      </c>
      <c r="D1487" s="251" t="n">
        <v>85.68</v>
      </c>
    </row>
    <row r="1488" customFormat="false" ht="12.8" hidden="false" customHeight="false" outlineLevel="0" collapsed="false">
      <c r="A1488" s="250" t="n">
        <v>94204</v>
      </c>
      <c r="B1488" s="250" t="s">
        <v>1936</v>
      </c>
      <c r="C1488" s="250" t="s">
        <v>23</v>
      </c>
      <c r="D1488" s="251" t="n">
        <v>93.28</v>
      </c>
    </row>
    <row r="1489" customFormat="false" ht="12.8" hidden="false" customHeight="false" outlineLevel="0" collapsed="false">
      <c r="A1489" s="250" t="n">
        <v>94224</v>
      </c>
      <c r="B1489" s="250" t="s">
        <v>1937</v>
      </c>
      <c r="C1489" s="250" t="s">
        <v>171</v>
      </c>
      <c r="D1489" s="251" t="n">
        <v>31.79</v>
      </c>
    </row>
    <row r="1490" customFormat="false" ht="12.8" hidden="false" customHeight="false" outlineLevel="0" collapsed="false">
      <c r="A1490" s="250" t="n">
        <v>94226</v>
      </c>
      <c r="B1490" s="250" t="s">
        <v>1938</v>
      </c>
      <c r="C1490" s="250" t="s">
        <v>23</v>
      </c>
      <c r="D1490" s="251" t="n">
        <v>23.48</v>
      </c>
    </row>
    <row r="1491" customFormat="false" ht="12.8" hidden="false" customHeight="false" outlineLevel="0" collapsed="false">
      <c r="A1491" s="250" t="n">
        <v>94232</v>
      </c>
      <c r="B1491" s="250" t="s">
        <v>1939</v>
      </c>
      <c r="C1491" s="250" t="s">
        <v>204</v>
      </c>
      <c r="D1491" s="251" t="n">
        <v>3.53</v>
      </c>
    </row>
    <row r="1492" customFormat="false" ht="12.8" hidden="false" customHeight="false" outlineLevel="0" collapsed="false">
      <c r="A1492" s="250" t="n">
        <v>94440</v>
      </c>
      <c r="B1492" s="250" t="s">
        <v>1940</v>
      </c>
      <c r="C1492" s="250" t="s">
        <v>23</v>
      </c>
      <c r="D1492" s="251" t="n">
        <v>60.62</v>
      </c>
    </row>
    <row r="1493" customFormat="false" ht="12.8" hidden="false" customHeight="false" outlineLevel="0" collapsed="false">
      <c r="A1493" s="250" t="n">
        <v>94441</v>
      </c>
      <c r="B1493" s="250" t="s">
        <v>1941</v>
      </c>
      <c r="C1493" s="250" t="s">
        <v>23</v>
      </c>
      <c r="D1493" s="251" t="n">
        <v>65.09</v>
      </c>
    </row>
    <row r="1494" customFormat="false" ht="12.8" hidden="false" customHeight="false" outlineLevel="0" collapsed="false">
      <c r="A1494" s="250" t="n">
        <v>94442</v>
      </c>
      <c r="B1494" s="250" t="s">
        <v>1942</v>
      </c>
      <c r="C1494" s="250" t="s">
        <v>23</v>
      </c>
      <c r="D1494" s="251" t="n">
        <v>60.62</v>
      </c>
    </row>
    <row r="1495" customFormat="false" ht="12.8" hidden="false" customHeight="false" outlineLevel="0" collapsed="false">
      <c r="A1495" s="250" t="n">
        <v>94443</v>
      </c>
      <c r="B1495" s="250" t="s">
        <v>1943</v>
      </c>
      <c r="C1495" s="250" t="s">
        <v>23</v>
      </c>
      <c r="D1495" s="251" t="n">
        <v>65.09</v>
      </c>
    </row>
    <row r="1496" customFormat="false" ht="12.8" hidden="false" customHeight="false" outlineLevel="0" collapsed="false">
      <c r="A1496" s="250" t="n">
        <v>94445</v>
      </c>
      <c r="B1496" s="250" t="s">
        <v>1944</v>
      </c>
      <c r="C1496" s="250" t="s">
        <v>23</v>
      </c>
      <c r="D1496" s="251" t="n">
        <v>85.68</v>
      </c>
    </row>
    <row r="1497" customFormat="false" ht="12.8" hidden="false" customHeight="false" outlineLevel="0" collapsed="false">
      <c r="A1497" s="250" t="n">
        <v>94446</v>
      </c>
      <c r="B1497" s="250" t="s">
        <v>1945</v>
      </c>
      <c r="C1497" s="250" t="s">
        <v>23</v>
      </c>
      <c r="D1497" s="251" t="n">
        <v>93.28</v>
      </c>
    </row>
    <row r="1498" customFormat="false" ht="12.8" hidden="false" customHeight="false" outlineLevel="0" collapsed="false">
      <c r="A1498" s="250" t="n">
        <v>94447</v>
      </c>
      <c r="B1498" s="250" t="s">
        <v>1946</v>
      </c>
      <c r="C1498" s="250" t="s">
        <v>23</v>
      </c>
      <c r="D1498" s="251" t="n">
        <v>85.68</v>
      </c>
    </row>
    <row r="1499" customFormat="false" ht="12.8" hidden="false" customHeight="false" outlineLevel="0" collapsed="false">
      <c r="A1499" s="250" t="n">
        <v>94448</v>
      </c>
      <c r="B1499" s="250" t="s">
        <v>1947</v>
      </c>
      <c r="C1499" s="250" t="s">
        <v>23</v>
      </c>
      <c r="D1499" s="251" t="n">
        <v>93.28</v>
      </c>
    </row>
    <row r="1500" customFormat="false" ht="12.8" hidden="false" customHeight="false" outlineLevel="0" collapsed="false">
      <c r="A1500" s="250" t="n">
        <v>94207</v>
      </c>
      <c r="B1500" s="250" t="s">
        <v>1948</v>
      </c>
      <c r="C1500" s="250" t="s">
        <v>23</v>
      </c>
      <c r="D1500" s="251" t="n">
        <v>45.71</v>
      </c>
    </row>
    <row r="1501" customFormat="false" ht="12.8" hidden="false" customHeight="false" outlineLevel="0" collapsed="false">
      <c r="A1501" s="250" t="n">
        <v>94210</v>
      </c>
      <c r="B1501" s="250" t="s">
        <v>1949</v>
      </c>
      <c r="C1501" s="250" t="s">
        <v>23</v>
      </c>
      <c r="D1501" s="251" t="n">
        <v>48.58</v>
      </c>
    </row>
    <row r="1502" customFormat="false" ht="12.8" hidden="false" customHeight="false" outlineLevel="0" collapsed="false">
      <c r="A1502" s="250" t="n">
        <v>94218</v>
      </c>
      <c r="B1502" s="250" t="s">
        <v>1950</v>
      </c>
      <c r="C1502" s="250" t="s">
        <v>23</v>
      </c>
      <c r="D1502" s="251" t="n">
        <v>111.39</v>
      </c>
    </row>
    <row r="1503" customFormat="false" ht="12.8" hidden="false" customHeight="false" outlineLevel="0" collapsed="false">
      <c r="A1503" s="250" t="n">
        <v>94213</v>
      </c>
      <c r="B1503" s="250" t="s">
        <v>1951</v>
      </c>
      <c r="C1503" s="250" t="s">
        <v>23</v>
      </c>
      <c r="D1503" s="251" t="n">
        <v>68.8</v>
      </c>
    </row>
    <row r="1504" customFormat="false" ht="12.8" hidden="false" customHeight="false" outlineLevel="0" collapsed="false">
      <c r="A1504" s="250" t="n">
        <v>94216</v>
      </c>
      <c r="B1504" s="250" t="s">
        <v>1952</v>
      </c>
      <c r="C1504" s="250" t="s">
        <v>23</v>
      </c>
      <c r="D1504" s="251" t="n">
        <v>189.85</v>
      </c>
    </row>
    <row r="1505" customFormat="false" ht="12.8" hidden="false" customHeight="false" outlineLevel="0" collapsed="false">
      <c r="A1505" s="250" t="n">
        <v>94219</v>
      </c>
      <c r="B1505" s="250" t="s">
        <v>1953</v>
      </c>
      <c r="C1505" s="250" t="s">
        <v>171</v>
      </c>
      <c r="D1505" s="251" t="n">
        <v>45.52</v>
      </c>
    </row>
    <row r="1506" customFormat="false" ht="12.8" hidden="false" customHeight="false" outlineLevel="0" collapsed="false">
      <c r="A1506" s="250" t="n">
        <v>94220</v>
      </c>
      <c r="B1506" s="250" t="s">
        <v>1954</v>
      </c>
      <c r="C1506" s="250" t="s">
        <v>171</v>
      </c>
      <c r="D1506" s="251" t="n">
        <v>60.73</v>
      </c>
    </row>
    <row r="1507" customFormat="false" ht="12.8" hidden="false" customHeight="false" outlineLevel="0" collapsed="false">
      <c r="A1507" s="250" t="n">
        <v>94221</v>
      </c>
      <c r="B1507" s="250" t="s">
        <v>1955</v>
      </c>
      <c r="C1507" s="250" t="s">
        <v>171</v>
      </c>
      <c r="D1507" s="251" t="n">
        <v>36.69</v>
      </c>
    </row>
    <row r="1508" customFormat="false" ht="12.8" hidden="false" customHeight="false" outlineLevel="0" collapsed="false">
      <c r="A1508" s="250" t="n">
        <v>94222</v>
      </c>
      <c r="B1508" s="250" t="s">
        <v>1956</v>
      </c>
      <c r="C1508" s="250" t="s">
        <v>171</v>
      </c>
      <c r="D1508" s="251" t="n">
        <v>51.9</v>
      </c>
    </row>
    <row r="1509" customFormat="false" ht="12.8" hidden="false" customHeight="false" outlineLevel="0" collapsed="false">
      <c r="A1509" s="250" t="n">
        <v>94223</v>
      </c>
      <c r="B1509" s="250" t="s">
        <v>1957</v>
      </c>
      <c r="C1509" s="250" t="s">
        <v>171</v>
      </c>
      <c r="D1509" s="251" t="n">
        <v>77.21</v>
      </c>
    </row>
    <row r="1510" customFormat="false" ht="12.8" hidden="false" customHeight="false" outlineLevel="0" collapsed="false">
      <c r="A1510" s="250" t="n">
        <v>94451</v>
      </c>
      <c r="B1510" s="250" t="s">
        <v>1958</v>
      </c>
      <c r="C1510" s="250" t="s">
        <v>171</v>
      </c>
      <c r="D1510" s="251" t="n">
        <v>85.52</v>
      </c>
    </row>
    <row r="1511" customFormat="false" ht="12.8" hidden="false" customHeight="false" outlineLevel="0" collapsed="false">
      <c r="A1511" s="250" t="n">
        <v>100325</v>
      </c>
      <c r="B1511" s="250" t="s">
        <v>1959</v>
      </c>
      <c r="C1511" s="250" t="s">
        <v>171</v>
      </c>
      <c r="D1511" s="251" t="n">
        <v>82.84</v>
      </c>
    </row>
    <row r="1512" customFormat="false" ht="12.8" hidden="false" customHeight="false" outlineLevel="0" collapsed="false">
      <c r="A1512" s="250" t="n">
        <v>100327</v>
      </c>
      <c r="B1512" s="250" t="s">
        <v>1960</v>
      </c>
      <c r="C1512" s="250" t="s">
        <v>171</v>
      </c>
      <c r="D1512" s="251" t="n">
        <v>59.46</v>
      </c>
    </row>
    <row r="1513" customFormat="false" ht="12.8" hidden="false" customHeight="false" outlineLevel="0" collapsed="false">
      <c r="A1513" s="250" t="n">
        <v>100328</v>
      </c>
      <c r="B1513" s="250" t="s">
        <v>1961</v>
      </c>
      <c r="C1513" s="250" t="s">
        <v>23</v>
      </c>
      <c r="D1513" s="251" t="n">
        <v>20.9</v>
      </c>
    </row>
    <row r="1514" customFormat="false" ht="12.8" hidden="false" customHeight="false" outlineLevel="0" collapsed="false">
      <c r="A1514" s="250" t="n">
        <v>100329</v>
      </c>
      <c r="B1514" s="250" t="s">
        <v>1962</v>
      </c>
      <c r="C1514" s="250" t="s">
        <v>23</v>
      </c>
      <c r="D1514" s="251" t="n">
        <v>25.37</v>
      </c>
    </row>
    <row r="1515" customFormat="false" ht="12.8" hidden="false" customHeight="false" outlineLevel="0" collapsed="false">
      <c r="A1515" s="250" t="n">
        <v>100330</v>
      </c>
      <c r="B1515" s="250" t="s">
        <v>1963</v>
      </c>
      <c r="C1515" s="250" t="s">
        <v>23</v>
      </c>
      <c r="D1515" s="251" t="n">
        <v>28.34</v>
      </c>
    </row>
    <row r="1516" customFormat="false" ht="12.8" hidden="false" customHeight="false" outlineLevel="0" collapsed="false">
      <c r="A1516" s="250" t="n">
        <v>100331</v>
      </c>
      <c r="B1516" s="250" t="s">
        <v>1964</v>
      </c>
      <c r="C1516" s="250" t="s">
        <v>23</v>
      </c>
      <c r="D1516" s="251" t="n">
        <v>35.98</v>
      </c>
    </row>
    <row r="1517" customFormat="false" ht="12.8" hidden="false" customHeight="false" outlineLevel="0" collapsed="false">
      <c r="A1517" s="250" t="n">
        <v>100434</v>
      </c>
      <c r="B1517" s="250" t="s">
        <v>1965</v>
      </c>
      <c r="C1517" s="250" t="s">
        <v>171</v>
      </c>
      <c r="D1517" s="251" t="n">
        <v>168.01</v>
      </c>
    </row>
    <row r="1518" customFormat="false" ht="12.8" hidden="false" customHeight="false" outlineLevel="0" collapsed="false">
      <c r="A1518" s="250" t="n">
        <v>100435</v>
      </c>
      <c r="B1518" s="250" t="s">
        <v>1966</v>
      </c>
      <c r="C1518" s="250" t="s">
        <v>171</v>
      </c>
      <c r="D1518" s="251" t="n">
        <v>57.76</v>
      </c>
    </row>
    <row r="1519" customFormat="false" ht="12.8" hidden="false" customHeight="false" outlineLevel="0" collapsed="false">
      <c r="A1519" s="250" t="n">
        <v>94227</v>
      </c>
      <c r="B1519" s="250" t="s">
        <v>1967</v>
      </c>
      <c r="C1519" s="250" t="s">
        <v>171</v>
      </c>
      <c r="D1519" s="251" t="n">
        <v>63.74</v>
      </c>
    </row>
    <row r="1520" customFormat="false" ht="12.8" hidden="false" customHeight="false" outlineLevel="0" collapsed="false">
      <c r="A1520" s="250" t="n">
        <v>94228</v>
      </c>
      <c r="B1520" s="250" t="s">
        <v>1968</v>
      </c>
      <c r="C1520" s="250" t="s">
        <v>171</v>
      </c>
      <c r="D1520" s="251" t="n">
        <v>87.71</v>
      </c>
    </row>
    <row r="1521" customFormat="false" ht="12.8" hidden="false" customHeight="false" outlineLevel="0" collapsed="false">
      <c r="A1521" s="250" t="n">
        <v>94229</v>
      </c>
      <c r="B1521" s="250" t="s">
        <v>1969</v>
      </c>
      <c r="C1521" s="250" t="s">
        <v>171</v>
      </c>
      <c r="D1521" s="251" t="n">
        <v>169.03</v>
      </c>
    </row>
    <row r="1522" customFormat="false" ht="12.8" hidden="false" customHeight="false" outlineLevel="0" collapsed="false">
      <c r="A1522" s="250" t="n">
        <v>94231</v>
      </c>
      <c r="B1522" s="250" t="s">
        <v>1970</v>
      </c>
      <c r="C1522" s="250" t="s">
        <v>171</v>
      </c>
      <c r="D1522" s="251" t="n">
        <v>51.75</v>
      </c>
    </row>
    <row r="1523" customFormat="false" ht="12.8" hidden="false" customHeight="false" outlineLevel="0" collapsed="false">
      <c r="A1523" s="250" t="n">
        <v>94449</v>
      </c>
      <c r="B1523" s="250" t="s">
        <v>1971</v>
      </c>
      <c r="C1523" s="250" t="s">
        <v>23</v>
      </c>
      <c r="D1523" s="251" t="n">
        <v>81.48</v>
      </c>
    </row>
    <row r="1524" customFormat="false" ht="12.8" hidden="false" customHeight="false" outlineLevel="0" collapsed="false">
      <c r="A1524" s="250" t="n">
        <v>92255</v>
      </c>
      <c r="B1524" s="250" t="s">
        <v>1972</v>
      </c>
      <c r="C1524" s="250" t="s">
        <v>204</v>
      </c>
      <c r="D1524" s="251" t="n">
        <v>213.83</v>
      </c>
    </row>
    <row r="1525" customFormat="false" ht="12.8" hidden="false" customHeight="false" outlineLevel="0" collapsed="false">
      <c r="A1525" s="250" t="n">
        <v>92256</v>
      </c>
      <c r="B1525" s="250" t="s">
        <v>1973</v>
      </c>
      <c r="C1525" s="250" t="s">
        <v>204</v>
      </c>
      <c r="D1525" s="251" t="n">
        <v>266.88</v>
      </c>
    </row>
    <row r="1526" customFormat="false" ht="12.8" hidden="false" customHeight="false" outlineLevel="0" collapsed="false">
      <c r="A1526" s="250" t="n">
        <v>92257</v>
      </c>
      <c r="B1526" s="250" t="s">
        <v>1974</v>
      </c>
      <c r="C1526" s="250" t="s">
        <v>204</v>
      </c>
      <c r="D1526" s="251" t="n">
        <v>319.49</v>
      </c>
    </row>
    <row r="1527" customFormat="false" ht="12.8" hidden="false" customHeight="false" outlineLevel="0" collapsed="false">
      <c r="A1527" s="250" t="n">
        <v>92258</v>
      </c>
      <c r="B1527" s="250" t="s">
        <v>1975</v>
      </c>
      <c r="C1527" s="250" t="s">
        <v>204</v>
      </c>
      <c r="D1527" s="251" t="n">
        <v>404.09</v>
      </c>
    </row>
    <row r="1528" customFormat="false" ht="12.8" hidden="false" customHeight="false" outlineLevel="0" collapsed="false">
      <c r="A1528" s="250" t="n">
        <v>92568</v>
      </c>
      <c r="B1528" s="250" t="s">
        <v>1976</v>
      </c>
      <c r="C1528" s="250" t="s">
        <v>23</v>
      </c>
      <c r="D1528" s="251" t="n">
        <v>124.97</v>
      </c>
    </row>
    <row r="1529" customFormat="false" ht="12.8" hidden="false" customHeight="false" outlineLevel="0" collapsed="false">
      <c r="A1529" s="250" t="n">
        <v>92569</v>
      </c>
      <c r="B1529" s="250" t="s">
        <v>1977</v>
      </c>
      <c r="C1529" s="250" t="s">
        <v>23</v>
      </c>
      <c r="D1529" s="251" t="n">
        <v>69.43</v>
      </c>
    </row>
    <row r="1530" customFormat="false" ht="12.8" hidden="false" customHeight="false" outlineLevel="0" collapsed="false">
      <c r="A1530" s="250" t="n">
        <v>92570</v>
      </c>
      <c r="B1530" s="250" t="s">
        <v>1978</v>
      </c>
      <c r="C1530" s="250" t="s">
        <v>23</v>
      </c>
      <c r="D1530" s="251" t="n">
        <v>43.97</v>
      </c>
    </row>
    <row r="1531" customFormat="false" ht="12.8" hidden="false" customHeight="false" outlineLevel="0" collapsed="false">
      <c r="A1531" s="250" t="n">
        <v>92571</v>
      </c>
      <c r="B1531" s="250" t="s">
        <v>1979</v>
      </c>
      <c r="C1531" s="250" t="s">
        <v>23</v>
      </c>
      <c r="D1531" s="251" t="n">
        <v>135.07</v>
      </c>
    </row>
    <row r="1532" customFormat="false" ht="12.8" hidden="false" customHeight="false" outlineLevel="0" collapsed="false">
      <c r="A1532" s="250" t="n">
        <v>92572</v>
      </c>
      <c r="B1532" s="250" t="s">
        <v>1980</v>
      </c>
      <c r="C1532" s="250" t="s">
        <v>23</v>
      </c>
      <c r="D1532" s="251" t="n">
        <v>80.76</v>
      </c>
    </row>
    <row r="1533" customFormat="false" ht="12.8" hidden="false" customHeight="false" outlineLevel="0" collapsed="false">
      <c r="A1533" s="250" t="n">
        <v>92573</v>
      </c>
      <c r="B1533" s="250" t="s">
        <v>1981</v>
      </c>
      <c r="C1533" s="250" t="s">
        <v>23</v>
      </c>
      <c r="D1533" s="251" t="n">
        <v>48.3</v>
      </c>
    </row>
    <row r="1534" customFormat="false" ht="12.8" hidden="false" customHeight="false" outlineLevel="0" collapsed="false">
      <c r="A1534" s="250" t="n">
        <v>92574</v>
      </c>
      <c r="B1534" s="250" t="s">
        <v>1982</v>
      </c>
      <c r="C1534" s="250" t="s">
        <v>23</v>
      </c>
      <c r="D1534" s="251" t="n">
        <v>127.33</v>
      </c>
    </row>
    <row r="1535" customFormat="false" ht="12.8" hidden="false" customHeight="false" outlineLevel="0" collapsed="false">
      <c r="A1535" s="250" t="n">
        <v>92575</v>
      </c>
      <c r="B1535" s="250" t="s">
        <v>1983</v>
      </c>
      <c r="C1535" s="250" t="s">
        <v>23</v>
      </c>
      <c r="D1535" s="251" t="n">
        <v>63.66</v>
      </c>
    </row>
    <row r="1536" customFormat="false" ht="12.8" hidden="false" customHeight="false" outlineLevel="0" collapsed="false">
      <c r="A1536" s="250" t="n">
        <v>92576</v>
      </c>
      <c r="B1536" s="250" t="s">
        <v>1984</v>
      </c>
      <c r="C1536" s="250" t="s">
        <v>23</v>
      </c>
      <c r="D1536" s="251" t="n">
        <v>34.76</v>
      </c>
    </row>
    <row r="1537" customFormat="false" ht="12.8" hidden="false" customHeight="false" outlineLevel="0" collapsed="false">
      <c r="A1537" s="250" t="n">
        <v>92577</v>
      </c>
      <c r="B1537" s="250" t="s">
        <v>1985</v>
      </c>
      <c r="C1537" s="250" t="s">
        <v>23</v>
      </c>
      <c r="D1537" s="251" t="n">
        <v>137.82</v>
      </c>
    </row>
    <row r="1538" customFormat="false" ht="12.8" hidden="false" customHeight="false" outlineLevel="0" collapsed="false">
      <c r="A1538" s="250" t="n">
        <v>92578</v>
      </c>
      <c r="B1538" s="250" t="s">
        <v>1986</v>
      </c>
      <c r="C1538" s="250" t="s">
        <v>23</v>
      </c>
      <c r="D1538" s="251" t="n">
        <v>69.53</v>
      </c>
    </row>
    <row r="1539" customFormat="false" ht="12.8" hidden="false" customHeight="false" outlineLevel="0" collapsed="false">
      <c r="A1539" s="250" t="n">
        <v>92579</v>
      </c>
      <c r="B1539" s="250" t="s">
        <v>1987</v>
      </c>
      <c r="C1539" s="250" t="s">
        <v>23</v>
      </c>
      <c r="D1539" s="251" t="n">
        <v>38.23</v>
      </c>
    </row>
    <row r="1540" customFormat="false" ht="12.8" hidden="false" customHeight="false" outlineLevel="0" collapsed="false">
      <c r="A1540" s="250" t="n">
        <v>92580</v>
      </c>
      <c r="B1540" s="250" t="s">
        <v>1988</v>
      </c>
      <c r="C1540" s="250" t="s">
        <v>23</v>
      </c>
      <c r="D1540" s="251" t="n">
        <v>48.28</v>
      </c>
    </row>
    <row r="1541" customFormat="false" ht="12.8" hidden="false" customHeight="false" outlineLevel="0" collapsed="false">
      <c r="A1541" s="250" t="n">
        <v>92581</v>
      </c>
      <c r="B1541" s="250" t="s">
        <v>1989</v>
      </c>
      <c r="C1541" s="250" t="s">
        <v>23</v>
      </c>
      <c r="D1541" s="251" t="n">
        <v>50.05</v>
      </c>
    </row>
    <row r="1542" customFormat="false" ht="12.8" hidden="false" customHeight="false" outlineLevel="0" collapsed="false">
      <c r="A1542" s="250" t="n">
        <v>92582</v>
      </c>
      <c r="B1542" s="250" t="s">
        <v>1990</v>
      </c>
      <c r="C1542" s="250" t="s">
        <v>204</v>
      </c>
      <c r="D1542" s="251" t="n">
        <v>723.71</v>
      </c>
    </row>
    <row r="1543" customFormat="false" ht="12.8" hidden="false" customHeight="false" outlineLevel="0" collapsed="false">
      <c r="A1543" s="250" t="n">
        <v>92584</v>
      </c>
      <c r="B1543" s="250" t="s">
        <v>1991</v>
      </c>
      <c r="C1543" s="250" t="s">
        <v>204</v>
      </c>
      <c r="D1543" s="251" t="n">
        <v>838.82</v>
      </c>
    </row>
    <row r="1544" customFormat="false" ht="12.8" hidden="false" customHeight="false" outlineLevel="0" collapsed="false">
      <c r="A1544" s="250" t="n">
        <v>92586</v>
      </c>
      <c r="B1544" s="250" t="s">
        <v>1992</v>
      </c>
      <c r="C1544" s="250" t="s">
        <v>204</v>
      </c>
      <c r="D1544" s="251" t="n">
        <v>953.93</v>
      </c>
    </row>
    <row r="1545" customFormat="false" ht="12.8" hidden="false" customHeight="false" outlineLevel="0" collapsed="false">
      <c r="A1545" s="250" t="n">
        <v>92588</v>
      </c>
      <c r="B1545" s="250" t="s">
        <v>1993</v>
      </c>
      <c r="C1545" s="250" t="s">
        <v>204</v>
      </c>
      <c r="D1545" s="251" t="n">
        <v>1213.08</v>
      </c>
    </row>
    <row r="1546" customFormat="false" ht="12.8" hidden="false" customHeight="false" outlineLevel="0" collapsed="false">
      <c r="A1546" s="250" t="n">
        <v>92590</v>
      </c>
      <c r="B1546" s="250" t="s">
        <v>1994</v>
      </c>
      <c r="C1546" s="250" t="s">
        <v>204</v>
      </c>
      <c r="D1546" s="251" t="n">
        <v>1328.2</v>
      </c>
    </row>
    <row r="1547" customFormat="false" ht="12.8" hidden="false" customHeight="false" outlineLevel="0" collapsed="false">
      <c r="A1547" s="250" t="n">
        <v>92592</v>
      </c>
      <c r="B1547" s="250" t="s">
        <v>1995</v>
      </c>
      <c r="C1547" s="250" t="s">
        <v>204</v>
      </c>
      <c r="D1547" s="251" t="n">
        <v>1495.91</v>
      </c>
    </row>
    <row r="1548" customFormat="false" ht="12.8" hidden="false" customHeight="false" outlineLevel="0" collapsed="false">
      <c r="A1548" s="250" t="n">
        <v>92594</v>
      </c>
      <c r="B1548" s="250" t="s">
        <v>1996</v>
      </c>
      <c r="C1548" s="250" t="s">
        <v>204</v>
      </c>
      <c r="D1548" s="251" t="n">
        <v>1731.17</v>
      </c>
    </row>
    <row r="1549" customFormat="false" ht="12.8" hidden="false" customHeight="false" outlineLevel="0" collapsed="false">
      <c r="A1549" s="250" t="n">
        <v>92596</v>
      </c>
      <c r="B1549" s="250" t="s">
        <v>1997</v>
      </c>
      <c r="C1549" s="250" t="s">
        <v>204</v>
      </c>
      <c r="D1549" s="251" t="n">
        <v>1935.81</v>
      </c>
    </row>
    <row r="1550" customFormat="false" ht="12.8" hidden="false" customHeight="false" outlineLevel="0" collapsed="false">
      <c r="A1550" s="250" t="n">
        <v>92598</v>
      </c>
      <c r="B1550" s="250" t="s">
        <v>1998</v>
      </c>
      <c r="C1550" s="250" t="s">
        <v>204</v>
      </c>
      <c r="D1550" s="251" t="n">
        <v>2050.93</v>
      </c>
    </row>
    <row r="1551" customFormat="false" ht="12.8" hidden="false" customHeight="false" outlineLevel="0" collapsed="false">
      <c r="A1551" s="250" t="n">
        <v>92600</v>
      </c>
      <c r="B1551" s="250" t="s">
        <v>1999</v>
      </c>
      <c r="C1551" s="250" t="s">
        <v>204</v>
      </c>
      <c r="D1551" s="251" t="n">
        <v>2195.18</v>
      </c>
    </row>
    <row r="1552" customFormat="false" ht="12.8" hidden="false" customHeight="false" outlineLevel="0" collapsed="false">
      <c r="A1552" s="250" t="n">
        <v>92602</v>
      </c>
      <c r="B1552" s="250" t="s">
        <v>2000</v>
      </c>
      <c r="C1552" s="250" t="s">
        <v>204</v>
      </c>
      <c r="D1552" s="251" t="n">
        <v>723.71</v>
      </c>
    </row>
    <row r="1553" customFormat="false" ht="12.8" hidden="false" customHeight="false" outlineLevel="0" collapsed="false">
      <c r="A1553" s="250" t="n">
        <v>92604</v>
      </c>
      <c r="B1553" s="250" t="s">
        <v>2001</v>
      </c>
      <c r="C1553" s="250" t="s">
        <v>204</v>
      </c>
      <c r="D1553" s="251" t="n">
        <v>809.69</v>
      </c>
    </row>
    <row r="1554" customFormat="false" ht="12.8" hidden="false" customHeight="false" outlineLevel="0" collapsed="false">
      <c r="A1554" s="250" t="n">
        <v>92606</v>
      </c>
      <c r="B1554" s="250" t="s">
        <v>2002</v>
      </c>
      <c r="C1554" s="250" t="s">
        <v>204</v>
      </c>
      <c r="D1554" s="251" t="n">
        <v>924.8</v>
      </c>
    </row>
    <row r="1555" customFormat="false" ht="12.8" hidden="false" customHeight="false" outlineLevel="0" collapsed="false">
      <c r="A1555" s="250" t="n">
        <v>92608</v>
      </c>
      <c r="B1555" s="250" t="s">
        <v>2003</v>
      </c>
      <c r="C1555" s="250" t="s">
        <v>204</v>
      </c>
      <c r="D1555" s="251" t="n">
        <v>1154.82</v>
      </c>
    </row>
    <row r="1556" customFormat="false" ht="12.8" hidden="false" customHeight="false" outlineLevel="0" collapsed="false">
      <c r="A1556" s="250" t="n">
        <v>92610</v>
      </c>
      <c r="B1556" s="250" t="s">
        <v>2004</v>
      </c>
      <c r="C1556" s="250" t="s">
        <v>204</v>
      </c>
      <c r="D1556" s="251" t="n">
        <v>1269.93</v>
      </c>
    </row>
    <row r="1557" customFormat="false" ht="12.8" hidden="false" customHeight="false" outlineLevel="0" collapsed="false">
      <c r="A1557" s="250" t="n">
        <v>92612</v>
      </c>
      <c r="B1557" s="250" t="s">
        <v>2005</v>
      </c>
      <c r="C1557" s="250" t="s">
        <v>204</v>
      </c>
      <c r="D1557" s="251" t="n">
        <v>1437.64</v>
      </c>
    </row>
    <row r="1558" customFormat="false" ht="12.8" hidden="false" customHeight="false" outlineLevel="0" collapsed="false">
      <c r="A1558" s="250" t="n">
        <v>92614</v>
      </c>
      <c r="B1558" s="250" t="s">
        <v>2006</v>
      </c>
      <c r="C1558" s="250" t="s">
        <v>204</v>
      </c>
      <c r="D1558" s="251" t="n">
        <v>1614.63</v>
      </c>
    </row>
    <row r="1559" customFormat="false" ht="12.8" hidden="false" customHeight="false" outlineLevel="0" collapsed="false">
      <c r="A1559" s="250" t="n">
        <v>92616</v>
      </c>
      <c r="B1559" s="250" t="s">
        <v>2007</v>
      </c>
      <c r="C1559" s="250" t="s">
        <v>204</v>
      </c>
      <c r="D1559" s="251" t="n">
        <v>1848.41</v>
      </c>
    </row>
    <row r="1560" customFormat="false" ht="12.8" hidden="false" customHeight="false" outlineLevel="0" collapsed="false">
      <c r="A1560" s="250" t="n">
        <v>92618</v>
      </c>
      <c r="B1560" s="250" t="s">
        <v>2008</v>
      </c>
      <c r="C1560" s="250" t="s">
        <v>204</v>
      </c>
      <c r="D1560" s="251" t="n">
        <v>1963.53</v>
      </c>
    </row>
    <row r="1561" customFormat="false" ht="12.8" hidden="false" customHeight="false" outlineLevel="0" collapsed="false">
      <c r="A1561" s="250" t="n">
        <v>92620</v>
      </c>
      <c r="B1561" s="250" t="s">
        <v>2009</v>
      </c>
      <c r="C1561" s="250" t="s">
        <v>204</v>
      </c>
      <c r="D1561" s="251" t="n">
        <v>2078.64</v>
      </c>
    </row>
    <row r="1562" customFormat="false" ht="12.8" hidden="false" customHeight="false" outlineLevel="0" collapsed="false">
      <c r="A1562" s="250" t="n">
        <v>100357</v>
      </c>
      <c r="B1562" s="250" t="s">
        <v>2010</v>
      </c>
      <c r="C1562" s="250" t="s">
        <v>204</v>
      </c>
      <c r="D1562" s="251" t="n">
        <v>1227.83</v>
      </c>
    </row>
    <row r="1563" customFormat="false" ht="12.8" hidden="false" customHeight="false" outlineLevel="0" collapsed="false">
      <c r="A1563" s="250" t="n">
        <v>100358</v>
      </c>
      <c r="B1563" s="250" t="s">
        <v>2011</v>
      </c>
      <c r="C1563" s="250" t="s">
        <v>204</v>
      </c>
      <c r="D1563" s="251" t="n">
        <v>1684.09</v>
      </c>
    </row>
    <row r="1564" customFormat="false" ht="12.8" hidden="false" customHeight="false" outlineLevel="0" collapsed="false">
      <c r="A1564" s="250" t="n">
        <v>100359</v>
      </c>
      <c r="B1564" s="250" t="s">
        <v>2012</v>
      </c>
      <c r="C1564" s="250" t="s">
        <v>204</v>
      </c>
      <c r="D1564" s="251" t="n">
        <v>1765.05</v>
      </c>
    </row>
    <row r="1565" customFormat="false" ht="12.8" hidden="false" customHeight="false" outlineLevel="0" collapsed="false">
      <c r="A1565" s="250" t="n">
        <v>100360</v>
      </c>
      <c r="B1565" s="250" t="s">
        <v>2013</v>
      </c>
      <c r="C1565" s="250" t="s">
        <v>204</v>
      </c>
      <c r="D1565" s="251" t="n">
        <v>1957.65</v>
      </c>
    </row>
    <row r="1566" customFormat="false" ht="12.8" hidden="false" customHeight="false" outlineLevel="0" collapsed="false">
      <c r="A1566" s="250" t="n">
        <v>100361</v>
      </c>
      <c r="B1566" s="250" t="s">
        <v>2014</v>
      </c>
      <c r="C1566" s="250" t="s">
        <v>204</v>
      </c>
      <c r="D1566" s="251" t="n">
        <v>2449.08</v>
      </c>
    </row>
    <row r="1567" customFormat="false" ht="12.8" hidden="false" customHeight="false" outlineLevel="0" collapsed="false">
      <c r="A1567" s="250" t="n">
        <v>100362</v>
      </c>
      <c r="B1567" s="250" t="s">
        <v>2015</v>
      </c>
      <c r="C1567" s="250" t="s">
        <v>204</v>
      </c>
      <c r="D1567" s="251" t="n">
        <v>3113.23</v>
      </c>
    </row>
    <row r="1568" customFormat="false" ht="12.8" hidden="false" customHeight="false" outlineLevel="0" collapsed="false">
      <c r="A1568" s="250" t="n">
        <v>100363</v>
      </c>
      <c r="B1568" s="250" t="s">
        <v>2016</v>
      </c>
      <c r="C1568" s="250" t="s">
        <v>204</v>
      </c>
      <c r="D1568" s="251" t="n">
        <v>3210.41</v>
      </c>
    </row>
    <row r="1569" customFormat="false" ht="12.8" hidden="false" customHeight="false" outlineLevel="0" collapsed="false">
      <c r="A1569" s="250" t="n">
        <v>100364</v>
      </c>
      <c r="B1569" s="250" t="s">
        <v>2017</v>
      </c>
      <c r="C1569" s="250" t="s">
        <v>204</v>
      </c>
      <c r="D1569" s="251" t="n">
        <v>3495.73</v>
      </c>
    </row>
    <row r="1570" customFormat="false" ht="12.8" hidden="false" customHeight="false" outlineLevel="0" collapsed="false">
      <c r="A1570" s="250" t="n">
        <v>100365</v>
      </c>
      <c r="B1570" s="250" t="s">
        <v>2018</v>
      </c>
      <c r="C1570" s="250" t="s">
        <v>204</v>
      </c>
      <c r="D1570" s="251" t="n">
        <v>4045.74</v>
      </c>
    </row>
    <row r="1571" customFormat="false" ht="12.8" hidden="false" customHeight="false" outlineLevel="0" collapsed="false">
      <c r="A1571" s="250" t="n">
        <v>100366</v>
      </c>
      <c r="B1571" s="250" t="s">
        <v>2019</v>
      </c>
      <c r="C1571" s="250" t="s">
        <v>204</v>
      </c>
      <c r="D1571" s="251" t="n">
        <v>4312.87</v>
      </c>
    </row>
    <row r="1572" customFormat="false" ht="12.8" hidden="false" customHeight="false" outlineLevel="0" collapsed="false">
      <c r="A1572" s="250" t="n">
        <v>100367</v>
      </c>
      <c r="B1572" s="250" t="s">
        <v>2020</v>
      </c>
      <c r="C1572" s="250" t="s">
        <v>204</v>
      </c>
      <c r="D1572" s="251" t="n">
        <v>1196.1</v>
      </c>
    </row>
    <row r="1573" customFormat="false" ht="12.8" hidden="false" customHeight="false" outlineLevel="0" collapsed="false">
      <c r="A1573" s="250" t="n">
        <v>100368</v>
      </c>
      <c r="B1573" s="250" t="s">
        <v>2021</v>
      </c>
      <c r="C1573" s="250" t="s">
        <v>204</v>
      </c>
      <c r="D1573" s="251" t="n">
        <v>1644.94</v>
      </c>
    </row>
    <row r="1574" customFormat="false" ht="12.8" hidden="false" customHeight="false" outlineLevel="0" collapsed="false">
      <c r="A1574" s="250" t="n">
        <v>100369</v>
      </c>
      <c r="B1574" s="250" t="s">
        <v>2022</v>
      </c>
      <c r="C1574" s="250" t="s">
        <v>204</v>
      </c>
      <c r="D1574" s="251" t="n">
        <v>1725.91</v>
      </c>
    </row>
    <row r="1575" customFormat="false" ht="12.8" hidden="false" customHeight="false" outlineLevel="0" collapsed="false">
      <c r="A1575" s="250" t="n">
        <v>100370</v>
      </c>
      <c r="B1575" s="250" t="s">
        <v>2023</v>
      </c>
      <c r="C1575" s="250" t="s">
        <v>204</v>
      </c>
      <c r="D1575" s="251" t="n">
        <v>2039.77</v>
      </c>
    </row>
    <row r="1576" customFormat="false" ht="12.8" hidden="false" customHeight="false" outlineLevel="0" collapsed="false">
      <c r="A1576" s="250" t="n">
        <v>100371</v>
      </c>
      <c r="B1576" s="250" t="s">
        <v>2024</v>
      </c>
      <c r="C1576" s="250" t="s">
        <v>204</v>
      </c>
      <c r="D1576" s="251" t="n">
        <v>2344.7</v>
      </c>
    </row>
    <row r="1577" customFormat="false" ht="12.8" hidden="false" customHeight="false" outlineLevel="0" collapsed="false">
      <c r="A1577" s="250" t="n">
        <v>100372</v>
      </c>
      <c r="B1577" s="250" t="s">
        <v>2025</v>
      </c>
      <c r="C1577" s="250" t="s">
        <v>204</v>
      </c>
      <c r="D1577" s="251" t="n">
        <v>2934.39</v>
      </c>
    </row>
    <row r="1578" customFormat="false" ht="12.8" hidden="false" customHeight="false" outlineLevel="0" collapsed="false">
      <c r="A1578" s="250" t="n">
        <v>100373</v>
      </c>
      <c r="B1578" s="250" t="s">
        <v>2026</v>
      </c>
      <c r="C1578" s="250" t="s">
        <v>204</v>
      </c>
      <c r="D1578" s="251" t="n">
        <v>3032.66</v>
      </c>
    </row>
    <row r="1579" customFormat="false" ht="12.8" hidden="false" customHeight="false" outlineLevel="0" collapsed="false">
      <c r="A1579" s="250" t="n">
        <v>100374</v>
      </c>
      <c r="B1579" s="250" t="s">
        <v>2027</v>
      </c>
      <c r="C1579" s="250" t="s">
        <v>204</v>
      </c>
      <c r="D1579" s="251" t="n">
        <v>3263.06</v>
      </c>
    </row>
    <row r="1580" customFormat="false" ht="12.8" hidden="false" customHeight="false" outlineLevel="0" collapsed="false">
      <c r="A1580" s="250" t="n">
        <v>100375</v>
      </c>
      <c r="B1580" s="250" t="s">
        <v>2028</v>
      </c>
      <c r="C1580" s="250" t="s">
        <v>204</v>
      </c>
      <c r="D1580" s="251" t="n">
        <v>3697.4</v>
      </c>
    </row>
    <row r="1581" customFormat="false" ht="12.8" hidden="false" customHeight="false" outlineLevel="0" collapsed="false">
      <c r="A1581" s="250" t="n">
        <v>100376</v>
      </c>
      <c r="B1581" s="250" t="s">
        <v>2029</v>
      </c>
      <c r="C1581" s="250" t="s">
        <v>204</v>
      </c>
      <c r="D1581" s="251" t="n">
        <v>3618.18</v>
      </c>
    </row>
    <row r="1582" customFormat="false" ht="12.8" hidden="false" customHeight="false" outlineLevel="0" collapsed="false">
      <c r="A1582" s="250" t="n">
        <v>100377</v>
      </c>
      <c r="B1582" s="250" t="s">
        <v>2030</v>
      </c>
      <c r="C1582" s="250" t="s">
        <v>2031</v>
      </c>
      <c r="D1582" s="251" t="n">
        <v>11.82</v>
      </c>
    </row>
    <row r="1583" customFormat="false" ht="12.8" hidden="false" customHeight="false" outlineLevel="0" collapsed="false">
      <c r="A1583" s="250" t="n">
        <v>100378</v>
      </c>
      <c r="B1583" s="250" t="s">
        <v>2032</v>
      </c>
      <c r="C1583" s="250" t="s">
        <v>2031</v>
      </c>
      <c r="D1583" s="251" t="n">
        <v>10.93</v>
      </c>
    </row>
    <row r="1584" customFormat="false" ht="12.8" hidden="false" customHeight="false" outlineLevel="0" collapsed="false">
      <c r="A1584" s="250" t="n">
        <v>100382</v>
      </c>
      <c r="B1584" s="250" t="s">
        <v>2033</v>
      </c>
      <c r="C1584" s="250" t="s">
        <v>23</v>
      </c>
      <c r="D1584" s="251" t="n">
        <v>26.36</v>
      </c>
    </row>
    <row r="1585" customFormat="false" ht="12.8" hidden="false" customHeight="false" outlineLevel="0" collapsed="false">
      <c r="A1585" s="250" t="n">
        <v>104314</v>
      </c>
      <c r="B1585" s="250" t="s">
        <v>2034</v>
      </c>
      <c r="C1585" s="250" t="s">
        <v>2031</v>
      </c>
      <c r="D1585" s="251" t="n">
        <v>11.12</v>
      </c>
    </row>
    <row r="1586" customFormat="false" ht="12.8" hidden="false" customHeight="false" outlineLevel="0" collapsed="false">
      <c r="A1586" s="250" t="n">
        <v>94444</v>
      </c>
      <c r="B1586" s="250" t="s">
        <v>2035</v>
      </c>
      <c r="C1586" s="250" t="s">
        <v>23</v>
      </c>
      <c r="D1586" s="251" t="n">
        <v>626.29</v>
      </c>
    </row>
    <row r="1587" customFormat="false" ht="12.8" hidden="false" customHeight="false" outlineLevel="0" collapsed="false">
      <c r="A1587" s="250" t="n">
        <v>104482</v>
      </c>
      <c r="B1587" s="250" t="s">
        <v>2036</v>
      </c>
      <c r="C1587" s="250" t="s">
        <v>1248</v>
      </c>
      <c r="D1587" s="251" t="n">
        <v>44.12</v>
      </c>
    </row>
    <row r="1588" customFormat="false" ht="12.8" hidden="false" customHeight="false" outlineLevel="0" collapsed="false">
      <c r="A1588" s="250" t="n">
        <v>104184</v>
      </c>
      <c r="B1588" s="250" t="s">
        <v>2037</v>
      </c>
      <c r="C1588" s="250" t="s">
        <v>204</v>
      </c>
      <c r="D1588" s="251" t="n">
        <v>42.98</v>
      </c>
    </row>
    <row r="1589" customFormat="false" ht="12.8" hidden="false" customHeight="false" outlineLevel="0" collapsed="false">
      <c r="A1589" s="250" t="n">
        <v>104185</v>
      </c>
      <c r="B1589" s="250" t="s">
        <v>2038</v>
      </c>
      <c r="C1589" s="250" t="s">
        <v>204</v>
      </c>
      <c r="D1589" s="251" t="n">
        <v>37.3</v>
      </c>
    </row>
    <row r="1590" customFormat="false" ht="12.8" hidden="false" customHeight="false" outlineLevel="0" collapsed="false">
      <c r="A1590" s="250" t="n">
        <v>104189</v>
      </c>
      <c r="B1590" s="250" t="s">
        <v>2039</v>
      </c>
      <c r="C1590" s="250" t="s">
        <v>33</v>
      </c>
      <c r="D1590" s="251" t="n">
        <v>137.66</v>
      </c>
    </row>
    <row r="1591" customFormat="false" ht="12.8" hidden="false" customHeight="false" outlineLevel="0" collapsed="false">
      <c r="A1591" s="250" t="n">
        <v>104190</v>
      </c>
      <c r="B1591" s="250" t="s">
        <v>2040</v>
      </c>
      <c r="C1591" s="250" t="s">
        <v>204</v>
      </c>
      <c r="D1591" s="251" t="n">
        <v>963.85</v>
      </c>
    </row>
    <row r="1592" customFormat="false" ht="12.8" hidden="false" customHeight="false" outlineLevel="0" collapsed="false">
      <c r="A1592" s="250" t="n">
        <v>102661</v>
      </c>
      <c r="B1592" s="250" t="s">
        <v>2041</v>
      </c>
      <c r="C1592" s="250" t="s">
        <v>171</v>
      </c>
      <c r="D1592" s="251" t="n">
        <v>34.31</v>
      </c>
    </row>
    <row r="1593" customFormat="false" ht="12.8" hidden="false" customHeight="false" outlineLevel="0" collapsed="false">
      <c r="A1593" s="250" t="n">
        <v>102662</v>
      </c>
      <c r="B1593" s="250" t="s">
        <v>2042</v>
      </c>
      <c r="C1593" s="250" t="s">
        <v>171</v>
      </c>
      <c r="D1593" s="251" t="n">
        <v>89.86</v>
      </c>
    </row>
    <row r="1594" customFormat="false" ht="12.8" hidden="false" customHeight="false" outlineLevel="0" collapsed="false">
      <c r="A1594" s="250" t="n">
        <v>102663</v>
      </c>
      <c r="B1594" s="250" t="s">
        <v>2043</v>
      </c>
      <c r="C1594" s="250" t="s">
        <v>171</v>
      </c>
      <c r="D1594" s="251" t="n">
        <v>65.16</v>
      </c>
    </row>
    <row r="1595" customFormat="false" ht="12.8" hidden="false" customHeight="false" outlineLevel="0" collapsed="false">
      <c r="A1595" s="250" t="n">
        <v>102664</v>
      </c>
      <c r="B1595" s="250" t="s">
        <v>2044</v>
      </c>
      <c r="C1595" s="250" t="s">
        <v>171</v>
      </c>
      <c r="D1595" s="251" t="n">
        <v>46.56</v>
      </c>
    </row>
    <row r="1596" customFormat="false" ht="12.8" hidden="false" customHeight="false" outlineLevel="0" collapsed="false">
      <c r="A1596" s="250" t="n">
        <v>102665</v>
      </c>
      <c r="B1596" s="250" t="s">
        <v>2045</v>
      </c>
      <c r="C1596" s="250" t="s">
        <v>171</v>
      </c>
      <c r="D1596" s="251" t="n">
        <v>21.04</v>
      </c>
    </row>
    <row r="1597" customFormat="false" ht="12.8" hidden="false" customHeight="false" outlineLevel="0" collapsed="false">
      <c r="A1597" s="250" t="n">
        <v>102666</v>
      </c>
      <c r="B1597" s="250" t="s">
        <v>2046</v>
      </c>
      <c r="C1597" s="250" t="s">
        <v>171</v>
      </c>
      <c r="D1597" s="251" t="n">
        <v>58.43</v>
      </c>
    </row>
    <row r="1598" customFormat="false" ht="12.8" hidden="false" customHeight="false" outlineLevel="0" collapsed="false">
      <c r="A1598" s="250" t="n">
        <v>102668</v>
      </c>
      <c r="B1598" s="250" t="s">
        <v>2047</v>
      </c>
      <c r="C1598" s="250" t="s">
        <v>171</v>
      </c>
      <c r="D1598" s="251" t="n">
        <v>113.96</v>
      </c>
    </row>
    <row r="1599" customFormat="false" ht="12.8" hidden="false" customHeight="false" outlineLevel="0" collapsed="false">
      <c r="A1599" s="250" t="n">
        <v>102669</v>
      </c>
      <c r="B1599" s="250" t="s">
        <v>2048</v>
      </c>
      <c r="C1599" s="250" t="s">
        <v>171</v>
      </c>
      <c r="D1599" s="251" t="n">
        <v>89.47</v>
      </c>
    </row>
    <row r="1600" customFormat="false" ht="12.8" hidden="false" customHeight="false" outlineLevel="0" collapsed="false">
      <c r="A1600" s="250" t="n">
        <v>102670</v>
      </c>
      <c r="B1600" s="250" t="s">
        <v>2049</v>
      </c>
      <c r="C1600" s="250" t="s">
        <v>171</v>
      </c>
      <c r="D1600" s="251" t="n">
        <v>93.48</v>
      </c>
    </row>
    <row r="1601" customFormat="false" ht="12.8" hidden="false" customHeight="false" outlineLevel="0" collapsed="false">
      <c r="A1601" s="250" t="n">
        <v>102672</v>
      </c>
      <c r="B1601" s="250" t="s">
        <v>2050</v>
      </c>
      <c r="C1601" s="250" t="s">
        <v>171</v>
      </c>
      <c r="D1601" s="251" t="n">
        <v>164.88</v>
      </c>
    </row>
    <row r="1602" customFormat="false" ht="12.8" hidden="false" customHeight="false" outlineLevel="0" collapsed="false">
      <c r="A1602" s="250" t="n">
        <v>102673</v>
      </c>
      <c r="B1602" s="250" t="s">
        <v>2051</v>
      </c>
      <c r="C1602" s="250" t="s">
        <v>171</v>
      </c>
      <c r="D1602" s="251" t="n">
        <v>155</v>
      </c>
    </row>
    <row r="1603" customFormat="false" ht="12.8" hidden="false" customHeight="false" outlineLevel="0" collapsed="false">
      <c r="A1603" s="250" t="n">
        <v>102674</v>
      </c>
      <c r="B1603" s="250" t="s">
        <v>2052</v>
      </c>
      <c r="C1603" s="250" t="s">
        <v>171</v>
      </c>
      <c r="D1603" s="251" t="n">
        <v>101.05</v>
      </c>
    </row>
    <row r="1604" customFormat="false" ht="12.8" hidden="false" customHeight="false" outlineLevel="0" collapsed="false">
      <c r="A1604" s="250" t="n">
        <v>102676</v>
      </c>
      <c r="B1604" s="250" t="s">
        <v>2053</v>
      </c>
      <c r="C1604" s="250" t="s">
        <v>171</v>
      </c>
      <c r="D1604" s="251" t="n">
        <v>160.46</v>
      </c>
    </row>
    <row r="1605" customFormat="false" ht="12.8" hidden="false" customHeight="false" outlineLevel="0" collapsed="false">
      <c r="A1605" s="250" t="n">
        <v>102677</v>
      </c>
      <c r="B1605" s="250" t="s">
        <v>2054</v>
      </c>
      <c r="C1605" s="250" t="s">
        <v>171</v>
      </c>
      <c r="D1605" s="251" t="n">
        <v>138.71</v>
      </c>
    </row>
    <row r="1606" customFormat="false" ht="12.8" hidden="false" customHeight="false" outlineLevel="0" collapsed="false">
      <c r="A1606" s="250" t="n">
        <v>102678</v>
      </c>
      <c r="B1606" s="250" t="s">
        <v>2055</v>
      </c>
      <c r="C1606" s="250" t="s">
        <v>171</v>
      </c>
      <c r="D1606" s="251" t="n">
        <v>123.69</v>
      </c>
    </row>
    <row r="1607" customFormat="false" ht="12.8" hidden="false" customHeight="false" outlineLevel="0" collapsed="false">
      <c r="A1607" s="250" t="n">
        <v>102679</v>
      </c>
      <c r="B1607" s="250" t="s">
        <v>2056</v>
      </c>
      <c r="C1607" s="250" t="s">
        <v>171</v>
      </c>
      <c r="D1607" s="251" t="n">
        <v>131.99</v>
      </c>
    </row>
    <row r="1608" customFormat="false" ht="12.8" hidden="false" customHeight="false" outlineLevel="0" collapsed="false">
      <c r="A1608" s="250" t="n">
        <v>102680</v>
      </c>
      <c r="B1608" s="250" t="s">
        <v>2057</v>
      </c>
      <c r="C1608" s="250" t="s">
        <v>171</v>
      </c>
      <c r="D1608" s="251" t="n">
        <v>136.97</v>
      </c>
    </row>
    <row r="1609" customFormat="false" ht="12.8" hidden="false" customHeight="false" outlineLevel="0" collapsed="false">
      <c r="A1609" s="250" t="n">
        <v>102681</v>
      </c>
      <c r="B1609" s="250" t="s">
        <v>2058</v>
      </c>
      <c r="C1609" s="250" t="s">
        <v>171</v>
      </c>
      <c r="D1609" s="251" t="n">
        <v>196.39</v>
      </c>
    </row>
    <row r="1610" customFormat="false" ht="12.8" hidden="false" customHeight="false" outlineLevel="0" collapsed="false">
      <c r="A1610" s="250" t="n">
        <v>102683</v>
      </c>
      <c r="B1610" s="250" t="s">
        <v>2059</v>
      </c>
      <c r="C1610" s="250" t="s">
        <v>171</v>
      </c>
      <c r="D1610" s="251" t="n">
        <v>179.36</v>
      </c>
    </row>
    <row r="1611" customFormat="false" ht="12.8" hidden="false" customHeight="false" outlineLevel="0" collapsed="false">
      <c r="A1611" s="250" t="n">
        <v>102684</v>
      </c>
      <c r="B1611" s="250" t="s">
        <v>2060</v>
      </c>
      <c r="C1611" s="250" t="s">
        <v>171</v>
      </c>
      <c r="D1611" s="251" t="n">
        <v>145.24</v>
      </c>
    </row>
    <row r="1612" customFormat="false" ht="12.8" hidden="false" customHeight="false" outlineLevel="0" collapsed="false">
      <c r="A1612" s="250" t="n">
        <v>102685</v>
      </c>
      <c r="B1612" s="250" t="s">
        <v>2061</v>
      </c>
      <c r="C1612" s="250" t="s">
        <v>171</v>
      </c>
      <c r="D1612" s="251" t="n">
        <v>204.67</v>
      </c>
    </row>
    <row r="1613" customFormat="false" ht="12.8" hidden="false" customHeight="false" outlineLevel="0" collapsed="false">
      <c r="A1613" s="250" t="n">
        <v>102687</v>
      </c>
      <c r="B1613" s="250" t="s">
        <v>2062</v>
      </c>
      <c r="C1613" s="250" t="s">
        <v>171</v>
      </c>
      <c r="D1613" s="251" t="n">
        <v>183.13</v>
      </c>
    </row>
    <row r="1614" customFormat="false" ht="12.8" hidden="false" customHeight="false" outlineLevel="0" collapsed="false">
      <c r="A1614" s="250" t="n">
        <v>102688</v>
      </c>
      <c r="B1614" s="250" t="s">
        <v>2063</v>
      </c>
      <c r="C1614" s="250" t="s">
        <v>171</v>
      </c>
      <c r="D1614" s="251" t="n">
        <v>41.46</v>
      </c>
    </row>
    <row r="1615" customFormat="false" ht="12.8" hidden="false" customHeight="false" outlineLevel="0" collapsed="false">
      <c r="A1615" s="250" t="n">
        <v>102689</v>
      </c>
      <c r="B1615" s="250" t="s">
        <v>2064</v>
      </c>
      <c r="C1615" s="250" t="s">
        <v>171</v>
      </c>
      <c r="D1615" s="251" t="n">
        <v>93.89</v>
      </c>
    </row>
    <row r="1616" customFormat="false" ht="12.8" hidden="false" customHeight="false" outlineLevel="0" collapsed="false">
      <c r="A1616" s="250" t="n">
        <v>102690</v>
      </c>
      <c r="B1616" s="250" t="s">
        <v>2065</v>
      </c>
      <c r="C1616" s="250" t="s">
        <v>171</v>
      </c>
      <c r="D1616" s="251" t="n">
        <v>65.57</v>
      </c>
    </row>
    <row r="1617" customFormat="false" ht="12.8" hidden="false" customHeight="false" outlineLevel="0" collapsed="false">
      <c r="A1617" s="250" t="n">
        <v>102693</v>
      </c>
      <c r="B1617" s="250" t="s">
        <v>2066</v>
      </c>
      <c r="C1617" s="250" t="s">
        <v>171</v>
      </c>
      <c r="D1617" s="251" t="n">
        <v>118</v>
      </c>
    </row>
    <row r="1618" customFormat="false" ht="12.8" hidden="false" customHeight="false" outlineLevel="0" collapsed="false">
      <c r="A1618" s="250" t="n">
        <v>102694</v>
      </c>
      <c r="B1618" s="250" t="s">
        <v>2067</v>
      </c>
      <c r="C1618" s="250" t="s">
        <v>171</v>
      </c>
      <c r="D1618" s="251" t="n">
        <v>72.33</v>
      </c>
    </row>
    <row r="1619" customFormat="false" ht="12.8" hidden="false" customHeight="false" outlineLevel="0" collapsed="false">
      <c r="A1619" s="250" t="n">
        <v>102696</v>
      </c>
      <c r="B1619" s="250" t="s">
        <v>2068</v>
      </c>
      <c r="C1619" s="250" t="s">
        <v>171</v>
      </c>
      <c r="D1619" s="251" t="n">
        <v>124.82</v>
      </c>
    </row>
    <row r="1620" customFormat="false" ht="12.8" hidden="false" customHeight="false" outlineLevel="0" collapsed="false">
      <c r="A1620" s="250" t="n">
        <v>102697</v>
      </c>
      <c r="B1620" s="250" t="s">
        <v>2069</v>
      </c>
      <c r="C1620" s="250" t="s">
        <v>171</v>
      </c>
      <c r="D1620" s="251" t="n">
        <v>103.64</v>
      </c>
    </row>
    <row r="1621" customFormat="false" ht="12.8" hidden="false" customHeight="false" outlineLevel="0" collapsed="false">
      <c r="A1621" s="250" t="n">
        <v>102703</v>
      </c>
      <c r="B1621" s="250" t="s">
        <v>2070</v>
      </c>
      <c r="C1621" s="250" t="s">
        <v>171</v>
      </c>
      <c r="D1621" s="251" t="n">
        <v>156.14</v>
      </c>
    </row>
    <row r="1622" customFormat="false" ht="12.8" hidden="false" customHeight="false" outlineLevel="0" collapsed="false">
      <c r="A1622" s="250" t="n">
        <v>102704</v>
      </c>
      <c r="B1622" s="250" t="s">
        <v>2071</v>
      </c>
      <c r="C1622" s="250" t="s">
        <v>171</v>
      </c>
      <c r="D1622" s="251" t="n">
        <v>12.34</v>
      </c>
    </row>
    <row r="1623" customFormat="false" ht="12.8" hidden="false" customHeight="false" outlineLevel="0" collapsed="false">
      <c r="A1623" s="250" t="n">
        <v>102705</v>
      </c>
      <c r="B1623" s="250" t="s">
        <v>2072</v>
      </c>
      <c r="C1623" s="250" t="s">
        <v>171</v>
      </c>
      <c r="D1623" s="251" t="n">
        <v>63.35</v>
      </c>
    </row>
    <row r="1624" customFormat="false" ht="12.8" hidden="false" customHeight="false" outlineLevel="0" collapsed="false">
      <c r="A1624" s="250" t="n">
        <v>102707</v>
      </c>
      <c r="B1624" s="250" t="s">
        <v>2073</v>
      </c>
      <c r="C1624" s="250" t="s">
        <v>171</v>
      </c>
      <c r="D1624" s="251" t="n">
        <v>46.76</v>
      </c>
    </row>
    <row r="1625" customFormat="false" ht="12.8" hidden="false" customHeight="false" outlineLevel="0" collapsed="false">
      <c r="A1625" s="250" t="n">
        <v>102708</v>
      </c>
      <c r="B1625" s="250" t="s">
        <v>2074</v>
      </c>
      <c r="C1625" s="250" t="s">
        <v>204</v>
      </c>
      <c r="D1625" s="251" t="n">
        <v>29.95</v>
      </c>
    </row>
    <row r="1626" customFormat="false" ht="12.8" hidden="false" customHeight="false" outlineLevel="0" collapsed="false">
      <c r="A1626" s="250" t="n">
        <v>102710</v>
      </c>
      <c r="B1626" s="250" t="s">
        <v>2075</v>
      </c>
      <c r="C1626" s="250" t="s">
        <v>204</v>
      </c>
      <c r="D1626" s="251" t="n">
        <v>71.09</v>
      </c>
    </row>
    <row r="1627" customFormat="false" ht="12.8" hidden="false" customHeight="false" outlineLevel="0" collapsed="false">
      <c r="A1627" s="250" t="n">
        <v>102711</v>
      </c>
      <c r="B1627" s="250" t="s">
        <v>2076</v>
      </c>
      <c r="C1627" s="250" t="s">
        <v>204</v>
      </c>
      <c r="D1627" s="251" t="n">
        <v>89.39</v>
      </c>
    </row>
    <row r="1628" customFormat="false" ht="12.8" hidden="false" customHeight="false" outlineLevel="0" collapsed="false">
      <c r="A1628" s="250" t="n">
        <v>102712</v>
      </c>
      <c r="B1628" s="250" t="s">
        <v>2077</v>
      </c>
      <c r="C1628" s="250" t="s">
        <v>23</v>
      </c>
      <c r="D1628" s="251" t="n">
        <v>10</v>
      </c>
    </row>
    <row r="1629" customFormat="false" ht="12.8" hidden="false" customHeight="false" outlineLevel="0" collapsed="false">
      <c r="A1629" s="250" t="n">
        <v>102713</v>
      </c>
      <c r="B1629" s="250" t="s">
        <v>2078</v>
      </c>
      <c r="C1629" s="250" t="s">
        <v>23</v>
      </c>
      <c r="D1629" s="251" t="n">
        <v>13.71</v>
      </c>
    </row>
    <row r="1630" customFormat="false" ht="12.8" hidden="false" customHeight="false" outlineLevel="0" collapsed="false">
      <c r="A1630" s="250" t="n">
        <v>102715</v>
      </c>
      <c r="B1630" s="250" t="s">
        <v>2079</v>
      </c>
      <c r="C1630" s="250" t="s">
        <v>23</v>
      </c>
      <c r="D1630" s="251" t="n">
        <v>27.01</v>
      </c>
    </row>
    <row r="1631" customFormat="false" ht="12.8" hidden="false" customHeight="false" outlineLevel="0" collapsed="false">
      <c r="A1631" s="250" t="n">
        <v>102716</v>
      </c>
      <c r="B1631" s="250" t="s">
        <v>2080</v>
      </c>
      <c r="C1631" s="250" t="s">
        <v>33</v>
      </c>
      <c r="D1631" s="251" t="n">
        <v>114.95</v>
      </c>
    </row>
    <row r="1632" customFormat="false" ht="12.8" hidden="false" customHeight="false" outlineLevel="0" collapsed="false">
      <c r="A1632" s="250" t="n">
        <v>102717</v>
      </c>
      <c r="B1632" s="250" t="s">
        <v>2081</v>
      </c>
      <c r="C1632" s="250" t="s">
        <v>33</v>
      </c>
      <c r="D1632" s="251" t="n">
        <v>105.59</v>
      </c>
    </row>
    <row r="1633" customFormat="false" ht="12.8" hidden="false" customHeight="false" outlineLevel="0" collapsed="false">
      <c r="A1633" s="250" t="n">
        <v>102718</v>
      </c>
      <c r="B1633" s="250" t="s">
        <v>2082</v>
      </c>
      <c r="C1633" s="250" t="s">
        <v>33</v>
      </c>
      <c r="D1633" s="251" t="n">
        <v>132.04</v>
      </c>
    </row>
    <row r="1634" customFormat="false" ht="12.8" hidden="false" customHeight="false" outlineLevel="0" collapsed="false">
      <c r="A1634" s="250" t="n">
        <v>102719</v>
      </c>
      <c r="B1634" s="250" t="s">
        <v>2083</v>
      </c>
      <c r="C1634" s="250" t="s">
        <v>33</v>
      </c>
      <c r="D1634" s="251" t="n">
        <v>122.68</v>
      </c>
    </row>
    <row r="1635" customFormat="false" ht="12.8" hidden="false" customHeight="false" outlineLevel="0" collapsed="false">
      <c r="A1635" s="250" t="n">
        <v>102722</v>
      </c>
      <c r="B1635" s="250" t="s">
        <v>2084</v>
      </c>
      <c r="C1635" s="250" t="s">
        <v>171</v>
      </c>
      <c r="D1635" s="251" t="n">
        <v>57.8</v>
      </c>
    </row>
    <row r="1636" customFormat="false" ht="12.8" hidden="false" customHeight="false" outlineLevel="0" collapsed="false">
      <c r="A1636" s="250" t="n">
        <v>102723</v>
      </c>
      <c r="B1636" s="250" t="s">
        <v>2085</v>
      </c>
      <c r="C1636" s="250" t="s">
        <v>171</v>
      </c>
      <c r="D1636" s="251" t="n">
        <v>108.81</v>
      </c>
    </row>
    <row r="1637" customFormat="false" ht="12.8" hidden="false" customHeight="false" outlineLevel="0" collapsed="false">
      <c r="A1637" s="250" t="n">
        <v>102724</v>
      </c>
      <c r="B1637" s="250" t="s">
        <v>2086</v>
      </c>
      <c r="C1637" s="250" t="s">
        <v>204</v>
      </c>
      <c r="D1637" s="251" t="n">
        <v>33.39</v>
      </c>
    </row>
    <row r="1638" customFormat="false" ht="12.8" hidden="false" customHeight="false" outlineLevel="0" collapsed="false">
      <c r="A1638" s="250" t="n">
        <v>102725</v>
      </c>
      <c r="B1638" s="250" t="s">
        <v>2087</v>
      </c>
      <c r="C1638" s="250" t="s">
        <v>204</v>
      </c>
      <c r="D1638" s="251" t="n">
        <v>32.74</v>
      </c>
    </row>
    <row r="1639" customFormat="false" ht="12.8" hidden="false" customHeight="false" outlineLevel="0" collapsed="false">
      <c r="A1639" s="250" t="n">
        <v>102726</v>
      </c>
      <c r="B1639" s="250" t="s">
        <v>2088</v>
      </c>
      <c r="C1639" s="250" t="s">
        <v>204</v>
      </c>
      <c r="D1639" s="251" t="n">
        <v>30.76</v>
      </c>
    </row>
    <row r="1640" customFormat="false" ht="12.8" hidden="false" customHeight="false" outlineLevel="0" collapsed="false">
      <c r="A1640" s="250" t="n">
        <v>103653</v>
      </c>
      <c r="B1640" s="250" t="s">
        <v>2089</v>
      </c>
      <c r="C1640" s="250" t="s">
        <v>23</v>
      </c>
      <c r="D1640" s="251" t="n">
        <v>32.24</v>
      </c>
    </row>
    <row r="1641" customFormat="false" ht="12.8" hidden="false" customHeight="false" outlineLevel="0" collapsed="false">
      <c r="A1641" s="250" t="n">
        <v>92743</v>
      </c>
      <c r="B1641" s="250" t="s">
        <v>2090</v>
      </c>
      <c r="C1641" s="250" t="s">
        <v>33</v>
      </c>
      <c r="D1641" s="251" t="n">
        <v>640.32</v>
      </c>
    </row>
    <row r="1642" customFormat="false" ht="12.8" hidden="false" customHeight="false" outlineLevel="0" collapsed="false">
      <c r="A1642" s="250" t="n">
        <v>92744</v>
      </c>
      <c r="B1642" s="250" t="s">
        <v>2091</v>
      </c>
      <c r="C1642" s="250" t="s">
        <v>33</v>
      </c>
      <c r="D1642" s="251" t="n">
        <v>571.62</v>
      </c>
    </row>
    <row r="1643" customFormat="false" ht="12.8" hidden="false" customHeight="false" outlineLevel="0" collapsed="false">
      <c r="A1643" s="250" t="n">
        <v>92745</v>
      </c>
      <c r="B1643" s="250" t="s">
        <v>2092</v>
      </c>
      <c r="C1643" s="250" t="s">
        <v>33</v>
      </c>
      <c r="D1643" s="251" t="n">
        <v>778.49</v>
      </c>
    </row>
    <row r="1644" customFormat="false" ht="12.8" hidden="false" customHeight="false" outlineLevel="0" collapsed="false">
      <c r="A1644" s="250" t="n">
        <v>92746</v>
      </c>
      <c r="B1644" s="250" t="s">
        <v>2093</v>
      </c>
      <c r="C1644" s="250" t="s">
        <v>33</v>
      </c>
      <c r="D1644" s="251" t="n">
        <v>687.05</v>
      </c>
    </row>
    <row r="1645" customFormat="false" ht="12.8" hidden="false" customHeight="false" outlineLevel="0" collapsed="false">
      <c r="A1645" s="250" t="n">
        <v>92747</v>
      </c>
      <c r="B1645" s="250" t="s">
        <v>2094</v>
      </c>
      <c r="C1645" s="250" t="s">
        <v>33</v>
      </c>
      <c r="D1645" s="251" t="n">
        <v>865.7</v>
      </c>
    </row>
    <row r="1646" customFormat="false" ht="12.8" hidden="false" customHeight="false" outlineLevel="0" collapsed="false">
      <c r="A1646" s="250" t="n">
        <v>92748</v>
      </c>
      <c r="B1646" s="250" t="s">
        <v>2095</v>
      </c>
      <c r="C1646" s="250" t="s">
        <v>33</v>
      </c>
      <c r="D1646" s="251" t="n">
        <v>757.15</v>
      </c>
    </row>
    <row r="1647" customFormat="false" ht="12.8" hidden="false" customHeight="false" outlineLevel="0" collapsed="false">
      <c r="A1647" s="250" t="n">
        <v>92749</v>
      </c>
      <c r="B1647" s="250" t="s">
        <v>2096</v>
      </c>
      <c r="C1647" s="250" t="s">
        <v>33</v>
      </c>
      <c r="D1647" s="251" t="n">
        <v>908.13</v>
      </c>
    </row>
    <row r="1648" customFormat="false" ht="12.8" hidden="false" customHeight="false" outlineLevel="0" collapsed="false">
      <c r="A1648" s="250" t="n">
        <v>92750</v>
      </c>
      <c r="B1648" s="250" t="s">
        <v>2097</v>
      </c>
      <c r="C1648" s="250" t="s">
        <v>33</v>
      </c>
      <c r="D1648" s="251" t="n">
        <v>1507.68</v>
      </c>
    </row>
    <row r="1649" customFormat="false" ht="12.8" hidden="false" customHeight="false" outlineLevel="0" collapsed="false">
      <c r="A1649" s="250" t="n">
        <v>92751</v>
      </c>
      <c r="B1649" s="250" t="s">
        <v>2098</v>
      </c>
      <c r="C1649" s="250" t="s">
        <v>33</v>
      </c>
      <c r="D1649" s="251" t="n">
        <v>1858.07</v>
      </c>
    </row>
    <row r="1650" customFormat="false" ht="12.8" hidden="false" customHeight="false" outlineLevel="0" collapsed="false">
      <c r="A1650" s="250" t="n">
        <v>92752</v>
      </c>
      <c r="B1650" s="250" t="s">
        <v>2099</v>
      </c>
      <c r="C1650" s="250" t="s">
        <v>33</v>
      </c>
      <c r="D1650" s="251" t="n">
        <v>2205.6</v>
      </c>
    </row>
    <row r="1651" customFormat="false" ht="12.8" hidden="false" customHeight="false" outlineLevel="0" collapsed="false">
      <c r="A1651" s="250" t="n">
        <v>92753</v>
      </c>
      <c r="B1651" s="250" t="s">
        <v>2100</v>
      </c>
      <c r="C1651" s="250" t="s">
        <v>33</v>
      </c>
      <c r="D1651" s="251" t="n">
        <v>634.26</v>
      </c>
    </row>
    <row r="1652" customFormat="false" ht="12.8" hidden="false" customHeight="false" outlineLevel="0" collapsed="false">
      <c r="A1652" s="250" t="n">
        <v>92754</v>
      </c>
      <c r="B1652" s="250" t="s">
        <v>2101</v>
      </c>
      <c r="C1652" s="250" t="s">
        <v>33</v>
      </c>
      <c r="D1652" s="251" t="n">
        <v>624.79</v>
      </c>
    </row>
    <row r="1653" customFormat="false" ht="12.8" hidden="false" customHeight="false" outlineLevel="0" collapsed="false">
      <c r="A1653" s="250" t="n">
        <v>92755</v>
      </c>
      <c r="B1653" s="250" t="s">
        <v>2102</v>
      </c>
      <c r="C1653" s="250" t="s">
        <v>23</v>
      </c>
      <c r="D1653" s="251" t="n">
        <v>239.94</v>
      </c>
    </row>
    <row r="1654" customFormat="false" ht="12.8" hidden="false" customHeight="false" outlineLevel="0" collapsed="false">
      <c r="A1654" s="250" t="n">
        <v>92756</v>
      </c>
      <c r="B1654" s="250" t="s">
        <v>2103</v>
      </c>
      <c r="C1654" s="250" t="s">
        <v>23</v>
      </c>
      <c r="D1654" s="251" t="n">
        <v>275.26</v>
      </c>
    </row>
    <row r="1655" customFormat="false" ht="12.8" hidden="false" customHeight="false" outlineLevel="0" collapsed="false">
      <c r="A1655" s="250" t="n">
        <v>92757</v>
      </c>
      <c r="B1655" s="250" t="s">
        <v>2104</v>
      </c>
      <c r="C1655" s="250" t="s">
        <v>23</v>
      </c>
      <c r="D1655" s="251" t="n">
        <v>317.51</v>
      </c>
    </row>
    <row r="1656" customFormat="false" ht="12.8" hidden="false" customHeight="false" outlineLevel="0" collapsed="false">
      <c r="A1656" s="250" t="n">
        <v>92758</v>
      </c>
      <c r="B1656" s="250" t="s">
        <v>2105</v>
      </c>
      <c r="C1656" s="250" t="s">
        <v>33</v>
      </c>
      <c r="D1656" s="251" t="n">
        <v>621.58</v>
      </c>
    </row>
    <row r="1657" customFormat="false" ht="12.8" hidden="false" customHeight="false" outlineLevel="0" collapsed="false">
      <c r="A1657" s="250" t="n">
        <v>91069</v>
      </c>
      <c r="B1657" s="250" t="s">
        <v>2106</v>
      </c>
      <c r="C1657" s="250" t="s">
        <v>23</v>
      </c>
      <c r="D1657" s="251" t="n">
        <v>198.07</v>
      </c>
    </row>
    <row r="1658" customFormat="false" ht="12.8" hidden="false" customHeight="false" outlineLevel="0" collapsed="false">
      <c r="A1658" s="250" t="n">
        <v>91070</v>
      </c>
      <c r="B1658" s="250" t="s">
        <v>2107</v>
      </c>
      <c r="C1658" s="250" t="s">
        <v>23</v>
      </c>
      <c r="D1658" s="251" t="n">
        <v>207.04</v>
      </c>
    </row>
    <row r="1659" customFormat="false" ht="12.8" hidden="false" customHeight="false" outlineLevel="0" collapsed="false">
      <c r="A1659" s="250" t="n">
        <v>91071</v>
      </c>
      <c r="B1659" s="250" t="s">
        <v>2108</v>
      </c>
      <c r="C1659" s="250" t="s">
        <v>23</v>
      </c>
      <c r="D1659" s="251" t="n">
        <v>338.14</v>
      </c>
    </row>
    <row r="1660" customFormat="false" ht="12.8" hidden="false" customHeight="false" outlineLevel="0" collapsed="false">
      <c r="A1660" s="250" t="n">
        <v>91072</v>
      </c>
      <c r="B1660" s="250" t="s">
        <v>2109</v>
      </c>
      <c r="C1660" s="250" t="s">
        <v>23</v>
      </c>
      <c r="D1660" s="251" t="n">
        <v>344.55</v>
      </c>
    </row>
    <row r="1661" customFormat="false" ht="12.8" hidden="false" customHeight="false" outlineLevel="0" collapsed="false">
      <c r="A1661" s="250" t="n">
        <v>91073</v>
      </c>
      <c r="B1661" s="250" t="s">
        <v>2110</v>
      </c>
      <c r="C1661" s="250" t="s">
        <v>23</v>
      </c>
      <c r="D1661" s="251" t="n">
        <v>263.78</v>
      </c>
    </row>
    <row r="1662" customFormat="false" ht="12.8" hidden="false" customHeight="false" outlineLevel="0" collapsed="false">
      <c r="A1662" s="250" t="n">
        <v>91074</v>
      </c>
      <c r="B1662" s="250" t="s">
        <v>2111</v>
      </c>
      <c r="C1662" s="250" t="s">
        <v>23</v>
      </c>
      <c r="D1662" s="251" t="n">
        <v>245.85</v>
      </c>
    </row>
    <row r="1663" customFormat="false" ht="12.8" hidden="false" customHeight="false" outlineLevel="0" collapsed="false">
      <c r="A1663" s="250" t="n">
        <v>91075</v>
      </c>
      <c r="B1663" s="250" t="s">
        <v>2112</v>
      </c>
      <c r="C1663" s="250" t="s">
        <v>23</v>
      </c>
      <c r="D1663" s="251" t="n">
        <v>435.99</v>
      </c>
    </row>
    <row r="1664" customFormat="false" ht="12.8" hidden="false" customHeight="false" outlineLevel="0" collapsed="false">
      <c r="A1664" s="250" t="n">
        <v>91076</v>
      </c>
      <c r="B1664" s="250" t="s">
        <v>2113</v>
      </c>
      <c r="C1664" s="250" t="s">
        <v>23</v>
      </c>
      <c r="D1664" s="251" t="n">
        <v>395.26</v>
      </c>
    </row>
    <row r="1665" customFormat="false" ht="12.8" hidden="false" customHeight="false" outlineLevel="0" collapsed="false">
      <c r="A1665" s="250" t="n">
        <v>91077</v>
      </c>
      <c r="B1665" s="250" t="s">
        <v>2114</v>
      </c>
      <c r="C1665" s="250" t="s">
        <v>23</v>
      </c>
      <c r="D1665" s="251" t="n">
        <v>178.73</v>
      </c>
    </row>
    <row r="1666" customFormat="false" ht="12.8" hidden="false" customHeight="false" outlineLevel="0" collapsed="false">
      <c r="A1666" s="250" t="n">
        <v>91078</v>
      </c>
      <c r="B1666" s="250" t="s">
        <v>2115</v>
      </c>
      <c r="C1666" s="250" t="s">
        <v>23</v>
      </c>
      <c r="D1666" s="251" t="n">
        <v>193.33</v>
      </c>
    </row>
    <row r="1667" customFormat="false" ht="12.8" hidden="false" customHeight="false" outlineLevel="0" collapsed="false">
      <c r="A1667" s="250" t="n">
        <v>91079</v>
      </c>
      <c r="B1667" s="250" t="s">
        <v>2116</v>
      </c>
      <c r="C1667" s="250" t="s">
        <v>23</v>
      </c>
      <c r="D1667" s="251" t="n">
        <v>196.88</v>
      </c>
    </row>
    <row r="1668" customFormat="false" ht="12.8" hidden="false" customHeight="false" outlineLevel="0" collapsed="false">
      <c r="A1668" s="250" t="n">
        <v>91080</v>
      </c>
      <c r="B1668" s="250" t="s">
        <v>2117</v>
      </c>
      <c r="C1668" s="250" t="s">
        <v>23</v>
      </c>
      <c r="D1668" s="251" t="n">
        <v>207.33</v>
      </c>
    </row>
    <row r="1669" customFormat="false" ht="12.8" hidden="false" customHeight="false" outlineLevel="0" collapsed="false">
      <c r="A1669" s="250" t="n">
        <v>91081</v>
      </c>
      <c r="B1669" s="250" t="s">
        <v>2118</v>
      </c>
      <c r="C1669" s="250" t="s">
        <v>23</v>
      </c>
      <c r="D1669" s="251" t="n">
        <v>271.89</v>
      </c>
    </row>
    <row r="1670" customFormat="false" ht="12.8" hidden="false" customHeight="false" outlineLevel="0" collapsed="false">
      <c r="A1670" s="250" t="n">
        <v>91082</v>
      </c>
      <c r="B1670" s="250" t="s">
        <v>2119</v>
      </c>
      <c r="C1670" s="250" t="s">
        <v>23</v>
      </c>
      <c r="D1670" s="251" t="n">
        <v>241.21</v>
      </c>
    </row>
    <row r="1671" customFormat="false" ht="12.8" hidden="false" customHeight="false" outlineLevel="0" collapsed="false">
      <c r="A1671" s="250" t="n">
        <v>91083</v>
      </c>
      <c r="B1671" s="250" t="s">
        <v>2120</v>
      </c>
      <c r="C1671" s="250" t="s">
        <v>23</v>
      </c>
      <c r="D1671" s="251" t="n">
        <v>347.38</v>
      </c>
    </row>
    <row r="1672" customFormat="false" ht="12.8" hidden="false" customHeight="false" outlineLevel="0" collapsed="false">
      <c r="A1672" s="250" t="n">
        <v>91084</v>
      </c>
      <c r="B1672" s="250" t="s">
        <v>2121</v>
      </c>
      <c r="C1672" s="250" t="s">
        <v>23</v>
      </c>
      <c r="D1672" s="251" t="n">
        <v>271.47</v>
      </c>
    </row>
    <row r="1673" customFormat="false" ht="12.8" hidden="false" customHeight="false" outlineLevel="0" collapsed="false">
      <c r="A1673" s="250" t="n">
        <v>91086</v>
      </c>
      <c r="B1673" s="250" t="s">
        <v>2122</v>
      </c>
      <c r="C1673" s="250" t="s">
        <v>23</v>
      </c>
      <c r="D1673" s="251" t="n">
        <v>221.23</v>
      </c>
    </row>
    <row r="1674" customFormat="false" ht="12.8" hidden="false" customHeight="false" outlineLevel="0" collapsed="false">
      <c r="A1674" s="250" t="n">
        <v>91087</v>
      </c>
      <c r="B1674" s="250" t="s">
        <v>2123</v>
      </c>
      <c r="C1674" s="250" t="s">
        <v>23</v>
      </c>
      <c r="D1674" s="251" t="n">
        <v>231.95</v>
      </c>
    </row>
    <row r="1675" customFormat="false" ht="12.8" hidden="false" customHeight="false" outlineLevel="0" collapsed="false">
      <c r="A1675" s="250" t="n">
        <v>91088</v>
      </c>
      <c r="B1675" s="250" t="s">
        <v>2124</v>
      </c>
      <c r="C1675" s="250" t="s">
        <v>23</v>
      </c>
      <c r="D1675" s="251" t="n">
        <v>361.8</v>
      </c>
    </row>
    <row r="1676" customFormat="false" ht="12.8" hidden="false" customHeight="false" outlineLevel="0" collapsed="false">
      <c r="A1676" s="250" t="n">
        <v>91089</v>
      </c>
      <c r="B1676" s="250" t="s">
        <v>2125</v>
      </c>
      <c r="C1676" s="250" t="s">
        <v>23</v>
      </c>
      <c r="D1676" s="251" t="n">
        <v>370.92</v>
      </c>
    </row>
    <row r="1677" customFormat="false" ht="12.8" hidden="false" customHeight="false" outlineLevel="0" collapsed="false">
      <c r="A1677" s="250" t="n">
        <v>91090</v>
      </c>
      <c r="B1677" s="250" t="s">
        <v>2126</v>
      </c>
      <c r="C1677" s="250" t="s">
        <v>23</v>
      </c>
      <c r="D1677" s="251" t="n">
        <v>270.81</v>
      </c>
    </row>
    <row r="1678" customFormat="false" ht="12.8" hidden="false" customHeight="false" outlineLevel="0" collapsed="false">
      <c r="A1678" s="250" t="n">
        <v>91091</v>
      </c>
      <c r="B1678" s="250" t="s">
        <v>2127</v>
      </c>
      <c r="C1678" s="250" t="s">
        <v>23</v>
      </c>
      <c r="D1678" s="251" t="n">
        <v>264.32</v>
      </c>
    </row>
    <row r="1679" customFormat="false" ht="12.8" hidden="false" customHeight="false" outlineLevel="0" collapsed="false">
      <c r="A1679" s="250" t="n">
        <v>91092</v>
      </c>
      <c r="B1679" s="250" t="s">
        <v>2128</v>
      </c>
      <c r="C1679" s="250" t="s">
        <v>23</v>
      </c>
      <c r="D1679" s="251" t="n">
        <v>432</v>
      </c>
    </row>
    <row r="1680" customFormat="false" ht="12.8" hidden="false" customHeight="false" outlineLevel="0" collapsed="false">
      <c r="A1680" s="250" t="n">
        <v>91093</v>
      </c>
      <c r="B1680" s="250" t="s">
        <v>2129</v>
      </c>
      <c r="C1680" s="250" t="s">
        <v>23</v>
      </c>
      <c r="D1680" s="251" t="n">
        <v>412.41</v>
      </c>
    </row>
    <row r="1681" customFormat="false" ht="12.8" hidden="false" customHeight="false" outlineLevel="0" collapsed="false">
      <c r="A1681" s="250" t="n">
        <v>91094</v>
      </c>
      <c r="B1681" s="250" t="s">
        <v>2130</v>
      </c>
      <c r="C1681" s="250" t="s">
        <v>23</v>
      </c>
      <c r="D1681" s="251" t="n">
        <v>169.67</v>
      </c>
    </row>
    <row r="1682" customFormat="false" ht="12.8" hidden="false" customHeight="false" outlineLevel="0" collapsed="false">
      <c r="A1682" s="250" t="n">
        <v>91095</v>
      </c>
      <c r="B1682" s="250" t="s">
        <v>2131</v>
      </c>
      <c r="C1682" s="250" t="s">
        <v>23</v>
      </c>
      <c r="D1682" s="251" t="n">
        <v>186.9</v>
      </c>
    </row>
    <row r="1683" customFormat="false" ht="12.8" hidden="false" customHeight="false" outlineLevel="0" collapsed="false">
      <c r="A1683" s="250" t="n">
        <v>91096</v>
      </c>
      <c r="B1683" s="250" t="s">
        <v>2132</v>
      </c>
      <c r="C1683" s="250" t="s">
        <v>23</v>
      </c>
      <c r="D1683" s="251" t="n">
        <v>184.62</v>
      </c>
    </row>
    <row r="1684" customFormat="false" ht="12.8" hidden="false" customHeight="false" outlineLevel="0" collapsed="false">
      <c r="A1684" s="250" t="n">
        <v>91097</v>
      </c>
      <c r="B1684" s="250" t="s">
        <v>2133</v>
      </c>
      <c r="C1684" s="250" t="s">
        <v>23</v>
      </c>
      <c r="D1684" s="251" t="n">
        <v>199.22</v>
      </c>
    </row>
    <row r="1685" customFormat="false" ht="12.8" hidden="false" customHeight="false" outlineLevel="0" collapsed="false">
      <c r="A1685" s="250" t="n">
        <v>91098</v>
      </c>
      <c r="B1685" s="250" t="s">
        <v>2134</v>
      </c>
      <c r="C1685" s="250" t="s">
        <v>23</v>
      </c>
      <c r="D1685" s="251" t="n">
        <v>236.34</v>
      </c>
    </row>
    <row r="1686" customFormat="false" ht="12.8" hidden="false" customHeight="false" outlineLevel="0" collapsed="false">
      <c r="A1686" s="250" t="n">
        <v>91099</v>
      </c>
      <c r="B1686" s="250" t="s">
        <v>2135</v>
      </c>
      <c r="C1686" s="250" t="s">
        <v>23</v>
      </c>
      <c r="D1686" s="251" t="n">
        <v>226.06</v>
      </c>
    </row>
    <row r="1687" customFormat="false" ht="12.8" hidden="false" customHeight="false" outlineLevel="0" collapsed="false">
      <c r="A1687" s="250" t="n">
        <v>91100</v>
      </c>
      <c r="B1687" s="250" t="s">
        <v>2136</v>
      </c>
      <c r="C1687" s="250" t="s">
        <v>23</v>
      </c>
      <c r="D1687" s="251" t="n">
        <v>284.22</v>
      </c>
    </row>
    <row r="1688" customFormat="false" ht="12.8" hidden="false" customHeight="false" outlineLevel="0" collapsed="false">
      <c r="A1688" s="250" t="n">
        <v>91101</v>
      </c>
      <c r="B1688" s="250" t="s">
        <v>2137</v>
      </c>
      <c r="C1688" s="250" t="s">
        <v>23</v>
      </c>
      <c r="D1688" s="251" t="n">
        <v>250.04</v>
      </c>
    </row>
    <row r="1689" customFormat="false" ht="12.8" hidden="false" customHeight="false" outlineLevel="0" collapsed="false">
      <c r="A1689" s="250" t="n">
        <v>93957</v>
      </c>
      <c r="B1689" s="250" t="s">
        <v>2138</v>
      </c>
      <c r="C1689" s="250" t="s">
        <v>171</v>
      </c>
      <c r="D1689" s="251" t="n">
        <v>373.36</v>
      </c>
    </row>
    <row r="1690" customFormat="false" ht="12.8" hidden="false" customHeight="false" outlineLevel="0" collapsed="false">
      <c r="A1690" s="250" t="n">
        <v>93959</v>
      </c>
      <c r="B1690" s="250" t="s">
        <v>2139</v>
      </c>
      <c r="C1690" s="250" t="s">
        <v>171</v>
      </c>
      <c r="D1690" s="251" t="n">
        <v>298.58</v>
      </c>
    </row>
    <row r="1691" customFormat="false" ht="12.8" hidden="false" customHeight="false" outlineLevel="0" collapsed="false">
      <c r="A1691" s="250" t="n">
        <v>93961</v>
      </c>
      <c r="B1691" s="250" t="s">
        <v>2140</v>
      </c>
      <c r="C1691" s="250" t="s">
        <v>171</v>
      </c>
      <c r="D1691" s="251" t="n">
        <v>267.18</v>
      </c>
    </row>
    <row r="1692" customFormat="false" ht="12.8" hidden="false" customHeight="false" outlineLevel="0" collapsed="false">
      <c r="A1692" s="250" t="n">
        <v>93967</v>
      </c>
      <c r="B1692" s="250" t="s">
        <v>2141</v>
      </c>
      <c r="C1692" s="250" t="s">
        <v>171</v>
      </c>
      <c r="D1692" s="251" t="n">
        <v>309.47</v>
      </c>
    </row>
    <row r="1693" customFormat="false" ht="12.8" hidden="false" customHeight="false" outlineLevel="0" collapsed="false">
      <c r="A1693" s="250" t="n">
        <v>93969</v>
      </c>
      <c r="B1693" s="250" t="s">
        <v>2142</v>
      </c>
      <c r="C1693" s="250" t="s">
        <v>171</v>
      </c>
      <c r="D1693" s="251" t="n">
        <v>247.09</v>
      </c>
    </row>
    <row r="1694" customFormat="false" ht="12.8" hidden="false" customHeight="false" outlineLevel="0" collapsed="false">
      <c r="A1694" s="250" t="n">
        <v>93971</v>
      </c>
      <c r="B1694" s="250" t="s">
        <v>2143</v>
      </c>
      <c r="C1694" s="250" t="s">
        <v>171</v>
      </c>
      <c r="D1694" s="251" t="n">
        <v>221.74</v>
      </c>
    </row>
    <row r="1695" customFormat="false" ht="12.8" hidden="false" customHeight="false" outlineLevel="0" collapsed="false">
      <c r="A1695" s="250" t="n">
        <v>95108</v>
      </c>
      <c r="B1695" s="250" t="s">
        <v>2144</v>
      </c>
      <c r="C1695" s="250" t="s">
        <v>204</v>
      </c>
      <c r="D1695" s="251" t="n">
        <v>43.49</v>
      </c>
    </row>
    <row r="1696" customFormat="false" ht="12.8" hidden="false" customHeight="false" outlineLevel="0" collapsed="false">
      <c r="A1696" s="250" t="n">
        <v>100332</v>
      </c>
      <c r="B1696" s="250" t="s">
        <v>2145</v>
      </c>
      <c r="C1696" s="250" t="s">
        <v>23</v>
      </c>
      <c r="D1696" s="251" t="n">
        <v>842.03</v>
      </c>
    </row>
    <row r="1697" customFormat="false" ht="12.8" hidden="false" customHeight="false" outlineLevel="0" collapsed="false">
      <c r="A1697" s="250" t="n">
        <v>100333</v>
      </c>
      <c r="B1697" s="250" t="s">
        <v>2146</v>
      </c>
      <c r="C1697" s="250" t="s">
        <v>23</v>
      </c>
      <c r="D1697" s="251" t="n">
        <v>521.82</v>
      </c>
    </row>
    <row r="1698" customFormat="false" ht="12.8" hidden="false" customHeight="false" outlineLevel="0" collapsed="false">
      <c r="A1698" s="250" t="n">
        <v>100334</v>
      </c>
      <c r="B1698" s="250" t="s">
        <v>2147</v>
      </c>
      <c r="C1698" s="250" t="s">
        <v>23</v>
      </c>
      <c r="D1698" s="251" t="n">
        <v>667.74</v>
      </c>
    </row>
    <row r="1699" customFormat="false" ht="12.8" hidden="false" customHeight="false" outlineLevel="0" collapsed="false">
      <c r="A1699" s="250" t="n">
        <v>100335</v>
      </c>
      <c r="B1699" s="250" t="s">
        <v>2148</v>
      </c>
      <c r="C1699" s="250" t="s">
        <v>23</v>
      </c>
      <c r="D1699" s="251" t="n">
        <v>427.59</v>
      </c>
    </row>
    <row r="1700" customFormat="false" ht="12.8" hidden="false" customHeight="false" outlineLevel="0" collapsed="false">
      <c r="A1700" s="250" t="n">
        <v>100341</v>
      </c>
      <c r="B1700" s="250" t="s">
        <v>2149</v>
      </c>
      <c r="C1700" s="250" t="s">
        <v>23</v>
      </c>
      <c r="D1700" s="251" t="n">
        <v>41.38</v>
      </c>
    </row>
    <row r="1701" customFormat="false" ht="12.8" hidden="false" customHeight="false" outlineLevel="0" collapsed="false">
      <c r="A1701" s="250" t="n">
        <v>100342</v>
      </c>
      <c r="B1701" s="250" t="s">
        <v>2150</v>
      </c>
      <c r="C1701" s="250" t="s">
        <v>2031</v>
      </c>
      <c r="D1701" s="251" t="n">
        <v>14.54</v>
      </c>
    </row>
    <row r="1702" customFormat="false" ht="12.8" hidden="false" customHeight="false" outlineLevel="0" collapsed="false">
      <c r="A1702" s="250" t="n">
        <v>100343</v>
      </c>
      <c r="B1702" s="250" t="s">
        <v>2151</v>
      </c>
      <c r="C1702" s="250" t="s">
        <v>2031</v>
      </c>
      <c r="D1702" s="251" t="n">
        <v>13.25</v>
      </c>
    </row>
    <row r="1703" customFormat="false" ht="12.8" hidden="false" customHeight="false" outlineLevel="0" collapsed="false">
      <c r="A1703" s="250" t="n">
        <v>100344</v>
      </c>
      <c r="B1703" s="250" t="s">
        <v>2152</v>
      </c>
      <c r="C1703" s="250" t="s">
        <v>2031</v>
      </c>
      <c r="D1703" s="251" t="n">
        <v>11.64</v>
      </c>
    </row>
    <row r="1704" customFormat="false" ht="12.8" hidden="false" customHeight="false" outlineLevel="0" collapsed="false">
      <c r="A1704" s="250" t="n">
        <v>100345</v>
      </c>
      <c r="B1704" s="250" t="s">
        <v>2153</v>
      </c>
      <c r="C1704" s="250" t="s">
        <v>2031</v>
      </c>
      <c r="D1704" s="251" t="n">
        <v>9.74</v>
      </c>
    </row>
    <row r="1705" customFormat="false" ht="12.8" hidden="false" customHeight="false" outlineLevel="0" collapsed="false">
      <c r="A1705" s="250" t="n">
        <v>100346</v>
      </c>
      <c r="B1705" s="250" t="s">
        <v>2154</v>
      </c>
      <c r="C1705" s="250" t="s">
        <v>2031</v>
      </c>
      <c r="D1705" s="251" t="n">
        <v>9.04</v>
      </c>
    </row>
    <row r="1706" customFormat="false" ht="12.8" hidden="false" customHeight="false" outlineLevel="0" collapsed="false">
      <c r="A1706" s="250" t="n">
        <v>100347</v>
      </c>
      <c r="B1706" s="250" t="s">
        <v>2155</v>
      </c>
      <c r="C1706" s="250" t="s">
        <v>2031</v>
      </c>
      <c r="D1706" s="251" t="n">
        <v>9.95</v>
      </c>
    </row>
    <row r="1707" customFormat="false" ht="12.8" hidden="false" customHeight="false" outlineLevel="0" collapsed="false">
      <c r="A1707" s="250" t="n">
        <v>100348</v>
      </c>
      <c r="B1707" s="250" t="s">
        <v>2156</v>
      </c>
      <c r="C1707" s="250" t="s">
        <v>2031</v>
      </c>
      <c r="D1707" s="251" t="n">
        <v>9.63</v>
      </c>
    </row>
    <row r="1708" customFormat="false" ht="12.8" hidden="false" customHeight="false" outlineLevel="0" collapsed="false">
      <c r="A1708" s="250" t="n">
        <v>100349</v>
      </c>
      <c r="B1708" s="250" t="s">
        <v>2157</v>
      </c>
      <c r="C1708" s="250" t="s">
        <v>33</v>
      </c>
      <c r="D1708" s="251" t="n">
        <v>581.29</v>
      </c>
    </row>
    <row r="1709" customFormat="false" ht="12.8" hidden="false" customHeight="false" outlineLevel="0" collapsed="false">
      <c r="A1709" s="250" t="n">
        <v>104841</v>
      </c>
      <c r="B1709" s="250" t="s">
        <v>2158</v>
      </c>
      <c r="C1709" s="250" t="s">
        <v>171</v>
      </c>
      <c r="D1709" s="251" t="n">
        <v>84.35</v>
      </c>
    </row>
    <row r="1710" customFormat="false" ht="12.8" hidden="false" customHeight="false" outlineLevel="0" collapsed="false">
      <c r="A1710" s="250" t="n">
        <v>104842</v>
      </c>
      <c r="B1710" s="250" t="s">
        <v>2159</v>
      </c>
      <c r="C1710" s="250" t="s">
        <v>171</v>
      </c>
      <c r="D1710" s="251" t="n">
        <v>71.29</v>
      </c>
    </row>
    <row r="1711" customFormat="false" ht="12.8" hidden="false" customHeight="false" outlineLevel="0" collapsed="false">
      <c r="A1711" s="250" t="n">
        <v>104843</v>
      </c>
      <c r="B1711" s="250" t="s">
        <v>2160</v>
      </c>
      <c r="C1711" s="250" t="s">
        <v>171</v>
      </c>
      <c r="D1711" s="251" t="n">
        <v>117.79</v>
      </c>
    </row>
    <row r="1712" customFormat="false" ht="12.8" hidden="false" customHeight="false" outlineLevel="0" collapsed="false">
      <c r="A1712" s="250" t="n">
        <v>104844</v>
      </c>
      <c r="B1712" s="250" t="s">
        <v>2161</v>
      </c>
      <c r="C1712" s="250" t="s">
        <v>171</v>
      </c>
      <c r="D1712" s="251" t="n">
        <v>93.68</v>
      </c>
    </row>
    <row r="1713" customFormat="false" ht="12.8" hidden="false" customHeight="false" outlineLevel="0" collapsed="false">
      <c r="A1713" s="250" t="n">
        <v>104845</v>
      </c>
      <c r="B1713" s="250" t="s">
        <v>2162</v>
      </c>
      <c r="C1713" s="250" t="s">
        <v>171</v>
      </c>
      <c r="D1713" s="251" t="n">
        <v>135.05</v>
      </c>
    </row>
    <row r="1714" customFormat="false" ht="12.8" hidden="false" customHeight="false" outlineLevel="0" collapsed="false">
      <c r="A1714" s="250" t="n">
        <v>104846</v>
      </c>
      <c r="B1714" s="250" t="s">
        <v>2163</v>
      </c>
      <c r="C1714" s="250" t="s">
        <v>171</v>
      </c>
      <c r="D1714" s="251" t="n">
        <v>107.52</v>
      </c>
    </row>
    <row r="1715" customFormat="false" ht="12.8" hidden="false" customHeight="false" outlineLevel="0" collapsed="false">
      <c r="A1715" s="250" t="n">
        <v>104847</v>
      </c>
      <c r="B1715" s="250" t="s">
        <v>2164</v>
      </c>
      <c r="C1715" s="250" t="s">
        <v>171</v>
      </c>
      <c r="D1715" s="251" t="n">
        <v>90.61</v>
      </c>
    </row>
    <row r="1716" customFormat="false" ht="12.8" hidden="false" customHeight="false" outlineLevel="0" collapsed="false">
      <c r="A1716" s="250" t="n">
        <v>104848</v>
      </c>
      <c r="B1716" s="250" t="s">
        <v>2165</v>
      </c>
      <c r="C1716" s="250" t="s">
        <v>171</v>
      </c>
      <c r="D1716" s="251" t="n">
        <v>68.54</v>
      </c>
    </row>
    <row r="1717" customFormat="false" ht="12.8" hidden="false" customHeight="false" outlineLevel="0" collapsed="false">
      <c r="A1717" s="250" t="n">
        <v>104849</v>
      </c>
      <c r="B1717" s="250" t="s">
        <v>2166</v>
      </c>
      <c r="C1717" s="250" t="s">
        <v>171</v>
      </c>
      <c r="D1717" s="251" t="n">
        <v>58.04</v>
      </c>
    </row>
    <row r="1718" customFormat="false" ht="12.8" hidden="false" customHeight="false" outlineLevel="0" collapsed="false">
      <c r="A1718" s="250" t="n">
        <v>104850</v>
      </c>
      <c r="B1718" s="250" t="s">
        <v>2167</v>
      </c>
      <c r="C1718" s="250" t="s">
        <v>171</v>
      </c>
      <c r="D1718" s="251" t="n">
        <v>50.98</v>
      </c>
    </row>
    <row r="1719" customFormat="false" ht="12.8" hidden="false" customHeight="false" outlineLevel="0" collapsed="false">
      <c r="A1719" s="250" t="n">
        <v>104851</v>
      </c>
      <c r="B1719" s="250" t="s">
        <v>2168</v>
      </c>
      <c r="C1719" s="250" t="s">
        <v>171</v>
      </c>
      <c r="D1719" s="251" t="n">
        <v>76.65</v>
      </c>
    </row>
    <row r="1720" customFormat="false" ht="12.8" hidden="false" customHeight="false" outlineLevel="0" collapsed="false">
      <c r="A1720" s="250" t="n">
        <v>104852</v>
      </c>
      <c r="B1720" s="250" t="s">
        <v>2169</v>
      </c>
      <c r="C1720" s="250" t="s">
        <v>171</v>
      </c>
      <c r="D1720" s="251" t="n">
        <v>64.52</v>
      </c>
    </row>
    <row r="1721" customFormat="false" ht="12.8" hidden="false" customHeight="false" outlineLevel="0" collapsed="false">
      <c r="A1721" s="250" t="n">
        <v>104853</v>
      </c>
      <c r="B1721" s="250" t="s">
        <v>2170</v>
      </c>
      <c r="C1721" s="250" t="s">
        <v>171</v>
      </c>
      <c r="D1721" s="251" t="n">
        <v>56.43</v>
      </c>
    </row>
    <row r="1722" customFormat="false" ht="12.8" hidden="false" customHeight="false" outlineLevel="0" collapsed="false">
      <c r="A1722" s="250" t="n">
        <v>104854</v>
      </c>
      <c r="B1722" s="250" t="s">
        <v>2171</v>
      </c>
      <c r="C1722" s="250" t="s">
        <v>171</v>
      </c>
      <c r="D1722" s="251" t="n">
        <v>74.21</v>
      </c>
    </row>
    <row r="1723" customFormat="false" ht="12.8" hidden="false" customHeight="false" outlineLevel="0" collapsed="false">
      <c r="A1723" s="250" t="n">
        <v>104855</v>
      </c>
      <c r="B1723" s="250" t="s">
        <v>2172</v>
      </c>
      <c r="C1723" s="250" t="s">
        <v>171</v>
      </c>
      <c r="D1723" s="251" t="n">
        <v>64.46</v>
      </c>
    </row>
    <row r="1724" customFormat="false" ht="12.8" hidden="false" customHeight="false" outlineLevel="0" collapsed="false">
      <c r="A1724" s="250" t="n">
        <v>104876</v>
      </c>
      <c r="B1724" s="250" t="s">
        <v>2173</v>
      </c>
      <c r="C1724" s="250" t="s">
        <v>204</v>
      </c>
      <c r="D1724" s="251" t="n">
        <v>28.6</v>
      </c>
    </row>
    <row r="1725" customFormat="false" ht="12.8" hidden="false" customHeight="false" outlineLevel="0" collapsed="false">
      <c r="A1725" s="250" t="n">
        <v>104877</v>
      </c>
      <c r="B1725" s="250" t="s">
        <v>2174</v>
      </c>
      <c r="C1725" s="250" t="s">
        <v>204</v>
      </c>
      <c r="D1725" s="251" t="n">
        <v>659.5</v>
      </c>
    </row>
    <row r="1726" customFormat="false" ht="12.8" hidden="false" customHeight="false" outlineLevel="0" collapsed="false">
      <c r="A1726" s="250" t="n">
        <v>104878</v>
      </c>
      <c r="B1726" s="250" t="s">
        <v>2175</v>
      </c>
      <c r="C1726" s="250" t="s">
        <v>204</v>
      </c>
      <c r="D1726" s="251" t="n">
        <v>2348.28</v>
      </c>
    </row>
    <row r="1727" customFormat="false" ht="12.8" hidden="false" customHeight="false" outlineLevel="0" collapsed="false">
      <c r="A1727" s="250" t="n">
        <v>104879</v>
      </c>
      <c r="B1727" s="250" t="s">
        <v>2176</v>
      </c>
      <c r="C1727" s="250" t="s">
        <v>171</v>
      </c>
      <c r="D1727" s="251" t="n">
        <v>79.08</v>
      </c>
    </row>
    <row r="1728" customFormat="false" ht="12.8" hidden="false" customHeight="false" outlineLevel="0" collapsed="false">
      <c r="A1728" s="250" t="n">
        <v>104880</v>
      </c>
      <c r="B1728" s="250" t="s">
        <v>2177</v>
      </c>
      <c r="C1728" s="250" t="s">
        <v>171</v>
      </c>
      <c r="D1728" s="251" t="n">
        <v>88.68</v>
      </c>
    </row>
    <row r="1729" customFormat="false" ht="12.8" hidden="false" customHeight="false" outlineLevel="0" collapsed="false">
      <c r="A1729" s="250" t="n">
        <v>104886</v>
      </c>
      <c r="B1729" s="250" t="s">
        <v>2178</v>
      </c>
      <c r="C1729" s="250" t="s">
        <v>171</v>
      </c>
      <c r="D1729" s="251" t="n">
        <v>48.81</v>
      </c>
    </row>
    <row r="1730" customFormat="false" ht="12.8" hidden="false" customHeight="false" outlineLevel="0" collapsed="false">
      <c r="A1730" s="250" t="n">
        <v>104887</v>
      </c>
      <c r="B1730" s="250" t="s">
        <v>2179</v>
      </c>
      <c r="C1730" s="250" t="s">
        <v>171</v>
      </c>
      <c r="D1730" s="251" t="n">
        <v>42.27</v>
      </c>
    </row>
    <row r="1731" customFormat="false" ht="12.8" hidden="false" customHeight="false" outlineLevel="0" collapsed="false">
      <c r="A1731" s="250" t="n">
        <v>104888</v>
      </c>
      <c r="B1731" s="250" t="s">
        <v>2180</v>
      </c>
      <c r="C1731" s="250" t="s">
        <v>171</v>
      </c>
      <c r="D1731" s="251" t="n">
        <v>37.87</v>
      </c>
    </row>
    <row r="1732" customFormat="false" ht="12.8" hidden="false" customHeight="false" outlineLevel="0" collapsed="false">
      <c r="A1732" s="250" t="n">
        <v>104889</v>
      </c>
      <c r="B1732" s="250" t="s">
        <v>2181</v>
      </c>
      <c r="C1732" s="250" t="s">
        <v>171</v>
      </c>
      <c r="D1732" s="251" t="n">
        <v>57.51</v>
      </c>
    </row>
    <row r="1733" customFormat="false" ht="12.8" hidden="false" customHeight="false" outlineLevel="0" collapsed="false">
      <c r="A1733" s="250" t="n">
        <v>104890</v>
      </c>
      <c r="B1733" s="250" t="s">
        <v>2182</v>
      </c>
      <c r="C1733" s="250" t="s">
        <v>171</v>
      </c>
      <c r="D1733" s="251" t="n">
        <v>49.29</v>
      </c>
    </row>
    <row r="1734" customFormat="false" ht="12.8" hidden="false" customHeight="false" outlineLevel="0" collapsed="false">
      <c r="A1734" s="250" t="n">
        <v>104891</v>
      </c>
      <c r="B1734" s="250" t="s">
        <v>2183</v>
      </c>
      <c r="C1734" s="250" t="s">
        <v>171</v>
      </c>
      <c r="D1734" s="251" t="n">
        <v>43.78</v>
      </c>
    </row>
    <row r="1735" customFormat="false" ht="12.8" hidden="false" customHeight="false" outlineLevel="0" collapsed="false">
      <c r="A1735" s="250" t="n">
        <v>104892</v>
      </c>
      <c r="B1735" s="250" t="s">
        <v>2184</v>
      </c>
      <c r="C1735" s="250" t="s">
        <v>171</v>
      </c>
      <c r="D1735" s="251" t="n">
        <v>106.16</v>
      </c>
    </row>
    <row r="1736" customFormat="false" ht="12.8" hidden="false" customHeight="false" outlineLevel="0" collapsed="false">
      <c r="A1736" s="250" t="n">
        <v>102989</v>
      </c>
      <c r="B1736" s="250" t="s">
        <v>2185</v>
      </c>
      <c r="C1736" s="250" t="s">
        <v>171</v>
      </c>
      <c r="D1736" s="251" t="n">
        <v>41.75</v>
      </c>
    </row>
    <row r="1737" customFormat="false" ht="12.8" hidden="false" customHeight="false" outlineLevel="0" collapsed="false">
      <c r="A1737" s="250" t="n">
        <v>102990</v>
      </c>
      <c r="B1737" s="250" t="s">
        <v>2186</v>
      </c>
      <c r="C1737" s="250" t="s">
        <v>171</v>
      </c>
      <c r="D1737" s="251" t="n">
        <v>50.58</v>
      </c>
    </row>
    <row r="1738" customFormat="false" ht="12.8" hidden="false" customHeight="false" outlineLevel="0" collapsed="false">
      <c r="A1738" s="250" t="n">
        <v>102991</v>
      </c>
      <c r="B1738" s="250" t="s">
        <v>2187</v>
      </c>
      <c r="C1738" s="250" t="s">
        <v>171</v>
      </c>
      <c r="D1738" s="251" t="n">
        <v>65.36</v>
      </c>
    </row>
    <row r="1739" customFormat="false" ht="12.8" hidden="false" customHeight="false" outlineLevel="0" collapsed="false">
      <c r="A1739" s="250" t="n">
        <v>102992</v>
      </c>
      <c r="B1739" s="250" t="s">
        <v>2188</v>
      </c>
      <c r="C1739" s="250" t="s">
        <v>171</v>
      </c>
      <c r="D1739" s="251" t="n">
        <v>94.37</v>
      </c>
    </row>
    <row r="1740" customFormat="false" ht="12.8" hidden="false" customHeight="false" outlineLevel="0" collapsed="false">
      <c r="A1740" s="250" t="n">
        <v>102993</v>
      </c>
      <c r="B1740" s="250" t="s">
        <v>2189</v>
      </c>
      <c r="C1740" s="250" t="s">
        <v>171</v>
      </c>
      <c r="D1740" s="251" t="n">
        <v>123.11</v>
      </c>
    </row>
    <row r="1741" customFormat="false" ht="12.8" hidden="false" customHeight="false" outlineLevel="0" collapsed="false">
      <c r="A1741" s="250" t="n">
        <v>102994</v>
      </c>
      <c r="B1741" s="250" t="s">
        <v>2190</v>
      </c>
      <c r="C1741" s="250" t="s">
        <v>171</v>
      </c>
      <c r="D1741" s="251" t="n">
        <v>205.74</v>
      </c>
    </row>
    <row r="1742" customFormat="false" ht="12.8" hidden="false" customHeight="false" outlineLevel="0" collapsed="false">
      <c r="A1742" s="250" t="n">
        <v>102995</v>
      </c>
      <c r="B1742" s="250" t="s">
        <v>2191</v>
      </c>
      <c r="C1742" s="250" t="s">
        <v>171</v>
      </c>
      <c r="D1742" s="251" t="n">
        <v>52.04</v>
      </c>
    </row>
    <row r="1743" customFormat="false" ht="12.8" hidden="false" customHeight="false" outlineLevel="0" collapsed="false">
      <c r="A1743" s="250" t="n">
        <v>102996</v>
      </c>
      <c r="B1743" s="250" t="s">
        <v>2192</v>
      </c>
      <c r="C1743" s="250" t="s">
        <v>171</v>
      </c>
      <c r="D1743" s="251" t="n">
        <v>73.34</v>
      </c>
    </row>
    <row r="1744" customFormat="false" ht="12.8" hidden="false" customHeight="false" outlineLevel="0" collapsed="false">
      <c r="A1744" s="250" t="n">
        <v>102997</v>
      </c>
      <c r="B1744" s="250" t="s">
        <v>2193</v>
      </c>
      <c r="C1744" s="250" t="s">
        <v>171</v>
      </c>
      <c r="D1744" s="251" t="n">
        <v>96.16</v>
      </c>
    </row>
    <row r="1745" customFormat="false" ht="12.8" hidden="false" customHeight="false" outlineLevel="0" collapsed="false">
      <c r="A1745" s="250" t="n">
        <v>102998</v>
      </c>
      <c r="B1745" s="250" t="s">
        <v>2194</v>
      </c>
      <c r="C1745" s="250" t="s">
        <v>171</v>
      </c>
      <c r="D1745" s="251" t="n">
        <v>92.52</v>
      </c>
    </row>
    <row r="1746" customFormat="false" ht="12.8" hidden="false" customHeight="false" outlineLevel="0" collapsed="false">
      <c r="A1746" s="250" t="n">
        <v>102999</v>
      </c>
      <c r="B1746" s="250" t="s">
        <v>2195</v>
      </c>
      <c r="C1746" s="250" t="s">
        <v>171</v>
      </c>
      <c r="D1746" s="251" t="n">
        <v>116.91</v>
      </c>
    </row>
    <row r="1747" customFormat="false" ht="12.8" hidden="false" customHeight="false" outlineLevel="0" collapsed="false">
      <c r="A1747" s="250" t="n">
        <v>103000</v>
      </c>
      <c r="B1747" s="250" t="s">
        <v>2196</v>
      </c>
      <c r="C1747" s="250" t="s">
        <v>171</v>
      </c>
      <c r="D1747" s="251" t="n">
        <v>117.39</v>
      </c>
    </row>
    <row r="1748" customFormat="false" ht="12.8" hidden="false" customHeight="false" outlineLevel="0" collapsed="false">
      <c r="A1748" s="250" t="n">
        <v>103001</v>
      </c>
      <c r="B1748" s="250" t="s">
        <v>2197</v>
      </c>
      <c r="C1748" s="250" t="s">
        <v>204</v>
      </c>
      <c r="D1748" s="251" t="n">
        <v>242.32</v>
      </c>
    </row>
    <row r="1749" customFormat="false" ht="12.8" hidden="false" customHeight="false" outlineLevel="0" collapsed="false">
      <c r="A1749" s="250" t="n">
        <v>103002</v>
      </c>
      <c r="B1749" s="250" t="s">
        <v>2198</v>
      </c>
      <c r="C1749" s="250" t="s">
        <v>204</v>
      </c>
      <c r="D1749" s="251" t="n">
        <v>300.64</v>
      </c>
    </row>
    <row r="1750" customFormat="false" ht="12.8" hidden="false" customHeight="false" outlineLevel="0" collapsed="false">
      <c r="A1750" s="250" t="n">
        <v>103003</v>
      </c>
      <c r="B1750" s="250" t="s">
        <v>2199</v>
      </c>
      <c r="C1750" s="250" t="s">
        <v>204</v>
      </c>
      <c r="D1750" s="251" t="n">
        <v>417.36</v>
      </c>
    </row>
    <row r="1751" customFormat="false" ht="12.8" hidden="false" customHeight="false" outlineLevel="0" collapsed="false">
      <c r="A1751" s="250" t="n">
        <v>103005</v>
      </c>
      <c r="B1751" s="250" t="s">
        <v>2200</v>
      </c>
      <c r="C1751" s="250" t="s">
        <v>204</v>
      </c>
      <c r="D1751" s="251" t="n">
        <v>621.23</v>
      </c>
    </row>
    <row r="1752" customFormat="false" ht="12.8" hidden="false" customHeight="false" outlineLevel="0" collapsed="false">
      <c r="A1752" s="250" t="n">
        <v>103006</v>
      </c>
      <c r="B1752" s="250" t="s">
        <v>2201</v>
      </c>
      <c r="C1752" s="250" t="s">
        <v>204</v>
      </c>
      <c r="D1752" s="251" t="n">
        <v>851.86</v>
      </c>
    </row>
    <row r="1753" customFormat="false" ht="12.8" hidden="false" customHeight="false" outlineLevel="0" collapsed="false">
      <c r="A1753" s="250" t="n">
        <v>103007</v>
      </c>
      <c r="B1753" s="250" t="s">
        <v>2202</v>
      </c>
      <c r="C1753" s="250" t="s">
        <v>204</v>
      </c>
      <c r="D1753" s="251" t="n">
        <v>1128.82</v>
      </c>
    </row>
    <row r="1754" customFormat="false" ht="12.8" hidden="false" customHeight="false" outlineLevel="0" collapsed="false">
      <c r="A1754" s="250" t="n">
        <v>97933</v>
      </c>
      <c r="B1754" s="250" t="s">
        <v>2203</v>
      </c>
      <c r="C1754" s="250" t="s">
        <v>204</v>
      </c>
      <c r="D1754" s="251" t="n">
        <v>1151.7</v>
      </c>
    </row>
    <row r="1755" customFormat="false" ht="12.8" hidden="false" customHeight="false" outlineLevel="0" collapsed="false">
      <c r="A1755" s="250" t="n">
        <v>97934</v>
      </c>
      <c r="B1755" s="250" t="s">
        <v>2204</v>
      </c>
      <c r="C1755" s="250" t="s">
        <v>204</v>
      </c>
      <c r="D1755" s="251" t="n">
        <v>2431.38</v>
      </c>
    </row>
    <row r="1756" customFormat="false" ht="12.8" hidden="false" customHeight="false" outlineLevel="0" collapsed="false">
      <c r="A1756" s="250" t="n">
        <v>97935</v>
      </c>
      <c r="B1756" s="250" t="s">
        <v>2205</v>
      </c>
      <c r="C1756" s="250" t="s">
        <v>204</v>
      </c>
      <c r="D1756" s="251" t="n">
        <v>937.01</v>
      </c>
    </row>
    <row r="1757" customFormat="false" ht="12.8" hidden="false" customHeight="false" outlineLevel="0" collapsed="false">
      <c r="A1757" s="250" t="n">
        <v>97936</v>
      </c>
      <c r="B1757" s="250" t="s">
        <v>2206</v>
      </c>
      <c r="C1757" s="250" t="s">
        <v>204</v>
      </c>
      <c r="D1757" s="251" t="n">
        <v>2030.56</v>
      </c>
    </row>
    <row r="1758" customFormat="false" ht="12.8" hidden="false" customHeight="false" outlineLevel="0" collapsed="false">
      <c r="A1758" s="250" t="n">
        <v>97947</v>
      </c>
      <c r="B1758" s="250" t="s">
        <v>2207</v>
      </c>
      <c r="C1758" s="250" t="s">
        <v>204</v>
      </c>
      <c r="D1758" s="251" t="n">
        <v>1922.87</v>
      </c>
    </row>
    <row r="1759" customFormat="false" ht="12.8" hidden="false" customHeight="false" outlineLevel="0" collapsed="false">
      <c r="A1759" s="250" t="n">
        <v>97948</v>
      </c>
      <c r="B1759" s="250" t="s">
        <v>2208</v>
      </c>
      <c r="C1759" s="250" t="s">
        <v>204</v>
      </c>
      <c r="D1759" s="251" t="n">
        <v>3537.51</v>
      </c>
    </row>
    <row r="1760" customFormat="false" ht="12.8" hidden="false" customHeight="false" outlineLevel="0" collapsed="false">
      <c r="A1760" s="250" t="n">
        <v>97949</v>
      </c>
      <c r="B1760" s="250" t="s">
        <v>2209</v>
      </c>
      <c r="C1760" s="250" t="s">
        <v>204</v>
      </c>
      <c r="D1760" s="251" t="n">
        <v>1918.08</v>
      </c>
    </row>
    <row r="1761" customFormat="false" ht="12.8" hidden="false" customHeight="false" outlineLevel="0" collapsed="false">
      <c r="A1761" s="250" t="n">
        <v>97950</v>
      </c>
      <c r="B1761" s="250" t="s">
        <v>2210</v>
      </c>
      <c r="C1761" s="250" t="s">
        <v>204</v>
      </c>
      <c r="D1761" s="251" t="n">
        <v>3363.74</v>
      </c>
    </row>
    <row r="1762" customFormat="false" ht="12.8" hidden="false" customHeight="false" outlineLevel="0" collapsed="false">
      <c r="A1762" s="250" t="n">
        <v>97951</v>
      </c>
      <c r="B1762" s="250" t="s">
        <v>2211</v>
      </c>
      <c r="C1762" s="250" t="s">
        <v>204</v>
      </c>
      <c r="D1762" s="251" t="n">
        <v>3079.97</v>
      </c>
    </row>
    <row r="1763" customFormat="false" ht="12.8" hidden="false" customHeight="false" outlineLevel="0" collapsed="false">
      <c r="A1763" s="250" t="n">
        <v>97952</v>
      </c>
      <c r="B1763" s="250" t="s">
        <v>2212</v>
      </c>
      <c r="C1763" s="250" t="s">
        <v>204</v>
      </c>
      <c r="D1763" s="251" t="n">
        <v>5310.96</v>
      </c>
    </row>
    <row r="1764" customFormat="false" ht="12.8" hidden="false" customHeight="false" outlineLevel="0" collapsed="false">
      <c r="A1764" s="250" t="n">
        <v>97953</v>
      </c>
      <c r="B1764" s="250" t="s">
        <v>2213</v>
      </c>
      <c r="C1764" s="250" t="s">
        <v>204</v>
      </c>
      <c r="D1764" s="251" t="n">
        <v>1480.86</v>
      </c>
    </row>
    <row r="1765" customFormat="false" ht="12.8" hidden="false" customHeight="false" outlineLevel="0" collapsed="false">
      <c r="A1765" s="250" t="n">
        <v>97955</v>
      </c>
      <c r="B1765" s="250" t="s">
        <v>2214</v>
      </c>
      <c r="C1765" s="250" t="s">
        <v>204</v>
      </c>
      <c r="D1765" s="251" t="n">
        <v>3127.36</v>
      </c>
    </row>
    <row r="1766" customFormat="false" ht="12.8" hidden="false" customHeight="false" outlineLevel="0" collapsed="false">
      <c r="A1766" s="250" t="n">
        <v>97956</v>
      </c>
      <c r="B1766" s="250" t="s">
        <v>2215</v>
      </c>
      <c r="C1766" s="250" t="s">
        <v>204</v>
      </c>
      <c r="D1766" s="251" t="n">
        <v>1539.56</v>
      </c>
    </row>
    <row r="1767" customFormat="false" ht="12.8" hidden="false" customHeight="false" outlineLevel="0" collapsed="false">
      <c r="A1767" s="250" t="n">
        <v>97957</v>
      </c>
      <c r="B1767" s="250" t="s">
        <v>203</v>
      </c>
      <c r="C1767" s="250" t="s">
        <v>204</v>
      </c>
      <c r="D1767" s="251" t="n">
        <v>2754.85</v>
      </c>
    </row>
    <row r="1768" customFormat="false" ht="12.8" hidden="false" customHeight="false" outlineLevel="0" collapsed="false">
      <c r="A1768" s="250" t="n">
        <v>97961</v>
      </c>
      <c r="B1768" s="250" t="s">
        <v>2216</v>
      </c>
      <c r="C1768" s="250" t="s">
        <v>204</v>
      </c>
      <c r="D1768" s="251" t="n">
        <v>2532.55</v>
      </c>
    </row>
    <row r="1769" customFormat="false" ht="12.8" hidden="false" customHeight="false" outlineLevel="0" collapsed="false">
      <c r="A1769" s="250" t="n">
        <v>97973</v>
      </c>
      <c r="B1769" s="250" t="s">
        <v>2217</v>
      </c>
      <c r="C1769" s="250" t="s">
        <v>204</v>
      </c>
      <c r="D1769" s="251" t="n">
        <v>4691.34</v>
      </c>
    </row>
    <row r="1770" customFormat="false" ht="12.8" hidden="false" customHeight="false" outlineLevel="0" collapsed="false">
      <c r="A1770" s="250" t="n">
        <v>97974</v>
      </c>
      <c r="B1770" s="250" t="s">
        <v>2218</v>
      </c>
      <c r="C1770" s="250" t="s">
        <v>204</v>
      </c>
      <c r="D1770" s="251" t="n">
        <v>499.49</v>
      </c>
    </row>
    <row r="1771" customFormat="false" ht="12.8" hidden="false" customHeight="false" outlineLevel="0" collapsed="false">
      <c r="A1771" s="250" t="n">
        <v>97975</v>
      </c>
      <c r="B1771" s="250" t="s">
        <v>2219</v>
      </c>
      <c r="C1771" s="250" t="s">
        <v>204</v>
      </c>
      <c r="D1771" s="251" t="n">
        <v>657.35</v>
      </c>
    </row>
    <row r="1772" customFormat="false" ht="12.8" hidden="false" customHeight="false" outlineLevel="0" collapsed="false">
      <c r="A1772" s="250" t="n">
        <v>97976</v>
      </c>
      <c r="B1772" s="250" t="s">
        <v>2220</v>
      </c>
      <c r="C1772" s="250" t="s">
        <v>204</v>
      </c>
      <c r="D1772" s="251" t="n">
        <v>1172.52</v>
      </c>
    </row>
    <row r="1773" customFormat="false" ht="12.8" hidden="false" customHeight="false" outlineLevel="0" collapsed="false">
      <c r="A1773" s="250" t="n">
        <v>97977</v>
      </c>
      <c r="B1773" s="250" t="s">
        <v>2221</v>
      </c>
      <c r="C1773" s="250" t="s">
        <v>204</v>
      </c>
      <c r="D1773" s="251" t="n">
        <v>1703.48</v>
      </c>
    </row>
    <row r="1774" customFormat="false" ht="12.8" hidden="false" customHeight="false" outlineLevel="0" collapsed="false">
      <c r="A1774" s="250" t="n">
        <v>97978</v>
      </c>
      <c r="B1774" s="250" t="s">
        <v>2222</v>
      </c>
      <c r="C1774" s="250" t="s">
        <v>204</v>
      </c>
      <c r="D1774" s="251" t="n">
        <v>1000.17</v>
      </c>
    </row>
    <row r="1775" customFormat="false" ht="12.8" hidden="false" customHeight="false" outlineLevel="0" collapsed="false">
      <c r="A1775" s="250" t="n">
        <v>97980</v>
      </c>
      <c r="B1775" s="250" t="s">
        <v>2223</v>
      </c>
      <c r="C1775" s="250" t="s">
        <v>204</v>
      </c>
      <c r="D1775" s="251" t="n">
        <v>2170.53</v>
      </c>
    </row>
    <row r="1776" customFormat="false" ht="12.8" hidden="false" customHeight="false" outlineLevel="0" collapsed="false">
      <c r="A1776" s="250" t="n">
        <v>97981</v>
      </c>
      <c r="B1776" s="250" t="s">
        <v>2224</v>
      </c>
      <c r="C1776" s="250" t="s">
        <v>171</v>
      </c>
      <c r="D1776" s="251" t="n">
        <v>1315.39</v>
      </c>
    </row>
    <row r="1777" customFormat="false" ht="12.8" hidden="false" customHeight="false" outlineLevel="0" collapsed="false">
      <c r="A1777" s="250" t="n">
        <v>97983</v>
      </c>
      <c r="B1777" s="250" t="s">
        <v>2225</v>
      </c>
      <c r="C1777" s="250" t="s">
        <v>171</v>
      </c>
      <c r="D1777" s="251" t="n">
        <v>555.94</v>
      </c>
    </row>
    <row r="1778" customFormat="false" ht="12.8" hidden="false" customHeight="false" outlineLevel="0" collapsed="false">
      <c r="A1778" s="250" t="n">
        <v>97985</v>
      </c>
      <c r="B1778" s="250" t="s">
        <v>2226</v>
      </c>
      <c r="C1778" s="250" t="s">
        <v>171</v>
      </c>
      <c r="D1778" s="251" t="n">
        <v>1592.14</v>
      </c>
    </row>
    <row r="1779" customFormat="false" ht="12.8" hidden="false" customHeight="false" outlineLevel="0" collapsed="false">
      <c r="A1779" s="250" t="n">
        <v>97987</v>
      </c>
      <c r="B1779" s="250" t="s">
        <v>2227</v>
      </c>
      <c r="C1779" s="250" t="s">
        <v>171</v>
      </c>
      <c r="D1779" s="251" t="n">
        <v>739.19</v>
      </c>
    </row>
    <row r="1780" customFormat="false" ht="12.8" hidden="false" customHeight="false" outlineLevel="0" collapsed="false">
      <c r="A1780" s="250" t="n">
        <v>97988</v>
      </c>
      <c r="B1780" s="250" t="s">
        <v>2228</v>
      </c>
      <c r="C1780" s="250" t="s">
        <v>204</v>
      </c>
      <c r="D1780" s="251" t="n">
        <v>3163.98</v>
      </c>
    </row>
    <row r="1781" customFormat="false" ht="12.8" hidden="false" customHeight="false" outlineLevel="0" collapsed="false">
      <c r="A1781" s="250" t="n">
        <v>97989</v>
      </c>
      <c r="B1781" s="250" t="s">
        <v>2229</v>
      </c>
      <c r="C1781" s="250" t="s">
        <v>171</v>
      </c>
      <c r="D1781" s="251" t="n">
        <v>1868.84</v>
      </c>
    </row>
    <row r="1782" customFormat="false" ht="12.8" hidden="false" customHeight="false" outlineLevel="0" collapsed="false">
      <c r="A1782" s="250" t="n">
        <v>97991</v>
      </c>
      <c r="B1782" s="250" t="s">
        <v>2230</v>
      </c>
      <c r="C1782" s="250" t="s">
        <v>171</v>
      </c>
      <c r="D1782" s="251" t="n">
        <v>1012.56</v>
      </c>
    </row>
    <row r="1783" customFormat="false" ht="12.8" hidden="false" customHeight="false" outlineLevel="0" collapsed="false">
      <c r="A1783" s="250" t="n">
        <v>97992</v>
      </c>
      <c r="B1783" s="250" t="s">
        <v>2231</v>
      </c>
      <c r="C1783" s="250" t="s">
        <v>204</v>
      </c>
      <c r="D1783" s="251" t="n">
        <v>4035.15</v>
      </c>
    </row>
    <row r="1784" customFormat="false" ht="12.8" hidden="false" customHeight="false" outlineLevel="0" collapsed="false">
      <c r="A1784" s="250" t="n">
        <v>97993</v>
      </c>
      <c r="B1784" s="250" t="s">
        <v>2232</v>
      </c>
      <c r="C1784" s="250" t="s">
        <v>171</v>
      </c>
      <c r="D1784" s="251" t="n">
        <v>2283.95</v>
      </c>
    </row>
    <row r="1785" customFormat="false" ht="12.8" hidden="false" customHeight="false" outlineLevel="0" collapsed="false">
      <c r="A1785" s="250" t="n">
        <v>97994</v>
      </c>
      <c r="B1785" s="250" t="s">
        <v>2233</v>
      </c>
      <c r="C1785" s="250" t="s">
        <v>204</v>
      </c>
      <c r="D1785" s="251" t="n">
        <v>2711.27</v>
      </c>
    </row>
    <row r="1786" customFormat="false" ht="12.8" hidden="false" customHeight="false" outlineLevel="0" collapsed="false">
      <c r="A1786" s="250" t="n">
        <v>97995</v>
      </c>
      <c r="B1786" s="250" t="s">
        <v>2234</v>
      </c>
      <c r="C1786" s="250" t="s">
        <v>171</v>
      </c>
      <c r="D1786" s="251" t="n">
        <v>1459</v>
      </c>
    </row>
    <row r="1787" customFormat="false" ht="12.8" hidden="false" customHeight="false" outlineLevel="0" collapsed="false">
      <c r="A1787" s="250" t="n">
        <v>97996</v>
      </c>
      <c r="B1787" s="250" t="s">
        <v>2235</v>
      </c>
      <c r="C1787" s="250" t="s">
        <v>204</v>
      </c>
      <c r="D1787" s="251" t="n">
        <v>3428.85</v>
      </c>
    </row>
    <row r="1788" customFormat="false" ht="12.8" hidden="false" customHeight="false" outlineLevel="0" collapsed="false">
      <c r="A1788" s="250" t="n">
        <v>97997</v>
      </c>
      <c r="B1788" s="250" t="s">
        <v>2236</v>
      </c>
      <c r="C1788" s="250" t="s">
        <v>171</v>
      </c>
      <c r="D1788" s="251" t="n">
        <v>1745.63</v>
      </c>
    </row>
    <row r="1789" customFormat="false" ht="12.8" hidden="false" customHeight="false" outlineLevel="0" collapsed="false">
      <c r="A1789" s="250" t="n">
        <v>97999</v>
      </c>
      <c r="B1789" s="250" t="s">
        <v>2237</v>
      </c>
      <c r="C1789" s="250" t="s">
        <v>171</v>
      </c>
      <c r="D1789" s="251" t="n">
        <v>2032.35</v>
      </c>
    </row>
    <row r="1790" customFormat="false" ht="12.8" hidden="false" customHeight="false" outlineLevel="0" collapsed="false">
      <c r="A1790" s="250" t="n">
        <v>98001</v>
      </c>
      <c r="B1790" s="250" t="s">
        <v>2238</v>
      </c>
      <c r="C1790" s="250" t="s">
        <v>171</v>
      </c>
      <c r="D1790" s="251" t="n">
        <v>2318.99</v>
      </c>
    </row>
    <row r="1791" customFormat="false" ht="12.8" hidden="false" customHeight="false" outlineLevel="0" collapsed="false">
      <c r="A1791" s="250" t="n">
        <v>98002</v>
      </c>
      <c r="B1791" s="250" t="s">
        <v>2239</v>
      </c>
      <c r="C1791" s="250" t="s">
        <v>204</v>
      </c>
      <c r="D1791" s="251" t="n">
        <v>5615.99</v>
      </c>
    </row>
    <row r="1792" customFormat="false" ht="12.8" hidden="false" customHeight="false" outlineLevel="0" collapsed="false">
      <c r="A1792" s="250" t="n">
        <v>98003</v>
      </c>
      <c r="B1792" s="250" t="s">
        <v>2240</v>
      </c>
      <c r="C1792" s="250" t="s">
        <v>171</v>
      </c>
      <c r="D1792" s="251" t="n">
        <v>2605.68</v>
      </c>
    </row>
    <row r="1793" customFormat="false" ht="12.8" hidden="false" customHeight="false" outlineLevel="0" collapsed="false">
      <c r="A1793" s="250" t="n">
        <v>98005</v>
      </c>
      <c r="B1793" s="250" t="s">
        <v>2241</v>
      </c>
      <c r="C1793" s="250" t="s">
        <v>171</v>
      </c>
      <c r="D1793" s="251" t="n">
        <v>2892.4</v>
      </c>
    </row>
    <row r="1794" customFormat="false" ht="12.8" hidden="false" customHeight="false" outlineLevel="0" collapsed="false">
      <c r="A1794" s="250" t="n">
        <v>98006</v>
      </c>
      <c r="B1794" s="250" t="s">
        <v>2242</v>
      </c>
      <c r="C1794" s="250" t="s">
        <v>204</v>
      </c>
      <c r="D1794" s="251" t="n">
        <v>7059.82</v>
      </c>
    </row>
    <row r="1795" customFormat="false" ht="12.8" hidden="false" customHeight="false" outlineLevel="0" collapsed="false">
      <c r="A1795" s="250" t="n">
        <v>98007</v>
      </c>
      <c r="B1795" s="250" t="s">
        <v>2243</v>
      </c>
      <c r="C1795" s="250" t="s">
        <v>171</v>
      </c>
      <c r="D1795" s="251" t="n">
        <v>3179.02</v>
      </c>
    </row>
    <row r="1796" customFormat="false" ht="12.8" hidden="false" customHeight="false" outlineLevel="0" collapsed="false">
      <c r="A1796" s="250" t="n">
        <v>98008</v>
      </c>
      <c r="B1796" s="250" t="s">
        <v>2244</v>
      </c>
      <c r="C1796" s="250" t="s">
        <v>204</v>
      </c>
      <c r="D1796" s="251" t="n">
        <v>4227.25</v>
      </c>
    </row>
    <row r="1797" customFormat="false" ht="12.8" hidden="false" customHeight="false" outlineLevel="0" collapsed="false">
      <c r="A1797" s="250" t="n">
        <v>98009</v>
      </c>
      <c r="B1797" s="250" t="s">
        <v>2245</v>
      </c>
      <c r="C1797" s="250" t="s">
        <v>171</v>
      </c>
      <c r="D1797" s="251" t="n">
        <v>2032.35</v>
      </c>
    </row>
    <row r="1798" customFormat="false" ht="12.8" hidden="false" customHeight="false" outlineLevel="0" collapsed="false">
      <c r="A1798" s="250" t="n">
        <v>98010</v>
      </c>
      <c r="B1798" s="250" t="s">
        <v>2246</v>
      </c>
      <c r="C1798" s="250" t="s">
        <v>204</v>
      </c>
      <c r="D1798" s="251" t="n">
        <v>5154.79</v>
      </c>
    </row>
    <row r="1799" customFormat="false" ht="12.8" hidden="false" customHeight="false" outlineLevel="0" collapsed="false">
      <c r="A1799" s="250" t="n">
        <v>98011</v>
      </c>
      <c r="B1799" s="250" t="s">
        <v>2247</v>
      </c>
      <c r="C1799" s="250" t="s">
        <v>171</v>
      </c>
      <c r="D1799" s="251" t="n">
        <v>2318.99</v>
      </c>
    </row>
    <row r="1800" customFormat="false" ht="12.8" hidden="false" customHeight="false" outlineLevel="0" collapsed="false">
      <c r="A1800" s="250" t="n">
        <v>98012</v>
      </c>
      <c r="B1800" s="250" t="s">
        <v>2248</v>
      </c>
      <c r="C1800" s="250" t="s">
        <v>204</v>
      </c>
      <c r="D1800" s="251" t="n">
        <v>6054.93</v>
      </c>
    </row>
    <row r="1801" customFormat="false" ht="12.8" hidden="false" customHeight="false" outlineLevel="0" collapsed="false">
      <c r="A1801" s="250" t="n">
        <v>98013</v>
      </c>
      <c r="B1801" s="250" t="s">
        <v>2249</v>
      </c>
      <c r="C1801" s="250" t="s">
        <v>171</v>
      </c>
      <c r="D1801" s="251" t="n">
        <v>2605.68</v>
      </c>
    </row>
    <row r="1802" customFormat="false" ht="12.8" hidden="false" customHeight="false" outlineLevel="0" collapsed="false">
      <c r="A1802" s="250" t="n">
        <v>98014</v>
      </c>
      <c r="B1802" s="250" t="s">
        <v>2250</v>
      </c>
      <c r="C1802" s="250" t="s">
        <v>204</v>
      </c>
      <c r="D1802" s="251" t="n">
        <v>6955.01</v>
      </c>
    </row>
    <row r="1803" customFormat="false" ht="12.8" hidden="false" customHeight="false" outlineLevel="0" collapsed="false">
      <c r="A1803" s="250" t="n">
        <v>98015</v>
      </c>
      <c r="B1803" s="250" t="s">
        <v>2251</v>
      </c>
      <c r="C1803" s="250" t="s">
        <v>171</v>
      </c>
      <c r="D1803" s="251" t="n">
        <v>2892.4</v>
      </c>
    </row>
    <row r="1804" customFormat="false" ht="12.8" hidden="false" customHeight="false" outlineLevel="0" collapsed="false">
      <c r="A1804" s="250" t="n">
        <v>98016</v>
      </c>
      <c r="B1804" s="250" t="s">
        <v>2252</v>
      </c>
      <c r="C1804" s="250" t="s">
        <v>204</v>
      </c>
      <c r="D1804" s="251" t="n">
        <v>7855.23</v>
      </c>
    </row>
    <row r="1805" customFormat="false" ht="12.8" hidden="false" customHeight="false" outlineLevel="0" collapsed="false">
      <c r="A1805" s="250" t="n">
        <v>98017</v>
      </c>
      <c r="B1805" s="250" t="s">
        <v>2253</v>
      </c>
      <c r="C1805" s="250" t="s">
        <v>171</v>
      </c>
      <c r="D1805" s="251" t="n">
        <v>3179.02</v>
      </c>
    </row>
    <row r="1806" customFormat="false" ht="12.8" hidden="false" customHeight="false" outlineLevel="0" collapsed="false">
      <c r="A1806" s="250" t="n">
        <v>98018</v>
      </c>
      <c r="B1806" s="250" t="s">
        <v>2254</v>
      </c>
      <c r="C1806" s="250" t="s">
        <v>204</v>
      </c>
      <c r="D1806" s="251" t="n">
        <v>8755.34</v>
      </c>
    </row>
    <row r="1807" customFormat="false" ht="12.8" hidden="false" customHeight="false" outlineLevel="0" collapsed="false">
      <c r="A1807" s="250" t="n">
        <v>98019</v>
      </c>
      <c r="B1807" s="250" t="s">
        <v>2255</v>
      </c>
      <c r="C1807" s="250" t="s">
        <v>171</v>
      </c>
      <c r="D1807" s="251" t="n">
        <v>3489.94</v>
      </c>
    </row>
    <row r="1808" customFormat="false" ht="12.8" hidden="false" customHeight="false" outlineLevel="0" collapsed="false">
      <c r="A1808" s="250" t="n">
        <v>98020</v>
      </c>
      <c r="B1808" s="250" t="s">
        <v>2256</v>
      </c>
      <c r="C1808" s="250" t="s">
        <v>204</v>
      </c>
      <c r="D1808" s="251" t="n">
        <v>6221.98</v>
      </c>
    </row>
    <row r="1809" customFormat="false" ht="12.8" hidden="false" customHeight="false" outlineLevel="0" collapsed="false">
      <c r="A1809" s="250" t="n">
        <v>98021</v>
      </c>
      <c r="B1809" s="250" t="s">
        <v>2257</v>
      </c>
      <c r="C1809" s="250" t="s">
        <v>171</v>
      </c>
      <c r="D1809" s="251" t="n">
        <v>2629.96</v>
      </c>
    </row>
    <row r="1810" customFormat="false" ht="12.8" hidden="false" customHeight="false" outlineLevel="0" collapsed="false">
      <c r="A1810" s="250" t="n">
        <v>98022</v>
      </c>
      <c r="B1810" s="250" t="s">
        <v>2258</v>
      </c>
      <c r="C1810" s="250" t="s">
        <v>204</v>
      </c>
      <c r="D1810" s="251" t="n">
        <v>7287.51</v>
      </c>
    </row>
    <row r="1811" customFormat="false" ht="12.8" hidden="false" customHeight="false" outlineLevel="0" collapsed="false">
      <c r="A1811" s="250" t="n">
        <v>98023</v>
      </c>
      <c r="B1811" s="250" t="s">
        <v>2259</v>
      </c>
      <c r="C1811" s="250" t="s">
        <v>171</v>
      </c>
      <c r="D1811" s="251" t="n">
        <v>2916.61</v>
      </c>
    </row>
    <row r="1812" customFormat="false" ht="12.8" hidden="false" customHeight="false" outlineLevel="0" collapsed="false">
      <c r="A1812" s="250" t="n">
        <v>98024</v>
      </c>
      <c r="B1812" s="250" t="s">
        <v>2260</v>
      </c>
      <c r="C1812" s="250" t="s">
        <v>204</v>
      </c>
      <c r="D1812" s="251" t="n">
        <v>8413.62</v>
      </c>
    </row>
    <row r="1813" customFormat="false" ht="12.8" hidden="false" customHeight="false" outlineLevel="0" collapsed="false">
      <c r="A1813" s="250" t="n">
        <v>98025</v>
      </c>
      <c r="B1813" s="250" t="s">
        <v>2261</v>
      </c>
      <c r="C1813" s="250" t="s">
        <v>171</v>
      </c>
      <c r="D1813" s="251" t="n">
        <v>3203.31</v>
      </c>
    </row>
    <row r="1814" customFormat="false" ht="12.8" hidden="false" customHeight="false" outlineLevel="0" collapsed="false">
      <c r="A1814" s="250" t="n">
        <v>98026</v>
      </c>
      <c r="B1814" s="250" t="s">
        <v>2262</v>
      </c>
      <c r="C1814" s="250" t="s">
        <v>204</v>
      </c>
      <c r="D1814" s="251" t="n">
        <v>9486.81</v>
      </c>
    </row>
    <row r="1815" customFormat="false" ht="12.8" hidden="false" customHeight="false" outlineLevel="0" collapsed="false">
      <c r="A1815" s="250" t="n">
        <v>98027</v>
      </c>
      <c r="B1815" s="250" t="s">
        <v>2263</v>
      </c>
      <c r="C1815" s="250" t="s">
        <v>171</v>
      </c>
      <c r="D1815" s="251" t="n">
        <v>3489.94</v>
      </c>
    </row>
    <row r="1816" customFormat="false" ht="12.8" hidden="false" customHeight="false" outlineLevel="0" collapsed="false">
      <c r="A1816" s="250" t="n">
        <v>98028</v>
      </c>
      <c r="B1816" s="250" t="s">
        <v>2264</v>
      </c>
      <c r="C1816" s="250" t="s">
        <v>204</v>
      </c>
      <c r="D1816" s="251" t="n">
        <v>10560.05</v>
      </c>
    </row>
    <row r="1817" customFormat="false" ht="12.8" hidden="false" customHeight="false" outlineLevel="0" collapsed="false">
      <c r="A1817" s="250" t="n">
        <v>98029</v>
      </c>
      <c r="B1817" s="250" t="s">
        <v>2265</v>
      </c>
      <c r="C1817" s="250" t="s">
        <v>171</v>
      </c>
      <c r="D1817" s="251" t="n">
        <v>3781.62</v>
      </c>
    </row>
    <row r="1818" customFormat="false" ht="12.8" hidden="false" customHeight="false" outlineLevel="0" collapsed="false">
      <c r="A1818" s="250" t="n">
        <v>98030</v>
      </c>
      <c r="B1818" s="250" t="s">
        <v>2266</v>
      </c>
      <c r="C1818" s="250" t="s">
        <v>204</v>
      </c>
      <c r="D1818" s="251" t="n">
        <v>8589.94</v>
      </c>
    </row>
    <row r="1819" customFormat="false" ht="12.8" hidden="false" customHeight="false" outlineLevel="0" collapsed="false">
      <c r="A1819" s="250" t="n">
        <v>98031</v>
      </c>
      <c r="B1819" s="250" t="s">
        <v>2267</v>
      </c>
      <c r="C1819" s="250" t="s">
        <v>171</v>
      </c>
      <c r="D1819" s="251" t="n">
        <v>3208.35</v>
      </c>
    </row>
    <row r="1820" customFormat="false" ht="12.8" hidden="false" customHeight="false" outlineLevel="0" collapsed="false">
      <c r="A1820" s="250" t="n">
        <v>98032</v>
      </c>
      <c r="B1820" s="250" t="s">
        <v>2268</v>
      </c>
      <c r="C1820" s="250" t="s">
        <v>204</v>
      </c>
      <c r="D1820" s="251" t="n">
        <v>9879.35</v>
      </c>
    </row>
    <row r="1821" customFormat="false" ht="12.8" hidden="false" customHeight="false" outlineLevel="0" collapsed="false">
      <c r="A1821" s="250" t="n">
        <v>98033</v>
      </c>
      <c r="B1821" s="250" t="s">
        <v>2269</v>
      </c>
      <c r="C1821" s="250" t="s">
        <v>171</v>
      </c>
      <c r="D1821" s="251" t="n">
        <v>3495</v>
      </c>
    </row>
    <row r="1822" customFormat="false" ht="12.8" hidden="false" customHeight="false" outlineLevel="0" collapsed="false">
      <c r="A1822" s="250" t="n">
        <v>98034</v>
      </c>
      <c r="B1822" s="250" t="s">
        <v>2270</v>
      </c>
      <c r="C1822" s="250" t="s">
        <v>204</v>
      </c>
      <c r="D1822" s="251" t="n">
        <v>11168.78</v>
      </c>
    </row>
    <row r="1823" customFormat="false" ht="12.8" hidden="false" customHeight="false" outlineLevel="0" collapsed="false">
      <c r="A1823" s="250" t="n">
        <v>98035</v>
      </c>
      <c r="B1823" s="250" t="s">
        <v>2271</v>
      </c>
      <c r="C1823" s="250" t="s">
        <v>171</v>
      </c>
      <c r="D1823" s="251" t="n">
        <v>3781.62</v>
      </c>
    </row>
    <row r="1824" customFormat="false" ht="12.8" hidden="false" customHeight="false" outlineLevel="0" collapsed="false">
      <c r="A1824" s="250" t="n">
        <v>98036</v>
      </c>
      <c r="B1824" s="250" t="s">
        <v>2272</v>
      </c>
      <c r="C1824" s="250" t="s">
        <v>204</v>
      </c>
      <c r="D1824" s="251" t="n">
        <v>12458.17</v>
      </c>
    </row>
    <row r="1825" customFormat="false" ht="12.8" hidden="false" customHeight="false" outlineLevel="0" collapsed="false">
      <c r="A1825" s="250" t="n">
        <v>98037</v>
      </c>
      <c r="B1825" s="250" t="s">
        <v>2273</v>
      </c>
      <c r="C1825" s="250" t="s">
        <v>171</v>
      </c>
      <c r="D1825" s="251" t="n">
        <v>4073.3</v>
      </c>
    </row>
    <row r="1826" customFormat="false" ht="12.8" hidden="false" customHeight="false" outlineLevel="0" collapsed="false">
      <c r="A1826" s="250" t="n">
        <v>98038</v>
      </c>
      <c r="B1826" s="250" t="s">
        <v>2274</v>
      </c>
      <c r="C1826" s="250" t="s">
        <v>204</v>
      </c>
      <c r="D1826" s="251" t="n">
        <v>11402.17</v>
      </c>
    </row>
    <row r="1827" customFormat="false" ht="12.8" hidden="false" customHeight="false" outlineLevel="0" collapsed="false">
      <c r="A1827" s="250" t="n">
        <v>98039</v>
      </c>
      <c r="B1827" s="250" t="s">
        <v>2275</v>
      </c>
      <c r="C1827" s="250" t="s">
        <v>171</v>
      </c>
      <c r="D1827" s="251" t="n">
        <v>3786.68</v>
      </c>
    </row>
    <row r="1828" customFormat="false" ht="12.8" hidden="false" customHeight="false" outlineLevel="0" collapsed="false">
      <c r="A1828" s="250" t="n">
        <v>98040</v>
      </c>
      <c r="B1828" s="250" t="s">
        <v>2276</v>
      </c>
      <c r="C1828" s="250" t="s">
        <v>204</v>
      </c>
      <c r="D1828" s="251" t="n">
        <v>12880.98</v>
      </c>
    </row>
    <row r="1829" customFormat="false" ht="12.8" hidden="false" customHeight="false" outlineLevel="0" collapsed="false">
      <c r="A1829" s="250" t="n">
        <v>98041</v>
      </c>
      <c r="B1829" s="250" t="s">
        <v>2277</v>
      </c>
      <c r="C1829" s="250" t="s">
        <v>171</v>
      </c>
      <c r="D1829" s="251" t="n">
        <v>4073.3</v>
      </c>
    </row>
    <row r="1830" customFormat="false" ht="12.8" hidden="false" customHeight="false" outlineLevel="0" collapsed="false">
      <c r="A1830" s="250" t="n">
        <v>98042</v>
      </c>
      <c r="B1830" s="250" t="s">
        <v>2278</v>
      </c>
      <c r="C1830" s="250" t="s">
        <v>204</v>
      </c>
      <c r="D1830" s="251" t="n">
        <v>14359.87</v>
      </c>
    </row>
    <row r="1831" customFormat="false" ht="12.8" hidden="false" customHeight="false" outlineLevel="0" collapsed="false">
      <c r="A1831" s="250" t="n">
        <v>98043</v>
      </c>
      <c r="B1831" s="250" t="s">
        <v>2279</v>
      </c>
      <c r="C1831" s="250" t="s">
        <v>171</v>
      </c>
      <c r="D1831" s="251" t="n">
        <v>4365.08</v>
      </c>
    </row>
    <row r="1832" customFormat="false" ht="12.8" hidden="false" customHeight="false" outlineLevel="0" collapsed="false">
      <c r="A1832" s="250" t="n">
        <v>98044</v>
      </c>
      <c r="B1832" s="250" t="s">
        <v>2280</v>
      </c>
      <c r="C1832" s="250" t="s">
        <v>204</v>
      </c>
      <c r="D1832" s="251" t="n">
        <v>14593.29</v>
      </c>
    </row>
    <row r="1833" customFormat="false" ht="12.8" hidden="false" customHeight="false" outlineLevel="0" collapsed="false">
      <c r="A1833" s="250" t="n">
        <v>98045</v>
      </c>
      <c r="B1833" s="250" t="s">
        <v>2281</v>
      </c>
      <c r="C1833" s="250" t="s">
        <v>171</v>
      </c>
      <c r="D1833" s="251" t="n">
        <v>4365.08</v>
      </c>
    </row>
    <row r="1834" customFormat="false" ht="12.8" hidden="false" customHeight="false" outlineLevel="0" collapsed="false">
      <c r="A1834" s="250" t="n">
        <v>98046</v>
      </c>
      <c r="B1834" s="250" t="s">
        <v>2282</v>
      </c>
      <c r="C1834" s="250" t="s">
        <v>204</v>
      </c>
      <c r="D1834" s="251" t="n">
        <v>16261.45</v>
      </c>
    </row>
    <row r="1835" customFormat="false" ht="12.8" hidden="false" customHeight="false" outlineLevel="0" collapsed="false">
      <c r="A1835" s="250" t="n">
        <v>98047</v>
      </c>
      <c r="B1835" s="250" t="s">
        <v>2283</v>
      </c>
      <c r="C1835" s="250" t="s">
        <v>171</v>
      </c>
      <c r="D1835" s="251" t="n">
        <v>4656.8</v>
      </c>
    </row>
    <row r="1836" customFormat="false" ht="12.8" hidden="false" customHeight="false" outlineLevel="0" collapsed="false">
      <c r="A1836" s="250" t="n">
        <v>98048</v>
      </c>
      <c r="B1836" s="250" t="s">
        <v>2284</v>
      </c>
      <c r="C1836" s="250" t="s">
        <v>204</v>
      </c>
      <c r="D1836" s="251" t="n">
        <v>18163.12</v>
      </c>
    </row>
    <row r="1837" customFormat="false" ht="12.8" hidden="false" customHeight="false" outlineLevel="0" collapsed="false">
      <c r="A1837" s="250" t="n">
        <v>98049</v>
      </c>
      <c r="B1837" s="250" t="s">
        <v>2285</v>
      </c>
      <c r="C1837" s="250" t="s">
        <v>171</v>
      </c>
      <c r="D1837" s="251" t="n">
        <v>4899.02</v>
      </c>
    </row>
    <row r="1838" customFormat="false" ht="12.8" hidden="false" customHeight="false" outlineLevel="0" collapsed="false">
      <c r="A1838" s="250" t="n">
        <v>98050</v>
      </c>
      <c r="B1838" s="250" t="s">
        <v>2286</v>
      </c>
      <c r="C1838" s="250" t="s">
        <v>171</v>
      </c>
      <c r="D1838" s="251" t="n">
        <v>308.07</v>
      </c>
    </row>
    <row r="1839" customFormat="false" ht="12.8" hidden="false" customHeight="false" outlineLevel="0" collapsed="false">
      <c r="A1839" s="250" t="n">
        <v>98051</v>
      </c>
      <c r="B1839" s="250" t="s">
        <v>2287</v>
      </c>
      <c r="C1839" s="250" t="s">
        <v>171</v>
      </c>
      <c r="D1839" s="251" t="n">
        <v>1042.02</v>
      </c>
    </row>
    <row r="1840" customFormat="false" ht="12.8" hidden="false" customHeight="false" outlineLevel="0" collapsed="false">
      <c r="A1840" s="250" t="n">
        <v>98405</v>
      </c>
      <c r="B1840" s="250" t="s">
        <v>2288</v>
      </c>
      <c r="C1840" s="250" t="s">
        <v>204</v>
      </c>
      <c r="D1840" s="251" t="n">
        <v>2670.51</v>
      </c>
    </row>
    <row r="1841" customFormat="false" ht="12.8" hidden="false" customHeight="false" outlineLevel="0" collapsed="false">
      <c r="A1841" s="250" t="n">
        <v>98406</v>
      </c>
      <c r="B1841" s="250" t="s">
        <v>2289</v>
      </c>
      <c r="C1841" s="250" t="s">
        <v>204</v>
      </c>
      <c r="D1841" s="251" t="n">
        <v>6337.85</v>
      </c>
    </row>
    <row r="1842" customFormat="false" ht="12.8" hidden="false" customHeight="false" outlineLevel="0" collapsed="false">
      <c r="A1842" s="250" t="n">
        <v>98407</v>
      </c>
      <c r="B1842" s="250" t="s">
        <v>2290</v>
      </c>
      <c r="C1842" s="250" t="s">
        <v>204</v>
      </c>
      <c r="D1842" s="251" t="n">
        <v>4146.36</v>
      </c>
    </row>
    <row r="1843" customFormat="false" ht="12.8" hidden="false" customHeight="false" outlineLevel="0" collapsed="false">
      <c r="A1843" s="250" t="n">
        <v>98408</v>
      </c>
      <c r="B1843" s="250" t="s">
        <v>2291</v>
      </c>
      <c r="C1843" s="250" t="s">
        <v>204</v>
      </c>
      <c r="D1843" s="251" t="n">
        <v>4863.92</v>
      </c>
    </row>
    <row r="1844" customFormat="false" ht="12.8" hidden="false" customHeight="false" outlineLevel="0" collapsed="false">
      <c r="A1844" s="250" t="n">
        <v>98409</v>
      </c>
      <c r="B1844" s="250" t="s">
        <v>2292</v>
      </c>
      <c r="C1844" s="250" t="s">
        <v>171</v>
      </c>
      <c r="D1844" s="251" t="n">
        <v>421.49</v>
      </c>
    </row>
    <row r="1845" customFormat="false" ht="12.8" hidden="false" customHeight="false" outlineLevel="0" collapsed="false">
      <c r="A1845" s="250" t="n">
        <v>98410</v>
      </c>
      <c r="B1845" s="250" t="s">
        <v>2293</v>
      </c>
      <c r="C1845" s="250" t="s">
        <v>204</v>
      </c>
      <c r="D1845" s="251" t="n">
        <v>1273.54</v>
      </c>
    </row>
    <row r="1846" customFormat="false" ht="12.8" hidden="false" customHeight="false" outlineLevel="0" collapsed="false">
      <c r="A1846" s="250" t="n">
        <v>99240</v>
      </c>
      <c r="B1846" s="250" t="s">
        <v>2294</v>
      </c>
      <c r="C1846" s="250" t="s">
        <v>171</v>
      </c>
      <c r="D1846" s="251" t="n">
        <v>735.74</v>
      </c>
    </row>
    <row r="1847" customFormat="false" ht="12.8" hidden="false" customHeight="false" outlineLevel="0" collapsed="false">
      <c r="A1847" s="250" t="n">
        <v>99241</v>
      </c>
      <c r="B1847" s="250" t="s">
        <v>2295</v>
      </c>
      <c r="C1847" s="250" t="s">
        <v>171</v>
      </c>
      <c r="D1847" s="251" t="n">
        <v>1959.93</v>
      </c>
    </row>
    <row r="1848" customFormat="false" ht="12.8" hidden="false" customHeight="false" outlineLevel="0" collapsed="false">
      <c r="A1848" s="250" t="n">
        <v>99242</v>
      </c>
      <c r="B1848" s="250" t="s">
        <v>2296</v>
      </c>
      <c r="C1848" s="250" t="s">
        <v>204</v>
      </c>
      <c r="D1848" s="251" t="n">
        <v>3065.49</v>
      </c>
    </row>
    <row r="1849" customFormat="false" ht="12.8" hidden="false" customHeight="false" outlineLevel="0" collapsed="false">
      <c r="A1849" s="250" t="n">
        <v>99243</v>
      </c>
      <c r="B1849" s="250" t="s">
        <v>2297</v>
      </c>
      <c r="C1849" s="250" t="s">
        <v>171</v>
      </c>
      <c r="D1849" s="251" t="n">
        <v>1775.57</v>
      </c>
    </row>
    <row r="1850" customFormat="false" ht="12.8" hidden="false" customHeight="false" outlineLevel="0" collapsed="false">
      <c r="A1850" s="250" t="n">
        <v>99244</v>
      </c>
      <c r="B1850" s="250" t="s">
        <v>2298</v>
      </c>
      <c r="C1850" s="250" t="s">
        <v>204</v>
      </c>
      <c r="D1850" s="251" t="n">
        <v>5036.47</v>
      </c>
    </row>
    <row r="1851" customFormat="false" ht="12.8" hidden="false" customHeight="false" outlineLevel="0" collapsed="false">
      <c r="A1851" s="250" t="n">
        <v>99246</v>
      </c>
      <c r="B1851" s="250" t="s">
        <v>2299</v>
      </c>
      <c r="C1851" s="250" t="s">
        <v>171</v>
      </c>
      <c r="D1851" s="251" t="n">
        <v>1007.85</v>
      </c>
    </row>
    <row r="1852" customFormat="false" ht="12.8" hidden="false" customHeight="false" outlineLevel="0" collapsed="false">
      <c r="A1852" s="250" t="n">
        <v>99247</v>
      </c>
      <c r="B1852" s="250" t="s">
        <v>2300</v>
      </c>
      <c r="C1852" s="250" t="s">
        <v>171</v>
      </c>
      <c r="D1852" s="251" t="n">
        <v>2235.92</v>
      </c>
    </row>
    <row r="1853" customFormat="false" ht="12.8" hidden="false" customHeight="false" outlineLevel="0" collapsed="false">
      <c r="A1853" s="250" t="n">
        <v>99248</v>
      </c>
      <c r="B1853" s="250" t="s">
        <v>2301</v>
      </c>
      <c r="C1853" s="250" t="s">
        <v>204</v>
      </c>
      <c r="D1853" s="251" t="n">
        <v>3916.29</v>
      </c>
    </row>
    <row r="1854" customFormat="false" ht="12.8" hidden="false" customHeight="false" outlineLevel="0" collapsed="false">
      <c r="A1854" s="250" t="n">
        <v>99249</v>
      </c>
      <c r="B1854" s="250" t="s">
        <v>2302</v>
      </c>
      <c r="C1854" s="250" t="s">
        <v>171</v>
      </c>
      <c r="D1854" s="251" t="n">
        <v>2176.16</v>
      </c>
    </row>
    <row r="1855" customFormat="false" ht="12.8" hidden="false" customHeight="false" outlineLevel="0" collapsed="false">
      <c r="A1855" s="250" t="n">
        <v>99252</v>
      </c>
      <c r="B1855" s="250" t="s">
        <v>2303</v>
      </c>
      <c r="C1855" s="250" t="s">
        <v>204</v>
      </c>
      <c r="D1855" s="251" t="n">
        <v>2649.59</v>
      </c>
    </row>
    <row r="1856" customFormat="false" ht="12.8" hidden="false" customHeight="false" outlineLevel="0" collapsed="false">
      <c r="A1856" s="250" t="n">
        <v>99254</v>
      </c>
      <c r="B1856" s="250" t="s">
        <v>2304</v>
      </c>
      <c r="C1856" s="250" t="s">
        <v>171</v>
      </c>
      <c r="D1856" s="251" t="n">
        <v>1407.88</v>
      </c>
    </row>
    <row r="1857" customFormat="false" ht="12.8" hidden="false" customHeight="false" outlineLevel="0" collapsed="false">
      <c r="A1857" s="250" t="n">
        <v>99256</v>
      </c>
      <c r="B1857" s="250" t="s">
        <v>2305</v>
      </c>
      <c r="C1857" s="250" t="s">
        <v>204</v>
      </c>
      <c r="D1857" s="251" t="n">
        <v>5915.28</v>
      </c>
    </row>
    <row r="1858" customFormat="false" ht="12.8" hidden="false" customHeight="false" outlineLevel="0" collapsed="false">
      <c r="A1858" s="250" t="n">
        <v>99259</v>
      </c>
      <c r="B1858" s="250" t="s">
        <v>2306</v>
      </c>
      <c r="C1858" s="250" t="s">
        <v>204</v>
      </c>
      <c r="D1858" s="251" t="n">
        <v>3350.15</v>
      </c>
    </row>
    <row r="1859" customFormat="false" ht="12.8" hidden="false" customHeight="false" outlineLevel="0" collapsed="false">
      <c r="A1859" s="250" t="n">
        <v>99261</v>
      </c>
      <c r="B1859" s="250" t="s">
        <v>2307</v>
      </c>
      <c r="C1859" s="250" t="s">
        <v>171</v>
      </c>
      <c r="D1859" s="251" t="n">
        <v>1683.86</v>
      </c>
    </row>
    <row r="1860" customFormat="false" ht="12.8" hidden="false" customHeight="false" outlineLevel="0" collapsed="false">
      <c r="A1860" s="250" t="n">
        <v>99263</v>
      </c>
      <c r="B1860" s="250" t="s">
        <v>2308</v>
      </c>
      <c r="C1860" s="250" t="s">
        <v>171</v>
      </c>
      <c r="D1860" s="251" t="n">
        <v>2511.95</v>
      </c>
    </row>
    <row r="1861" customFormat="false" ht="12.8" hidden="false" customHeight="false" outlineLevel="0" collapsed="false">
      <c r="A1861" s="250" t="n">
        <v>99265</v>
      </c>
      <c r="B1861" s="250" t="s">
        <v>2309</v>
      </c>
      <c r="C1861" s="250" t="s">
        <v>204</v>
      </c>
      <c r="D1861" s="251" t="n">
        <v>4050.64</v>
      </c>
    </row>
    <row r="1862" customFormat="false" ht="12.8" hidden="false" customHeight="false" outlineLevel="0" collapsed="false">
      <c r="A1862" s="250" t="n">
        <v>99266</v>
      </c>
      <c r="B1862" s="250" t="s">
        <v>2310</v>
      </c>
      <c r="C1862" s="250" t="s">
        <v>171</v>
      </c>
      <c r="D1862" s="251" t="n">
        <v>1959.93</v>
      </c>
    </row>
    <row r="1863" customFormat="false" ht="12.8" hidden="false" customHeight="false" outlineLevel="0" collapsed="false">
      <c r="A1863" s="250" t="n">
        <v>99267</v>
      </c>
      <c r="B1863" s="250" t="s">
        <v>2311</v>
      </c>
      <c r="C1863" s="250" t="s">
        <v>204</v>
      </c>
      <c r="D1863" s="251" t="n">
        <v>4751.18</v>
      </c>
    </row>
    <row r="1864" customFormat="false" ht="12.8" hidden="false" customHeight="false" outlineLevel="0" collapsed="false">
      <c r="A1864" s="250" t="n">
        <v>99268</v>
      </c>
      <c r="B1864" s="250" t="s">
        <v>2312</v>
      </c>
      <c r="C1864" s="250" t="s">
        <v>204</v>
      </c>
      <c r="D1864" s="251" t="n">
        <v>495.09</v>
      </c>
    </row>
    <row r="1865" customFormat="false" ht="12.8" hidden="false" customHeight="false" outlineLevel="0" collapsed="false">
      <c r="A1865" s="250" t="n">
        <v>99269</v>
      </c>
      <c r="B1865" s="250" t="s">
        <v>2313</v>
      </c>
      <c r="C1865" s="250" t="s">
        <v>171</v>
      </c>
      <c r="D1865" s="251" t="n">
        <v>2235.92</v>
      </c>
    </row>
    <row r="1866" customFormat="false" ht="12.8" hidden="false" customHeight="false" outlineLevel="0" collapsed="false">
      <c r="A1866" s="250" t="n">
        <v>99270</v>
      </c>
      <c r="B1866" s="250" t="s">
        <v>2314</v>
      </c>
      <c r="C1866" s="250" t="s">
        <v>204</v>
      </c>
      <c r="D1866" s="251" t="n">
        <v>652.2</v>
      </c>
    </row>
    <row r="1867" customFormat="false" ht="12.8" hidden="false" customHeight="false" outlineLevel="0" collapsed="false">
      <c r="A1867" s="250" t="n">
        <v>99271</v>
      </c>
      <c r="B1867" s="250" t="s">
        <v>2315</v>
      </c>
      <c r="C1867" s="250" t="s">
        <v>204</v>
      </c>
      <c r="D1867" s="251" t="n">
        <v>6794.01</v>
      </c>
    </row>
    <row r="1868" customFormat="false" ht="12.8" hidden="false" customHeight="false" outlineLevel="0" collapsed="false">
      <c r="A1868" s="250" t="n">
        <v>99272</v>
      </c>
      <c r="B1868" s="250" t="s">
        <v>2316</v>
      </c>
      <c r="C1868" s="250" t="s">
        <v>204</v>
      </c>
      <c r="D1868" s="251" t="n">
        <v>1128.19</v>
      </c>
    </row>
    <row r="1869" customFormat="false" ht="12.8" hidden="false" customHeight="false" outlineLevel="0" collapsed="false">
      <c r="A1869" s="250" t="n">
        <v>99273</v>
      </c>
      <c r="B1869" s="250" t="s">
        <v>2317</v>
      </c>
      <c r="C1869" s="250" t="s">
        <v>204</v>
      </c>
      <c r="D1869" s="251" t="n">
        <v>1624.9</v>
      </c>
    </row>
    <row r="1870" customFormat="false" ht="12.8" hidden="false" customHeight="false" outlineLevel="0" collapsed="false">
      <c r="A1870" s="250" t="n">
        <v>99274</v>
      </c>
      <c r="B1870" s="250" t="s">
        <v>2318</v>
      </c>
      <c r="C1870" s="250" t="s">
        <v>204</v>
      </c>
      <c r="D1870" s="251" t="n">
        <v>5486.23</v>
      </c>
    </row>
    <row r="1871" customFormat="false" ht="12.8" hidden="false" customHeight="false" outlineLevel="0" collapsed="false">
      <c r="A1871" s="250" t="n">
        <v>99275</v>
      </c>
      <c r="B1871" s="250" t="s">
        <v>2319</v>
      </c>
      <c r="C1871" s="250" t="s">
        <v>204</v>
      </c>
      <c r="D1871" s="251" t="n">
        <v>991.52</v>
      </c>
    </row>
    <row r="1872" customFormat="false" ht="12.8" hidden="false" customHeight="false" outlineLevel="0" collapsed="false">
      <c r="A1872" s="250" t="n">
        <v>99276</v>
      </c>
      <c r="B1872" s="250" t="s">
        <v>2320</v>
      </c>
      <c r="C1872" s="250" t="s">
        <v>171</v>
      </c>
      <c r="D1872" s="251" t="n">
        <v>2788.01</v>
      </c>
    </row>
    <row r="1873" customFormat="false" ht="12.8" hidden="false" customHeight="false" outlineLevel="0" collapsed="false">
      <c r="A1873" s="250" t="n">
        <v>99277</v>
      </c>
      <c r="B1873" s="250" t="s">
        <v>2321</v>
      </c>
      <c r="C1873" s="250" t="s">
        <v>171</v>
      </c>
      <c r="D1873" s="251" t="n">
        <v>2511.95</v>
      </c>
    </row>
    <row r="1874" customFormat="false" ht="12.8" hidden="false" customHeight="false" outlineLevel="0" collapsed="false">
      <c r="A1874" s="250" t="n">
        <v>99278</v>
      </c>
      <c r="B1874" s="250" t="s">
        <v>2322</v>
      </c>
      <c r="C1874" s="250" t="s">
        <v>171</v>
      </c>
      <c r="D1874" s="251" t="n">
        <v>419.39</v>
      </c>
    </row>
    <row r="1875" customFormat="false" ht="12.8" hidden="false" customHeight="false" outlineLevel="0" collapsed="false">
      <c r="A1875" s="250" t="n">
        <v>99279</v>
      </c>
      <c r="B1875" s="250" t="s">
        <v>2323</v>
      </c>
      <c r="C1875" s="250" t="s">
        <v>204</v>
      </c>
      <c r="D1875" s="251" t="n">
        <v>6191.07</v>
      </c>
    </row>
    <row r="1876" customFormat="false" ht="12.8" hidden="false" customHeight="false" outlineLevel="0" collapsed="false">
      <c r="A1876" s="250" t="n">
        <v>99280</v>
      </c>
      <c r="B1876" s="250" t="s">
        <v>2324</v>
      </c>
      <c r="C1876" s="250" t="s">
        <v>204</v>
      </c>
      <c r="D1876" s="251" t="n">
        <v>2092.85</v>
      </c>
    </row>
    <row r="1877" customFormat="false" ht="12.8" hidden="false" customHeight="false" outlineLevel="0" collapsed="false">
      <c r="A1877" s="250" t="n">
        <v>99281</v>
      </c>
      <c r="B1877" s="250" t="s">
        <v>2325</v>
      </c>
      <c r="C1877" s="250" t="s">
        <v>171</v>
      </c>
      <c r="D1877" s="251" t="n">
        <v>2788.01</v>
      </c>
    </row>
    <row r="1878" customFormat="false" ht="12.8" hidden="false" customHeight="false" outlineLevel="0" collapsed="false">
      <c r="A1878" s="250" t="n">
        <v>99282</v>
      </c>
      <c r="B1878" s="250" t="s">
        <v>2326</v>
      </c>
      <c r="C1878" s="250" t="s">
        <v>171</v>
      </c>
      <c r="D1878" s="251" t="n">
        <v>3089.45</v>
      </c>
    </row>
    <row r="1879" customFormat="false" ht="12.8" hidden="false" customHeight="false" outlineLevel="0" collapsed="false">
      <c r="A1879" s="250" t="n">
        <v>99283</v>
      </c>
      <c r="B1879" s="250" t="s">
        <v>2327</v>
      </c>
      <c r="C1879" s="250" t="s">
        <v>171</v>
      </c>
      <c r="D1879" s="251" t="n">
        <v>1241.46</v>
      </c>
    </row>
    <row r="1880" customFormat="false" ht="12.8" hidden="false" customHeight="false" outlineLevel="0" collapsed="false">
      <c r="A1880" s="250" t="n">
        <v>99284</v>
      </c>
      <c r="B1880" s="250" t="s">
        <v>2328</v>
      </c>
      <c r="C1880" s="250" t="s">
        <v>204</v>
      </c>
      <c r="D1880" s="251" t="n">
        <v>7672.89</v>
      </c>
    </row>
    <row r="1881" customFormat="false" ht="12.8" hidden="false" customHeight="false" outlineLevel="0" collapsed="false">
      <c r="A1881" s="250" t="n">
        <v>99285</v>
      </c>
      <c r="B1881" s="250" t="s">
        <v>2329</v>
      </c>
      <c r="C1881" s="250" t="s">
        <v>204</v>
      </c>
      <c r="D1881" s="251" t="n">
        <v>1341.97</v>
      </c>
    </row>
    <row r="1882" customFormat="false" ht="12.8" hidden="false" customHeight="false" outlineLevel="0" collapsed="false">
      <c r="A1882" s="250" t="n">
        <v>99286</v>
      </c>
      <c r="B1882" s="250" t="s">
        <v>2330</v>
      </c>
      <c r="C1882" s="250" t="s">
        <v>204</v>
      </c>
      <c r="D1882" s="251" t="n">
        <v>6896.02</v>
      </c>
    </row>
    <row r="1883" customFormat="false" ht="12.8" hidden="false" customHeight="false" outlineLevel="0" collapsed="false">
      <c r="A1883" s="250" t="n">
        <v>99287</v>
      </c>
      <c r="B1883" s="250" t="s">
        <v>2331</v>
      </c>
      <c r="C1883" s="250" t="s">
        <v>204</v>
      </c>
      <c r="D1883" s="251" t="n">
        <v>9647.27</v>
      </c>
    </row>
    <row r="1884" customFormat="false" ht="12.8" hidden="false" customHeight="false" outlineLevel="0" collapsed="false">
      <c r="A1884" s="250" t="n">
        <v>99288</v>
      </c>
      <c r="B1884" s="250" t="s">
        <v>2332</v>
      </c>
      <c r="C1884" s="250" t="s">
        <v>171</v>
      </c>
      <c r="D1884" s="251" t="n">
        <v>553.19</v>
      </c>
    </row>
    <row r="1885" customFormat="false" ht="12.8" hidden="false" customHeight="false" outlineLevel="0" collapsed="false">
      <c r="A1885" s="250" t="n">
        <v>99289</v>
      </c>
      <c r="B1885" s="250" t="s">
        <v>2333</v>
      </c>
      <c r="C1885" s="250" t="s">
        <v>171</v>
      </c>
      <c r="D1885" s="251" t="n">
        <v>3063.99</v>
      </c>
    </row>
    <row r="1886" customFormat="false" ht="12.8" hidden="false" customHeight="false" outlineLevel="0" collapsed="false">
      <c r="A1886" s="250" t="n">
        <v>99290</v>
      </c>
      <c r="B1886" s="250" t="s">
        <v>2334</v>
      </c>
      <c r="C1886" s="250" t="s">
        <v>204</v>
      </c>
      <c r="D1886" s="251" t="n">
        <v>4130.27</v>
      </c>
    </row>
    <row r="1887" customFormat="false" ht="12.8" hidden="false" customHeight="false" outlineLevel="0" collapsed="false">
      <c r="A1887" s="250" t="n">
        <v>99291</v>
      </c>
      <c r="B1887" s="250" t="s">
        <v>2335</v>
      </c>
      <c r="C1887" s="250" t="s">
        <v>171</v>
      </c>
      <c r="D1887" s="251" t="n">
        <v>3063.99</v>
      </c>
    </row>
    <row r="1888" customFormat="false" ht="12.8" hidden="false" customHeight="false" outlineLevel="0" collapsed="false">
      <c r="A1888" s="250" t="n">
        <v>99292</v>
      </c>
      <c r="B1888" s="250" t="s">
        <v>2336</v>
      </c>
      <c r="C1888" s="250" t="s">
        <v>204</v>
      </c>
      <c r="D1888" s="251" t="n">
        <v>2581.95</v>
      </c>
    </row>
    <row r="1889" customFormat="false" ht="12.8" hidden="false" customHeight="false" outlineLevel="0" collapsed="false">
      <c r="A1889" s="250" t="n">
        <v>99293</v>
      </c>
      <c r="B1889" s="250" t="s">
        <v>2337</v>
      </c>
      <c r="C1889" s="250" t="s">
        <v>171</v>
      </c>
      <c r="D1889" s="251" t="n">
        <v>1508.54</v>
      </c>
    </row>
    <row r="1890" customFormat="false" ht="12.8" hidden="false" customHeight="false" outlineLevel="0" collapsed="false">
      <c r="A1890" s="250" t="n">
        <v>99294</v>
      </c>
      <c r="B1890" s="250" t="s">
        <v>2338</v>
      </c>
      <c r="C1890" s="250" t="s">
        <v>204</v>
      </c>
      <c r="D1890" s="251" t="n">
        <v>8551.66</v>
      </c>
    </row>
    <row r="1891" customFormat="false" ht="12.8" hidden="false" customHeight="false" outlineLevel="0" collapsed="false">
      <c r="A1891" s="250" t="n">
        <v>99296</v>
      </c>
      <c r="B1891" s="250" t="s">
        <v>2339</v>
      </c>
      <c r="C1891" s="250" t="s">
        <v>171</v>
      </c>
      <c r="D1891" s="251" t="n">
        <v>3365.45</v>
      </c>
    </row>
    <row r="1892" customFormat="false" ht="12.8" hidden="false" customHeight="false" outlineLevel="0" collapsed="false">
      <c r="A1892" s="250" t="n">
        <v>99297</v>
      </c>
      <c r="B1892" s="250" t="s">
        <v>2340</v>
      </c>
      <c r="C1892" s="250" t="s">
        <v>171</v>
      </c>
      <c r="D1892" s="251" t="n">
        <v>3361.06</v>
      </c>
    </row>
    <row r="1893" customFormat="false" ht="12.8" hidden="false" customHeight="false" outlineLevel="0" collapsed="false">
      <c r="A1893" s="250" t="n">
        <v>99298</v>
      </c>
      <c r="B1893" s="250" t="s">
        <v>2341</v>
      </c>
      <c r="C1893" s="250" t="s">
        <v>204</v>
      </c>
      <c r="D1893" s="251" t="n">
        <v>10905.52</v>
      </c>
    </row>
    <row r="1894" customFormat="false" ht="12.8" hidden="false" customHeight="false" outlineLevel="0" collapsed="false">
      <c r="A1894" s="250" t="n">
        <v>99299</v>
      </c>
      <c r="B1894" s="250" t="s">
        <v>2342</v>
      </c>
      <c r="C1894" s="250" t="s">
        <v>171</v>
      </c>
      <c r="D1894" s="251" t="n">
        <v>3641.42</v>
      </c>
    </row>
    <row r="1895" customFormat="false" ht="12.8" hidden="false" customHeight="false" outlineLevel="0" collapsed="false">
      <c r="A1895" s="250" t="n">
        <v>99300</v>
      </c>
      <c r="B1895" s="250" t="s">
        <v>2343</v>
      </c>
      <c r="C1895" s="250" t="s">
        <v>204</v>
      </c>
      <c r="D1895" s="251" t="n">
        <v>12163.73</v>
      </c>
    </row>
    <row r="1896" customFormat="false" ht="12.8" hidden="false" customHeight="false" outlineLevel="0" collapsed="false">
      <c r="A1896" s="250" t="n">
        <v>99301</v>
      </c>
      <c r="B1896" s="250" t="s">
        <v>2344</v>
      </c>
      <c r="C1896" s="250" t="s">
        <v>204</v>
      </c>
      <c r="D1896" s="251" t="n">
        <v>6077.84</v>
      </c>
    </row>
    <row r="1897" customFormat="false" ht="12.8" hidden="false" customHeight="false" outlineLevel="0" collapsed="false">
      <c r="A1897" s="250" t="n">
        <v>99302</v>
      </c>
      <c r="B1897" s="250" t="s">
        <v>2345</v>
      </c>
      <c r="C1897" s="250" t="s">
        <v>171</v>
      </c>
      <c r="D1897" s="251" t="n">
        <v>3921.79</v>
      </c>
    </row>
    <row r="1898" customFormat="false" ht="12.8" hidden="false" customHeight="false" outlineLevel="0" collapsed="false">
      <c r="A1898" s="250" t="n">
        <v>99303</v>
      </c>
      <c r="B1898" s="250" t="s">
        <v>2346</v>
      </c>
      <c r="C1898" s="250" t="s">
        <v>204</v>
      </c>
      <c r="D1898" s="251" t="n">
        <v>11132.95</v>
      </c>
    </row>
    <row r="1899" customFormat="false" ht="12.8" hidden="false" customHeight="false" outlineLevel="0" collapsed="false">
      <c r="A1899" s="250" t="n">
        <v>99304</v>
      </c>
      <c r="B1899" s="250" t="s">
        <v>2347</v>
      </c>
      <c r="C1899" s="250" t="s">
        <v>171</v>
      </c>
      <c r="D1899" s="251" t="n">
        <v>3645.81</v>
      </c>
    </row>
    <row r="1900" customFormat="false" ht="12.8" hidden="false" customHeight="false" outlineLevel="0" collapsed="false">
      <c r="A1900" s="250" t="n">
        <v>99305</v>
      </c>
      <c r="B1900" s="250" t="s">
        <v>2348</v>
      </c>
      <c r="C1900" s="250" t="s">
        <v>204</v>
      </c>
      <c r="D1900" s="251" t="n">
        <v>12576.04</v>
      </c>
    </row>
    <row r="1901" customFormat="false" ht="12.8" hidden="false" customHeight="false" outlineLevel="0" collapsed="false">
      <c r="A1901" s="250" t="n">
        <v>99306</v>
      </c>
      <c r="B1901" s="250" t="s">
        <v>2349</v>
      </c>
      <c r="C1901" s="250" t="s">
        <v>171</v>
      </c>
      <c r="D1901" s="251" t="n">
        <v>3921.79</v>
      </c>
    </row>
    <row r="1902" customFormat="false" ht="12.8" hidden="false" customHeight="false" outlineLevel="0" collapsed="false">
      <c r="A1902" s="250" t="n">
        <v>99307</v>
      </c>
      <c r="B1902" s="250" t="s">
        <v>2350</v>
      </c>
      <c r="C1902" s="250" t="s">
        <v>171</v>
      </c>
      <c r="D1902" s="251" t="n">
        <v>2533.02</v>
      </c>
    </row>
    <row r="1903" customFormat="false" ht="12.8" hidden="false" customHeight="false" outlineLevel="0" collapsed="false">
      <c r="A1903" s="250" t="n">
        <v>99308</v>
      </c>
      <c r="B1903" s="250" t="s">
        <v>2351</v>
      </c>
      <c r="C1903" s="250" t="s">
        <v>204</v>
      </c>
      <c r="D1903" s="251" t="n">
        <v>14019.2</v>
      </c>
    </row>
    <row r="1904" customFormat="false" ht="12.8" hidden="false" customHeight="false" outlineLevel="0" collapsed="false">
      <c r="A1904" s="250" t="n">
        <v>99309</v>
      </c>
      <c r="B1904" s="250" t="s">
        <v>2352</v>
      </c>
      <c r="C1904" s="250" t="s">
        <v>171</v>
      </c>
      <c r="D1904" s="251" t="n">
        <v>4202.25</v>
      </c>
    </row>
    <row r="1905" customFormat="false" ht="12.8" hidden="false" customHeight="false" outlineLevel="0" collapsed="false">
      <c r="A1905" s="250" t="n">
        <v>99310</v>
      </c>
      <c r="B1905" s="250" t="s">
        <v>2353</v>
      </c>
      <c r="C1905" s="250" t="s">
        <v>204</v>
      </c>
      <c r="D1905" s="251" t="n">
        <v>14246.65</v>
      </c>
    </row>
    <row r="1906" customFormat="false" ht="12.8" hidden="false" customHeight="false" outlineLevel="0" collapsed="false">
      <c r="A1906" s="250" t="n">
        <v>99311</v>
      </c>
      <c r="B1906" s="250" t="s">
        <v>2354</v>
      </c>
      <c r="C1906" s="250" t="s">
        <v>171</v>
      </c>
      <c r="D1906" s="251" t="n">
        <v>4202.25</v>
      </c>
    </row>
    <row r="1907" customFormat="false" ht="12.8" hidden="false" customHeight="false" outlineLevel="0" collapsed="false">
      <c r="A1907" s="250" t="n">
        <v>99312</v>
      </c>
      <c r="B1907" s="250" t="s">
        <v>2355</v>
      </c>
      <c r="C1907" s="250" t="s">
        <v>204</v>
      </c>
      <c r="D1907" s="251" t="n">
        <v>7118.24</v>
      </c>
    </row>
    <row r="1908" customFormat="false" ht="12.8" hidden="false" customHeight="false" outlineLevel="0" collapsed="false">
      <c r="A1908" s="250" t="n">
        <v>99313</v>
      </c>
      <c r="B1908" s="250" t="s">
        <v>2356</v>
      </c>
      <c r="C1908" s="250" t="s">
        <v>204</v>
      </c>
      <c r="D1908" s="251" t="n">
        <v>15874.55</v>
      </c>
    </row>
    <row r="1909" customFormat="false" ht="12.8" hidden="false" customHeight="false" outlineLevel="0" collapsed="false">
      <c r="A1909" s="250" t="n">
        <v>99314</v>
      </c>
      <c r="B1909" s="250" t="s">
        <v>2357</v>
      </c>
      <c r="C1909" s="250" t="s">
        <v>171</v>
      </c>
      <c r="D1909" s="251" t="n">
        <v>4482.65</v>
      </c>
    </row>
    <row r="1910" customFormat="false" ht="12.8" hidden="false" customHeight="false" outlineLevel="0" collapsed="false">
      <c r="A1910" s="250" t="n">
        <v>99315</v>
      </c>
      <c r="B1910" s="250" t="s">
        <v>2358</v>
      </c>
      <c r="C1910" s="250" t="s">
        <v>204</v>
      </c>
      <c r="D1910" s="251" t="n">
        <v>17729.99</v>
      </c>
    </row>
    <row r="1911" customFormat="false" ht="12.8" hidden="false" customHeight="false" outlineLevel="0" collapsed="false">
      <c r="A1911" s="250" t="n">
        <v>99317</v>
      </c>
      <c r="B1911" s="250" t="s">
        <v>2359</v>
      </c>
      <c r="C1911" s="250" t="s">
        <v>171</v>
      </c>
      <c r="D1911" s="251" t="n">
        <v>2809.03</v>
      </c>
    </row>
    <row r="1912" customFormat="false" ht="12.8" hidden="false" customHeight="false" outlineLevel="0" collapsed="false">
      <c r="A1912" s="250" t="n">
        <v>99318</v>
      </c>
      <c r="B1912" s="250" t="s">
        <v>213</v>
      </c>
      <c r="C1912" s="250" t="s">
        <v>171</v>
      </c>
      <c r="D1912" s="251" t="n">
        <v>307.12</v>
      </c>
    </row>
    <row r="1913" customFormat="false" ht="12.8" hidden="false" customHeight="false" outlineLevel="0" collapsed="false">
      <c r="A1913" s="250" t="n">
        <v>99319</v>
      </c>
      <c r="B1913" s="250" t="s">
        <v>2360</v>
      </c>
      <c r="C1913" s="250" t="s">
        <v>171</v>
      </c>
      <c r="D1913" s="251" t="n">
        <v>980.17</v>
      </c>
    </row>
    <row r="1914" customFormat="false" ht="12.8" hidden="false" customHeight="false" outlineLevel="0" collapsed="false">
      <c r="A1914" s="250" t="n">
        <v>99320</v>
      </c>
      <c r="B1914" s="250" t="s">
        <v>2361</v>
      </c>
      <c r="C1914" s="250" t="s">
        <v>204</v>
      </c>
      <c r="D1914" s="251" t="n">
        <v>8219.2</v>
      </c>
    </row>
    <row r="1915" customFormat="false" ht="12.8" hidden="false" customHeight="false" outlineLevel="0" collapsed="false">
      <c r="A1915" s="250" t="n">
        <v>99321</v>
      </c>
      <c r="B1915" s="250" t="s">
        <v>2362</v>
      </c>
      <c r="C1915" s="250" t="s">
        <v>171</v>
      </c>
      <c r="D1915" s="251" t="n">
        <v>3085.07</v>
      </c>
    </row>
    <row r="1916" customFormat="false" ht="12.8" hidden="false" customHeight="false" outlineLevel="0" collapsed="false">
      <c r="A1916" s="250" t="n">
        <v>99322</v>
      </c>
      <c r="B1916" s="250" t="s">
        <v>2363</v>
      </c>
      <c r="C1916" s="250" t="s">
        <v>204</v>
      </c>
      <c r="D1916" s="251" t="n">
        <v>9267.27</v>
      </c>
    </row>
    <row r="1917" customFormat="false" ht="12.8" hidden="false" customHeight="false" outlineLevel="0" collapsed="false">
      <c r="A1917" s="250" t="n">
        <v>99323</v>
      </c>
      <c r="B1917" s="250" t="s">
        <v>2364</v>
      </c>
      <c r="C1917" s="250" t="s">
        <v>171</v>
      </c>
      <c r="D1917" s="251" t="n">
        <v>3361.06</v>
      </c>
    </row>
    <row r="1918" customFormat="false" ht="12.8" hidden="false" customHeight="false" outlineLevel="0" collapsed="false">
      <c r="A1918" s="250" t="n">
        <v>99324</v>
      </c>
      <c r="B1918" s="250" t="s">
        <v>2365</v>
      </c>
      <c r="C1918" s="250" t="s">
        <v>204</v>
      </c>
      <c r="D1918" s="251" t="n">
        <v>10315.36</v>
      </c>
    </row>
    <row r="1919" customFormat="false" ht="12.8" hidden="false" customHeight="false" outlineLevel="0" collapsed="false">
      <c r="A1919" s="250" t="n">
        <v>99325</v>
      </c>
      <c r="B1919" s="250" t="s">
        <v>2366</v>
      </c>
      <c r="C1919" s="250" t="s">
        <v>171</v>
      </c>
      <c r="D1919" s="251" t="n">
        <v>3641.42</v>
      </c>
    </row>
    <row r="1920" customFormat="false" ht="12.8" hidden="false" customHeight="false" outlineLevel="0" collapsed="false">
      <c r="A1920" s="250" t="n">
        <v>99326</v>
      </c>
      <c r="B1920" s="250" t="s">
        <v>2367</v>
      </c>
      <c r="C1920" s="250" t="s">
        <v>204</v>
      </c>
      <c r="D1920" s="251" t="n">
        <v>8389.05</v>
      </c>
    </row>
    <row r="1921" customFormat="false" ht="12.8" hidden="false" customHeight="false" outlineLevel="0" collapsed="false">
      <c r="A1921" s="250" t="n">
        <v>99327</v>
      </c>
      <c r="B1921" s="250" t="s">
        <v>2368</v>
      </c>
      <c r="C1921" s="250" t="s">
        <v>171</v>
      </c>
      <c r="D1921" s="251" t="n">
        <v>4720.08</v>
      </c>
    </row>
    <row r="1922" customFormat="false" ht="12.8" hidden="false" customHeight="false" outlineLevel="0" collapsed="false">
      <c r="A1922" s="250" t="n">
        <v>101800</v>
      </c>
      <c r="B1922" s="250" t="s">
        <v>2369</v>
      </c>
      <c r="C1922" s="250" t="s">
        <v>204</v>
      </c>
      <c r="D1922" s="251" t="n">
        <v>1587.45</v>
      </c>
    </row>
    <row r="1923" customFormat="false" ht="12.8" hidden="false" customHeight="false" outlineLevel="0" collapsed="false">
      <c r="A1923" s="250" t="n">
        <v>101801</v>
      </c>
      <c r="B1923" s="250" t="s">
        <v>2370</v>
      </c>
      <c r="C1923" s="250" t="s">
        <v>204</v>
      </c>
      <c r="D1923" s="251" t="n">
        <v>1130.75</v>
      </c>
    </row>
    <row r="1924" customFormat="false" ht="12.8" hidden="false" customHeight="false" outlineLevel="0" collapsed="false">
      <c r="A1924" s="250" t="n">
        <v>101806</v>
      </c>
      <c r="B1924" s="250" t="s">
        <v>2371</v>
      </c>
      <c r="C1924" s="250" t="s">
        <v>204</v>
      </c>
      <c r="D1924" s="251" t="n">
        <v>605.19</v>
      </c>
    </row>
    <row r="1925" customFormat="false" ht="12.8" hidden="false" customHeight="false" outlineLevel="0" collapsed="false">
      <c r="A1925" s="250" t="n">
        <v>101807</v>
      </c>
      <c r="B1925" s="250" t="s">
        <v>2372</v>
      </c>
      <c r="C1925" s="250" t="s">
        <v>204</v>
      </c>
      <c r="D1925" s="251" t="n">
        <v>549.69</v>
      </c>
    </row>
    <row r="1926" customFormat="false" ht="12.8" hidden="false" customHeight="false" outlineLevel="0" collapsed="false">
      <c r="A1926" s="250" t="n">
        <v>101808</v>
      </c>
      <c r="B1926" s="250" t="s">
        <v>2373</v>
      </c>
      <c r="C1926" s="250" t="s">
        <v>204</v>
      </c>
      <c r="D1926" s="251" t="n">
        <v>574.82</v>
      </c>
    </row>
    <row r="1927" customFormat="false" ht="12.8" hidden="false" customHeight="false" outlineLevel="0" collapsed="false">
      <c r="A1927" s="250" t="n">
        <v>101809</v>
      </c>
      <c r="B1927" s="250" t="s">
        <v>2374</v>
      </c>
      <c r="C1927" s="250" t="s">
        <v>204</v>
      </c>
      <c r="D1927" s="251" t="n">
        <v>2838.52</v>
      </c>
    </row>
    <row r="1928" customFormat="false" ht="12.8" hidden="false" customHeight="false" outlineLevel="0" collapsed="false">
      <c r="A1928" s="250" t="n">
        <v>102139</v>
      </c>
      <c r="B1928" s="250" t="s">
        <v>2375</v>
      </c>
      <c r="C1928" s="250" t="s">
        <v>204</v>
      </c>
      <c r="D1928" s="251" t="n">
        <v>1751</v>
      </c>
    </row>
    <row r="1929" customFormat="false" ht="12.8" hidden="false" customHeight="false" outlineLevel="0" collapsed="false">
      <c r="A1929" s="250" t="n">
        <v>102141</v>
      </c>
      <c r="B1929" s="250" t="s">
        <v>2376</v>
      </c>
      <c r="C1929" s="250" t="s">
        <v>204</v>
      </c>
      <c r="D1929" s="251" t="n">
        <v>2704.13</v>
      </c>
    </row>
    <row r="1930" customFormat="false" ht="12.8" hidden="false" customHeight="false" outlineLevel="0" collapsed="false">
      <c r="A1930" s="250" t="n">
        <v>102142</v>
      </c>
      <c r="B1930" s="250" t="s">
        <v>2377</v>
      </c>
      <c r="C1930" s="250" t="s">
        <v>204</v>
      </c>
      <c r="D1930" s="251" t="n">
        <v>2665.06</v>
      </c>
    </row>
    <row r="1931" customFormat="false" ht="12.8" hidden="false" customHeight="false" outlineLevel="0" collapsed="false">
      <c r="A1931" s="250" t="n">
        <v>102457</v>
      </c>
      <c r="B1931" s="250" t="s">
        <v>211</v>
      </c>
      <c r="C1931" s="250" t="s">
        <v>204</v>
      </c>
      <c r="D1931" s="251" t="n">
        <v>1689.96</v>
      </c>
    </row>
    <row r="1932" customFormat="false" ht="12.8" hidden="false" customHeight="false" outlineLevel="0" collapsed="false">
      <c r="A1932" s="250" t="n">
        <v>94263</v>
      </c>
      <c r="B1932" s="250" t="s">
        <v>2378</v>
      </c>
      <c r="C1932" s="250" t="s">
        <v>171</v>
      </c>
      <c r="D1932" s="251" t="n">
        <v>37.01</v>
      </c>
    </row>
    <row r="1933" customFormat="false" ht="12.8" hidden="false" customHeight="false" outlineLevel="0" collapsed="false">
      <c r="A1933" s="250" t="n">
        <v>94264</v>
      </c>
      <c r="B1933" s="250" t="s">
        <v>2379</v>
      </c>
      <c r="C1933" s="250" t="s">
        <v>171</v>
      </c>
      <c r="D1933" s="251" t="n">
        <v>42.89</v>
      </c>
    </row>
    <row r="1934" customFormat="false" ht="12.8" hidden="false" customHeight="false" outlineLevel="0" collapsed="false">
      <c r="A1934" s="250" t="n">
        <v>94265</v>
      </c>
      <c r="B1934" s="250" t="s">
        <v>2380</v>
      </c>
      <c r="C1934" s="250" t="s">
        <v>171</v>
      </c>
      <c r="D1934" s="251" t="n">
        <v>48.39</v>
      </c>
    </row>
    <row r="1935" customFormat="false" ht="12.8" hidden="false" customHeight="false" outlineLevel="0" collapsed="false">
      <c r="A1935" s="250" t="n">
        <v>94266</v>
      </c>
      <c r="B1935" s="250" t="s">
        <v>2381</v>
      </c>
      <c r="C1935" s="250" t="s">
        <v>171</v>
      </c>
      <c r="D1935" s="251" t="n">
        <v>55.12</v>
      </c>
    </row>
    <row r="1936" customFormat="false" ht="12.8" hidden="false" customHeight="false" outlineLevel="0" collapsed="false">
      <c r="A1936" s="250" t="n">
        <v>94267</v>
      </c>
      <c r="B1936" s="250" t="s">
        <v>2382</v>
      </c>
      <c r="C1936" s="250" t="s">
        <v>171</v>
      </c>
      <c r="D1936" s="251" t="n">
        <v>57.01</v>
      </c>
    </row>
    <row r="1937" customFormat="false" ht="12.8" hidden="false" customHeight="false" outlineLevel="0" collapsed="false">
      <c r="A1937" s="250" t="n">
        <v>94268</v>
      </c>
      <c r="B1937" s="250" t="s">
        <v>2383</v>
      </c>
      <c r="C1937" s="250" t="s">
        <v>171</v>
      </c>
      <c r="D1937" s="251" t="n">
        <v>64.41</v>
      </c>
    </row>
    <row r="1938" customFormat="false" ht="12.8" hidden="false" customHeight="false" outlineLevel="0" collapsed="false">
      <c r="A1938" s="250" t="n">
        <v>94269</v>
      </c>
      <c r="B1938" s="250" t="s">
        <v>2384</v>
      </c>
      <c r="C1938" s="250" t="s">
        <v>171</v>
      </c>
      <c r="D1938" s="251" t="n">
        <v>80.21</v>
      </c>
    </row>
    <row r="1939" customFormat="false" ht="12.8" hidden="false" customHeight="false" outlineLevel="0" collapsed="false">
      <c r="A1939" s="250" t="n">
        <v>94270</v>
      </c>
      <c r="B1939" s="250" t="s">
        <v>2385</v>
      </c>
      <c r="C1939" s="250" t="s">
        <v>171</v>
      </c>
      <c r="D1939" s="251" t="n">
        <v>90.48</v>
      </c>
    </row>
    <row r="1940" customFormat="false" ht="12.8" hidden="false" customHeight="false" outlineLevel="0" collapsed="false">
      <c r="A1940" s="250" t="n">
        <v>94271</v>
      </c>
      <c r="B1940" s="250" t="s">
        <v>2386</v>
      </c>
      <c r="C1940" s="250" t="s">
        <v>171</v>
      </c>
      <c r="D1940" s="251" t="n">
        <v>97.92</v>
      </c>
    </row>
    <row r="1941" customFormat="false" ht="12.8" hidden="false" customHeight="false" outlineLevel="0" collapsed="false">
      <c r="A1941" s="250" t="n">
        <v>94272</v>
      </c>
      <c r="B1941" s="250" t="s">
        <v>2387</v>
      </c>
      <c r="C1941" s="250" t="s">
        <v>171</v>
      </c>
      <c r="D1941" s="251" t="n">
        <v>111.67</v>
      </c>
    </row>
    <row r="1942" customFormat="false" ht="12.8" hidden="false" customHeight="false" outlineLevel="0" collapsed="false">
      <c r="A1942" s="250" t="n">
        <v>94273</v>
      </c>
      <c r="B1942" s="250" t="s">
        <v>2388</v>
      </c>
      <c r="C1942" s="250" t="s">
        <v>171</v>
      </c>
      <c r="D1942" s="251" t="n">
        <v>43.81</v>
      </c>
    </row>
    <row r="1943" customFormat="false" ht="12.8" hidden="false" customHeight="false" outlineLevel="0" collapsed="false">
      <c r="A1943" s="250" t="n">
        <v>94274</v>
      </c>
      <c r="B1943" s="250" t="s">
        <v>2389</v>
      </c>
      <c r="C1943" s="250" t="s">
        <v>171</v>
      </c>
      <c r="D1943" s="251" t="n">
        <v>47.36</v>
      </c>
    </row>
    <row r="1944" customFormat="false" ht="12.8" hidden="false" customHeight="false" outlineLevel="0" collapsed="false">
      <c r="A1944" s="250" t="n">
        <v>94275</v>
      </c>
      <c r="B1944" s="250" t="s">
        <v>2390</v>
      </c>
      <c r="C1944" s="250" t="s">
        <v>171</v>
      </c>
      <c r="D1944" s="251" t="n">
        <v>39.89</v>
      </c>
    </row>
    <row r="1945" customFormat="false" ht="12.8" hidden="false" customHeight="false" outlineLevel="0" collapsed="false">
      <c r="A1945" s="250" t="n">
        <v>94276</v>
      </c>
      <c r="B1945" s="250" t="s">
        <v>2391</v>
      </c>
      <c r="C1945" s="250" t="s">
        <v>171</v>
      </c>
      <c r="D1945" s="251" t="n">
        <v>43.45</v>
      </c>
    </row>
    <row r="1946" customFormat="false" ht="12.8" hidden="false" customHeight="false" outlineLevel="0" collapsed="false">
      <c r="A1946" s="250" t="n">
        <v>94277</v>
      </c>
      <c r="B1946" s="250" t="s">
        <v>2392</v>
      </c>
      <c r="C1946" s="250" t="s">
        <v>171</v>
      </c>
      <c r="D1946" s="251" t="n">
        <v>35.42</v>
      </c>
    </row>
    <row r="1947" customFormat="false" ht="12.8" hidden="false" customHeight="false" outlineLevel="0" collapsed="false">
      <c r="A1947" s="250" t="n">
        <v>94278</v>
      </c>
      <c r="B1947" s="250" t="s">
        <v>2393</v>
      </c>
      <c r="C1947" s="250" t="s">
        <v>171</v>
      </c>
      <c r="D1947" s="251" t="n">
        <v>38.97</v>
      </c>
    </row>
    <row r="1948" customFormat="false" ht="12.8" hidden="false" customHeight="false" outlineLevel="0" collapsed="false">
      <c r="A1948" s="250" t="n">
        <v>94279</v>
      </c>
      <c r="B1948" s="250" t="s">
        <v>2394</v>
      </c>
      <c r="C1948" s="250" t="s">
        <v>171</v>
      </c>
      <c r="D1948" s="251" t="n">
        <v>41.59</v>
      </c>
    </row>
    <row r="1949" customFormat="false" ht="12.8" hidden="false" customHeight="false" outlineLevel="0" collapsed="false">
      <c r="A1949" s="250" t="n">
        <v>94280</v>
      </c>
      <c r="B1949" s="250" t="s">
        <v>2395</v>
      </c>
      <c r="C1949" s="250" t="s">
        <v>171</v>
      </c>
      <c r="D1949" s="251" t="n">
        <v>45.14</v>
      </c>
    </row>
    <row r="1950" customFormat="false" ht="12.8" hidden="false" customHeight="false" outlineLevel="0" collapsed="false">
      <c r="A1950" s="250" t="n">
        <v>94281</v>
      </c>
      <c r="B1950" s="250" t="s">
        <v>2396</v>
      </c>
      <c r="C1950" s="250" t="s">
        <v>171</v>
      </c>
      <c r="D1950" s="251" t="n">
        <v>42.8</v>
      </c>
    </row>
    <row r="1951" customFormat="false" ht="12.8" hidden="false" customHeight="false" outlineLevel="0" collapsed="false">
      <c r="A1951" s="250" t="n">
        <v>94282</v>
      </c>
      <c r="B1951" s="250" t="s">
        <v>2397</v>
      </c>
      <c r="C1951" s="250" t="s">
        <v>171</v>
      </c>
      <c r="D1951" s="251" t="n">
        <v>52.19</v>
      </c>
    </row>
    <row r="1952" customFormat="false" ht="12.8" hidden="false" customHeight="false" outlineLevel="0" collapsed="false">
      <c r="A1952" s="250" t="n">
        <v>94283</v>
      </c>
      <c r="B1952" s="250" t="s">
        <v>2398</v>
      </c>
      <c r="C1952" s="250" t="s">
        <v>171</v>
      </c>
      <c r="D1952" s="251" t="n">
        <v>57.04</v>
      </c>
    </row>
    <row r="1953" customFormat="false" ht="12.8" hidden="false" customHeight="false" outlineLevel="0" collapsed="false">
      <c r="A1953" s="250" t="n">
        <v>94284</v>
      </c>
      <c r="B1953" s="250" t="s">
        <v>2399</v>
      </c>
      <c r="C1953" s="250" t="s">
        <v>171</v>
      </c>
      <c r="D1953" s="251" t="n">
        <v>66.43</v>
      </c>
    </row>
    <row r="1954" customFormat="false" ht="12.8" hidden="false" customHeight="false" outlineLevel="0" collapsed="false">
      <c r="A1954" s="250" t="n">
        <v>94285</v>
      </c>
      <c r="B1954" s="250" t="s">
        <v>2400</v>
      </c>
      <c r="C1954" s="250" t="s">
        <v>171</v>
      </c>
      <c r="D1954" s="251" t="n">
        <v>74.21</v>
      </c>
    </row>
    <row r="1955" customFormat="false" ht="12.8" hidden="false" customHeight="false" outlineLevel="0" collapsed="false">
      <c r="A1955" s="250" t="n">
        <v>94286</v>
      </c>
      <c r="B1955" s="250" t="s">
        <v>2401</v>
      </c>
      <c r="C1955" s="250" t="s">
        <v>171</v>
      </c>
      <c r="D1955" s="251" t="n">
        <v>83.6</v>
      </c>
    </row>
    <row r="1956" customFormat="false" ht="12.8" hidden="false" customHeight="false" outlineLevel="0" collapsed="false">
      <c r="A1956" s="250" t="n">
        <v>94287</v>
      </c>
      <c r="B1956" s="250" t="s">
        <v>2402</v>
      </c>
      <c r="C1956" s="250" t="s">
        <v>171</v>
      </c>
      <c r="D1956" s="251" t="n">
        <v>33.13</v>
      </c>
    </row>
    <row r="1957" customFormat="false" ht="12.8" hidden="false" customHeight="false" outlineLevel="0" collapsed="false">
      <c r="A1957" s="250" t="n">
        <v>94288</v>
      </c>
      <c r="B1957" s="250" t="s">
        <v>2403</v>
      </c>
      <c r="C1957" s="250" t="s">
        <v>171</v>
      </c>
      <c r="D1957" s="251" t="n">
        <v>41.48</v>
      </c>
    </row>
    <row r="1958" customFormat="false" ht="12.8" hidden="false" customHeight="false" outlineLevel="0" collapsed="false">
      <c r="A1958" s="250" t="n">
        <v>94289</v>
      </c>
      <c r="B1958" s="250" t="s">
        <v>2404</v>
      </c>
      <c r="C1958" s="250" t="s">
        <v>171</v>
      </c>
      <c r="D1958" s="251" t="n">
        <v>41.9</v>
      </c>
    </row>
    <row r="1959" customFormat="false" ht="12.8" hidden="false" customHeight="false" outlineLevel="0" collapsed="false">
      <c r="A1959" s="250" t="n">
        <v>94290</v>
      </c>
      <c r="B1959" s="250" t="s">
        <v>2405</v>
      </c>
      <c r="C1959" s="250" t="s">
        <v>171</v>
      </c>
      <c r="D1959" s="251" t="n">
        <v>50.25</v>
      </c>
    </row>
    <row r="1960" customFormat="false" ht="12.8" hidden="false" customHeight="false" outlineLevel="0" collapsed="false">
      <c r="A1960" s="250" t="n">
        <v>94291</v>
      </c>
      <c r="B1960" s="250" t="s">
        <v>2406</v>
      </c>
      <c r="C1960" s="250" t="s">
        <v>171</v>
      </c>
      <c r="D1960" s="251" t="n">
        <v>51.29</v>
      </c>
    </row>
    <row r="1961" customFormat="false" ht="12.8" hidden="false" customHeight="false" outlineLevel="0" collapsed="false">
      <c r="A1961" s="250" t="n">
        <v>94292</v>
      </c>
      <c r="B1961" s="250" t="s">
        <v>2407</v>
      </c>
      <c r="C1961" s="250" t="s">
        <v>171</v>
      </c>
      <c r="D1961" s="251" t="n">
        <v>59.65</v>
      </c>
    </row>
    <row r="1962" customFormat="false" ht="12.8" hidden="false" customHeight="false" outlineLevel="0" collapsed="false">
      <c r="A1962" s="250" t="n">
        <v>94293</v>
      </c>
      <c r="B1962" s="250" t="s">
        <v>2408</v>
      </c>
      <c r="C1962" s="250" t="s">
        <v>171</v>
      </c>
      <c r="D1962" s="251" t="n">
        <v>166.29</v>
      </c>
    </row>
    <row r="1963" customFormat="false" ht="12.8" hidden="false" customHeight="false" outlineLevel="0" collapsed="false">
      <c r="A1963" s="250" t="n">
        <v>94294</v>
      </c>
      <c r="B1963" s="250" t="s">
        <v>2409</v>
      </c>
      <c r="C1963" s="250" t="s">
        <v>171</v>
      </c>
      <c r="D1963" s="251" t="n">
        <v>7.34</v>
      </c>
    </row>
    <row r="1964" customFormat="false" ht="12.8" hidden="false" customHeight="false" outlineLevel="0" collapsed="false">
      <c r="A1964" s="250" t="n">
        <v>104491</v>
      </c>
      <c r="B1964" s="250" t="s">
        <v>2410</v>
      </c>
      <c r="C1964" s="250" t="s">
        <v>171</v>
      </c>
      <c r="D1964" s="251" t="n">
        <v>4195.98</v>
      </c>
    </row>
    <row r="1965" customFormat="false" ht="12.8" hidden="false" customHeight="false" outlineLevel="0" collapsed="false">
      <c r="A1965" s="250" t="n">
        <v>104492</v>
      </c>
      <c r="B1965" s="250" t="s">
        <v>2411</v>
      </c>
      <c r="C1965" s="250" t="s">
        <v>171</v>
      </c>
      <c r="D1965" s="251" t="n">
        <v>5246.76</v>
      </c>
    </row>
    <row r="1966" customFormat="false" ht="12.8" hidden="false" customHeight="false" outlineLevel="0" collapsed="false">
      <c r="A1966" s="250" t="n">
        <v>104494</v>
      </c>
      <c r="B1966" s="250" t="s">
        <v>2412</v>
      </c>
      <c r="C1966" s="250" t="s">
        <v>171</v>
      </c>
      <c r="D1966" s="251" t="n">
        <v>7084.01</v>
      </c>
    </row>
    <row r="1967" customFormat="false" ht="12.8" hidden="false" customHeight="false" outlineLevel="0" collapsed="false">
      <c r="A1967" s="250" t="n">
        <v>104497</v>
      </c>
      <c r="B1967" s="250" t="s">
        <v>2413</v>
      </c>
      <c r="C1967" s="250" t="s">
        <v>171</v>
      </c>
      <c r="D1967" s="251" t="n">
        <v>8488.86</v>
      </c>
    </row>
    <row r="1968" customFormat="false" ht="12.8" hidden="false" customHeight="false" outlineLevel="0" collapsed="false">
      <c r="A1968" s="250" t="n">
        <v>104515</v>
      </c>
      <c r="B1968" s="250" t="s">
        <v>2414</v>
      </c>
      <c r="C1968" s="250" t="s">
        <v>23</v>
      </c>
      <c r="D1968" s="251" t="n">
        <v>27.84</v>
      </c>
    </row>
    <row r="1969" customFormat="false" ht="12.8" hidden="false" customHeight="false" outlineLevel="0" collapsed="false">
      <c r="A1969" s="250" t="n">
        <v>102727</v>
      </c>
      <c r="B1969" s="250" t="s">
        <v>2415</v>
      </c>
      <c r="C1969" s="250" t="s">
        <v>23</v>
      </c>
      <c r="D1969" s="251" t="n">
        <v>99.74</v>
      </c>
    </row>
    <row r="1970" customFormat="false" ht="12.8" hidden="false" customHeight="false" outlineLevel="0" collapsed="false">
      <c r="A1970" s="250" t="n">
        <v>102728</v>
      </c>
      <c r="B1970" s="250" t="s">
        <v>2416</v>
      </c>
      <c r="C1970" s="250" t="s">
        <v>2031</v>
      </c>
      <c r="D1970" s="251" t="n">
        <v>15.13</v>
      </c>
    </row>
    <row r="1971" customFormat="false" ht="12.8" hidden="false" customHeight="false" outlineLevel="0" collapsed="false">
      <c r="A1971" s="250" t="n">
        <v>102729</v>
      </c>
      <c r="B1971" s="250" t="s">
        <v>2417</v>
      </c>
      <c r="C1971" s="250" t="s">
        <v>2031</v>
      </c>
      <c r="D1971" s="251" t="n">
        <v>13.69</v>
      </c>
    </row>
    <row r="1972" customFormat="false" ht="12.8" hidden="false" customHeight="false" outlineLevel="0" collapsed="false">
      <c r="A1972" s="250" t="n">
        <v>102730</v>
      </c>
      <c r="B1972" s="250" t="s">
        <v>2418</v>
      </c>
      <c r="C1972" s="250" t="s">
        <v>2031</v>
      </c>
      <c r="D1972" s="251" t="n">
        <v>11.96</v>
      </c>
    </row>
    <row r="1973" customFormat="false" ht="12.8" hidden="false" customHeight="false" outlineLevel="0" collapsed="false">
      <c r="A1973" s="250" t="n">
        <v>102731</v>
      </c>
      <c r="B1973" s="250" t="s">
        <v>2419</v>
      </c>
      <c r="C1973" s="250" t="s">
        <v>2031</v>
      </c>
      <c r="D1973" s="251" t="n">
        <v>9.96</v>
      </c>
    </row>
    <row r="1974" customFormat="false" ht="12.8" hidden="false" customHeight="false" outlineLevel="0" collapsed="false">
      <c r="A1974" s="250" t="n">
        <v>102732</v>
      </c>
      <c r="B1974" s="250" t="s">
        <v>2420</v>
      </c>
      <c r="C1974" s="250" t="s">
        <v>2031</v>
      </c>
      <c r="D1974" s="251" t="n">
        <v>9.21</v>
      </c>
    </row>
    <row r="1975" customFormat="false" ht="12.8" hidden="false" customHeight="false" outlineLevel="0" collapsed="false">
      <c r="A1975" s="250" t="n">
        <v>102733</v>
      </c>
      <c r="B1975" s="250" t="s">
        <v>2421</v>
      </c>
      <c r="C1975" s="250" t="s">
        <v>2031</v>
      </c>
      <c r="D1975" s="251" t="n">
        <v>10.06</v>
      </c>
    </row>
    <row r="1976" customFormat="false" ht="12.8" hidden="false" customHeight="false" outlineLevel="0" collapsed="false">
      <c r="A1976" s="250" t="n">
        <v>102734</v>
      </c>
      <c r="B1976" s="250" t="s">
        <v>2422</v>
      </c>
      <c r="C1976" s="250" t="s">
        <v>2031</v>
      </c>
      <c r="D1976" s="251" t="n">
        <v>13.93</v>
      </c>
    </row>
    <row r="1977" customFormat="false" ht="12.8" hidden="false" customHeight="false" outlineLevel="0" collapsed="false">
      <c r="A1977" s="250" t="n">
        <v>102735</v>
      </c>
      <c r="B1977" s="250" t="s">
        <v>2423</v>
      </c>
      <c r="C1977" s="250" t="s">
        <v>2031</v>
      </c>
      <c r="D1977" s="251" t="n">
        <v>12.66</v>
      </c>
    </row>
    <row r="1978" customFormat="false" ht="12.8" hidden="false" customHeight="false" outlineLevel="0" collapsed="false">
      <c r="A1978" s="250" t="n">
        <v>102736</v>
      </c>
      <c r="B1978" s="250" t="s">
        <v>2424</v>
      </c>
      <c r="C1978" s="250" t="s">
        <v>33</v>
      </c>
      <c r="D1978" s="251" t="n">
        <v>571.25</v>
      </c>
    </row>
    <row r="1979" customFormat="false" ht="12.8" hidden="false" customHeight="false" outlineLevel="0" collapsed="false">
      <c r="A1979" s="250" t="n">
        <v>102737</v>
      </c>
      <c r="B1979" s="250" t="s">
        <v>2425</v>
      </c>
      <c r="C1979" s="250" t="s">
        <v>204</v>
      </c>
      <c r="D1979" s="251" t="n">
        <v>1064.54</v>
      </c>
    </row>
    <row r="1980" customFormat="false" ht="12.8" hidden="false" customHeight="false" outlineLevel="0" collapsed="false">
      <c r="A1980" s="250" t="n">
        <v>102738</v>
      </c>
      <c r="B1980" s="250" t="s">
        <v>2426</v>
      </c>
      <c r="C1980" s="250" t="s">
        <v>204</v>
      </c>
      <c r="D1980" s="251" t="n">
        <v>2173.9</v>
      </c>
    </row>
    <row r="1981" customFormat="false" ht="12.8" hidden="false" customHeight="false" outlineLevel="0" collapsed="false">
      <c r="A1981" s="250" t="n">
        <v>102739</v>
      </c>
      <c r="B1981" s="250" t="s">
        <v>2427</v>
      </c>
      <c r="C1981" s="250" t="s">
        <v>204</v>
      </c>
      <c r="D1981" s="251" t="n">
        <v>3634.48</v>
      </c>
    </row>
    <row r="1982" customFormat="false" ht="12.8" hidden="false" customHeight="false" outlineLevel="0" collapsed="false">
      <c r="A1982" s="250" t="n">
        <v>102740</v>
      </c>
      <c r="B1982" s="250" t="s">
        <v>2428</v>
      </c>
      <c r="C1982" s="250" t="s">
        <v>204</v>
      </c>
      <c r="D1982" s="251" t="n">
        <v>5439.31</v>
      </c>
    </row>
    <row r="1983" customFormat="false" ht="12.8" hidden="false" customHeight="false" outlineLevel="0" collapsed="false">
      <c r="A1983" s="250" t="n">
        <v>102741</v>
      </c>
      <c r="B1983" s="250" t="s">
        <v>2429</v>
      </c>
      <c r="C1983" s="250" t="s">
        <v>204</v>
      </c>
      <c r="D1983" s="251" t="n">
        <v>7623.74</v>
      </c>
    </row>
    <row r="1984" customFormat="false" ht="12.8" hidden="false" customHeight="false" outlineLevel="0" collapsed="false">
      <c r="A1984" s="250" t="n">
        <v>102742</v>
      </c>
      <c r="B1984" s="250" t="s">
        <v>2430</v>
      </c>
      <c r="C1984" s="250" t="s">
        <v>204</v>
      </c>
      <c r="D1984" s="251" t="n">
        <v>13182.08</v>
      </c>
    </row>
    <row r="1985" customFormat="false" ht="12.8" hidden="false" customHeight="false" outlineLevel="0" collapsed="false">
      <c r="A1985" s="250" t="n">
        <v>102743</v>
      </c>
      <c r="B1985" s="250" t="s">
        <v>2431</v>
      </c>
      <c r="C1985" s="250" t="s">
        <v>204</v>
      </c>
      <c r="D1985" s="251" t="n">
        <v>4405.57</v>
      </c>
    </row>
    <row r="1986" customFormat="false" ht="12.8" hidden="false" customHeight="false" outlineLevel="0" collapsed="false">
      <c r="A1986" s="250" t="n">
        <v>102744</v>
      </c>
      <c r="B1986" s="250" t="s">
        <v>2432</v>
      </c>
      <c r="C1986" s="250" t="s">
        <v>204</v>
      </c>
      <c r="D1986" s="251" t="n">
        <v>6588.82</v>
      </c>
    </row>
    <row r="1987" customFormat="false" ht="12.8" hidden="false" customHeight="false" outlineLevel="0" collapsed="false">
      <c r="A1987" s="250" t="n">
        <v>102745</v>
      </c>
      <c r="B1987" s="250" t="s">
        <v>2433</v>
      </c>
      <c r="C1987" s="250" t="s">
        <v>204</v>
      </c>
      <c r="D1987" s="251" t="n">
        <v>9246.67</v>
      </c>
    </row>
    <row r="1988" customFormat="false" ht="12.8" hidden="false" customHeight="false" outlineLevel="0" collapsed="false">
      <c r="A1988" s="250" t="n">
        <v>102746</v>
      </c>
      <c r="B1988" s="250" t="s">
        <v>2434</v>
      </c>
      <c r="C1988" s="250" t="s">
        <v>204</v>
      </c>
      <c r="D1988" s="251" t="n">
        <v>16005.78</v>
      </c>
    </row>
    <row r="1989" customFormat="false" ht="12.8" hidden="false" customHeight="false" outlineLevel="0" collapsed="false">
      <c r="A1989" s="250" t="n">
        <v>102747</v>
      </c>
      <c r="B1989" s="250" t="s">
        <v>2435</v>
      </c>
      <c r="C1989" s="250" t="s">
        <v>204</v>
      </c>
      <c r="D1989" s="251" t="n">
        <v>8176.7</v>
      </c>
    </row>
    <row r="1990" customFormat="false" ht="12.8" hidden="false" customHeight="false" outlineLevel="0" collapsed="false">
      <c r="A1990" s="250" t="n">
        <v>102748</v>
      </c>
      <c r="B1990" s="250" t="s">
        <v>2436</v>
      </c>
      <c r="C1990" s="250" t="s">
        <v>204</v>
      </c>
      <c r="D1990" s="251" t="n">
        <v>11425.95</v>
      </c>
    </row>
    <row r="1991" customFormat="false" ht="12.8" hidden="false" customHeight="false" outlineLevel="0" collapsed="false">
      <c r="A1991" s="250" t="n">
        <v>102749</v>
      </c>
      <c r="B1991" s="250" t="s">
        <v>2437</v>
      </c>
      <c r="C1991" s="250" t="s">
        <v>204</v>
      </c>
      <c r="D1991" s="251" t="n">
        <v>19588.26</v>
      </c>
    </row>
    <row r="1992" customFormat="false" ht="12.8" hidden="false" customHeight="false" outlineLevel="0" collapsed="false">
      <c r="A1992" s="250" t="n">
        <v>102750</v>
      </c>
      <c r="B1992" s="250" t="s">
        <v>219</v>
      </c>
      <c r="C1992" s="250" t="s">
        <v>204</v>
      </c>
      <c r="D1992" s="251" t="n">
        <v>2648.07</v>
      </c>
    </row>
    <row r="1993" customFormat="false" ht="12.8" hidden="false" customHeight="false" outlineLevel="0" collapsed="false">
      <c r="A1993" s="250" t="n">
        <v>102751</v>
      </c>
      <c r="B1993" s="250" t="s">
        <v>221</v>
      </c>
      <c r="C1993" s="250" t="s">
        <v>204</v>
      </c>
      <c r="D1993" s="251" t="n">
        <v>4588.57</v>
      </c>
    </row>
    <row r="1994" customFormat="false" ht="12.8" hidden="false" customHeight="false" outlineLevel="0" collapsed="false">
      <c r="A1994" s="250" t="n">
        <v>102752</v>
      </c>
      <c r="B1994" s="250" t="s">
        <v>2438</v>
      </c>
      <c r="C1994" s="250" t="s">
        <v>204</v>
      </c>
      <c r="D1994" s="251" t="n">
        <v>7296.31</v>
      </c>
    </row>
    <row r="1995" customFormat="false" ht="12.8" hidden="false" customHeight="false" outlineLevel="0" collapsed="false">
      <c r="A1995" s="250" t="n">
        <v>102753</v>
      </c>
      <c r="B1995" s="250" t="s">
        <v>2439</v>
      </c>
      <c r="C1995" s="250" t="s">
        <v>204</v>
      </c>
      <c r="D1995" s="251" t="n">
        <v>10783.17</v>
      </c>
    </row>
    <row r="1996" customFormat="false" ht="12.8" hidden="false" customHeight="false" outlineLevel="0" collapsed="false">
      <c r="A1996" s="250" t="n">
        <v>102754</v>
      </c>
      <c r="B1996" s="250" t="s">
        <v>2440</v>
      </c>
      <c r="C1996" s="250" t="s">
        <v>204</v>
      </c>
      <c r="D1996" s="251" t="n">
        <v>20466.74</v>
      </c>
    </row>
    <row r="1997" customFormat="false" ht="12.8" hidden="false" customHeight="false" outlineLevel="0" collapsed="false">
      <c r="A1997" s="250" t="n">
        <v>102755</v>
      </c>
      <c r="B1997" s="250" t="s">
        <v>2441</v>
      </c>
      <c r="C1997" s="250" t="s">
        <v>204</v>
      </c>
      <c r="D1997" s="251" t="n">
        <v>10180.71</v>
      </c>
    </row>
    <row r="1998" customFormat="false" ht="12.8" hidden="false" customHeight="false" outlineLevel="0" collapsed="false">
      <c r="A1998" s="250" t="n">
        <v>102756</v>
      </c>
      <c r="B1998" s="250" t="s">
        <v>2442</v>
      </c>
      <c r="C1998" s="250" t="s">
        <v>204</v>
      </c>
      <c r="D1998" s="251" t="n">
        <v>15093.3</v>
      </c>
    </row>
    <row r="1999" customFormat="false" ht="12.8" hidden="false" customHeight="false" outlineLevel="0" collapsed="false">
      <c r="A1999" s="250" t="n">
        <v>102757</v>
      </c>
      <c r="B1999" s="250" t="s">
        <v>2443</v>
      </c>
      <c r="C1999" s="250" t="s">
        <v>204</v>
      </c>
      <c r="D1999" s="251" t="n">
        <v>28032.78</v>
      </c>
    </row>
    <row r="2000" customFormat="false" ht="12.8" hidden="false" customHeight="false" outlineLevel="0" collapsed="false">
      <c r="A2000" s="250" t="n">
        <v>102758</v>
      </c>
      <c r="B2000" s="250" t="s">
        <v>2444</v>
      </c>
      <c r="C2000" s="250" t="s">
        <v>204</v>
      </c>
      <c r="D2000" s="251" t="n">
        <v>13079.61</v>
      </c>
    </row>
    <row r="2001" customFormat="false" ht="12.8" hidden="false" customHeight="false" outlineLevel="0" collapsed="false">
      <c r="A2001" s="250" t="n">
        <v>102759</v>
      </c>
      <c r="B2001" s="250" t="s">
        <v>2445</v>
      </c>
      <c r="C2001" s="250" t="s">
        <v>204</v>
      </c>
      <c r="D2001" s="251" t="n">
        <v>19425.49</v>
      </c>
    </row>
    <row r="2002" customFormat="false" ht="12.8" hidden="false" customHeight="false" outlineLevel="0" collapsed="false">
      <c r="A2002" s="250" t="n">
        <v>102760</v>
      </c>
      <c r="B2002" s="250" t="s">
        <v>2446</v>
      </c>
      <c r="C2002" s="250" t="s">
        <v>204</v>
      </c>
      <c r="D2002" s="251" t="n">
        <v>35746.69</v>
      </c>
    </row>
    <row r="2003" customFormat="false" ht="12.8" hidden="false" customHeight="false" outlineLevel="0" collapsed="false">
      <c r="A2003" s="250" t="n">
        <v>102761</v>
      </c>
      <c r="B2003" s="250" t="s">
        <v>2447</v>
      </c>
      <c r="C2003" s="250" t="s">
        <v>204</v>
      </c>
      <c r="D2003" s="251" t="n">
        <v>12651.18</v>
      </c>
    </row>
    <row r="2004" customFormat="false" ht="12.8" hidden="false" customHeight="false" outlineLevel="0" collapsed="false">
      <c r="A2004" s="250" t="n">
        <v>102762</v>
      </c>
      <c r="B2004" s="250" t="s">
        <v>2448</v>
      </c>
      <c r="C2004" s="250" t="s">
        <v>204</v>
      </c>
      <c r="D2004" s="251" t="n">
        <v>19427.85</v>
      </c>
    </row>
    <row r="2005" customFormat="false" ht="12.8" hidden="false" customHeight="false" outlineLevel="0" collapsed="false">
      <c r="A2005" s="250" t="n">
        <v>102763</v>
      </c>
      <c r="B2005" s="250" t="s">
        <v>2449</v>
      </c>
      <c r="C2005" s="250" t="s">
        <v>204</v>
      </c>
      <c r="D2005" s="251" t="n">
        <v>26954.28</v>
      </c>
    </row>
    <row r="2006" customFormat="false" ht="12.8" hidden="false" customHeight="false" outlineLevel="0" collapsed="false">
      <c r="A2006" s="250" t="n">
        <v>102764</v>
      </c>
      <c r="B2006" s="250" t="s">
        <v>2450</v>
      </c>
      <c r="C2006" s="250" t="s">
        <v>204</v>
      </c>
      <c r="D2006" s="251" t="n">
        <v>37807.97</v>
      </c>
    </row>
    <row r="2007" customFormat="false" ht="12.8" hidden="false" customHeight="false" outlineLevel="0" collapsed="false">
      <c r="A2007" s="250" t="n">
        <v>102765</v>
      </c>
      <c r="B2007" s="250" t="s">
        <v>2451</v>
      </c>
      <c r="C2007" s="250" t="s">
        <v>204</v>
      </c>
      <c r="D2007" s="251" t="n">
        <v>15748.53</v>
      </c>
    </row>
    <row r="2008" customFormat="false" ht="12.8" hidden="false" customHeight="false" outlineLevel="0" collapsed="false">
      <c r="A2008" s="250" t="n">
        <v>102766</v>
      </c>
      <c r="B2008" s="250" t="s">
        <v>2452</v>
      </c>
      <c r="C2008" s="250" t="s">
        <v>204</v>
      </c>
      <c r="D2008" s="251" t="n">
        <v>23598.63</v>
      </c>
    </row>
    <row r="2009" customFormat="false" ht="12.8" hidden="false" customHeight="false" outlineLevel="0" collapsed="false">
      <c r="A2009" s="250" t="n">
        <v>102767</v>
      </c>
      <c r="B2009" s="250" t="s">
        <v>2453</v>
      </c>
      <c r="C2009" s="250" t="s">
        <v>204</v>
      </c>
      <c r="D2009" s="251" t="n">
        <v>32944.66</v>
      </c>
    </row>
    <row r="2010" customFormat="false" ht="12.8" hidden="false" customHeight="false" outlineLevel="0" collapsed="false">
      <c r="A2010" s="250" t="n">
        <v>102768</v>
      </c>
      <c r="B2010" s="250" t="s">
        <v>2454</v>
      </c>
      <c r="C2010" s="250" t="s">
        <v>204</v>
      </c>
      <c r="D2010" s="251" t="n">
        <v>45784.83</v>
      </c>
    </row>
    <row r="2011" customFormat="false" ht="12.8" hidden="false" customHeight="false" outlineLevel="0" collapsed="false">
      <c r="A2011" s="250" t="n">
        <v>102769</v>
      </c>
      <c r="B2011" s="250" t="s">
        <v>2455</v>
      </c>
      <c r="C2011" s="250" t="s">
        <v>204</v>
      </c>
      <c r="D2011" s="251" t="n">
        <v>18198.89</v>
      </c>
    </row>
    <row r="2012" customFormat="false" ht="12.8" hidden="false" customHeight="false" outlineLevel="0" collapsed="false">
      <c r="A2012" s="250" t="n">
        <v>102770</v>
      </c>
      <c r="B2012" s="250" t="s">
        <v>2456</v>
      </c>
      <c r="C2012" s="250" t="s">
        <v>204</v>
      </c>
      <c r="D2012" s="251" t="n">
        <v>27819.19</v>
      </c>
    </row>
    <row r="2013" customFormat="false" ht="12.8" hidden="false" customHeight="false" outlineLevel="0" collapsed="false">
      <c r="A2013" s="250" t="n">
        <v>102771</v>
      </c>
      <c r="B2013" s="250" t="s">
        <v>2457</v>
      </c>
      <c r="C2013" s="250" t="s">
        <v>204</v>
      </c>
      <c r="D2013" s="251" t="n">
        <v>38818.26</v>
      </c>
    </row>
    <row r="2014" customFormat="false" ht="12.8" hidden="false" customHeight="false" outlineLevel="0" collapsed="false">
      <c r="A2014" s="250" t="n">
        <v>102772</v>
      </c>
      <c r="B2014" s="250" t="s">
        <v>2458</v>
      </c>
      <c r="C2014" s="250" t="s">
        <v>204</v>
      </c>
      <c r="D2014" s="251" t="n">
        <v>54298.39</v>
      </c>
    </row>
    <row r="2015" customFormat="false" ht="12.8" hidden="false" customHeight="false" outlineLevel="0" collapsed="false">
      <c r="A2015" s="250" t="n">
        <v>102773</v>
      </c>
      <c r="B2015" s="250" t="s">
        <v>2459</v>
      </c>
      <c r="C2015" s="250" t="s">
        <v>204</v>
      </c>
      <c r="D2015" s="251" t="n">
        <v>7875.16</v>
      </c>
    </row>
    <row r="2016" customFormat="false" ht="12.8" hidden="false" customHeight="false" outlineLevel="0" collapsed="false">
      <c r="A2016" s="250" t="n">
        <v>102774</v>
      </c>
      <c r="B2016" s="250" t="s">
        <v>2460</v>
      </c>
      <c r="C2016" s="250" t="s">
        <v>204</v>
      </c>
      <c r="D2016" s="251" t="n">
        <v>7875.16</v>
      </c>
    </row>
    <row r="2017" customFormat="false" ht="12.8" hidden="false" customHeight="false" outlineLevel="0" collapsed="false">
      <c r="A2017" s="250" t="n">
        <v>102775</v>
      </c>
      <c r="B2017" s="250" t="s">
        <v>2461</v>
      </c>
      <c r="C2017" s="250" t="s">
        <v>204</v>
      </c>
      <c r="D2017" s="251" t="n">
        <v>11717.08</v>
      </c>
    </row>
    <row r="2018" customFormat="false" ht="12.8" hidden="false" customHeight="false" outlineLevel="0" collapsed="false">
      <c r="A2018" s="250" t="n">
        <v>102776</v>
      </c>
      <c r="B2018" s="250" t="s">
        <v>2462</v>
      </c>
      <c r="C2018" s="250" t="s">
        <v>204</v>
      </c>
      <c r="D2018" s="251" t="n">
        <v>11717.08</v>
      </c>
    </row>
    <row r="2019" customFormat="false" ht="12.8" hidden="false" customHeight="false" outlineLevel="0" collapsed="false">
      <c r="A2019" s="250" t="n">
        <v>102777</v>
      </c>
      <c r="B2019" s="250" t="s">
        <v>2463</v>
      </c>
      <c r="C2019" s="250" t="s">
        <v>204</v>
      </c>
      <c r="D2019" s="251" t="n">
        <v>17710.32</v>
      </c>
    </row>
    <row r="2020" customFormat="false" ht="12.8" hidden="false" customHeight="false" outlineLevel="0" collapsed="false">
      <c r="A2020" s="250" t="n">
        <v>102778</v>
      </c>
      <c r="B2020" s="250" t="s">
        <v>2464</v>
      </c>
      <c r="C2020" s="250" t="s">
        <v>204</v>
      </c>
      <c r="D2020" s="251" t="n">
        <v>25699.14</v>
      </c>
    </row>
    <row r="2021" customFormat="false" ht="12.8" hidden="false" customHeight="false" outlineLevel="0" collapsed="false">
      <c r="A2021" s="250" t="n">
        <v>102779</v>
      </c>
      <c r="B2021" s="250" t="s">
        <v>2465</v>
      </c>
      <c r="C2021" s="250" t="s">
        <v>204</v>
      </c>
      <c r="D2021" s="251" t="n">
        <v>7875.16</v>
      </c>
    </row>
    <row r="2022" customFormat="false" ht="12.8" hidden="false" customHeight="false" outlineLevel="0" collapsed="false">
      <c r="A2022" s="250" t="n">
        <v>102780</v>
      </c>
      <c r="B2022" s="250" t="s">
        <v>2466</v>
      </c>
      <c r="C2022" s="250" t="s">
        <v>204</v>
      </c>
      <c r="D2022" s="251" t="n">
        <v>9066</v>
      </c>
    </row>
    <row r="2023" customFormat="false" ht="12.8" hidden="false" customHeight="false" outlineLevel="0" collapsed="false">
      <c r="A2023" s="250" t="n">
        <v>102781</v>
      </c>
      <c r="B2023" s="250" t="s">
        <v>2467</v>
      </c>
      <c r="C2023" s="250" t="s">
        <v>204</v>
      </c>
      <c r="D2023" s="251" t="n">
        <v>13388.16</v>
      </c>
    </row>
    <row r="2024" customFormat="false" ht="12.8" hidden="false" customHeight="false" outlineLevel="0" collapsed="false">
      <c r="A2024" s="250" t="n">
        <v>102782</v>
      </c>
      <c r="B2024" s="250" t="s">
        <v>2468</v>
      </c>
      <c r="C2024" s="250" t="s">
        <v>204</v>
      </c>
      <c r="D2024" s="251" t="n">
        <v>14784.44</v>
      </c>
    </row>
    <row r="2025" customFormat="false" ht="12.8" hidden="false" customHeight="false" outlineLevel="0" collapsed="false">
      <c r="A2025" s="250" t="n">
        <v>102783</v>
      </c>
      <c r="B2025" s="250" t="s">
        <v>2469</v>
      </c>
      <c r="C2025" s="250" t="s">
        <v>204</v>
      </c>
      <c r="D2025" s="251" t="n">
        <v>19586.84</v>
      </c>
    </row>
    <row r="2026" customFormat="false" ht="12.8" hidden="false" customHeight="false" outlineLevel="0" collapsed="false">
      <c r="A2026" s="250" t="n">
        <v>102784</v>
      </c>
      <c r="B2026" s="250" t="s">
        <v>2470</v>
      </c>
      <c r="C2026" s="250" t="s">
        <v>204</v>
      </c>
      <c r="D2026" s="251" t="n">
        <v>29693.55</v>
      </c>
    </row>
    <row r="2027" customFormat="false" ht="12.8" hidden="false" customHeight="false" outlineLevel="0" collapsed="false">
      <c r="A2027" s="250" t="n">
        <v>102785</v>
      </c>
      <c r="B2027" s="250" t="s">
        <v>2471</v>
      </c>
      <c r="C2027" s="250" t="s">
        <v>204</v>
      </c>
      <c r="D2027" s="251" t="n">
        <v>9066</v>
      </c>
    </row>
    <row r="2028" customFormat="false" ht="12.8" hidden="false" customHeight="false" outlineLevel="0" collapsed="false">
      <c r="A2028" s="250" t="n">
        <v>102786</v>
      </c>
      <c r="B2028" s="250" t="s">
        <v>2472</v>
      </c>
      <c r="C2028" s="250" t="s">
        <v>204</v>
      </c>
      <c r="D2028" s="251" t="n">
        <v>9982.04</v>
      </c>
    </row>
    <row r="2029" customFormat="false" ht="12.8" hidden="false" customHeight="false" outlineLevel="0" collapsed="false">
      <c r="A2029" s="250" t="n">
        <v>102787</v>
      </c>
      <c r="B2029" s="250" t="s">
        <v>2473</v>
      </c>
      <c r="C2029" s="250" t="s">
        <v>204</v>
      </c>
      <c r="D2029" s="251" t="n">
        <v>14784.44</v>
      </c>
    </row>
    <row r="2030" customFormat="false" ht="12.8" hidden="false" customHeight="false" outlineLevel="0" collapsed="false">
      <c r="A2030" s="250" t="n">
        <v>102788</v>
      </c>
      <c r="B2030" s="250" t="s">
        <v>2474</v>
      </c>
      <c r="C2030" s="250" t="s">
        <v>204</v>
      </c>
      <c r="D2030" s="251" t="n">
        <v>16129.19</v>
      </c>
    </row>
    <row r="2031" customFormat="false" ht="12.8" hidden="false" customHeight="false" outlineLevel="0" collapsed="false">
      <c r="A2031" s="250" t="n">
        <v>102789</v>
      </c>
      <c r="B2031" s="250" t="s">
        <v>2475</v>
      </c>
      <c r="C2031" s="250" t="s">
        <v>204</v>
      </c>
      <c r="D2031" s="251" t="n">
        <v>21154.21</v>
      </c>
    </row>
    <row r="2032" customFormat="false" ht="12.8" hidden="false" customHeight="false" outlineLevel="0" collapsed="false">
      <c r="A2032" s="250" t="n">
        <v>102790</v>
      </c>
      <c r="B2032" s="250" t="s">
        <v>2476</v>
      </c>
      <c r="C2032" s="250" t="s">
        <v>204</v>
      </c>
      <c r="D2032" s="251" t="n">
        <v>34546.71</v>
      </c>
    </row>
    <row r="2033" customFormat="false" ht="12.8" hidden="false" customHeight="false" outlineLevel="0" collapsed="false">
      <c r="A2033" s="250" t="n">
        <v>102791</v>
      </c>
      <c r="B2033" s="250" t="s">
        <v>2477</v>
      </c>
      <c r="C2033" s="250" t="s">
        <v>204</v>
      </c>
      <c r="D2033" s="251" t="n">
        <v>28330.44</v>
      </c>
    </row>
    <row r="2034" customFormat="false" ht="12.8" hidden="false" customHeight="false" outlineLevel="0" collapsed="false">
      <c r="A2034" s="250" t="n">
        <v>102792</v>
      </c>
      <c r="B2034" s="250" t="s">
        <v>2478</v>
      </c>
      <c r="C2034" s="250" t="s">
        <v>204</v>
      </c>
      <c r="D2034" s="251" t="n">
        <v>45810.66</v>
      </c>
    </row>
    <row r="2035" customFormat="false" ht="12.8" hidden="false" customHeight="false" outlineLevel="0" collapsed="false">
      <c r="A2035" s="250" t="n">
        <v>102793</v>
      </c>
      <c r="B2035" s="250" t="s">
        <v>2479</v>
      </c>
      <c r="C2035" s="250" t="s">
        <v>204</v>
      </c>
      <c r="D2035" s="251" t="n">
        <v>61315.39</v>
      </c>
    </row>
    <row r="2036" customFormat="false" ht="12.8" hidden="false" customHeight="false" outlineLevel="0" collapsed="false">
      <c r="A2036" s="250" t="n">
        <v>102794</v>
      </c>
      <c r="B2036" s="250" t="s">
        <v>2480</v>
      </c>
      <c r="C2036" s="250" t="s">
        <v>204</v>
      </c>
      <c r="D2036" s="251" t="n">
        <v>87525.25</v>
      </c>
    </row>
    <row r="2037" customFormat="false" ht="12.8" hidden="false" customHeight="false" outlineLevel="0" collapsed="false">
      <c r="A2037" s="250" t="n">
        <v>102795</v>
      </c>
      <c r="B2037" s="250" t="s">
        <v>2481</v>
      </c>
      <c r="C2037" s="250" t="s">
        <v>204</v>
      </c>
      <c r="D2037" s="251" t="n">
        <v>30267.81</v>
      </c>
    </row>
    <row r="2038" customFormat="false" ht="12.8" hidden="false" customHeight="false" outlineLevel="0" collapsed="false">
      <c r="A2038" s="250" t="n">
        <v>102796</v>
      </c>
      <c r="B2038" s="250" t="s">
        <v>2482</v>
      </c>
      <c r="C2038" s="250" t="s">
        <v>204</v>
      </c>
      <c r="D2038" s="251" t="n">
        <v>48481.31</v>
      </c>
    </row>
    <row r="2039" customFormat="false" ht="12.8" hidden="false" customHeight="false" outlineLevel="0" collapsed="false">
      <c r="A2039" s="250" t="n">
        <v>102797</v>
      </c>
      <c r="B2039" s="250" t="s">
        <v>2483</v>
      </c>
      <c r="C2039" s="250" t="s">
        <v>204</v>
      </c>
      <c r="D2039" s="251" t="n">
        <v>68612.66</v>
      </c>
    </row>
    <row r="2040" customFormat="false" ht="12.8" hidden="false" customHeight="false" outlineLevel="0" collapsed="false">
      <c r="A2040" s="250" t="n">
        <v>102798</v>
      </c>
      <c r="B2040" s="250" t="s">
        <v>2484</v>
      </c>
      <c r="C2040" s="250" t="s">
        <v>204</v>
      </c>
      <c r="D2040" s="251" t="n">
        <v>83765.07</v>
      </c>
    </row>
    <row r="2041" customFormat="false" ht="12.8" hidden="false" customHeight="false" outlineLevel="0" collapsed="false">
      <c r="A2041" s="250" t="n">
        <v>102799</v>
      </c>
      <c r="B2041" s="250" t="s">
        <v>2485</v>
      </c>
      <c r="C2041" s="250" t="s">
        <v>204</v>
      </c>
      <c r="D2041" s="251" t="n">
        <v>30908.13</v>
      </c>
    </row>
    <row r="2042" customFormat="false" ht="12.8" hidden="false" customHeight="false" outlineLevel="0" collapsed="false">
      <c r="A2042" s="250" t="n">
        <v>102800</v>
      </c>
      <c r="B2042" s="250" t="s">
        <v>2486</v>
      </c>
      <c r="C2042" s="250" t="s">
        <v>204</v>
      </c>
      <c r="D2042" s="251" t="n">
        <v>53267.35</v>
      </c>
    </row>
    <row r="2043" customFormat="false" ht="12.8" hidden="false" customHeight="false" outlineLevel="0" collapsed="false">
      <c r="A2043" s="250" t="n">
        <v>102801</v>
      </c>
      <c r="B2043" s="250" t="s">
        <v>2487</v>
      </c>
      <c r="C2043" s="250" t="s">
        <v>204</v>
      </c>
      <c r="D2043" s="251" t="n">
        <v>74383.44</v>
      </c>
    </row>
    <row r="2044" customFormat="false" ht="12.8" hidden="false" customHeight="false" outlineLevel="0" collapsed="false">
      <c r="A2044" s="250" t="n">
        <v>102802</v>
      </c>
      <c r="B2044" s="250" t="s">
        <v>2488</v>
      </c>
      <c r="C2044" s="250" t="s">
        <v>204</v>
      </c>
      <c r="D2044" s="251" t="n">
        <v>89083.69</v>
      </c>
    </row>
    <row r="2045" customFormat="false" ht="12.8" hidden="false" customHeight="false" outlineLevel="0" collapsed="false">
      <c r="A2045" s="250" t="n">
        <v>101570</v>
      </c>
      <c r="B2045" s="250" t="s">
        <v>2489</v>
      </c>
      <c r="C2045" s="250" t="s">
        <v>23</v>
      </c>
      <c r="D2045" s="251" t="n">
        <v>28.33</v>
      </c>
    </row>
    <row r="2046" customFormat="false" ht="12.8" hidden="false" customHeight="false" outlineLevel="0" collapsed="false">
      <c r="A2046" s="250" t="n">
        <v>101571</v>
      </c>
      <c r="B2046" s="250" t="s">
        <v>2490</v>
      </c>
      <c r="C2046" s="250" t="s">
        <v>23</v>
      </c>
      <c r="D2046" s="251" t="n">
        <v>38.92</v>
      </c>
    </row>
    <row r="2047" customFormat="false" ht="12.8" hidden="false" customHeight="false" outlineLevel="0" collapsed="false">
      <c r="A2047" s="250" t="n">
        <v>101572</v>
      </c>
      <c r="B2047" s="250" t="s">
        <v>2491</v>
      </c>
      <c r="C2047" s="250" t="s">
        <v>23</v>
      </c>
      <c r="D2047" s="251" t="n">
        <v>22.08</v>
      </c>
    </row>
    <row r="2048" customFormat="false" ht="12.8" hidden="false" customHeight="false" outlineLevel="0" collapsed="false">
      <c r="A2048" s="250" t="n">
        <v>101573</v>
      </c>
      <c r="B2048" s="250" t="s">
        <v>2492</v>
      </c>
      <c r="C2048" s="250" t="s">
        <v>23</v>
      </c>
      <c r="D2048" s="251" t="n">
        <v>32.66</v>
      </c>
    </row>
    <row r="2049" customFormat="false" ht="12.8" hidden="false" customHeight="false" outlineLevel="0" collapsed="false">
      <c r="A2049" s="250" t="n">
        <v>101574</v>
      </c>
      <c r="B2049" s="250" t="s">
        <v>2493</v>
      </c>
      <c r="C2049" s="250" t="s">
        <v>23</v>
      </c>
      <c r="D2049" s="251" t="n">
        <v>16.61</v>
      </c>
    </row>
    <row r="2050" customFormat="false" ht="12.8" hidden="false" customHeight="false" outlineLevel="0" collapsed="false">
      <c r="A2050" s="250" t="n">
        <v>101575</v>
      </c>
      <c r="B2050" s="250" t="s">
        <v>2494</v>
      </c>
      <c r="C2050" s="250" t="s">
        <v>23</v>
      </c>
      <c r="D2050" s="251" t="n">
        <v>27.35</v>
      </c>
    </row>
    <row r="2051" customFormat="false" ht="12.8" hidden="false" customHeight="false" outlineLevel="0" collapsed="false">
      <c r="A2051" s="250" t="n">
        <v>101576</v>
      </c>
      <c r="B2051" s="250" t="s">
        <v>2495</v>
      </c>
      <c r="C2051" s="250" t="s">
        <v>23</v>
      </c>
      <c r="D2051" s="251" t="n">
        <v>48.99</v>
      </c>
    </row>
    <row r="2052" customFormat="false" ht="12.8" hidden="false" customHeight="false" outlineLevel="0" collapsed="false">
      <c r="A2052" s="250" t="n">
        <v>101577</v>
      </c>
      <c r="B2052" s="250" t="s">
        <v>2496</v>
      </c>
      <c r="C2052" s="250" t="s">
        <v>23</v>
      </c>
      <c r="D2052" s="251" t="n">
        <v>62.58</v>
      </c>
    </row>
    <row r="2053" customFormat="false" ht="12.8" hidden="false" customHeight="false" outlineLevel="0" collapsed="false">
      <c r="A2053" s="250" t="n">
        <v>101578</v>
      </c>
      <c r="B2053" s="250" t="s">
        <v>2497</v>
      </c>
      <c r="C2053" s="250" t="s">
        <v>23</v>
      </c>
      <c r="D2053" s="251" t="n">
        <v>40.08</v>
      </c>
    </row>
    <row r="2054" customFormat="false" ht="12.8" hidden="false" customHeight="false" outlineLevel="0" collapsed="false">
      <c r="A2054" s="250" t="n">
        <v>101579</v>
      </c>
      <c r="B2054" s="250" t="s">
        <v>2498</v>
      </c>
      <c r="C2054" s="250" t="s">
        <v>23</v>
      </c>
      <c r="D2054" s="251" t="n">
        <v>53.67</v>
      </c>
    </row>
    <row r="2055" customFormat="false" ht="12.8" hidden="false" customHeight="false" outlineLevel="0" collapsed="false">
      <c r="A2055" s="250" t="n">
        <v>101580</v>
      </c>
      <c r="B2055" s="250" t="s">
        <v>2499</v>
      </c>
      <c r="C2055" s="250" t="s">
        <v>23</v>
      </c>
      <c r="D2055" s="251" t="n">
        <v>34.65</v>
      </c>
    </row>
    <row r="2056" customFormat="false" ht="12.8" hidden="false" customHeight="false" outlineLevel="0" collapsed="false">
      <c r="A2056" s="250" t="n">
        <v>101581</v>
      </c>
      <c r="B2056" s="250" t="s">
        <v>2500</v>
      </c>
      <c r="C2056" s="250" t="s">
        <v>23</v>
      </c>
      <c r="D2056" s="251" t="n">
        <v>48.4</v>
      </c>
    </row>
    <row r="2057" customFormat="false" ht="12.8" hidden="false" customHeight="false" outlineLevel="0" collapsed="false">
      <c r="A2057" s="250" t="n">
        <v>101582</v>
      </c>
      <c r="B2057" s="250" t="s">
        <v>2501</v>
      </c>
      <c r="C2057" s="250" t="s">
        <v>23</v>
      </c>
      <c r="D2057" s="251" t="n">
        <v>80.22</v>
      </c>
    </row>
    <row r="2058" customFormat="false" ht="12.8" hidden="false" customHeight="false" outlineLevel="0" collapsed="false">
      <c r="A2058" s="250" t="n">
        <v>101583</v>
      </c>
      <c r="B2058" s="250" t="s">
        <v>2502</v>
      </c>
      <c r="C2058" s="250" t="s">
        <v>23</v>
      </c>
      <c r="D2058" s="251" t="n">
        <v>101.45</v>
      </c>
    </row>
    <row r="2059" customFormat="false" ht="12.8" hidden="false" customHeight="false" outlineLevel="0" collapsed="false">
      <c r="A2059" s="250" t="n">
        <v>101584</v>
      </c>
      <c r="B2059" s="250" t="s">
        <v>2503</v>
      </c>
      <c r="C2059" s="250" t="s">
        <v>23</v>
      </c>
      <c r="D2059" s="251" t="n">
        <v>65.32</v>
      </c>
    </row>
    <row r="2060" customFormat="false" ht="12.8" hidden="false" customHeight="false" outlineLevel="0" collapsed="false">
      <c r="A2060" s="250" t="n">
        <v>101585</v>
      </c>
      <c r="B2060" s="250" t="s">
        <v>2504</v>
      </c>
      <c r="C2060" s="250" t="s">
        <v>23</v>
      </c>
      <c r="D2060" s="251" t="n">
        <v>86.55</v>
      </c>
    </row>
    <row r="2061" customFormat="false" ht="12.8" hidden="false" customHeight="false" outlineLevel="0" collapsed="false">
      <c r="A2061" s="250" t="n">
        <v>101586</v>
      </c>
      <c r="B2061" s="250" t="s">
        <v>2505</v>
      </c>
      <c r="C2061" s="250" t="s">
        <v>23</v>
      </c>
      <c r="D2061" s="251" t="n">
        <v>55.23</v>
      </c>
    </row>
    <row r="2062" customFormat="false" ht="12.8" hidden="false" customHeight="false" outlineLevel="0" collapsed="false">
      <c r="A2062" s="250" t="n">
        <v>101587</v>
      </c>
      <c r="B2062" s="250" t="s">
        <v>2506</v>
      </c>
      <c r="C2062" s="250" t="s">
        <v>23</v>
      </c>
      <c r="D2062" s="251" t="n">
        <v>76.62</v>
      </c>
    </row>
    <row r="2063" customFormat="false" ht="12.8" hidden="false" customHeight="false" outlineLevel="0" collapsed="false">
      <c r="A2063" s="250" t="n">
        <v>101588</v>
      </c>
      <c r="B2063" s="250" t="s">
        <v>2507</v>
      </c>
      <c r="C2063" s="250" t="s">
        <v>23</v>
      </c>
      <c r="D2063" s="251" t="n">
        <v>106.71</v>
      </c>
    </row>
    <row r="2064" customFormat="false" ht="12.8" hidden="false" customHeight="false" outlineLevel="0" collapsed="false">
      <c r="A2064" s="250" t="n">
        <v>101589</v>
      </c>
      <c r="B2064" s="250" t="s">
        <v>2508</v>
      </c>
      <c r="C2064" s="250" t="s">
        <v>23</v>
      </c>
      <c r="D2064" s="251" t="n">
        <v>155.69</v>
      </c>
    </row>
    <row r="2065" customFormat="false" ht="12.8" hidden="false" customHeight="false" outlineLevel="0" collapsed="false">
      <c r="A2065" s="250" t="n">
        <v>101590</v>
      </c>
      <c r="B2065" s="250" t="s">
        <v>2509</v>
      </c>
      <c r="C2065" s="250" t="s">
        <v>23</v>
      </c>
      <c r="D2065" s="251" t="n">
        <v>80.66</v>
      </c>
    </row>
    <row r="2066" customFormat="false" ht="12.8" hidden="false" customHeight="false" outlineLevel="0" collapsed="false">
      <c r="A2066" s="250" t="n">
        <v>101591</v>
      </c>
      <c r="B2066" s="250" t="s">
        <v>2510</v>
      </c>
      <c r="C2066" s="250" t="s">
        <v>23</v>
      </c>
      <c r="D2066" s="251" t="n">
        <v>129.65</v>
      </c>
    </row>
    <row r="2067" customFormat="false" ht="12.8" hidden="false" customHeight="false" outlineLevel="0" collapsed="false">
      <c r="A2067" s="250" t="n">
        <v>101592</v>
      </c>
      <c r="B2067" s="250" t="s">
        <v>2511</v>
      </c>
      <c r="C2067" s="250" t="s">
        <v>23</v>
      </c>
      <c r="D2067" s="251" t="n">
        <v>56.38</v>
      </c>
    </row>
    <row r="2068" customFormat="false" ht="12.8" hidden="false" customHeight="false" outlineLevel="0" collapsed="false">
      <c r="A2068" s="250" t="n">
        <v>101593</v>
      </c>
      <c r="B2068" s="250" t="s">
        <v>2512</v>
      </c>
      <c r="C2068" s="250" t="s">
        <v>23</v>
      </c>
      <c r="D2068" s="251" t="n">
        <v>105.49</v>
      </c>
    </row>
    <row r="2069" customFormat="false" ht="12.8" hidden="false" customHeight="false" outlineLevel="0" collapsed="false">
      <c r="A2069" s="250" t="n">
        <v>101600</v>
      </c>
      <c r="B2069" s="250" t="s">
        <v>2513</v>
      </c>
      <c r="C2069" s="250" t="s">
        <v>23</v>
      </c>
      <c r="D2069" s="251" t="n">
        <v>20.11</v>
      </c>
    </row>
    <row r="2070" customFormat="false" ht="12.8" hidden="false" customHeight="false" outlineLevel="0" collapsed="false">
      <c r="A2070" s="250" t="n">
        <v>101601</v>
      </c>
      <c r="B2070" s="250" t="s">
        <v>2514</v>
      </c>
      <c r="C2070" s="250" t="s">
        <v>23</v>
      </c>
      <c r="D2070" s="251" t="n">
        <v>29.76</v>
      </c>
    </row>
    <row r="2071" customFormat="false" ht="12.8" hidden="false" customHeight="false" outlineLevel="0" collapsed="false">
      <c r="A2071" s="250" t="n">
        <v>101602</v>
      </c>
      <c r="B2071" s="250" t="s">
        <v>217</v>
      </c>
      <c r="C2071" s="250" t="s">
        <v>23</v>
      </c>
      <c r="D2071" s="251" t="n">
        <v>14.9</v>
      </c>
    </row>
    <row r="2072" customFormat="false" ht="12.8" hidden="false" customHeight="false" outlineLevel="0" collapsed="false">
      <c r="A2072" s="250" t="n">
        <v>101603</v>
      </c>
      <c r="B2072" s="250" t="s">
        <v>2515</v>
      </c>
      <c r="C2072" s="250" t="s">
        <v>23</v>
      </c>
      <c r="D2072" s="251" t="n">
        <v>24.58</v>
      </c>
    </row>
    <row r="2073" customFormat="false" ht="12.8" hidden="false" customHeight="false" outlineLevel="0" collapsed="false">
      <c r="A2073" s="250" t="n">
        <v>101604</v>
      </c>
      <c r="B2073" s="250" t="s">
        <v>2516</v>
      </c>
      <c r="C2073" s="250" t="s">
        <v>23</v>
      </c>
      <c r="D2073" s="251" t="n">
        <v>9.76</v>
      </c>
    </row>
    <row r="2074" customFormat="false" ht="12.8" hidden="false" customHeight="false" outlineLevel="0" collapsed="false">
      <c r="A2074" s="250" t="n">
        <v>101605</v>
      </c>
      <c r="B2074" s="250" t="s">
        <v>2517</v>
      </c>
      <c r="C2074" s="250" t="s">
        <v>23</v>
      </c>
      <c r="D2074" s="251" t="n">
        <v>19.42</v>
      </c>
    </row>
    <row r="2075" customFormat="false" ht="12.8" hidden="false" customHeight="false" outlineLevel="0" collapsed="false">
      <c r="A2075" s="250" t="n">
        <v>90788</v>
      </c>
      <c r="B2075" s="250" t="s">
        <v>2518</v>
      </c>
      <c r="C2075" s="250" t="s">
        <v>204</v>
      </c>
      <c r="D2075" s="251" t="n">
        <v>900.5</v>
      </c>
    </row>
    <row r="2076" customFormat="false" ht="12.8" hidden="false" customHeight="false" outlineLevel="0" collapsed="false">
      <c r="A2076" s="250" t="n">
        <v>90789</v>
      </c>
      <c r="B2076" s="250" t="s">
        <v>2519</v>
      </c>
      <c r="C2076" s="250" t="s">
        <v>204</v>
      </c>
      <c r="D2076" s="251" t="n">
        <v>902.8</v>
      </c>
    </row>
    <row r="2077" customFormat="false" ht="12.8" hidden="false" customHeight="false" outlineLevel="0" collapsed="false">
      <c r="A2077" s="250" t="n">
        <v>90790</v>
      </c>
      <c r="B2077" s="250" t="s">
        <v>2520</v>
      </c>
      <c r="C2077" s="250" t="s">
        <v>204</v>
      </c>
      <c r="D2077" s="251" t="n">
        <v>931.5</v>
      </c>
    </row>
    <row r="2078" customFormat="false" ht="12.8" hidden="false" customHeight="false" outlineLevel="0" collapsed="false">
      <c r="A2078" s="250" t="n">
        <v>90791</v>
      </c>
      <c r="B2078" s="250" t="s">
        <v>2521</v>
      </c>
      <c r="C2078" s="250" t="s">
        <v>204</v>
      </c>
      <c r="D2078" s="251" t="n">
        <v>1093</v>
      </c>
    </row>
    <row r="2079" customFormat="false" ht="12.8" hidden="false" customHeight="false" outlineLevel="0" collapsed="false">
      <c r="A2079" s="250" t="n">
        <v>90793</v>
      </c>
      <c r="B2079" s="250" t="s">
        <v>2522</v>
      </c>
      <c r="C2079" s="250" t="s">
        <v>204</v>
      </c>
      <c r="D2079" s="251" t="n">
        <v>1153.17</v>
      </c>
    </row>
    <row r="2080" customFormat="false" ht="12.8" hidden="false" customHeight="false" outlineLevel="0" collapsed="false">
      <c r="A2080" s="250" t="n">
        <v>90794</v>
      </c>
      <c r="B2080" s="250" t="s">
        <v>2523</v>
      </c>
      <c r="C2080" s="250" t="s">
        <v>204</v>
      </c>
      <c r="D2080" s="251" t="n">
        <v>788.96</v>
      </c>
    </row>
    <row r="2081" customFormat="false" ht="12.8" hidden="false" customHeight="false" outlineLevel="0" collapsed="false">
      <c r="A2081" s="250" t="n">
        <v>90795</v>
      </c>
      <c r="B2081" s="250" t="s">
        <v>2524</v>
      </c>
      <c r="C2081" s="250" t="s">
        <v>204</v>
      </c>
      <c r="D2081" s="251" t="n">
        <v>798.46</v>
      </c>
    </row>
    <row r="2082" customFormat="false" ht="12.8" hidden="false" customHeight="false" outlineLevel="0" collapsed="false">
      <c r="A2082" s="250" t="n">
        <v>90796</v>
      </c>
      <c r="B2082" s="250" t="s">
        <v>2525</v>
      </c>
      <c r="C2082" s="250" t="s">
        <v>204</v>
      </c>
      <c r="D2082" s="251" t="n">
        <v>807.95</v>
      </c>
    </row>
    <row r="2083" customFormat="false" ht="12.8" hidden="false" customHeight="false" outlineLevel="0" collapsed="false">
      <c r="A2083" s="250" t="n">
        <v>90797</v>
      </c>
      <c r="B2083" s="250" t="s">
        <v>2526</v>
      </c>
      <c r="C2083" s="250" t="s">
        <v>204</v>
      </c>
      <c r="D2083" s="251" t="n">
        <v>817.44</v>
      </c>
    </row>
    <row r="2084" customFormat="false" ht="12.8" hidden="false" customHeight="false" outlineLevel="0" collapsed="false">
      <c r="A2084" s="250" t="n">
        <v>90798</v>
      </c>
      <c r="B2084" s="250" t="s">
        <v>2527</v>
      </c>
      <c r="C2084" s="250" t="s">
        <v>204</v>
      </c>
      <c r="D2084" s="251" t="n">
        <v>1177.61</v>
      </c>
    </row>
    <row r="2085" customFormat="false" ht="12.8" hidden="false" customHeight="false" outlineLevel="0" collapsed="false">
      <c r="A2085" s="250" t="n">
        <v>90799</v>
      </c>
      <c r="B2085" s="250" t="s">
        <v>2528</v>
      </c>
      <c r="C2085" s="250" t="s">
        <v>204</v>
      </c>
      <c r="D2085" s="251" t="n">
        <v>1216.61</v>
      </c>
    </row>
    <row r="2086" customFormat="false" ht="12.8" hidden="false" customHeight="false" outlineLevel="0" collapsed="false">
      <c r="A2086" s="250" t="n">
        <v>90801</v>
      </c>
      <c r="B2086" s="250" t="s">
        <v>2529</v>
      </c>
      <c r="C2086" s="250" t="s">
        <v>204</v>
      </c>
      <c r="D2086" s="251" t="n">
        <v>386.65</v>
      </c>
    </row>
    <row r="2087" customFormat="false" ht="12.8" hidden="false" customHeight="false" outlineLevel="0" collapsed="false">
      <c r="A2087" s="250" t="n">
        <v>90806</v>
      </c>
      <c r="B2087" s="250" t="s">
        <v>2530</v>
      </c>
      <c r="C2087" s="250" t="s">
        <v>204</v>
      </c>
      <c r="D2087" s="251" t="n">
        <v>497.32</v>
      </c>
    </row>
    <row r="2088" customFormat="false" ht="12.8" hidden="false" customHeight="false" outlineLevel="0" collapsed="false">
      <c r="A2088" s="250" t="n">
        <v>90820</v>
      </c>
      <c r="B2088" s="250" t="s">
        <v>2531</v>
      </c>
      <c r="C2088" s="250" t="s">
        <v>204</v>
      </c>
      <c r="D2088" s="251" t="n">
        <v>378.64</v>
      </c>
    </row>
    <row r="2089" customFormat="false" ht="12.8" hidden="false" customHeight="false" outlineLevel="0" collapsed="false">
      <c r="A2089" s="250" t="n">
        <v>90821</v>
      </c>
      <c r="B2089" s="250" t="s">
        <v>2532</v>
      </c>
      <c r="C2089" s="250" t="s">
        <v>204</v>
      </c>
      <c r="D2089" s="251" t="n">
        <v>386.97</v>
      </c>
    </row>
    <row r="2090" customFormat="false" ht="12.8" hidden="false" customHeight="false" outlineLevel="0" collapsed="false">
      <c r="A2090" s="250" t="n">
        <v>90822</v>
      </c>
      <c r="B2090" s="250" t="s">
        <v>2533</v>
      </c>
      <c r="C2090" s="250" t="s">
        <v>204</v>
      </c>
      <c r="D2090" s="251" t="n">
        <v>413.88</v>
      </c>
    </row>
    <row r="2091" customFormat="false" ht="12.8" hidden="false" customHeight="false" outlineLevel="0" collapsed="false">
      <c r="A2091" s="250" t="n">
        <v>90823</v>
      </c>
      <c r="B2091" s="250" t="s">
        <v>2534</v>
      </c>
      <c r="C2091" s="250" t="s">
        <v>204</v>
      </c>
      <c r="D2091" s="251" t="n">
        <v>501.88</v>
      </c>
    </row>
    <row r="2092" customFormat="false" ht="12.8" hidden="false" customHeight="false" outlineLevel="0" collapsed="false">
      <c r="A2092" s="250" t="n">
        <v>90824</v>
      </c>
      <c r="B2092" s="250" t="s">
        <v>2535</v>
      </c>
      <c r="C2092" s="250" t="s">
        <v>204</v>
      </c>
      <c r="D2092" s="251" t="n">
        <v>706.43</v>
      </c>
    </row>
    <row r="2093" customFormat="false" ht="12.8" hidden="false" customHeight="false" outlineLevel="0" collapsed="false">
      <c r="A2093" s="250" t="n">
        <v>90825</v>
      </c>
      <c r="B2093" s="250" t="s">
        <v>2536</v>
      </c>
      <c r="C2093" s="250" t="s">
        <v>204</v>
      </c>
      <c r="D2093" s="251" t="n">
        <v>783.83</v>
      </c>
    </row>
    <row r="2094" customFormat="false" ht="12.8" hidden="false" customHeight="false" outlineLevel="0" collapsed="false">
      <c r="A2094" s="250" t="n">
        <v>90830</v>
      </c>
      <c r="B2094" s="250" t="s">
        <v>2537</v>
      </c>
      <c r="C2094" s="250" t="s">
        <v>204</v>
      </c>
      <c r="D2094" s="251" t="n">
        <v>202.41</v>
      </c>
    </row>
    <row r="2095" customFormat="false" ht="12.8" hidden="false" customHeight="false" outlineLevel="0" collapsed="false">
      <c r="A2095" s="250" t="n">
        <v>90831</v>
      </c>
      <c r="B2095" s="250" t="s">
        <v>2538</v>
      </c>
      <c r="C2095" s="250" t="s">
        <v>204</v>
      </c>
      <c r="D2095" s="251" t="n">
        <v>176.66</v>
      </c>
    </row>
    <row r="2096" customFormat="false" ht="12.8" hidden="false" customHeight="false" outlineLevel="0" collapsed="false">
      <c r="A2096" s="250" t="n">
        <v>90841</v>
      </c>
      <c r="B2096" s="250" t="s">
        <v>2539</v>
      </c>
      <c r="C2096" s="250" t="s">
        <v>204</v>
      </c>
      <c r="D2096" s="251" t="n">
        <v>1188.07</v>
      </c>
    </row>
    <row r="2097" customFormat="false" ht="12.8" hidden="false" customHeight="false" outlineLevel="0" collapsed="false">
      <c r="A2097" s="250" t="n">
        <v>90842</v>
      </c>
      <c r="B2097" s="250" t="s">
        <v>2540</v>
      </c>
      <c r="C2097" s="250" t="s">
        <v>204</v>
      </c>
      <c r="D2097" s="251" t="n">
        <v>1199.22</v>
      </c>
    </row>
    <row r="2098" customFormat="false" ht="12.8" hidden="false" customHeight="false" outlineLevel="0" collapsed="false">
      <c r="A2098" s="250" t="n">
        <v>90843</v>
      </c>
      <c r="B2098" s="250" t="s">
        <v>2541</v>
      </c>
      <c r="C2098" s="250" t="s">
        <v>204</v>
      </c>
      <c r="D2098" s="251" t="n">
        <v>1254.71</v>
      </c>
    </row>
    <row r="2099" customFormat="false" ht="12.8" hidden="false" customHeight="false" outlineLevel="0" collapsed="false">
      <c r="A2099" s="250" t="n">
        <v>90844</v>
      </c>
      <c r="B2099" s="250" t="s">
        <v>2542</v>
      </c>
      <c r="C2099" s="250" t="s">
        <v>204</v>
      </c>
      <c r="D2099" s="251" t="n">
        <v>1345.53</v>
      </c>
    </row>
    <row r="2100" customFormat="false" ht="12.8" hidden="false" customHeight="false" outlineLevel="0" collapsed="false">
      <c r="A2100" s="250" t="n">
        <v>90845</v>
      </c>
      <c r="B2100" s="250" t="s">
        <v>2543</v>
      </c>
      <c r="C2100" s="250" t="s">
        <v>204</v>
      </c>
      <c r="D2100" s="251" t="n">
        <v>1547.26</v>
      </c>
    </row>
    <row r="2101" customFormat="false" ht="12.8" hidden="false" customHeight="false" outlineLevel="0" collapsed="false">
      <c r="A2101" s="250" t="n">
        <v>90846</v>
      </c>
      <c r="B2101" s="250" t="s">
        <v>2544</v>
      </c>
      <c r="C2101" s="250" t="s">
        <v>204</v>
      </c>
      <c r="D2101" s="251" t="n">
        <v>1627.48</v>
      </c>
    </row>
    <row r="2102" customFormat="false" ht="12.8" hidden="false" customHeight="false" outlineLevel="0" collapsed="false">
      <c r="A2102" s="250" t="n">
        <v>90847</v>
      </c>
      <c r="B2102" s="250" t="s">
        <v>2545</v>
      </c>
      <c r="C2102" s="250" t="s">
        <v>204</v>
      </c>
      <c r="D2102" s="251" t="n">
        <v>1011.41</v>
      </c>
    </row>
    <row r="2103" customFormat="false" ht="12.8" hidden="false" customHeight="false" outlineLevel="0" collapsed="false">
      <c r="A2103" s="250" t="n">
        <v>90848</v>
      </c>
      <c r="B2103" s="250" t="s">
        <v>2546</v>
      </c>
      <c r="C2103" s="250" t="s">
        <v>204</v>
      </c>
      <c r="D2103" s="251" t="n">
        <v>1022.56</v>
      </c>
    </row>
    <row r="2104" customFormat="false" ht="12.8" hidden="false" customHeight="false" outlineLevel="0" collapsed="false">
      <c r="A2104" s="250" t="n">
        <v>90849</v>
      </c>
      <c r="B2104" s="250" t="s">
        <v>2547</v>
      </c>
      <c r="C2104" s="250" t="s">
        <v>204</v>
      </c>
      <c r="D2104" s="251" t="n">
        <v>1052.3</v>
      </c>
    </row>
    <row r="2105" customFormat="false" ht="12.8" hidden="false" customHeight="false" outlineLevel="0" collapsed="false">
      <c r="A2105" s="250" t="n">
        <v>90850</v>
      </c>
      <c r="B2105" s="250" t="s">
        <v>2548</v>
      </c>
      <c r="C2105" s="250" t="s">
        <v>204</v>
      </c>
      <c r="D2105" s="251" t="n">
        <v>1143.12</v>
      </c>
    </row>
    <row r="2106" customFormat="false" ht="12.8" hidden="false" customHeight="false" outlineLevel="0" collapsed="false">
      <c r="A2106" s="250" t="n">
        <v>90851</v>
      </c>
      <c r="B2106" s="250" t="s">
        <v>2549</v>
      </c>
      <c r="C2106" s="250" t="s">
        <v>204</v>
      </c>
      <c r="D2106" s="251" t="n">
        <v>1344.85</v>
      </c>
    </row>
    <row r="2107" customFormat="false" ht="12.8" hidden="false" customHeight="false" outlineLevel="0" collapsed="false">
      <c r="A2107" s="250" t="n">
        <v>90852</v>
      </c>
      <c r="B2107" s="250" t="s">
        <v>2550</v>
      </c>
      <c r="C2107" s="250" t="s">
        <v>204</v>
      </c>
      <c r="D2107" s="251" t="n">
        <v>1425.07</v>
      </c>
    </row>
    <row r="2108" customFormat="false" ht="12.8" hidden="false" customHeight="false" outlineLevel="0" collapsed="false">
      <c r="A2108" s="250" t="n">
        <v>91009</v>
      </c>
      <c r="B2108" s="250" t="s">
        <v>2551</v>
      </c>
      <c r="C2108" s="250" t="s">
        <v>204</v>
      </c>
      <c r="D2108" s="251" t="n">
        <v>390.87</v>
      </c>
    </row>
    <row r="2109" customFormat="false" ht="12.8" hidden="false" customHeight="false" outlineLevel="0" collapsed="false">
      <c r="A2109" s="250" t="n">
        <v>91010</v>
      </c>
      <c r="B2109" s="250" t="s">
        <v>2552</v>
      </c>
      <c r="C2109" s="250" t="s">
        <v>204</v>
      </c>
      <c r="D2109" s="251" t="n">
        <v>399.78</v>
      </c>
    </row>
    <row r="2110" customFormat="false" ht="12.8" hidden="false" customHeight="false" outlineLevel="0" collapsed="false">
      <c r="A2110" s="250" t="n">
        <v>91011</v>
      </c>
      <c r="B2110" s="250" t="s">
        <v>2553</v>
      </c>
      <c r="C2110" s="250" t="s">
        <v>204</v>
      </c>
      <c r="D2110" s="251" t="n">
        <v>463.53</v>
      </c>
    </row>
    <row r="2111" customFormat="false" ht="12.8" hidden="false" customHeight="false" outlineLevel="0" collapsed="false">
      <c r="A2111" s="250" t="n">
        <v>91012</v>
      </c>
      <c r="B2111" s="250" t="s">
        <v>2554</v>
      </c>
      <c r="C2111" s="250" t="s">
        <v>204</v>
      </c>
      <c r="D2111" s="251" t="n">
        <v>512.72</v>
      </c>
    </row>
    <row r="2112" customFormat="false" ht="12.8" hidden="false" customHeight="false" outlineLevel="0" collapsed="false">
      <c r="A2112" s="250" t="n">
        <v>91013</v>
      </c>
      <c r="B2112" s="250" t="s">
        <v>2555</v>
      </c>
      <c r="C2112" s="250" t="s">
        <v>204</v>
      </c>
      <c r="D2112" s="251" t="n">
        <v>1023.64</v>
      </c>
    </row>
    <row r="2113" customFormat="false" ht="12.8" hidden="false" customHeight="false" outlineLevel="0" collapsed="false">
      <c r="A2113" s="250" t="n">
        <v>91014</v>
      </c>
      <c r="B2113" s="250" t="s">
        <v>2556</v>
      </c>
      <c r="C2113" s="250" t="s">
        <v>204</v>
      </c>
      <c r="D2113" s="251" t="n">
        <v>1035.37</v>
      </c>
    </row>
    <row r="2114" customFormat="false" ht="12.8" hidden="false" customHeight="false" outlineLevel="0" collapsed="false">
      <c r="A2114" s="250" t="n">
        <v>91015</v>
      </c>
      <c r="B2114" s="250" t="s">
        <v>2557</v>
      </c>
      <c r="C2114" s="250" t="s">
        <v>204</v>
      </c>
      <c r="D2114" s="251" t="n">
        <v>1101.95</v>
      </c>
    </row>
    <row r="2115" customFormat="false" ht="12.8" hidden="false" customHeight="false" outlineLevel="0" collapsed="false">
      <c r="A2115" s="250" t="n">
        <v>91016</v>
      </c>
      <c r="B2115" s="250" t="s">
        <v>2558</v>
      </c>
      <c r="C2115" s="250" t="s">
        <v>204</v>
      </c>
      <c r="D2115" s="251" t="n">
        <v>1153.96</v>
      </c>
    </row>
    <row r="2116" customFormat="false" ht="12.8" hidden="false" customHeight="false" outlineLevel="0" collapsed="false">
      <c r="A2116" s="250" t="n">
        <v>91287</v>
      </c>
      <c r="B2116" s="250" t="s">
        <v>2559</v>
      </c>
      <c r="C2116" s="250" t="s">
        <v>204</v>
      </c>
      <c r="D2116" s="251" t="n">
        <v>290.11</v>
      </c>
    </row>
    <row r="2117" customFormat="false" ht="12.8" hidden="false" customHeight="false" outlineLevel="0" collapsed="false">
      <c r="A2117" s="250" t="n">
        <v>91292</v>
      </c>
      <c r="B2117" s="250" t="s">
        <v>2560</v>
      </c>
      <c r="C2117" s="250" t="s">
        <v>204</v>
      </c>
      <c r="D2117" s="251" t="n">
        <v>400.78</v>
      </c>
    </row>
    <row r="2118" customFormat="false" ht="12.8" hidden="false" customHeight="false" outlineLevel="0" collapsed="false">
      <c r="A2118" s="250" t="n">
        <v>91295</v>
      </c>
      <c r="B2118" s="250" t="s">
        <v>2561</v>
      </c>
      <c r="C2118" s="250" t="s">
        <v>204</v>
      </c>
      <c r="D2118" s="251" t="n">
        <v>401.46</v>
      </c>
    </row>
    <row r="2119" customFormat="false" ht="12.8" hidden="false" customHeight="false" outlineLevel="0" collapsed="false">
      <c r="A2119" s="250" t="n">
        <v>91296</v>
      </c>
      <c r="B2119" s="250" t="s">
        <v>2562</v>
      </c>
      <c r="C2119" s="250" t="s">
        <v>204</v>
      </c>
      <c r="D2119" s="251" t="n">
        <v>429.37</v>
      </c>
    </row>
    <row r="2120" customFormat="false" ht="12.8" hidden="false" customHeight="false" outlineLevel="0" collapsed="false">
      <c r="A2120" s="250" t="n">
        <v>91297</v>
      </c>
      <c r="B2120" s="250" t="s">
        <v>2563</v>
      </c>
      <c r="C2120" s="250" t="s">
        <v>204</v>
      </c>
      <c r="D2120" s="251" t="n">
        <v>470.59</v>
      </c>
    </row>
    <row r="2121" customFormat="false" ht="12.8" hidden="false" customHeight="false" outlineLevel="0" collapsed="false">
      <c r="A2121" s="250" t="n">
        <v>91298</v>
      </c>
      <c r="B2121" s="250" t="s">
        <v>2564</v>
      </c>
      <c r="C2121" s="250" t="s">
        <v>204</v>
      </c>
      <c r="D2121" s="251" t="n">
        <v>931.86</v>
      </c>
    </row>
    <row r="2122" customFormat="false" ht="12.8" hidden="false" customHeight="false" outlineLevel="0" collapsed="false">
      <c r="A2122" s="250" t="n">
        <v>91299</v>
      </c>
      <c r="B2122" s="250" t="s">
        <v>2565</v>
      </c>
      <c r="C2122" s="250" t="s">
        <v>204</v>
      </c>
      <c r="D2122" s="251" t="n">
        <v>1295.16</v>
      </c>
    </row>
    <row r="2123" customFormat="false" ht="12.8" hidden="false" customHeight="false" outlineLevel="0" collapsed="false">
      <c r="A2123" s="250" t="n">
        <v>91304</v>
      </c>
      <c r="B2123" s="250" t="s">
        <v>2566</v>
      </c>
      <c r="C2123" s="250" t="s">
        <v>204</v>
      </c>
      <c r="D2123" s="251" t="n">
        <v>126.09</v>
      </c>
    </row>
    <row r="2124" customFormat="false" ht="12.8" hidden="false" customHeight="false" outlineLevel="0" collapsed="false">
      <c r="A2124" s="250" t="n">
        <v>91305</v>
      </c>
      <c r="B2124" s="250" t="s">
        <v>2567</v>
      </c>
      <c r="C2124" s="250" t="s">
        <v>204</v>
      </c>
      <c r="D2124" s="251" t="n">
        <v>124.15</v>
      </c>
    </row>
    <row r="2125" customFormat="false" ht="12.8" hidden="false" customHeight="false" outlineLevel="0" collapsed="false">
      <c r="A2125" s="250" t="n">
        <v>91306</v>
      </c>
      <c r="B2125" s="250" t="s">
        <v>2568</v>
      </c>
      <c r="C2125" s="250" t="s">
        <v>204</v>
      </c>
      <c r="D2125" s="251" t="n">
        <v>176.66</v>
      </c>
    </row>
    <row r="2126" customFormat="false" ht="12.8" hidden="false" customHeight="false" outlineLevel="0" collapsed="false">
      <c r="A2126" s="250" t="n">
        <v>91307</v>
      </c>
      <c r="B2126" s="250" t="s">
        <v>2569</v>
      </c>
      <c r="C2126" s="250" t="s">
        <v>204</v>
      </c>
      <c r="D2126" s="251" t="n">
        <v>106.44</v>
      </c>
    </row>
    <row r="2127" customFormat="false" ht="12.8" hidden="false" customHeight="false" outlineLevel="0" collapsed="false">
      <c r="A2127" s="250" t="n">
        <v>91312</v>
      </c>
      <c r="B2127" s="250" t="s">
        <v>2570</v>
      </c>
      <c r="C2127" s="250" t="s">
        <v>204</v>
      </c>
      <c r="D2127" s="251" t="n">
        <v>997.26</v>
      </c>
    </row>
    <row r="2128" customFormat="false" ht="12.8" hidden="false" customHeight="false" outlineLevel="0" collapsed="false">
      <c r="A2128" s="250" t="n">
        <v>91313</v>
      </c>
      <c r="B2128" s="250" t="s">
        <v>2571</v>
      </c>
      <c r="C2128" s="250" t="s">
        <v>204</v>
      </c>
      <c r="D2128" s="251" t="n">
        <v>989.83</v>
      </c>
    </row>
    <row r="2129" customFormat="false" ht="12.8" hidden="false" customHeight="false" outlineLevel="0" collapsed="false">
      <c r="A2129" s="250" t="n">
        <v>91314</v>
      </c>
      <c r="B2129" s="250" t="s">
        <v>2572</v>
      </c>
      <c r="C2129" s="250" t="s">
        <v>204</v>
      </c>
      <c r="D2129" s="251" t="n">
        <v>1038.35</v>
      </c>
    </row>
    <row r="2130" customFormat="false" ht="12.8" hidden="false" customHeight="false" outlineLevel="0" collapsed="false">
      <c r="A2130" s="250" t="n">
        <v>91315</v>
      </c>
      <c r="B2130" s="250" t="s">
        <v>2573</v>
      </c>
      <c r="C2130" s="250" t="s">
        <v>204</v>
      </c>
      <c r="D2130" s="251" t="n">
        <v>1128.3</v>
      </c>
    </row>
    <row r="2131" customFormat="false" ht="12.8" hidden="false" customHeight="false" outlineLevel="0" collapsed="false">
      <c r="A2131" s="250" t="n">
        <v>91316</v>
      </c>
      <c r="B2131" s="250" t="s">
        <v>2574</v>
      </c>
      <c r="C2131" s="250" t="s">
        <v>204</v>
      </c>
      <c r="D2131" s="251" t="n">
        <v>1330.9</v>
      </c>
    </row>
    <row r="2132" customFormat="false" ht="12.8" hidden="false" customHeight="false" outlineLevel="0" collapsed="false">
      <c r="A2132" s="250" t="n">
        <v>91317</v>
      </c>
      <c r="B2132" s="250" t="s">
        <v>2575</v>
      </c>
      <c r="C2132" s="250" t="s">
        <v>204</v>
      </c>
      <c r="D2132" s="251" t="n">
        <v>1410.25</v>
      </c>
    </row>
    <row r="2133" customFormat="false" ht="12.8" hidden="false" customHeight="false" outlineLevel="0" collapsed="false">
      <c r="A2133" s="250" t="n">
        <v>91318</v>
      </c>
      <c r="B2133" s="250" t="s">
        <v>2576</v>
      </c>
      <c r="C2133" s="250" t="s">
        <v>204</v>
      </c>
      <c r="D2133" s="251" t="n">
        <v>873.11</v>
      </c>
    </row>
    <row r="2134" customFormat="false" ht="12.8" hidden="false" customHeight="false" outlineLevel="0" collapsed="false">
      <c r="A2134" s="250" t="n">
        <v>91319</v>
      </c>
      <c r="B2134" s="250" t="s">
        <v>2577</v>
      </c>
      <c r="C2134" s="250" t="s">
        <v>204</v>
      </c>
      <c r="D2134" s="251" t="n">
        <v>883.39</v>
      </c>
    </row>
    <row r="2135" customFormat="false" ht="12.8" hidden="false" customHeight="false" outlineLevel="0" collapsed="false">
      <c r="A2135" s="250" t="n">
        <v>91320</v>
      </c>
      <c r="B2135" s="250" t="s">
        <v>2578</v>
      </c>
      <c r="C2135" s="250" t="s">
        <v>204</v>
      </c>
      <c r="D2135" s="251" t="n">
        <v>912.26</v>
      </c>
    </row>
    <row r="2136" customFormat="false" ht="12.8" hidden="false" customHeight="false" outlineLevel="0" collapsed="false">
      <c r="A2136" s="250" t="n">
        <v>91321</v>
      </c>
      <c r="B2136" s="250" t="s">
        <v>2579</v>
      </c>
      <c r="C2136" s="250" t="s">
        <v>204</v>
      </c>
      <c r="D2136" s="251" t="n">
        <v>1002.21</v>
      </c>
    </row>
    <row r="2137" customFormat="false" ht="12.8" hidden="false" customHeight="false" outlineLevel="0" collapsed="false">
      <c r="A2137" s="250" t="n">
        <v>91322</v>
      </c>
      <c r="B2137" s="250" t="s">
        <v>2580</v>
      </c>
      <c r="C2137" s="250" t="s">
        <v>204</v>
      </c>
      <c r="D2137" s="251" t="n">
        <v>1204.81</v>
      </c>
    </row>
    <row r="2138" customFormat="false" ht="12.8" hidden="false" customHeight="false" outlineLevel="0" collapsed="false">
      <c r="A2138" s="250" t="n">
        <v>91323</v>
      </c>
      <c r="B2138" s="250" t="s">
        <v>2581</v>
      </c>
      <c r="C2138" s="250" t="s">
        <v>204</v>
      </c>
      <c r="D2138" s="251" t="n">
        <v>1284.16</v>
      </c>
    </row>
    <row r="2139" customFormat="false" ht="12.8" hidden="false" customHeight="false" outlineLevel="0" collapsed="false">
      <c r="A2139" s="250" t="n">
        <v>91324</v>
      </c>
      <c r="B2139" s="250" t="s">
        <v>2582</v>
      </c>
      <c r="C2139" s="250" t="s">
        <v>204</v>
      </c>
      <c r="D2139" s="251" t="n">
        <v>885.34</v>
      </c>
    </row>
    <row r="2140" customFormat="false" ht="12.8" hidden="false" customHeight="false" outlineLevel="0" collapsed="false">
      <c r="A2140" s="250" t="n">
        <v>91325</v>
      </c>
      <c r="B2140" s="250" t="s">
        <v>2583</v>
      </c>
      <c r="C2140" s="250" t="s">
        <v>204</v>
      </c>
      <c r="D2140" s="251" t="n">
        <v>896.2</v>
      </c>
    </row>
    <row r="2141" customFormat="false" ht="12.8" hidden="false" customHeight="false" outlineLevel="0" collapsed="false">
      <c r="A2141" s="250" t="n">
        <v>91326</v>
      </c>
      <c r="B2141" s="250" t="s">
        <v>2584</v>
      </c>
      <c r="C2141" s="250" t="s">
        <v>204</v>
      </c>
      <c r="D2141" s="251" t="n">
        <v>961.91</v>
      </c>
    </row>
    <row r="2142" customFormat="false" ht="12.8" hidden="false" customHeight="false" outlineLevel="0" collapsed="false">
      <c r="A2142" s="250" t="n">
        <v>91327</v>
      </c>
      <c r="B2142" s="250" t="s">
        <v>2585</v>
      </c>
      <c r="C2142" s="250" t="s">
        <v>204</v>
      </c>
      <c r="D2142" s="251" t="n">
        <v>1013.05</v>
      </c>
    </row>
    <row r="2143" customFormat="false" ht="12.8" hidden="false" customHeight="false" outlineLevel="0" collapsed="false">
      <c r="A2143" s="250" t="n">
        <v>91328</v>
      </c>
      <c r="B2143" s="250" t="s">
        <v>2586</v>
      </c>
      <c r="C2143" s="250" t="s">
        <v>204</v>
      </c>
      <c r="D2143" s="251" t="n">
        <v>1034.23</v>
      </c>
    </row>
    <row r="2144" customFormat="false" ht="12.8" hidden="false" customHeight="false" outlineLevel="0" collapsed="false">
      <c r="A2144" s="250" t="n">
        <v>91329</v>
      </c>
      <c r="B2144" s="250" t="s">
        <v>2587</v>
      </c>
      <c r="C2144" s="250" t="s">
        <v>204</v>
      </c>
      <c r="D2144" s="251" t="n">
        <v>895.93</v>
      </c>
    </row>
    <row r="2145" customFormat="false" ht="12.8" hidden="false" customHeight="false" outlineLevel="0" collapsed="false">
      <c r="A2145" s="250" t="n">
        <v>91330</v>
      </c>
      <c r="B2145" s="250" t="s">
        <v>2588</v>
      </c>
      <c r="C2145" s="250" t="s">
        <v>204</v>
      </c>
      <c r="D2145" s="251" t="n">
        <v>1064.96</v>
      </c>
    </row>
    <row r="2146" customFormat="false" ht="12.8" hidden="false" customHeight="false" outlineLevel="0" collapsed="false">
      <c r="A2146" s="250" t="n">
        <v>91331</v>
      </c>
      <c r="B2146" s="250" t="s">
        <v>2589</v>
      </c>
      <c r="C2146" s="250" t="s">
        <v>204</v>
      </c>
      <c r="D2146" s="251" t="n">
        <v>925.79</v>
      </c>
    </row>
    <row r="2147" customFormat="false" ht="12.8" hidden="false" customHeight="false" outlineLevel="0" collapsed="false">
      <c r="A2147" s="250" t="n">
        <v>91332</v>
      </c>
      <c r="B2147" s="250" t="s">
        <v>2590</v>
      </c>
      <c r="C2147" s="250" t="s">
        <v>204</v>
      </c>
      <c r="D2147" s="251" t="n">
        <v>1109.01</v>
      </c>
    </row>
    <row r="2148" customFormat="false" ht="12.8" hidden="false" customHeight="false" outlineLevel="0" collapsed="false">
      <c r="A2148" s="250" t="n">
        <v>91333</v>
      </c>
      <c r="B2148" s="250" t="s">
        <v>2591</v>
      </c>
      <c r="C2148" s="250" t="s">
        <v>204</v>
      </c>
      <c r="D2148" s="251" t="n">
        <v>968.97</v>
      </c>
    </row>
    <row r="2149" customFormat="false" ht="12.8" hidden="false" customHeight="false" outlineLevel="0" collapsed="false">
      <c r="A2149" s="250" t="n">
        <v>91334</v>
      </c>
      <c r="B2149" s="250" t="s">
        <v>2592</v>
      </c>
      <c r="C2149" s="250" t="s">
        <v>204</v>
      </c>
      <c r="D2149" s="251" t="n">
        <v>1570.28</v>
      </c>
    </row>
    <row r="2150" customFormat="false" ht="12.8" hidden="false" customHeight="false" outlineLevel="0" collapsed="false">
      <c r="A2150" s="250" t="n">
        <v>91335</v>
      </c>
      <c r="B2150" s="250" t="s">
        <v>2593</v>
      </c>
      <c r="C2150" s="250" t="s">
        <v>204</v>
      </c>
      <c r="D2150" s="251" t="n">
        <v>1430.24</v>
      </c>
    </row>
    <row r="2151" customFormat="false" ht="12.8" hidden="false" customHeight="false" outlineLevel="0" collapsed="false">
      <c r="A2151" s="250" t="n">
        <v>91336</v>
      </c>
      <c r="B2151" s="250" t="s">
        <v>2594</v>
      </c>
      <c r="C2151" s="250" t="s">
        <v>204</v>
      </c>
      <c r="D2151" s="251" t="n">
        <v>1933.58</v>
      </c>
    </row>
    <row r="2152" customFormat="false" ht="12.8" hidden="false" customHeight="false" outlineLevel="0" collapsed="false">
      <c r="A2152" s="250" t="n">
        <v>91337</v>
      </c>
      <c r="B2152" s="250" t="s">
        <v>2595</v>
      </c>
      <c r="C2152" s="250" t="s">
        <v>204</v>
      </c>
      <c r="D2152" s="251" t="n">
        <v>1793.54</v>
      </c>
    </row>
    <row r="2153" customFormat="false" ht="12.8" hidden="false" customHeight="false" outlineLevel="0" collapsed="false">
      <c r="A2153" s="250" t="n">
        <v>100659</v>
      </c>
      <c r="B2153" s="250" t="s">
        <v>2596</v>
      </c>
      <c r="C2153" s="250" t="s">
        <v>171</v>
      </c>
      <c r="D2153" s="251" t="n">
        <v>14.11</v>
      </c>
    </row>
    <row r="2154" customFormat="false" ht="12.8" hidden="false" customHeight="false" outlineLevel="0" collapsed="false">
      <c r="A2154" s="250" t="n">
        <v>100660</v>
      </c>
      <c r="B2154" s="250" t="s">
        <v>2597</v>
      </c>
      <c r="C2154" s="250" t="s">
        <v>171</v>
      </c>
      <c r="D2154" s="251" t="n">
        <v>9.76</v>
      </c>
    </row>
    <row r="2155" customFormat="false" ht="12.8" hidden="false" customHeight="false" outlineLevel="0" collapsed="false">
      <c r="A2155" s="250" t="n">
        <v>100675</v>
      </c>
      <c r="B2155" s="250" t="s">
        <v>2598</v>
      </c>
      <c r="C2155" s="250" t="s">
        <v>204</v>
      </c>
      <c r="D2155" s="251" t="n">
        <v>1025.68</v>
      </c>
    </row>
    <row r="2156" customFormat="false" ht="12.8" hidden="false" customHeight="false" outlineLevel="0" collapsed="false">
      <c r="A2156" s="250" t="n">
        <v>100676</v>
      </c>
      <c r="B2156" s="250" t="s">
        <v>2599</v>
      </c>
      <c r="C2156" s="250" t="s">
        <v>204</v>
      </c>
      <c r="D2156" s="251" t="n">
        <v>238.96</v>
      </c>
    </row>
    <row r="2157" customFormat="false" ht="12.8" hidden="false" customHeight="false" outlineLevel="0" collapsed="false">
      <c r="A2157" s="250" t="n">
        <v>100678</v>
      </c>
      <c r="B2157" s="250" t="s">
        <v>2600</v>
      </c>
      <c r="C2157" s="250" t="s">
        <v>204</v>
      </c>
      <c r="D2157" s="251" t="n">
        <v>1200.3</v>
      </c>
    </row>
    <row r="2158" customFormat="false" ht="12.8" hidden="false" customHeight="false" outlineLevel="0" collapsed="false">
      <c r="A2158" s="250" t="n">
        <v>100679</v>
      </c>
      <c r="B2158" s="250" t="s">
        <v>2601</v>
      </c>
      <c r="C2158" s="250" t="s">
        <v>204</v>
      </c>
      <c r="D2158" s="251" t="n">
        <v>1009.49</v>
      </c>
    </row>
    <row r="2159" customFormat="false" ht="12.8" hidden="false" customHeight="false" outlineLevel="0" collapsed="false">
      <c r="A2159" s="250" t="n">
        <v>100680</v>
      </c>
      <c r="B2159" s="250" t="s">
        <v>2602</v>
      </c>
      <c r="C2159" s="250" t="s">
        <v>204</v>
      </c>
      <c r="D2159" s="251" t="n">
        <v>1212.03</v>
      </c>
    </row>
    <row r="2160" customFormat="false" ht="12.8" hidden="false" customHeight="false" outlineLevel="0" collapsed="false">
      <c r="A2160" s="250" t="n">
        <v>100681</v>
      </c>
      <c r="B2160" s="250" t="s">
        <v>2603</v>
      </c>
      <c r="C2160" s="250" t="s">
        <v>204</v>
      </c>
      <c r="D2160" s="251" t="n">
        <v>1241.62</v>
      </c>
    </row>
    <row r="2161" customFormat="false" ht="12.8" hidden="false" customHeight="false" outlineLevel="0" collapsed="false">
      <c r="A2161" s="250" t="n">
        <v>100682</v>
      </c>
      <c r="B2161" s="250" t="s">
        <v>2604</v>
      </c>
      <c r="C2161" s="250" t="s">
        <v>204</v>
      </c>
      <c r="D2161" s="251" t="n">
        <v>1032.23</v>
      </c>
    </row>
    <row r="2162" customFormat="false" ht="12.8" hidden="false" customHeight="false" outlineLevel="0" collapsed="false">
      <c r="A2162" s="250" t="n">
        <v>100683</v>
      </c>
      <c r="B2162" s="250" t="s">
        <v>2605</v>
      </c>
      <c r="C2162" s="250" t="s">
        <v>204</v>
      </c>
      <c r="D2162" s="251" t="n">
        <v>1304.36</v>
      </c>
    </row>
    <row r="2163" customFormat="false" ht="12.8" hidden="false" customHeight="false" outlineLevel="0" collapsed="false">
      <c r="A2163" s="250" t="n">
        <v>100684</v>
      </c>
      <c r="B2163" s="250" t="s">
        <v>2606</v>
      </c>
      <c r="C2163" s="250" t="s">
        <v>204</v>
      </c>
      <c r="D2163" s="251" t="n">
        <v>1088</v>
      </c>
    </row>
    <row r="2164" customFormat="false" ht="12.8" hidden="false" customHeight="false" outlineLevel="0" collapsed="false">
      <c r="A2164" s="250" t="n">
        <v>100685</v>
      </c>
      <c r="B2164" s="250" t="s">
        <v>2607</v>
      </c>
      <c r="C2164" s="250" t="s">
        <v>204</v>
      </c>
      <c r="D2164" s="251" t="n">
        <v>1356.37</v>
      </c>
    </row>
    <row r="2165" customFormat="false" ht="12.8" hidden="false" customHeight="false" outlineLevel="0" collapsed="false">
      <c r="A2165" s="250" t="n">
        <v>100686</v>
      </c>
      <c r="B2165" s="250" t="s">
        <v>2608</v>
      </c>
      <c r="C2165" s="250" t="s">
        <v>204</v>
      </c>
      <c r="D2165" s="251" t="n">
        <v>1139.14</v>
      </c>
    </row>
    <row r="2166" customFormat="false" ht="12.8" hidden="false" customHeight="false" outlineLevel="0" collapsed="false">
      <c r="A2166" s="250" t="n">
        <v>100687</v>
      </c>
      <c r="B2166" s="250" t="s">
        <v>2609</v>
      </c>
      <c r="C2166" s="250" t="s">
        <v>204</v>
      </c>
      <c r="D2166" s="251" t="n">
        <v>1210.89</v>
      </c>
    </row>
    <row r="2167" customFormat="false" ht="12.8" hidden="false" customHeight="false" outlineLevel="0" collapsed="false">
      <c r="A2167" s="250" t="n">
        <v>100688</v>
      </c>
      <c r="B2167" s="250" t="s">
        <v>2610</v>
      </c>
      <c r="C2167" s="250" t="s">
        <v>204</v>
      </c>
      <c r="D2167" s="251" t="n">
        <v>1020.08</v>
      </c>
    </row>
    <row r="2168" customFormat="false" ht="12.8" hidden="false" customHeight="false" outlineLevel="0" collapsed="false">
      <c r="A2168" s="250" t="n">
        <v>100689</v>
      </c>
      <c r="B2168" s="250" t="s">
        <v>2611</v>
      </c>
      <c r="C2168" s="250" t="s">
        <v>204</v>
      </c>
      <c r="D2168" s="251" t="n">
        <v>1311.42</v>
      </c>
    </row>
    <row r="2169" customFormat="false" ht="12.8" hidden="false" customHeight="false" outlineLevel="0" collapsed="false">
      <c r="A2169" s="250" t="n">
        <v>100690</v>
      </c>
      <c r="B2169" s="250" t="s">
        <v>2612</v>
      </c>
      <c r="C2169" s="250" t="s">
        <v>204</v>
      </c>
      <c r="D2169" s="251" t="n">
        <v>1095.06</v>
      </c>
    </row>
    <row r="2170" customFormat="false" ht="12.8" hidden="false" customHeight="false" outlineLevel="0" collapsed="false">
      <c r="A2170" s="250" t="n">
        <v>100691</v>
      </c>
      <c r="B2170" s="250" t="s">
        <v>2613</v>
      </c>
      <c r="C2170" s="250" t="s">
        <v>204</v>
      </c>
      <c r="D2170" s="251" t="n">
        <v>1772.69</v>
      </c>
    </row>
    <row r="2171" customFormat="false" ht="12.8" hidden="false" customHeight="false" outlineLevel="0" collapsed="false">
      <c r="A2171" s="250" t="n">
        <v>100692</v>
      </c>
      <c r="B2171" s="250" t="s">
        <v>2614</v>
      </c>
      <c r="C2171" s="250" t="s">
        <v>204</v>
      </c>
      <c r="D2171" s="251" t="n">
        <v>1556.33</v>
      </c>
    </row>
    <row r="2172" customFormat="false" ht="12.8" hidden="false" customHeight="false" outlineLevel="0" collapsed="false">
      <c r="A2172" s="250" t="n">
        <v>100693</v>
      </c>
      <c r="B2172" s="250" t="s">
        <v>2615</v>
      </c>
      <c r="C2172" s="250" t="s">
        <v>204</v>
      </c>
      <c r="D2172" s="251" t="n">
        <v>2135.99</v>
      </c>
    </row>
    <row r="2173" customFormat="false" ht="12.8" hidden="false" customHeight="false" outlineLevel="0" collapsed="false">
      <c r="A2173" s="250" t="n">
        <v>100694</v>
      </c>
      <c r="B2173" s="250" t="s">
        <v>2616</v>
      </c>
      <c r="C2173" s="250" t="s">
        <v>204</v>
      </c>
      <c r="D2173" s="251" t="n">
        <v>1919.63</v>
      </c>
    </row>
    <row r="2174" customFormat="false" ht="12.8" hidden="false" customHeight="false" outlineLevel="0" collapsed="false">
      <c r="A2174" s="250" t="n">
        <v>100695</v>
      </c>
      <c r="B2174" s="250" t="s">
        <v>2617</v>
      </c>
      <c r="C2174" s="250" t="s">
        <v>204</v>
      </c>
      <c r="D2174" s="251" t="n">
        <v>78.24</v>
      </c>
    </row>
    <row r="2175" customFormat="false" ht="12.8" hidden="false" customHeight="false" outlineLevel="0" collapsed="false">
      <c r="A2175" s="250" t="n">
        <v>100696</v>
      </c>
      <c r="B2175" s="250" t="s">
        <v>2618</v>
      </c>
      <c r="C2175" s="250" t="s">
        <v>204</v>
      </c>
      <c r="D2175" s="251" t="n">
        <v>87.07</v>
      </c>
    </row>
    <row r="2176" customFormat="false" ht="12.8" hidden="false" customHeight="false" outlineLevel="0" collapsed="false">
      <c r="A2176" s="250" t="n">
        <v>100697</v>
      </c>
      <c r="B2176" s="250" t="s">
        <v>2619</v>
      </c>
      <c r="C2176" s="250" t="s">
        <v>204</v>
      </c>
      <c r="D2176" s="251" t="n">
        <v>95.95</v>
      </c>
    </row>
    <row r="2177" customFormat="false" ht="12.8" hidden="false" customHeight="false" outlineLevel="0" collapsed="false">
      <c r="A2177" s="250" t="n">
        <v>100698</v>
      </c>
      <c r="B2177" s="250" t="s">
        <v>2620</v>
      </c>
      <c r="C2177" s="250" t="s">
        <v>204</v>
      </c>
      <c r="D2177" s="251" t="n">
        <v>104.82</v>
      </c>
    </row>
    <row r="2178" customFormat="false" ht="12.8" hidden="false" customHeight="false" outlineLevel="0" collapsed="false">
      <c r="A2178" s="250" t="n">
        <v>100699</v>
      </c>
      <c r="B2178" s="250" t="s">
        <v>2621</v>
      </c>
      <c r="C2178" s="250" t="s">
        <v>204</v>
      </c>
      <c r="D2178" s="251" t="n">
        <v>124.7</v>
      </c>
    </row>
    <row r="2179" customFormat="false" ht="12.8" hidden="false" customHeight="false" outlineLevel="0" collapsed="false">
      <c r="A2179" s="250" t="n">
        <v>100700</v>
      </c>
      <c r="B2179" s="250" t="s">
        <v>2622</v>
      </c>
      <c r="C2179" s="250" t="s">
        <v>204</v>
      </c>
      <c r="D2179" s="251" t="n">
        <v>983.02</v>
      </c>
    </row>
    <row r="2180" customFormat="false" ht="12.8" hidden="false" customHeight="false" outlineLevel="0" collapsed="false">
      <c r="A2180" s="250" t="n">
        <v>100712</v>
      </c>
      <c r="B2180" s="250" t="s">
        <v>2623</v>
      </c>
      <c r="C2180" s="250" t="s">
        <v>204</v>
      </c>
      <c r="D2180" s="251" t="n">
        <v>1002.64</v>
      </c>
    </row>
    <row r="2181" customFormat="false" ht="12.8" hidden="false" customHeight="false" outlineLevel="0" collapsed="false">
      <c r="A2181" s="250" t="n">
        <v>100665</v>
      </c>
      <c r="B2181" s="250" t="s">
        <v>2624</v>
      </c>
      <c r="C2181" s="250" t="s">
        <v>23</v>
      </c>
      <c r="D2181" s="251" t="n">
        <v>1132.76</v>
      </c>
    </row>
    <row r="2182" customFormat="false" ht="12.8" hidden="false" customHeight="false" outlineLevel="0" collapsed="false">
      <c r="A2182" s="250" t="n">
        <v>100666</v>
      </c>
      <c r="B2182" s="250" t="s">
        <v>2625</v>
      </c>
      <c r="C2182" s="250" t="s">
        <v>23</v>
      </c>
      <c r="D2182" s="251" t="n">
        <v>897</v>
      </c>
    </row>
    <row r="2183" customFormat="false" ht="12.8" hidden="false" customHeight="false" outlineLevel="0" collapsed="false">
      <c r="A2183" s="250" t="n">
        <v>100667</v>
      </c>
      <c r="B2183" s="250" t="s">
        <v>2626</v>
      </c>
      <c r="C2183" s="250" t="s">
        <v>23</v>
      </c>
      <c r="D2183" s="251" t="n">
        <v>1466.05</v>
      </c>
    </row>
    <row r="2184" customFormat="false" ht="12.8" hidden="false" customHeight="false" outlineLevel="0" collapsed="false">
      <c r="A2184" s="250" t="n">
        <v>100668</v>
      </c>
      <c r="B2184" s="250" t="s">
        <v>2627</v>
      </c>
      <c r="C2184" s="250" t="s">
        <v>23</v>
      </c>
      <c r="D2184" s="251" t="n">
        <v>1765.66</v>
      </c>
    </row>
    <row r="2185" customFormat="false" ht="12.8" hidden="false" customHeight="false" outlineLevel="0" collapsed="false">
      <c r="A2185" s="250" t="n">
        <v>100669</v>
      </c>
      <c r="B2185" s="250" t="s">
        <v>2628</v>
      </c>
      <c r="C2185" s="250" t="s">
        <v>23</v>
      </c>
      <c r="D2185" s="251" t="n">
        <v>1065.68</v>
      </c>
    </row>
    <row r="2186" customFormat="false" ht="12.8" hidden="false" customHeight="false" outlineLevel="0" collapsed="false">
      <c r="A2186" s="250" t="n">
        <v>100670</v>
      </c>
      <c r="B2186" s="250" t="s">
        <v>2629</v>
      </c>
      <c r="C2186" s="250" t="s">
        <v>23</v>
      </c>
      <c r="D2186" s="251" t="n">
        <v>1419.12</v>
      </c>
    </row>
    <row r="2187" customFormat="false" ht="12.8" hidden="false" customHeight="false" outlineLevel="0" collapsed="false">
      <c r="A2187" s="250" t="n">
        <v>100671</v>
      </c>
      <c r="B2187" s="250" t="s">
        <v>2630</v>
      </c>
      <c r="C2187" s="250" t="s">
        <v>23</v>
      </c>
      <c r="D2187" s="251" t="n">
        <v>1758.03</v>
      </c>
    </row>
    <row r="2188" customFormat="false" ht="12.8" hidden="false" customHeight="false" outlineLevel="0" collapsed="false">
      <c r="A2188" s="250" t="n">
        <v>100672</v>
      </c>
      <c r="B2188" s="250" t="s">
        <v>2631</v>
      </c>
      <c r="C2188" s="250" t="s">
        <v>23</v>
      </c>
      <c r="D2188" s="251" t="n">
        <v>1139.9</v>
      </c>
    </row>
    <row r="2189" customFormat="false" ht="12.8" hidden="false" customHeight="false" outlineLevel="0" collapsed="false">
      <c r="A2189" s="250" t="n">
        <v>100701</v>
      </c>
      <c r="B2189" s="250" t="s">
        <v>2632</v>
      </c>
      <c r="C2189" s="250" t="s">
        <v>23</v>
      </c>
      <c r="D2189" s="251" t="n">
        <v>559.73</v>
      </c>
    </row>
    <row r="2190" customFormat="false" ht="12.8" hidden="false" customHeight="false" outlineLevel="0" collapsed="false">
      <c r="A2190" s="250" t="n">
        <v>94559</v>
      </c>
      <c r="B2190" s="250" t="s">
        <v>2633</v>
      </c>
      <c r="C2190" s="250" t="s">
        <v>23</v>
      </c>
      <c r="D2190" s="251" t="n">
        <v>720.51</v>
      </c>
    </row>
    <row r="2191" customFormat="false" ht="12.8" hidden="false" customHeight="false" outlineLevel="0" collapsed="false">
      <c r="A2191" s="250" t="n">
        <v>94562</v>
      </c>
      <c r="B2191" s="250" t="s">
        <v>2634</v>
      </c>
      <c r="C2191" s="250" t="s">
        <v>23</v>
      </c>
      <c r="D2191" s="251" t="n">
        <v>643.38</v>
      </c>
    </row>
    <row r="2192" customFormat="false" ht="12.8" hidden="false" customHeight="false" outlineLevel="0" collapsed="false">
      <c r="A2192" s="250" t="n">
        <v>94587</v>
      </c>
      <c r="B2192" s="250" t="s">
        <v>2635</v>
      </c>
      <c r="C2192" s="250" t="s">
        <v>171</v>
      </c>
      <c r="D2192" s="251" t="n">
        <v>69.47</v>
      </c>
    </row>
    <row r="2193" customFormat="false" ht="12.8" hidden="false" customHeight="false" outlineLevel="0" collapsed="false">
      <c r="A2193" s="250" t="n">
        <v>94588</v>
      </c>
      <c r="B2193" s="250" t="s">
        <v>2636</v>
      </c>
      <c r="C2193" s="250" t="s">
        <v>171</v>
      </c>
      <c r="D2193" s="251" t="n">
        <v>58.15</v>
      </c>
    </row>
    <row r="2194" customFormat="false" ht="12.8" hidden="false" customHeight="false" outlineLevel="0" collapsed="false">
      <c r="A2194" s="250" t="n">
        <v>99837</v>
      </c>
      <c r="B2194" s="250" t="s">
        <v>2637</v>
      </c>
      <c r="C2194" s="250" t="s">
        <v>171</v>
      </c>
      <c r="D2194" s="251" t="n">
        <v>678.41</v>
      </c>
    </row>
    <row r="2195" customFormat="false" ht="12.8" hidden="false" customHeight="false" outlineLevel="0" collapsed="false">
      <c r="A2195" s="250" t="n">
        <v>99839</v>
      </c>
      <c r="B2195" s="250" t="s">
        <v>2638</v>
      </c>
      <c r="C2195" s="250" t="s">
        <v>171</v>
      </c>
      <c r="D2195" s="251" t="n">
        <v>571.03</v>
      </c>
    </row>
    <row r="2196" customFormat="false" ht="12.8" hidden="false" customHeight="false" outlineLevel="0" collapsed="false">
      <c r="A2196" s="250" t="n">
        <v>99841</v>
      </c>
      <c r="B2196" s="250" t="s">
        <v>2639</v>
      </c>
      <c r="C2196" s="250" t="s">
        <v>171</v>
      </c>
      <c r="D2196" s="251" t="n">
        <v>1193.31</v>
      </c>
    </row>
    <row r="2197" customFormat="false" ht="12.8" hidden="false" customHeight="false" outlineLevel="0" collapsed="false">
      <c r="A2197" s="250" t="n">
        <v>99855</v>
      </c>
      <c r="B2197" s="250" t="s">
        <v>2640</v>
      </c>
      <c r="C2197" s="250" t="s">
        <v>171</v>
      </c>
      <c r="D2197" s="251" t="n">
        <v>123.77</v>
      </c>
    </row>
    <row r="2198" customFormat="false" ht="12.8" hidden="false" customHeight="false" outlineLevel="0" collapsed="false">
      <c r="A2198" s="250" t="n">
        <v>99857</v>
      </c>
      <c r="B2198" s="250" t="s">
        <v>2641</v>
      </c>
      <c r="C2198" s="250" t="s">
        <v>171</v>
      </c>
      <c r="D2198" s="251" t="n">
        <v>110.18</v>
      </c>
    </row>
    <row r="2199" customFormat="false" ht="12.8" hidden="false" customHeight="false" outlineLevel="0" collapsed="false">
      <c r="A2199" s="250" t="n">
        <v>99861</v>
      </c>
      <c r="B2199" s="250" t="s">
        <v>2642</v>
      </c>
      <c r="C2199" s="250" t="s">
        <v>23</v>
      </c>
      <c r="D2199" s="251" t="n">
        <v>721.56</v>
      </c>
    </row>
    <row r="2200" customFormat="false" ht="12.8" hidden="false" customHeight="false" outlineLevel="0" collapsed="false">
      <c r="A2200" s="250" t="n">
        <v>99862</v>
      </c>
      <c r="B2200" s="250" t="s">
        <v>2643</v>
      </c>
      <c r="C2200" s="250" t="s">
        <v>23</v>
      </c>
      <c r="D2200" s="251" t="n">
        <v>723.66</v>
      </c>
    </row>
    <row r="2201" customFormat="false" ht="12.8" hidden="false" customHeight="false" outlineLevel="0" collapsed="false">
      <c r="A2201" s="250" t="n">
        <v>90838</v>
      </c>
      <c r="B2201" s="250" t="s">
        <v>2644</v>
      </c>
      <c r="C2201" s="250" t="s">
        <v>204</v>
      </c>
      <c r="D2201" s="251" t="n">
        <v>1445.41</v>
      </c>
    </row>
    <row r="2202" customFormat="false" ht="12.8" hidden="false" customHeight="false" outlineLevel="0" collapsed="false">
      <c r="A2202" s="250" t="n">
        <v>91338</v>
      </c>
      <c r="B2202" s="250" t="s">
        <v>2645</v>
      </c>
      <c r="C2202" s="250" t="s">
        <v>23</v>
      </c>
      <c r="D2202" s="251" t="n">
        <v>856.85</v>
      </c>
    </row>
    <row r="2203" customFormat="false" ht="12.8" hidden="false" customHeight="false" outlineLevel="0" collapsed="false">
      <c r="A2203" s="250" t="n">
        <v>91341</v>
      </c>
      <c r="B2203" s="250" t="s">
        <v>2646</v>
      </c>
      <c r="C2203" s="250" t="s">
        <v>23</v>
      </c>
      <c r="D2203" s="251" t="n">
        <v>671.02</v>
      </c>
    </row>
    <row r="2204" customFormat="false" ht="12.8" hidden="false" customHeight="false" outlineLevel="0" collapsed="false">
      <c r="A2204" s="250" t="n">
        <v>94805</v>
      </c>
      <c r="B2204" s="250" t="s">
        <v>2647</v>
      </c>
      <c r="C2204" s="250" t="s">
        <v>204</v>
      </c>
      <c r="D2204" s="251" t="n">
        <v>841.1</v>
      </c>
    </row>
    <row r="2205" customFormat="false" ht="12.8" hidden="false" customHeight="false" outlineLevel="0" collapsed="false">
      <c r="A2205" s="250" t="n">
        <v>94806</v>
      </c>
      <c r="B2205" s="250" t="s">
        <v>2648</v>
      </c>
      <c r="C2205" s="250" t="s">
        <v>204</v>
      </c>
      <c r="D2205" s="251" t="n">
        <v>668.25</v>
      </c>
    </row>
    <row r="2206" customFormat="false" ht="12.8" hidden="false" customHeight="false" outlineLevel="0" collapsed="false">
      <c r="A2206" s="250" t="n">
        <v>94807</v>
      </c>
      <c r="B2206" s="250" t="s">
        <v>2649</v>
      </c>
      <c r="C2206" s="250" t="s">
        <v>204</v>
      </c>
      <c r="D2206" s="251" t="n">
        <v>611.84</v>
      </c>
    </row>
    <row r="2207" customFormat="false" ht="12.8" hidden="false" customHeight="false" outlineLevel="0" collapsed="false">
      <c r="A2207" s="250" t="n">
        <v>100702</v>
      </c>
      <c r="B2207" s="250" t="s">
        <v>2650</v>
      </c>
      <c r="C2207" s="250" t="s">
        <v>23</v>
      </c>
      <c r="D2207" s="251" t="n">
        <v>471.4</v>
      </c>
    </row>
    <row r="2208" customFormat="false" ht="12.8" hidden="false" customHeight="false" outlineLevel="0" collapsed="false">
      <c r="A2208" s="250" t="n">
        <v>102188</v>
      </c>
      <c r="B2208" s="250" t="s">
        <v>2651</v>
      </c>
      <c r="C2208" s="250" t="s">
        <v>204</v>
      </c>
      <c r="D2208" s="251" t="n">
        <v>1073.39</v>
      </c>
    </row>
    <row r="2209" customFormat="false" ht="12.8" hidden="false" customHeight="false" outlineLevel="0" collapsed="false">
      <c r="A2209" s="250" t="n">
        <v>102189</v>
      </c>
      <c r="B2209" s="250" t="s">
        <v>2652</v>
      </c>
      <c r="C2209" s="250" t="s">
        <v>204</v>
      </c>
      <c r="D2209" s="251" t="n">
        <v>296.13</v>
      </c>
    </row>
    <row r="2210" customFormat="false" ht="12.8" hidden="false" customHeight="false" outlineLevel="0" collapsed="false">
      <c r="A2210" s="250" t="n">
        <v>100703</v>
      </c>
      <c r="B2210" s="250" t="s">
        <v>2653</v>
      </c>
      <c r="C2210" s="250" t="s">
        <v>204</v>
      </c>
      <c r="D2210" s="251" t="n">
        <v>34.18</v>
      </c>
    </row>
    <row r="2211" customFormat="false" ht="12.8" hidden="false" customHeight="false" outlineLevel="0" collapsed="false">
      <c r="A2211" s="250" t="n">
        <v>100704</v>
      </c>
      <c r="B2211" s="250" t="s">
        <v>2654</v>
      </c>
      <c r="C2211" s="250" t="s">
        <v>204</v>
      </c>
      <c r="D2211" s="251" t="n">
        <v>69.77</v>
      </c>
    </row>
    <row r="2212" customFormat="false" ht="12.8" hidden="false" customHeight="false" outlineLevel="0" collapsed="false">
      <c r="A2212" s="250" t="n">
        <v>100705</v>
      </c>
      <c r="B2212" s="250" t="s">
        <v>2655</v>
      </c>
      <c r="C2212" s="250" t="s">
        <v>204</v>
      </c>
      <c r="D2212" s="251" t="n">
        <v>85.08</v>
      </c>
    </row>
    <row r="2213" customFormat="false" ht="12.8" hidden="false" customHeight="false" outlineLevel="0" collapsed="false">
      <c r="A2213" s="250" t="n">
        <v>100706</v>
      </c>
      <c r="B2213" s="250" t="s">
        <v>2656</v>
      </c>
      <c r="C2213" s="250" t="s">
        <v>204</v>
      </c>
      <c r="D2213" s="251" t="n">
        <v>81.66</v>
      </c>
    </row>
    <row r="2214" customFormat="false" ht="12.8" hidden="false" customHeight="false" outlineLevel="0" collapsed="false">
      <c r="A2214" s="250" t="n">
        <v>100707</v>
      </c>
      <c r="B2214" s="250" t="s">
        <v>2657</v>
      </c>
      <c r="C2214" s="250" t="s">
        <v>204</v>
      </c>
      <c r="D2214" s="251" t="n">
        <v>147.66</v>
      </c>
    </row>
    <row r="2215" customFormat="false" ht="12.8" hidden="false" customHeight="false" outlineLevel="0" collapsed="false">
      <c r="A2215" s="250" t="n">
        <v>100708</v>
      </c>
      <c r="B2215" s="250" t="s">
        <v>2658</v>
      </c>
      <c r="C2215" s="250" t="s">
        <v>204</v>
      </c>
      <c r="D2215" s="251" t="n">
        <v>182.38</v>
      </c>
    </row>
    <row r="2216" customFormat="false" ht="12.8" hidden="false" customHeight="false" outlineLevel="0" collapsed="false">
      <c r="A2216" s="250" t="n">
        <v>100709</v>
      </c>
      <c r="B2216" s="250" t="s">
        <v>2659</v>
      </c>
      <c r="C2216" s="250" t="s">
        <v>204</v>
      </c>
      <c r="D2216" s="251" t="n">
        <v>61.48</v>
      </c>
    </row>
    <row r="2217" customFormat="false" ht="12.8" hidden="false" customHeight="false" outlineLevel="0" collapsed="false">
      <c r="A2217" s="250" t="n">
        <v>100710</v>
      </c>
      <c r="B2217" s="250" t="s">
        <v>2660</v>
      </c>
      <c r="C2217" s="250" t="s">
        <v>204</v>
      </c>
      <c r="D2217" s="251" t="n">
        <v>151.49</v>
      </c>
    </row>
    <row r="2218" customFormat="false" ht="12.8" hidden="false" customHeight="false" outlineLevel="0" collapsed="false">
      <c r="A2218" s="250" t="n">
        <v>102151</v>
      </c>
      <c r="B2218" s="250" t="s">
        <v>2661</v>
      </c>
      <c r="C2218" s="250" t="s">
        <v>23</v>
      </c>
      <c r="D2218" s="251" t="n">
        <v>190.52</v>
      </c>
    </row>
    <row r="2219" customFormat="false" ht="12.8" hidden="false" customHeight="false" outlineLevel="0" collapsed="false">
      <c r="A2219" s="250" t="n">
        <v>102152</v>
      </c>
      <c r="B2219" s="250" t="s">
        <v>2662</v>
      </c>
      <c r="C2219" s="250" t="s">
        <v>23</v>
      </c>
      <c r="D2219" s="251" t="n">
        <v>210.52</v>
      </c>
    </row>
    <row r="2220" customFormat="false" ht="12.8" hidden="false" customHeight="false" outlineLevel="0" collapsed="false">
      <c r="A2220" s="250" t="n">
        <v>102153</v>
      </c>
      <c r="B2220" s="250" t="s">
        <v>2663</v>
      </c>
      <c r="C2220" s="250" t="s">
        <v>23</v>
      </c>
      <c r="D2220" s="251" t="n">
        <v>263.85</v>
      </c>
    </row>
    <row r="2221" customFormat="false" ht="12.8" hidden="false" customHeight="false" outlineLevel="0" collapsed="false">
      <c r="A2221" s="250" t="n">
        <v>102154</v>
      </c>
      <c r="B2221" s="250" t="s">
        <v>2664</v>
      </c>
      <c r="C2221" s="250" t="s">
        <v>23</v>
      </c>
      <c r="D2221" s="251" t="n">
        <v>227.25</v>
      </c>
    </row>
    <row r="2222" customFormat="false" ht="12.8" hidden="false" customHeight="false" outlineLevel="0" collapsed="false">
      <c r="A2222" s="250" t="n">
        <v>102155</v>
      </c>
      <c r="B2222" s="250" t="s">
        <v>2665</v>
      </c>
      <c r="C2222" s="250" t="s">
        <v>23</v>
      </c>
      <c r="D2222" s="251" t="n">
        <v>270.88</v>
      </c>
    </row>
    <row r="2223" customFormat="false" ht="12.8" hidden="false" customHeight="false" outlineLevel="0" collapsed="false">
      <c r="A2223" s="250" t="n">
        <v>102156</v>
      </c>
      <c r="B2223" s="250" t="s">
        <v>2666</v>
      </c>
      <c r="C2223" s="250" t="s">
        <v>23</v>
      </c>
      <c r="D2223" s="251" t="n">
        <v>257.75</v>
      </c>
    </row>
    <row r="2224" customFormat="false" ht="12.8" hidden="false" customHeight="false" outlineLevel="0" collapsed="false">
      <c r="A2224" s="250" t="n">
        <v>102157</v>
      </c>
      <c r="B2224" s="250" t="s">
        <v>2667</v>
      </c>
      <c r="C2224" s="250" t="s">
        <v>23</v>
      </c>
      <c r="D2224" s="251" t="n">
        <v>351.09</v>
      </c>
    </row>
    <row r="2225" customFormat="false" ht="12.8" hidden="false" customHeight="false" outlineLevel="0" collapsed="false">
      <c r="A2225" s="250" t="n">
        <v>102158</v>
      </c>
      <c r="B2225" s="250" t="s">
        <v>2668</v>
      </c>
      <c r="C2225" s="250" t="s">
        <v>23</v>
      </c>
      <c r="D2225" s="251" t="n">
        <v>353.77</v>
      </c>
    </row>
    <row r="2226" customFormat="false" ht="12.8" hidden="false" customHeight="false" outlineLevel="0" collapsed="false">
      <c r="A2226" s="250" t="n">
        <v>102159</v>
      </c>
      <c r="B2226" s="250" t="s">
        <v>2669</v>
      </c>
      <c r="C2226" s="250" t="s">
        <v>23</v>
      </c>
      <c r="D2226" s="251" t="n">
        <v>420.23</v>
      </c>
    </row>
    <row r="2227" customFormat="false" ht="12.8" hidden="false" customHeight="false" outlineLevel="0" collapsed="false">
      <c r="A2227" s="250" t="n">
        <v>102160</v>
      </c>
      <c r="B2227" s="250" t="s">
        <v>2670</v>
      </c>
      <c r="C2227" s="250" t="s">
        <v>23</v>
      </c>
      <c r="D2227" s="251" t="n">
        <v>183.85</v>
      </c>
    </row>
    <row r="2228" customFormat="false" ht="12.8" hidden="false" customHeight="false" outlineLevel="0" collapsed="false">
      <c r="A2228" s="250" t="n">
        <v>102161</v>
      </c>
      <c r="B2228" s="250" t="s">
        <v>2671</v>
      </c>
      <c r="C2228" s="250" t="s">
        <v>23</v>
      </c>
      <c r="D2228" s="251" t="n">
        <v>296.32</v>
      </c>
    </row>
    <row r="2229" customFormat="false" ht="12.8" hidden="false" customHeight="false" outlineLevel="0" collapsed="false">
      <c r="A2229" s="250" t="n">
        <v>102162</v>
      </c>
      <c r="B2229" s="250" t="s">
        <v>2672</v>
      </c>
      <c r="C2229" s="250" t="s">
        <v>23</v>
      </c>
      <c r="D2229" s="251" t="n">
        <v>316.32</v>
      </c>
    </row>
    <row r="2230" customFormat="false" ht="12.8" hidden="false" customHeight="false" outlineLevel="0" collapsed="false">
      <c r="A2230" s="250" t="n">
        <v>102163</v>
      </c>
      <c r="B2230" s="250" t="s">
        <v>2673</v>
      </c>
      <c r="C2230" s="250" t="s">
        <v>23</v>
      </c>
      <c r="D2230" s="251" t="n">
        <v>369.65</v>
      </c>
    </row>
    <row r="2231" customFormat="false" ht="12.8" hidden="false" customHeight="false" outlineLevel="0" collapsed="false">
      <c r="A2231" s="250" t="n">
        <v>102164</v>
      </c>
      <c r="B2231" s="250" t="s">
        <v>2674</v>
      </c>
      <c r="C2231" s="250" t="s">
        <v>23</v>
      </c>
      <c r="D2231" s="251" t="n">
        <v>313.56</v>
      </c>
    </row>
    <row r="2232" customFormat="false" ht="12.8" hidden="false" customHeight="false" outlineLevel="0" collapsed="false">
      <c r="A2232" s="250" t="n">
        <v>102165</v>
      </c>
      <c r="B2232" s="250" t="s">
        <v>2675</v>
      </c>
      <c r="C2232" s="250" t="s">
        <v>23</v>
      </c>
      <c r="D2232" s="251" t="n">
        <v>357.19</v>
      </c>
    </row>
    <row r="2233" customFormat="false" ht="12.8" hidden="false" customHeight="false" outlineLevel="0" collapsed="false">
      <c r="A2233" s="250" t="n">
        <v>102166</v>
      </c>
      <c r="B2233" s="250" t="s">
        <v>2676</v>
      </c>
      <c r="C2233" s="250" t="s">
        <v>23</v>
      </c>
      <c r="D2233" s="251" t="n">
        <v>324.6</v>
      </c>
    </row>
    <row r="2234" customFormat="false" ht="12.8" hidden="false" customHeight="false" outlineLevel="0" collapsed="false">
      <c r="A2234" s="250" t="n">
        <v>102167</v>
      </c>
      <c r="B2234" s="250" t="s">
        <v>2677</v>
      </c>
      <c r="C2234" s="250" t="s">
        <v>23</v>
      </c>
      <c r="D2234" s="251" t="n">
        <v>417.94</v>
      </c>
    </row>
    <row r="2235" customFormat="false" ht="12.8" hidden="false" customHeight="false" outlineLevel="0" collapsed="false">
      <c r="A2235" s="250" t="n">
        <v>102168</v>
      </c>
      <c r="B2235" s="250" t="s">
        <v>2678</v>
      </c>
      <c r="C2235" s="250" t="s">
        <v>23</v>
      </c>
      <c r="D2235" s="251" t="n">
        <v>403.29</v>
      </c>
    </row>
    <row r="2236" customFormat="false" ht="12.8" hidden="false" customHeight="false" outlineLevel="0" collapsed="false">
      <c r="A2236" s="250" t="n">
        <v>102169</v>
      </c>
      <c r="B2236" s="250" t="s">
        <v>2679</v>
      </c>
      <c r="C2236" s="250" t="s">
        <v>23</v>
      </c>
      <c r="D2236" s="251" t="n">
        <v>463.35</v>
      </c>
    </row>
    <row r="2237" customFormat="false" ht="12.8" hidden="false" customHeight="false" outlineLevel="0" collapsed="false">
      <c r="A2237" s="250" t="n">
        <v>102170</v>
      </c>
      <c r="B2237" s="250" t="s">
        <v>2680</v>
      </c>
      <c r="C2237" s="250" t="s">
        <v>23</v>
      </c>
      <c r="D2237" s="251" t="n">
        <v>289.65</v>
      </c>
    </row>
    <row r="2238" customFormat="false" ht="12.8" hidden="false" customHeight="false" outlineLevel="0" collapsed="false">
      <c r="A2238" s="250" t="n">
        <v>102171</v>
      </c>
      <c r="B2238" s="250" t="s">
        <v>2681</v>
      </c>
      <c r="C2238" s="250" t="s">
        <v>23</v>
      </c>
      <c r="D2238" s="251" t="n">
        <v>526.9</v>
      </c>
    </row>
    <row r="2239" customFormat="false" ht="12.8" hidden="false" customHeight="false" outlineLevel="0" collapsed="false">
      <c r="A2239" s="250" t="n">
        <v>102172</v>
      </c>
      <c r="B2239" s="250" t="s">
        <v>2682</v>
      </c>
      <c r="C2239" s="250" t="s">
        <v>23</v>
      </c>
      <c r="D2239" s="251" t="n">
        <v>511.27</v>
      </c>
    </row>
    <row r="2240" customFormat="false" ht="12.8" hidden="false" customHeight="false" outlineLevel="0" collapsed="false">
      <c r="A2240" s="250" t="n">
        <v>102176</v>
      </c>
      <c r="B2240" s="250" t="s">
        <v>2683</v>
      </c>
      <c r="C2240" s="250" t="s">
        <v>23</v>
      </c>
      <c r="D2240" s="251" t="n">
        <v>955.56</v>
      </c>
    </row>
    <row r="2241" customFormat="false" ht="12.8" hidden="false" customHeight="false" outlineLevel="0" collapsed="false">
      <c r="A2241" s="250" t="n">
        <v>102177</v>
      </c>
      <c r="B2241" s="250" t="s">
        <v>2684</v>
      </c>
      <c r="C2241" s="250" t="s">
        <v>23</v>
      </c>
      <c r="D2241" s="251" t="n">
        <v>1902.09</v>
      </c>
    </row>
    <row r="2242" customFormat="false" ht="12.8" hidden="false" customHeight="false" outlineLevel="0" collapsed="false">
      <c r="A2242" s="250" t="n">
        <v>102178</v>
      </c>
      <c r="B2242" s="250" t="s">
        <v>2685</v>
      </c>
      <c r="C2242" s="250" t="s">
        <v>23</v>
      </c>
      <c r="D2242" s="251" t="n">
        <v>2179.26</v>
      </c>
    </row>
    <row r="2243" customFormat="false" ht="12.8" hidden="false" customHeight="false" outlineLevel="0" collapsed="false">
      <c r="A2243" s="250" t="n">
        <v>102179</v>
      </c>
      <c r="B2243" s="250" t="s">
        <v>2686</v>
      </c>
      <c r="C2243" s="250" t="s">
        <v>23</v>
      </c>
      <c r="D2243" s="251" t="n">
        <v>422.78</v>
      </c>
    </row>
    <row r="2244" customFormat="false" ht="12.8" hidden="false" customHeight="false" outlineLevel="0" collapsed="false">
      <c r="A2244" s="250" t="n">
        <v>102180</v>
      </c>
      <c r="B2244" s="250" t="s">
        <v>2687</v>
      </c>
      <c r="C2244" s="250" t="s">
        <v>23</v>
      </c>
      <c r="D2244" s="251" t="n">
        <v>494.15</v>
      </c>
    </row>
    <row r="2245" customFormat="false" ht="12.8" hidden="false" customHeight="false" outlineLevel="0" collapsed="false">
      <c r="A2245" s="250" t="n">
        <v>102181</v>
      </c>
      <c r="B2245" s="250" t="s">
        <v>2688</v>
      </c>
      <c r="C2245" s="250" t="s">
        <v>23</v>
      </c>
      <c r="D2245" s="251" t="n">
        <v>589.45</v>
      </c>
    </row>
    <row r="2246" customFormat="false" ht="12.8" hidden="false" customHeight="false" outlineLevel="0" collapsed="false">
      <c r="A2246" s="250" t="n">
        <v>102182</v>
      </c>
      <c r="B2246" s="250" t="s">
        <v>2689</v>
      </c>
      <c r="C2246" s="250" t="s">
        <v>204</v>
      </c>
      <c r="D2246" s="251" t="n">
        <v>1235.23</v>
      </c>
    </row>
    <row r="2247" customFormat="false" ht="12.8" hidden="false" customHeight="false" outlineLevel="0" collapsed="false">
      <c r="A2247" s="250" t="n">
        <v>102183</v>
      </c>
      <c r="B2247" s="250" t="s">
        <v>2690</v>
      </c>
      <c r="C2247" s="250" t="s">
        <v>204</v>
      </c>
      <c r="D2247" s="251" t="n">
        <v>2485.46</v>
      </c>
    </row>
    <row r="2248" customFormat="false" ht="12.8" hidden="false" customHeight="false" outlineLevel="0" collapsed="false">
      <c r="A2248" s="250" t="n">
        <v>102184</v>
      </c>
      <c r="B2248" s="250" t="s">
        <v>2691</v>
      </c>
      <c r="C2248" s="250" t="s">
        <v>204</v>
      </c>
      <c r="D2248" s="251" t="n">
        <v>2280.72</v>
      </c>
    </row>
    <row r="2249" customFormat="false" ht="12.8" hidden="false" customHeight="false" outlineLevel="0" collapsed="false">
      <c r="A2249" s="250" t="n">
        <v>102185</v>
      </c>
      <c r="B2249" s="250" t="s">
        <v>2692</v>
      </c>
      <c r="C2249" s="250" t="s">
        <v>204</v>
      </c>
      <c r="D2249" s="251" t="n">
        <v>4576.04</v>
      </c>
    </row>
    <row r="2250" customFormat="false" ht="12.8" hidden="false" customHeight="false" outlineLevel="0" collapsed="false">
      <c r="A2250" s="250" t="n">
        <v>102190</v>
      </c>
      <c r="B2250" s="250" t="s">
        <v>2693</v>
      </c>
      <c r="C2250" s="250" t="s">
        <v>23</v>
      </c>
      <c r="D2250" s="251" t="n">
        <v>23.06</v>
      </c>
    </row>
    <row r="2251" customFormat="false" ht="12.8" hidden="false" customHeight="false" outlineLevel="0" collapsed="false">
      <c r="A2251" s="250" t="n">
        <v>102191</v>
      </c>
      <c r="B2251" s="250" t="s">
        <v>2694</v>
      </c>
      <c r="C2251" s="250" t="s">
        <v>23</v>
      </c>
      <c r="D2251" s="251" t="n">
        <v>28.02</v>
      </c>
    </row>
    <row r="2252" customFormat="false" ht="12.8" hidden="false" customHeight="false" outlineLevel="0" collapsed="false">
      <c r="A2252" s="250" t="n">
        <v>102192</v>
      </c>
      <c r="B2252" s="250" t="s">
        <v>2695</v>
      </c>
      <c r="C2252" s="250" t="s">
        <v>23</v>
      </c>
      <c r="D2252" s="251" t="n">
        <v>20</v>
      </c>
    </row>
    <row r="2253" customFormat="false" ht="12.8" hidden="false" customHeight="false" outlineLevel="0" collapsed="false">
      <c r="A2253" s="250" t="n">
        <v>94569</v>
      </c>
      <c r="B2253" s="250" t="s">
        <v>2696</v>
      </c>
      <c r="C2253" s="250" t="s">
        <v>23</v>
      </c>
      <c r="D2253" s="251" t="n">
        <v>723.5</v>
      </c>
    </row>
    <row r="2254" customFormat="false" ht="12.8" hidden="false" customHeight="false" outlineLevel="0" collapsed="false">
      <c r="A2254" s="250" t="n">
        <v>94570</v>
      </c>
      <c r="B2254" s="250" t="s">
        <v>2697</v>
      </c>
      <c r="C2254" s="250" t="s">
        <v>23</v>
      </c>
      <c r="D2254" s="251" t="n">
        <v>371.23</v>
      </c>
    </row>
    <row r="2255" customFormat="false" ht="12.8" hidden="false" customHeight="false" outlineLevel="0" collapsed="false">
      <c r="A2255" s="250" t="n">
        <v>94572</v>
      </c>
      <c r="B2255" s="250" t="s">
        <v>2698</v>
      </c>
      <c r="C2255" s="250" t="s">
        <v>23</v>
      </c>
      <c r="D2255" s="251" t="n">
        <v>528.85</v>
      </c>
    </row>
    <row r="2256" customFormat="false" ht="12.8" hidden="false" customHeight="false" outlineLevel="0" collapsed="false">
      <c r="A2256" s="250" t="n">
        <v>94573</v>
      </c>
      <c r="B2256" s="250" t="s">
        <v>2699</v>
      </c>
      <c r="C2256" s="250" t="s">
        <v>23</v>
      </c>
      <c r="D2256" s="251" t="n">
        <v>433.81</v>
      </c>
    </row>
    <row r="2257" customFormat="false" ht="12.8" hidden="false" customHeight="false" outlineLevel="0" collapsed="false">
      <c r="A2257" s="250" t="n">
        <v>94580</v>
      </c>
      <c r="B2257" s="250" t="s">
        <v>2700</v>
      </c>
      <c r="C2257" s="250" t="s">
        <v>23</v>
      </c>
      <c r="D2257" s="251" t="n">
        <v>592.63</v>
      </c>
    </row>
    <row r="2258" customFormat="false" ht="12.8" hidden="false" customHeight="false" outlineLevel="0" collapsed="false">
      <c r="A2258" s="250" t="n">
        <v>94589</v>
      </c>
      <c r="B2258" s="250" t="s">
        <v>2701</v>
      </c>
      <c r="C2258" s="250" t="s">
        <v>171</v>
      </c>
      <c r="D2258" s="251" t="n">
        <v>25.64</v>
      </c>
    </row>
    <row r="2259" customFormat="false" ht="12.8" hidden="false" customHeight="false" outlineLevel="0" collapsed="false">
      <c r="A2259" s="250" t="n">
        <v>94590</v>
      </c>
      <c r="B2259" s="250" t="s">
        <v>2702</v>
      </c>
      <c r="C2259" s="250" t="s">
        <v>171</v>
      </c>
      <c r="D2259" s="251" t="n">
        <v>19.95</v>
      </c>
    </row>
    <row r="2260" customFormat="false" ht="12.8" hidden="false" customHeight="false" outlineLevel="0" collapsed="false">
      <c r="A2260" s="250" t="n">
        <v>100674</v>
      </c>
      <c r="B2260" s="250" t="s">
        <v>2703</v>
      </c>
      <c r="C2260" s="250" t="s">
        <v>23</v>
      </c>
      <c r="D2260" s="251" t="n">
        <v>770.43</v>
      </c>
    </row>
    <row r="2261" customFormat="false" ht="12.8" hidden="false" customHeight="false" outlineLevel="0" collapsed="false">
      <c r="A2261" s="250" t="n">
        <v>101096</v>
      </c>
      <c r="B2261" s="250" t="s">
        <v>2704</v>
      </c>
      <c r="C2261" s="250" t="s">
        <v>33</v>
      </c>
      <c r="D2261" s="251" t="n">
        <v>1292.89</v>
      </c>
    </row>
    <row r="2262" customFormat="false" ht="12.8" hidden="false" customHeight="false" outlineLevel="0" collapsed="false">
      <c r="A2262" s="250" t="n">
        <v>101097</v>
      </c>
      <c r="B2262" s="250" t="s">
        <v>2705</v>
      </c>
      <c r="C2262" s="250" t="s">
        <v>33</v>
      </c>
      <c r="D2262" s="251" t="n">
        <v>1212.6</v>
      </c>
    </row>
    <row r="2263" customFormat="false" ht="12.8" hidden="false" customHeight="false" outlineLevel="0" collapsed="false">
      <c r="A2263" s="250" t="n">
        <v>101098</v>
      </c>
      <c r="B2263" s="250" t="s">
        <v>2706</v>
      </c>
      <c r="C2263" s="250" t="s">
        <v>33</v>
      </c>
      <c r="D2263" s="251" t="n">
        <v>1108.07</v>
      </c>
    </row>
    <row r="2264" customFormat="false" ht="12.8" hidden="false" customHeight="false" outlineLevel="0" collapsed="false">
      <c r="A2264" s="250" t="n">
        <v>101099</v>
      </c>
      <c r="B2264" s="250" t="s">
        <v>2707</v>
      </c>
      <c r="C2264" s="250" t="s">
        <v>33</v>
      </c>
      <c r="D2264" s="251" t="n">
        <v>1007.53</v>
      </c>
    </row>
    <row r="2265" customFormat="false" ht="12.8" hidden="false" customHeight="false" outlineLevel="0" collapsed="false">
      <c r="A2265" s="250" t="n">
        <v>101100</v>
      </c>
      <c r="B2265" s="250" t="s">
        <v>2708</v>
      </c>
      <c r="C2265" s="250" t="s">
        <v>33</v>
      </c>
      <c r="D2265" s="251" t="n">
        <v>866.1</v>
      </c>
    </row>
    <row r="2266" customFormat="false" ht="12.8" hidden="false" customHeight="false" outlineLevel="0" collapsed="false">
      <c r="A2266" s="250" t="n">
        <v>101101</v>
      </c>
      <c r="B2266" s="250" t="s">
        <v>2709</v>
      </c>
      <c r="C2266" s="250" t="s">
        <v>33</v>
      </c>
      <c r="D2266" s="251" t="n">
        <v>842.78</v>
      </c>
    </row>
    <row r="2267" customFormat="false" ht="12.8" hidden="false" customHeight="false" outlineLevel="0" collapsed="false">
      <c r="A2267" s="250" t="n">
        <v>101102</v>
      </c>
      <c r="B2267" s="250" t="s">
        <v>2710</v>
      </c>
      <c r="C2267" s="250" t="s">
        <v>33</v>
      </c>
      <c r="D2267" s="251" t="n">
        <v>816.7</v>
      </c>
    </row>
    <row r="2268" customFormat="false" ht="12.8" hidden="false" customHeight="false" outlineLevel="0" collapsed="false">
      <c r="A2268" s="250" t="n">
        <v>101103</v>
      </c>
      <c r="B2268" s="250" t="s">
        <v>2711</v>
      </c>
      <c r="C2268" s="250" t="s">
        <v>33</v>
      </c>
      <c r="D2268" s="251" t="n">
        <v>767.16</v>
      </c>
    </row>
    <row r="2269" customFormat="false" ht="12.8" hidden="false" customHeight="false" outlineLevel="0" collapsed="false">
      <c r="A2269" s="250" t="n">
        <v>101104</v>
      </c>
      <c r="B2269" s="250" t="s">
        <v>2712</v>
      </c>
      <c r="C2269" s="250" t="s">
        <v>33</v>
      </c>
      <c r="D2269" s="251" t="n">
        <v>1305.03</v>
      </c>
    </row>
    <row r="2270" customFormat="false" ht="12.8" hidden="false" customHeight="false" outlineLevel="0" collapsed="false">
      <c r="A2270" s="250" t="n">
        <v>101105</v>
      </c>
      <c r="B2270" s="250" t="s">
        <v>2713</v>
      </c>
      <c r="C2270" s="250" t="s">
        <v>33</v>
      </c>
      <c r="D2270" s="251" t="n">
        <v>1224.86</v>
      </c>
    </row>
    <row r="2271" customFormat="false" ht="12.8" hidden="false" customHeight="false" outlineLevel="0" collapsed="false">
      <c r="A2271" s="250" t="n">
        <v>101106</v>
      </c>
      <c r="B2271" s="250" t="s">
        <v>2714</v>
      </c>
      <c r="C2271" s="250" t="s">
        <v>33</v>
      </c>
      <c r="D2271" s="251" t="n">
        <v>1121.09</v>
      </c>
    </row>
    <row r="2272" customFormat="false" ht="12.8" hidden="false" customHeight="false" outlineLevel="0" collapsed="false">
      <c r="A2272" s="250" t="n">
        <v>101107</v>
      </c>
      <c r="B2272" s="250" t="s">
        <v>2715</v>
      </c>
      <c r="C2272" s="250" t="s">
        <v>33</v>
      </c>
      <c r="D2272" s="251" t="n">
        <v>1020.7</v>
      </c>
    </row>
    <row r="2273" customFormat="false" ht="12.8" hidden="false" customHeight="false" outlineLevel="0" collapsed="false">
      <c r="A2273" s="250" t="n">
        <v>101108</v>
      </c>
      <c r="B2273" s="250" t="s">
        <v>2716</v>
      </c>
      <c r="C2273" s="250" t="s">
        <v>33</v>
      </c>
      <c r="D2273" s="251" t="n">
        <v>871.46</v>
      </c>
    </row>
    <row r="2274" customFormat="false" ht="12.8" hidden="false" customHeight="false" outlineLevel="0" collapsed="false">
      <c r="A2274" s="250" t="n">
        <v>101109</v>
      </c>
      <c r="B2274" s="250" t="s">
        <v>2717</v>
      </c>
      <c r="C2274" s="250" t="s">
        <v>33</v>
      </c>
      <c r="D2274" s="251" t="n">
        <v>848.63</v>
      </c>
    </row>
    <row r="2275" customFormat="false" ht="12.8" hidden="false" customHeight="false" outlineLevel="0" collapsed="false">
      <c r="A2275" s="250" t="n">
        <v>101110</v>
      </c>
      <c r="B2275" s="250" t="s">
        <v>2718</v>
      </c>
      <c r="C2275" s="250" t="s">
        <v>33</v>
      </c>
      <c r="D2275" s="251" t="n">
        <v>824.07</v>
      </c>
    </row>
    <row r="2276" customFormat="false" ht="12.8" hidden="false" customHeight="false" outlineLevel="0" collapsed="false">
      <c r="A2276" s="250" t="n">
        <v>101111</v>
      </c>
      <c r="B2276" s="250" t="s">
        <v>2719</v>
      </c>
      <c r="C2276" s="250" t="s">
        <v>33</v>
      </c>
      <c r="D2276" s="251" t="n">
        <v>775.45</v>
      </c>
    </row>
    <row r="2277" customFormat="false" ht="12.8" hidden="false" customHeight="false" outlineLevel="0" collapsed="false">
      <c r="A2277" s="250" t="n">
        <v>101112</v>
      </c>
      <c r="B2277" s="250" t="s">
        <v>2720</v>
      </c>
      <c r="C2277" s="250" t="s">
        <v>33</v>
      </c>
      <c r="D2277" s="251" t="n">
        <v>892.6</v>
      </c>
    </row>
    <row r="2278" customFormat="false" ht="12.8" hidden="false" customHeight="false" outlineLevel="0" collapsed="false">
      <c r="A2278" s="250" t="n">
        <v>101113</v>
      </c>
      <c r="B2278" s="250" t="s">
        <v>2721</v>
      </c>
      <c r="C2278" s="250" t="s">
        <v>33</v>
      </c>
      <c r="D2278" s="251" t="n">
        <v>910.89</v>
      </c>
    </row>
    <row r="2279" customFormat="false" ht="12.8" hidden="false" customHeight="false" outlineLevel="0" collapsed="false">
      <c r="A2279" s="250" t="n">
        <v>95601</v>
      </c>
      <c r="B2279" s="250" t="s">
        <v>2722</v>
      </c>
      <c r="C2279" s="250" t="s">
        <v>204</v>
      </c>
      <c r="D2279" s="251" t="n">
        <v>21.74</v>
      </c>
    </row>
    <row r="2280" customFormat="false" ht="12.8" hidden="false" customHeight="false" outlineLevel="0" collapsed="false">
      <c r="A2280" s="250" t="n">
        <v>95602</v>
      </c>
      <c r="B2280" s="250" t="s">
        <v>2723</v>
      </c>
      <c r="C2280" s="250" t="s">
        <v>204</v>
      </c>
      <c r="D2280" s="251" t="n">
        <v>34.79</v>
      </c>
    </row>
    <row r="2281" customFormat="false" ht="12.8" hidden="false" customHeight="false" outlineLevel="0" collapsed="false">
      <c r="A2281" s="250" t="n">
        <v>95603</v>
      </c>
      <c r="B2281" s="250" t="s">
        <v>2724</v>
      </c>
      <c r="C2281" s="250" t="s">
        <v>204</v>
      </c>
      <c r="D2281" s="251" t="n">
        <v>59.38</v>
      </c>
    </row>
    <row r="2282" customFormat="false" ht="12.8" hidden="false" customHeight="false" outlineLevel="0" collapsed="false">
      <c r="A2282" s="250" t="n">
        <v>95604</v>
      </c>
      <c r="B2282" s="250" t="s">
        <v>2725</v>
      </c>
      <c r="C2282" s="250" t="s">
        <v>204</v>
      </c>
      <c r="D2282" s="251" t="n">
        <v>92.13</v>
      </c>
    </row>
    <row r="2283" customFormat="false" ht="12.8" hidden="false" customHeight="false" outlineLevel="0" collapsed="false">
      <c r="A2283" s="250" t="n">
        <v>95605</v>
      </c>
      <c r="B2283" s="250" t="s">
        <v>2726</v>
      </c>
      <c r="C2283" s="250" t="s">
        <v>204</v>
      </c>
      <c r="D2283" s="251" t="n">
        <v>169.17</v>
      </c>
    </row>
    <row r="2284" customFormat="false" ht="12.8" hidden="false" customHeight="false" outlineLevel="0" collapsed="false">
      <c r="A2284" s="250" t="n">
        <v>95607</v>
      </c>
      <c r="B2284" s="250" t="s">
        <v>2727</v>
      </c>
      <c r="C2284" s="250" t="s">
        <v>204</v>
      </c>
      <c r="D2284" s="251" t="n">
        <v>27.07</v>
      </c>
    </row>
    <row r="2285" customFormat="false" ht="12.8" hidden="false" customHeight="false" outlineLevel="0" collapsed="false">
      <c r="A2285" s="250" t="n">
        <v>95608</v>
      </c>
      <c r="B2285" s="250" t="s">
        <v>2728</v>
      </c>
      <c r="C2285" s="250" t="s">
        <v>204</v>
      </c>
      <c r="D2285" s="251" t="n">
        <v>39.28</v>
      </c>
    </row>
    <row r="2286" customFormat="false" ht="12.8" hidden="false" customHeight="false" outlineLevel="0" collapsed="false">
      <c r="A2286" s="250" t="n">
        <v>95609</v>
      </c>
      <c r="B2286" s="250" t="s">
        <v>2729</v>
      </c>
      <c r="C2286" s="250" t="s">
        <v>204</v>
      </c>
      <c r="D2286" s="251" t="n">
        <v>49.82</v>
      </c>
    </row>
    <row r="2287" customFormat="false" ht="12.8" hidden="false" customHeight="false" outlineLevel="0" collapsed="false">
      <c r="A2287" s="250" t="n">
        <v>100651</v>
      </c>
      <c r="B2287" s="250" t="s">
        <v>2730</v>
      </c>
      <c r="C2287" s="250" t="s">
        <v>171</v>
      </c>
      <c r="D2287" s="251" t="n">
        <v>130.89</v>
      </c>
    </row>
    <row r="2288" customFormat="false" ht="12.8" hidden="false" customHeight="false" outlineLevel="0" collapsed="false">
      <c r="A2288" s="250" t="n">
        <v>100652</v>
      </c>
      <c r="B2288" s="250" t="s">
        <v>2731</v>
      </c>
      <c r="C2288" s="250" t="s">
        <v>171</v>
      </c>
      <c r="D2288" s="251" t="n">
        <v>244.1</v>
      </c>
    </row>
    <row r="2289" customFormat="false" ht="12.8" hidden="false" customHeight="false" outlineLevel="0" collapsed="false">
      <c r="A2289" s="250" t="n">
        <v>100653</v>
      </c>
      <c r="B2289" s="250" t="s">
        <v>2732</v>
      </c>
      <c r="C2289" s="250" t="s">
        <v>171</v>
      </c>
      <c r="D2289" s="251" t="n">
        <v>400.62</v>
      </c>
    </row>
    <row r="2290" customFormat="false" ht="12.8" hidden="false" customHeight="false" outlineLevel="0" collapsed="false">
      <c r="A2290" s="250" t="n">
        <v>100654</v>
      </c>
      <c r="B2290" s="250" t="s">
        <v>2733</v>
      </c>
      <c r="C2290" s="250" t="s">
        <v>171</v>
      </c>
      <c r="D2290" s="251" t="n">
        <v>535.45</v>
      </c>
    </row>
    <row r="2291" customFormat="false" ht="12.8" hidden="false" customHeight="false" outlineLevel="0" collapsed="false">
      <c r="A2291" s="250" t="n">
        <v>100655</v>
      </c>
      <c r="B2291" s="250" t="s">
        <v>2734</v>
      </c>
      <c r="C2291" s="250" t="s">
        <v>171</v>
      </c>
      <c r="D2291" s="251" t="n">
        <v>618.17</v>
      </c>
    </row>
    <row r="2292" customFormat="false" ht="12.8" hidden="false" customHeight="false" outlineLevel="0" collapsed="false">
      <c r="A2292" s="250" t="n">
        <v>100656</v>
      </c>
      <c r="B2292" s="250" t="s">
        <v>2735</v>
      </c>
      <c r="C2292" s="250" t="s">
        <v>171</v>
      </c>
      <c r="D2292" s="251" t="n">
        <v>118.95</v>
      </c>
    </row>
    <row r="2293" customFormat="false" ht="12.8" hidden="false" customHeight="false" outlineLevel="0" collapsed="false">
      <c r="A2293" s="250" t="n">
        <v>100657</v>
      </c>
      <c r="B2293" s="250" t="s">
        <v>2736</v>
      </c>
      <c r="C2293" s="250" t="s">
        <v>171</v>
      </c>
      <c r="D2293" s="251" t="n">
        <v>152.72</v>
      </c>
    </row>
    <row r="2294" customFormat="false" ht="12.8" hidden="false" customHeight="false" outlineLevel="0" collapsed="false">
      <c r="A2294" s="250" t="n">
        <v>100658</v>
      </c>
      <c r="B2294" s="250" t="s">
        <v>2737</v>
      </c>
      <c r="C2294" s="250" t="s">
        <v>171</v>
      </c>
      <c r="D2294" s="251" t="n">
        <v>348.14</v>
      </c>
    </row>
    <row r="2295" customFormat="false" ht="12.8" hidden="false" customHeight="false" outlineLevel="0" collapsed="false">
      <c r="A2295" s="250" t="n">
        <v>100889</v>
      </c>
      <c r="B2295" s="250" t="s">
        <v>2738</v>
      </c>
      <c r="C2295" s="250" t="s">
        <v>2031</v>
      </c>
      <c r="D2295" s="251" t="n">
        <v>12.05</v>
      </c>
    </row>
    <row r="2296" customFormat="false" ht="12.8" hidden="false" customHeight="false" outlineLevel="0" collapsed="false">
      <c r="A2296" s="250" t="n">
        <v>100890</v>
      </c>
      <c r="B2296" s="250" t="s">
        <v>2739</v>
      </c>
      <c r="C2296" s="250" t="s">
        <v>2031</v>
      </c>
      <c r="D2296" s="251" t="n">
        <v>11.84</v>
      </c>
    </row>
    <row r="2297" customFormat="false" ht="12.8" hidden="false" customHeight="false" outlineLevel="0" collapsed="false">
      <c r="A2297" s="250" t="n">
        <v>100892</v>
      </c>
      <c r="B2297" s="250" t="s">
        <v>2740</v>
      </c>
      <c r="C2297" s="250" t="s">
        <v>2031</v>
      </c>
      <c r="D2297" s="251" t="n">
        <v>12.59</v>
      </c>
    </row>
    <row r="2298" customFormat="false" ht="12.8" hidden="false" customHeight="false" outlineLevel="0" collapsed="false">
      <c r="A2298" s="250" t="n">
        <v>100893</v>
      </c>
      <c r="B2298" s="250" t="s">
        <v>2741</v>
      </c>
      <c r="C2298" s="250" t="s">
        <v>2031</v>
      </c>
      <c r="D2298" s="251" t="n">
        <v>12.37</v>
      </c>
    </row>
    <row r="2299" customFormat="false" ht="12.8" hidden="false" customHeight="false" outlineLevel="0" collapsed="false">
      <c r="A2299" s="250" t="n">
        <v>100894</v>
      </c>
      <c r="B2299" s="250" t="s">
        <v>2742</v>
      </c>
      <c r="C2299" s="250" t="s">
        <v>2031</v>
      </c>
      <c r="D2299" s="251" t="n">
        <v>12.25</v>
      </c>
    </row>
    <row r="2300" customFormat="false" ht="12.8" hidden="false" customHeight="false" outlineLevel="0" collapsed="false">
      <c r="A2300" s="250" t="n">
        <v>100896</v>
      </c>
      <c r="B2300" s="250" t="s">
        <v>2743</v>
      </c>
      <c r="C2300" s="250" t="s">
        <v>171</v>
      </c>
      <c r="D2300" s="251" t="n">
        <v>59.79</v>
      </c>
    </row>
    <row r="2301" customFormat="false" ht="12.8" hidden="false" customHeight="false" outlineLevel="0" collapsed="false">
      <c r="A2301" s="250" t="n">
        <v>100897</v>
      </c>
      <c r="B2301" s="250" t="s">
        <v>2744</v>
      </c>
      <c r="C2301" s="250" t="s">
        <v>171</v>
      </c>
      <c r="D2301" s="251" t="n">
        <v>112.69</v>
      </c>
    </row>
    <row r="2302" customFormat="false" ht="12.8" hidden="false" customHeight="false" outlineLevel="0" collapsed="false">
      <c r="A2302" s="250" t="n">
        <v>100898</v>
      </c>
      <c r="B2302" s="250" t="s">
        <v>2745</v>
      </c>
      <c r="C2302" s="250" t="s">
        <v>171</v>
      </c>
      <c r="D2302" s="251" t="n">
        <v>212.09</v>
      </c>
    </row>
    <row r="2303" customFormat="false" ht="12.8" hidden="false" customHeight="false" outlineLevel="0" collapsed="false">
      <c r="A2303" s="250" t="n">
        <v>100899</v>
      </c>
      <c r="B2303" s="250" t="s">
        <v>2746</v>
      </c>
      <c r="C2303" s="250" t="s">
        <v>171</v>
      </c>
      <c r="D2303" s="251" t="n">
        <v>93.45</v>
      </c>
    </row>
    <row r="2304" customFormat="false" ht="12.8" hidden="false" customHeight="false" outlineLevel="0" collapsed="false">
      <c r="A2304" s="250" t="n">
        <v>100900</v>
      </c>
      <c r="B2304" s="250" t="s">
        <v>2747</v>
      </c>
      <c r="C2304" s="250" t="s">
        <v>171</v>
      </c>
      <c r="D2304" s="251" t="n">
        <v>244.48</v>
      </c>
    </row>
    <row r="2305" customFormat="false" ht="12.8" hidden="false" customHeight="false" outlineLevel="0" collapsed="false">
      <c r="A2305" s="250" t="n">
        <v>101173</v>
      </c>
      <c r="B2305" s="250" t="s">
        <v>2748</v>
      </c>
      <c r="C2305" s="250" t="s">
        <v>171</v>
      </c>
      <c r="D2305" s="251" t="n">
        <v>64.78</v>
      </c>
    </row>
    <row r="2306" customFormat="false" ht="12.8" hidden="false" customHeight="false" outlineLevel="0" collapsed="false">
      <c r="A2306" s="250" t="n">
        <v>101174</v>
      </c>
      <c r="B2306" s="250" t="s">
        <v>2749</v>
      </c>
      <c r="C2306" s="250" t="s">
        <v>171</v>
      </c>
      <c r="D2306" s="251" t="n">
        <v>92.47</v>
      </c>
    </row>
    <row r="2307" customFormat="false" ht="12.8" hidden="false" customHeight="false" outlineLevel="0" collapsed="false">
      <c r="A2307" s="250" t="n">
        <v>101175</v>
      </c>
      <c r="B2307" s="250" t="s">
        <v>2750</v>
      </c>
      <c r="C2307" s="250" t="s">
        <v>171</v>
      </c>
      <c r="D2307" s="251" t="n">
        <v>126.04</v>
      </c>
    </row>
    <row r="2308" customFormat="false" ht="12.8" hidden="false" customHeight="false" outlineLevel="0" collapsed="false">
      <c r="A2308" s="250" t="n">
        <v>101176</v>
      </c>
      <c r="B2308" s="250" t="s">
        <v>2751</v>
      </c>
      <c r="C2308" s="250" t="s">
        <v>171</v>
      </c>
      <c r="D2308" s="251" t="n">
        <v>154.16</v>
      </c>
    </row>
    <row r="2309" customFormat="false" ht="12.8" hidden="false" customHeight="false" outlineLevel="0" collapsed="false">
      <c r="A2309" s="250" t="n">
        <v>102521</v>
      </c>
      <c r="B2309" s="250" t="s">
        <v>2752</v>
      </c>
      <c r="C2309" s="250" t="s">
        <v>204</v>
      </c>
      <c r="D2309" s="251" t="n">
        <v>139.55</v>
      </c>
    </row>
    <row r="2310" customFormat="false" ht="12.8" hidden="false" customHeight="false" outlineLevel="0" collapsed="false">
      <c r="A2310" s="250" t="n">
        <v>102522</v>
      </c>
      <c r="B2310" s="250" t="s">
        <v>2753</v>
      </c>
      <c r="C2310" s="250" t="s">
        <v>204</v>
      </c>
      <c r="D2310" s="251" t="n">
        <v>204.75</v>
      </c>
    </row>
    <row r="2311" customFormat="false" ht="12.8" hidden="false" customHeight="false" outlineLevel="0" collapsed="false">
      <c r="A2311" s="250" t="n">
        <v>102523</v>
      </c>
      <c r="B2311" s="250" t="s">
        <v>2754</v>
      </c>
      <c r="C2311" s="250" t="s">
        <v>204</v>
      </c>
      <c r="D2311" s="251" t="n">
        <v>269.92</v>
      </c>
    </row>
    <row r="2312" customFormat="false" ht="12.8" hidden="false" customHeight="false" outlineLevel="0" collapsed="false">
      <c r="A2312" s="250" t="n">
        <v>95240</v>
      </c>
      <c r="B2312" s="250" t="s">
        <v>2755</v>
      </c>
      <c r="C2312" s="250" t="s">
        <v>23</v>
      </c>
      <c r="D2312" s="251" t="n">
        <v>18.22</v>
      </c>
    </row>
    <row r="2313" customFormat="false" ht="12.8" hidden="false" customHeight="false" outlineLevel="0" collapsed="false">
      <c r="A2313" s="250" t="n">
        <v>95241</v>
      </c>
      <c r="B2313" s="250" t="s">
        <v>2756</v>
      </c>
      <c r="C2313" s="250" t="s">
        <v>23</v>
      </c>
      <c r="D2313" s="251" t="n">
        <v>34.51</v>
      </c>
    </row>
    <row r="2314" customFormat="false" ht="12.8" hidden="false" customHeight="false" outlineLevel="0" collapsed="false">
      <c r="A2314" s="250" t="n">
        <v>96616</v>
      </c>
      <c r="B2314" s="250" t="s">
        <v>2757</v>
      </c>
      <c r="C2314" s="250" t="s">
        <v>33</v>
      </c>
      <c r="D2314" s="251" t="n">
        <v>765.71</v>
      </c>
    </row>
    <row r="2315" customFormat="false" ht="12.8" hidden="false" customHeight="false" outlineLevel="0" collapsed="false">
      <c r="A2315" s="250" t="n">
        <v>96617</v>
      </c>
      <c r="B2315" s="250" t="s">
        <v>2758</v>
      </c>
      <c r="C2315" s="250" t="s">
        <v>23</v>
      </c>
      <c r="D2315" s="251" t="n">
        <v>19.18</v>
      </c>
    </row>
    <row r="2316" customFormat="false" ht="12.8" hidden="false" customHeight="false" outlineLevel="0" collapsed="false">
      <c r="A2316" s="250" t="n">
        <v>96619</v>
      </c>
      <c r="B2316" s="250" t="s">
        <v>2759</v>
      </c>
      <c r="C2316" s="250" t="s">
        <v>23</v>
      </c>
      <c r="D2316" s="251" t="n">
        <v>38.27</v>
      </c>
    </row>
    <row r="2317" customFormat="false" ht="12.8" hidden="false" customHeight="false" outlineLevel="0" collapsed="false">
      <c r="A2317" s="250" t="n">
        <v>96620</v>
      </c>
      <c r="B2317" s="250" t="s">
        <v>2760</v>
      </c>
      <c r="C2317" s="250" t="s">
        <v>33</v>
      </c>
      <c r="D2317" s="251" t="n">
        <v>690.49</v>
      </c>
    </row>
    <row r="2318" customFormat="false" ht="12.8" hidden="false" customHeight="false" outlineLevel="0" collapsed="false">
      <c r="A2318" s="250" t="n">
        <v>96621</v>
      </c>
      <c r="B2318" s="250" t="s">
        <v>2761</v>
      </c>
      <c r="C2318" s="250" t="s">
        <v>33</v>
      </c>
      <c r="D2318" s="251" t="n">
        <v>203.58</v>
      </c>
    </row>
    <row r="2319" customFormat="false" ht="12.8" hidden="false" customHeight="false" outlineLevel="0" collapsed="false">
      <c r="A2319" s="250" t="n">
        <v>96622</v>
      </c>
      <c r="B2319" s="250" t="s">
        <v>2762</v>
      </c>
      <c r="C2319" s="250" t="s">
        <v>33</v>
      </c>
      <c r="D2319" s="251" t="n">
        <v>185.44</v>
      </c>
    </row>
    <row r="2320" customFormat="false" ht="12.8" hidden="false" customHeight="false" outlineLevel="0" collapsed="false">
      <c r="A2320" s="250" t="n">
        <v>96623</v>
      </c>
      <c r="B2320" s="250" t="s">
        <v>2763</v>
      </c>
      <c r="C2320" s="250" t="s">
        <v>33</v>
      </c>
      <c r="D2320" s="251" t="n">
        <v>174.11</v>
      </c>
    </row>
    <row r="2321" customFormat="false" ht="12.8" hidden="false" customHeight="false" outlineLevel="0" collapsed="false">
      <c r="A2321" s="250" t="n">
        <v>96624</v>
      </c>
      <c r="B2321" s="250" t="s">
        <v>2764</v>
      </c>
      <c r="C2321" s="250" t="s">
        <v>33</v>
      </c>
      <c r="D2321" s="251" t="n">
        <v>155.98</v>
      </c>
    </row>
    <row r="2322" customFormat="false" ht="12.8" hidden="false" customHeight="false" outlineLevel="0" collapsed="false">
      <c r="A2322" s="250" t="n">
        <v>97082</v>
      </c>
      <c r="B2322" s="250" t="s">
        <v>2765</v>
      </c>
      <c r="C2322" s="250" t="s">
        <v>33</v>
      </c>
      <c r="D2322" s="251" t="n">
        <v>85.14</v>
      </c>
    </row>
    <row r="2323" customFormat="false" ht="12.8" hidden="false" customHeight="false" outlineLevel="0" collapsed="false">
      <c r="A2323" s="250" t="n">
        <v>97083</v>
      </c>
      <c r="B2323" s="250" t="s">
        <v>2766</v>
      </c>
      <c r="C2323" s="250" t="s">
        <v>23</v>
      </c>
      <c r="D2323" s="251" t="n">
        <v>4.29</v>
      </c>
    </row>
    <row r="2324" customFormat="false" ht="12.8" hidden="false" customHeight="false" outlineLevel="0" collapsed="false">
      <c r="A2324" s="250" t="n">
        <v>97084</v>
      </c>
      <c r="B2324" s="250" t="s">
        <v>2767</v>
      </c>
      <c r="C2324" s="250" t="s">
        <v>23</v>
      </c>
      <c r="D2324" s="251" t="n">
        <v>0.89</v>
      </c>
    </row>
    <row r="2325" customFormat="false" ht="12.8" hidden="false" customHeight="false" outlineLevel="0" collapsed="false">
      <c r="A2325" s="250" t="n">
        <v>97086</v>
      </c>
      <c r="B2325" s="250" t="s">
        <v>2768</v>
      </c>
      <c r="C2325" s="250" t="s">
        <v>23</v>
      </c>
      <c r="D2325" s="251" t="n">
        <v>158.32</v>
      </c>
    </row>
    <row r="2326" customFormat="false" ht="12.8" hidden="false" customHeight="false" outlineLevel="0" collapsed="false">
      <c r="A2326" s="250" t="n">
        <v>97087</v>
      </c>
      <c r="B2326" s="250" t="s">
        <v>2769</v>
      </c>
      <c r="C2326" s="250" t="s">
        <v>23</v>
      </c>
      <c r="D2326" s="251" t="n">
        <v>1.8</v>
      </c>
    </row>
    <row r="2327" customFormat="false" ht="12.8" hidden="false" customHeight="false" outlineLevel="0" collapsed="false">
      <c r="A2327" s="250" t="n">
        <v>97088</v>
      </c>
      <c r="B2327" s="250" t="s">
        <v>2770</v>
      </c>
      <c r="C2327" s="250" t="s">
        <v>2031</v>
      </c>
      <c r="D2327" s="251" t="n">
        <v>16.08</v>
      </c>
    </row>
    <row r="2328" customFormat="false" ht="12.8" hidden="false" customHeight="false" outlineLevel="0" collapsed="false">
      <c r="A2328" s="250" t="n">
        <v>97089</v>
      </c>
      <c r="B2328" s="250" t="s">
        <v>2771</v>
      </c>
      <c r="C2328" s="250" t="s">
        <v>2031</v>
      </c>
      <c r="D2328" s="251" t="n">
        <v>14.66</v>
      </c>
    </row>
    <row r="2329" customFormat="false" ht="12.8" hidden="false" customHeight="false" outlineLevel="0" collapsed="false">
      <c r="A2329" s="250" t="n">
        <v>97090</v>
      </c>
      <c r="B2329" s="250" t="s">
        <v>2772</v>
      </c>
      <c r="C2329" s="250" t="s">
        <v>2031</v>
      </c>
      <c r="D2329" s="251" t="n">
        <v>14.31</v>
      </c>
    </row>
    <row r="2330" customFormat="false" ht="12.8" hidden="false" customHeight="false" outlineLevel="0" collapsed="false">
      <c r="A2330" s="250" t="n">
        <v>97091</v>
      </c>
      <c r="B2330" s="250" t="s">
        <v>2773</v>
      </c>
      <c r="C2330" s="250" t="s">
        <v>2031</v>
      </c>
      <c r="D2330" s="251" t="n">
        <v>13.84</v>
      </c>
    </row>
    <row r="2331" customFormat="false" ht="12.8" hidden="false" customHeight="false" outlineLevel="0" collapsed="false">
      <c r="A2331" s="250" t="n">
        <v>97092</v>
      </c>
      <c r="B2331" s="250" t="s">
        <v>2774</v>
      </c>
      <c r="C2331" s="250" t="s">
        <v>2031</v>
      </c>
      <c r="D2331" s="251" t="n">
        <v>13.34</v>
      </c>
    </row>
    <row r="2332" customFormat="false" ht="12.8" hidden="false" customHeight="false" outlineLevel="0" collapsed="false">
      <c r="A2332" s="250" t="n">
        <v>97093</v>
      </c>
      <c r="B2332" s="250" t="s">
        <v>2775</v>
      </c>
      <c r="C2332" s="250" t="s">
        <v>2031</v>
      </c>
      <c r="D2332" s="251" t="n">
        <v>12.45</v>
      </c>
    </row>
    <row r="2333" customFormat="false" ht="12.8" hidden="false" customHeight="false" outlineLevel="0" collapsed="false">
      <c r="A2333" s="250" t="n">
        <v>97096</v>
      </c>
      <c r="B2333" s="250" t="s">
        <v>2776</v>
      </c>
      <c r="C2333" s="250" t="s">
        <v>33</v>
      </c>
      <c r="D2333" s="251" t="n">
        <v>549.29</v>
      </c>
    </row>
    <row r="2334" customFormat="false" ht="12.8" hidden="false" customHeight="false" outlineLevel="0" collapsed="false">
      <c r="A2334" s="250" t="n">
        <v>97097</v>
      </c>
      <c r="B2334" s="250" t="s">
        <v>2777</v>
      </c>
      <c r="C2334" s="250" t="s">
        <v>23</v>
      </c>
      <c r="D2334" s="251" t="n">
        <v>38.54</v>
      </c>
    </row>
    <row r="2335" customFormat="false" ht="12.8" hidden="false" customHeight="false" outlineLevel="0" collapsed="false">
      <c r="A2335" s="250" t="n">
        <v>97101</v>
      </c>
      <c r="B2335" s="250" t="s">
        <v>2778</v>
      </c>
      <c r="C2335" s="250" t="s">
        <v>23</v>
      </c>
      <c r="D2335" s="251" t="n">
        <v>164.66</v>
      </c>
    </row>
    <row r="2336" customFormat="false" ht="12.8" hidden="false" customHeight="false" outlineLevel="0" collapsed="false">
      <c r="A2336" s="250" t="n">
        <v>97102</v>
      </c>
      <c r="B2336" s="250" t="s">
        <v>2779</v>
      </c>
      <c r="C2336" s="250" t="s">
        <v>23</v>
      </c>
      <c r="D2336" s="251" t="n">
        <v>205.48</v>
      </c>
    </row>
    <row r="2337" customFormat="false" ht="12.8" hidden="false" customHeight="false" outlineLevel="0" collapsed="false">
      <c r="A2337" s="250" t="n">
        <v>97103</v>
      </c>
      <c r="B2337" s="250" t="s">
        <v>2780</v>
      </c>
      <c r="C2337" s="250" t="s">
        <v>23</v>
      </c>
      <c r="D2337" s="251" t="n">
        <v>242.9</v>
      </c>
    </row>
    <row r="2338" customFormat="false" ht="12.8" hidden="false" customHeight="false" outlineLevel="0" collapsed="false">
      <c r="A2338" s="250" t="n">
        <v>100322</v>
      </c>
      <c r="B2338" s="250" t="s">
        <v>2781</v>
      </c>
      <c r="C2338" s="250" t="s">
        <v>33</v>
      </c>
      <c r="D2338" s="251" t="n">
        <v>150.91</v>
      </c>
    </row>
    <row r="2339" customFormat="false" ht="12.8" hidden="false" customHeight="false" outlineLevel="0" collapsed="false">
      <c r="A2339" s="250" t="n">
        <v>100323</v>
      </c>
      <c r="B2339" s="250" t="s">
        <v>2782</v>
      </c>
      <c r="C2339" s="250" t="s">
        <v>33</v>
      </c>
      <c r="D2339" s="251" t="n">
        <v>164.91</v>
      </c>
    </row>
    <row r="2340" customFormat="false" ht="12.8" hidden="false" customHeight="false" outlineLevel="0" collapsed="false">
      <c r="A2340" s="250" t="n">
        <v>100324</v>
      </c>
      <c r="B2340" s="250" t="s">
        <v>2783</v>
      </c>
      <c r="C2340" s="250" t="s">
        <v>33</v>
      </c>
      <c r="D2340" s="251" t="n">
        <v>155.75</v>
      </c>
    </row>
    <row r="2341" customFormat="false" ht="12.8" hidden="false" customHeight="false" outlineLevel="0" collapsed="false">
      <c r="A2341" s="250" t="n">
        <v>103072</v>
      </c>
      <c r="B2341" s="250" t="s">
        <v>2784</v>
      </c>
      <c r="C2341" s="250" t="s">
        <v>23</v>
      </c>
      <c r="D2341" s="251" t="n">
        <v>286.75</v>
      </c>
    </row>
    <row r="2342" customFormat="false" ht="12.8" hidden="false" customHeight="false" outlineLevel="0" collapsed="false">
      <c r="A2342" s="250" t="n">
        <v>103073</v>
      </c>
      <c r="B2342" s="250" t="s">
        <v>2785</v>
      </c>
      <c r="C2342" s="250" t="s">
        <v>23</v>
      </c>
      <c r="D2342" s="251" t="n">
        <v>345.97</v>
      </c>
    </row>
    <row r="2343" customFormat="false" ht="12.8" hidden="false" customHeight="false" outlineLevel="0" collapsed="false">
      <c r="A2343" s="250" t="n">
        <v>103074</v>
      </c>
      <c r="B2343" s="250" t="s">
        <v>2786</v>
      </c>
      <c r="C2343" s="250" t="s">
        <v>23</v>
      </c>
      <c r="D2343" s="251" t="n">
        <v>161.38</v>
      </c>
    </row>
    <row r="2344" customFormat="false" ht="12.8" hidden="false" customHeight="false" outlineLevel="0" collapsed="false">
      <c r="A2344" s="250" t="n">
        <v>103075</v>
      </c>
      <c r="B2344" s="250" t="s">
        <v>2787</v>
      </c>
      <c r="C2344" s="250" t="s">
        <v>23</v>
      </c>
      <c r="D2344" s="251" t="n">
        <v>199.92</v>
      </c>
    </row>
    <row r="2345" customFormat="false" ht="12.8" hidden="false" customHeight="false" outlineLevel="0" collapsed="false">
      <c r="A2345" s="250" t="n">
        <v>103076</v>
      </c>
      <c r="B2345" s="250" t="s">
        <v>2788</v>
      </c>
      <c r="C2345" s="250" t="s">
        <v>23</v>
      </c>
      <c r="D2345" s="251" t="n">
        <v>142.03</v>
      </c>
    </row>
    <row r="2346" customFormat="false" ht="12.8" hidden="false" customHeight="false" outlineLevel="0" collapsed="false">
      <c r="A2346" s="250" t="n">
        <v>103077</v>
      </c>
      <c r="B2346" s="250" t="s">
        <v>2789</v>
      </c>
      <c r="C2346" s="250" t="s">
        <v>23</v>
      </c>
      <c r="D2346" s="251" t="n">
        <v>182.86</v>
      </c>
    </row>
    <row r="2347" customFormat="false" ht="12.8" hidden="false" customHeight="false" outlineLevel="0" collapsed="false">
      <c r="A2347" s="250" t="n">
        <v>103078</v>
      </c>
      <c r="B2347" s="250" t="s">
        <v>2790</v>
      </c>
      <c r="C2347" s="250" t="s">
        <v>23</v>
      </c>
      <c r="D2347" s="251" t="n">
        <v>220.27</v>
      </c>
    </row>
    <row r="2348" customFormat="false" ht="12.8" hidden="false" customHeight="false" outlineLevel="0" collapsed="false">
      <c r="A2348" s="250" t="n">
        <v>103079</v>
      </c>
      <c r="B2348" s="250" t="s">
        <v>2791</v>
      </c>
      <c r="C2348" s="250" t="s">
        <v>23</v>
      </c>
      <c r="D2348" s="251" t="n">
        <v>264.13</v>
      </c>
    </row>
    <row r="2349" customFormat="false" ht="12.8" hidden="false" customHeight="false" outlineLevel="0" collapsed="false">
      <c r="A2349" s="250" t="n">
        <v>103080</v>
      </c>
      <c r="B2349" s="250" t="s">
        <v>2792</v>
      </c>
      <c r="C2349" s="250" t="s">
        <v>23</v>
      </c>
      <c r="D2349" s="251" t="n">
        <v>323.34</v>
      </c>
    </row>
    <row r="2350" customFormat="false" ht="12.8" hidden="false" customHeight="false" outlineLevel="0" collapsed="false">
      <c r="A2350" s="250" t="n">
        <v>92263</v>
      </c>
      <c r="B2350" s="250" t="s">
        <v>2793</v>
      </c>
      <c r="C2350" s="250" t="s">
        <v>23</v>
      </c>
      <c r="D2350" s="251" t="n">
        <v>153.56</v>
      </c>
    </row>
    <row r="2351" customFormat="false" ht="12.8" hidden="false" customHeight="false" outlineLevel="0" collapsed="false">
      <c r="A2351" s="250" t="n">
        <v>92264</v>
      </c>
      <c r="B2351" s="250" t="s">
        <v>2794</v>
      </c>
      <c r="C2351" s="250" t="s">
        <v>23</v>
      </c>
      <c r="D2351" s="251" t="n">
        <v>189.56</v>
      </c>
    </row>
    <row r="2352" customFormat="false" ht="12.8" hidden="false" customHeight="false" outlineLevel="0" collapsed="false">
      <c r="A2352" s="250" t="n">
        <v>92265</v>
      </c>
      <c r="B2352" s="250" t="s">
        <v>2795</v>
      </c>
      <c r="C2352" s="250" t="s">
        <v>23</v>
      </c>
      <c r="D2352" s="251" t="n">
        <v>111.94</v>
      </c>
    </row>
    <row r="2353" customFormat="false" ht="12.8" hidden="false" customHeight="false" outlineLevel="0" collapsed="false">
      <c r="A2353" s="250" t="n">
        <v>92266</v>
      </c>
      <c r="B2353" s="250" t="s">
        <v>2796</v>
      </c>
      <c r="C2353" s="250" t="s">
        <v>23</v>
      </c>
      <c r="D2353" s="251" t="n">
        <v>142.82</v>
      </c>
    </row>
    <row r="2354" customFormat="false" ht="12.8" hidden="false" customHeight="false" outlineLevel="0" collapsed="false">
      <c r="A2354" s="250" t="n">
        <v>92267</v>
      </c>
      <c r="B2354" s="250" t="s">
        <v>2797</v>
      </c>
      <c r="C2354" s="250" t="s">
        <v>23</v>
      </c>
      <c r="D2354" s="251" t="n">
        <v>41.97</v>
      </c>
    </row>
    <row r="2355" customFormat="false" ht="12.8" hidden="false" customHeight="false" outlineLevel="0" collapsed="false">
      <c r="A2355" s="250" t="n">
        <v>92268</v>
      </c>
      <c r="B2355" s="250" t="s">
        <v>2798</v>
      </c>
      <c r="C2355" s="250" t="s">
        <v>23</v>
      </c>
      <c r="D2355" s="251" t="n">
        <v>70.27</v>
      </c>
    </row>
    <row r="2356" customFormat="false" ht="12.8" hidden="false" customHeight="false" outlineLevel="0" collapsed="false">
      <c r="A2356" s="250" t="n">
        <v>92269</v>
      </c>
      <c r="B2356" s="250" t="s">
        <v>2799</v>
      </c>
      <c r="C2356" s="250" t="s">
        <v>23</v>
      </c>
      <c r="D2356" s="251" t="n">
        <v>127.14</v>
      </c>
    </row>
    <row r="2357" customFormat="false" ht="12.8" hidden="false" customHeight="false" outlineLevel="0" collapsed="false">
      <c r="A2357" s="250" t="n">
        <v>92270</v>
      </c>
      <c r="B2357" s="250" t="s">
        <v>2800</v>
      </c>
      <c r="C2357" s="250" t="s">
        <v>23</v>
      </c>
      <c r="D2357" s="251" t="n">
        <v>191.31</v>
      </c>
    </row>
    <row r="2358" customFormat="false" ht="12.8" hidden="false" customHeight="false" outlineLevel="0" collapsed="false">
      <c r="A2358" s="250" t="n">
        <v>92271</v>
      </c>
      <c r="B2358" s="250" t="s">
        <v>2801</v>
      </c>
      <c r="C2358" s="250" t="s">
        <v>23</v>
      </c>
      <c r="D2358" s="251" t="n">
        <v>119.84</v>
      </c>
    </row>
    <row r="2359" customFormat="false" ht="12.8" hidden="false" customHeight="false" outlineLevel="0" collapsed="false">
      <c r="A2359" s="250" t="n">
        <v>92272</v>
      </c>
      <c r="B2359" s="250" t="s">
        <v>2802</v>
      </c>
      <c r="C2359" s="250" t="s">
        <v>171</v>
      </c>
      <c r="D2359" s="251" t="n">
        <v>34.06</v>
      </c>
    </row>
    <row r="2360" customFormat="false" ht="12.8" hidden="false" customHeight="false" outlineLevel="0" collapsed="false">
      <c r="A2360" s="250" t="n">
        <v>92273</v>
      </c>
      <c r="B2360" s="250" t="s">
        <v>2803</v>
      </c>
      <c r="C2360" s="250" t="s">
        <v>171</v>
      </c>
      <c r="D2360" s="251" t="n">
        <v>15.02</v>
      </c>
    </row>
    <row r="2361" customFormat="false" ht="12.8" hidden="false" customHeight="false" outlineLevel="0" collapsed="false">
      <c r="A2361" s="250" t="n">
        <v>92409</v>
      </c>
      <c r="B2361" s="250" t="s">
        <v>2804</v>
      </c>
      <c r="C2361" s="250" t="s">
        <v>23</v>
      </c>
      <c r="D2361" s="251" t="n">
        <v>248.18</v>
      </c>
    </row>
    <row r="2362" customFormat="false" ht="12.8" hidden="false" customHeight="false" outlineLevel="0" collapsed="false">
      <c r="A2362" s="250" t="n">
        <v>92411</v>
      </c>
      <c r="B2362" s="250" t="s">
        <v>2805</v>
      </c>
      <c r="C2362" s="250" t="s">
        <v>23</v>
      </c>
      <c r="D2362" s="251" t="n">
        <v>172.02</v>
      </c>
    </row>
    <row r="2363" customFormat="false" ht="12.8" hidden="false" customHeight="false" outlineLevel="0" collapsed="false">
      <c r="A2363" s="250" t="n">
        <v>92413</v>
      </c>
      <c r="B2363" s="250" t="s">
        <v>2806</v>
      </c>
      <c r="C2363" s="250" t="s">
        <v>23</v>
      </c>
      <c r="D2363" s="251" t="n">
        <v>115.55</v>
      </c>
    </row>
    <row r="2364" customFormat="false" ht="12.8" hidden="false" customHeight="false" outlineLevel="0" collapsed="false">
      <c r="A2364" s="250" t="n">
        <v>92415</v>
      </c>
      <c r="B2364" s="250" t="s">
        <v>2807</v>
      </c>
      <c r="C2364" s="250" t="s">
        <v>23</v>
      </c>
      <c r="D2364" s="251" t="n">
        <v>145</v>
      </c>
    </row>
    <row r="2365" customFormat="false" ht="12.8" hidden="false" customHeight="false" outlineLevel="0" collapsed="false">
      <c r="A2365" s="250" t="n">
        <v>92417</v>
      </c>
      <c r="B2365" s="250" t="s">
        <v>2808</v>
      </c>
      <c r="C2365" s="250" t="s">
        <v>23</v>
      </c>
      <c r="D2365" s="251" t="n">
        <v>173.4</v>
      </c>
    </row>
    <row r="2366" customFormat="false" ht="12.8" hidden="false" customHeight="false" outlineLevel="0" collapsed="false">
      <c r="A2366" s="250" t="n">
        <v>92419</v>
      </c>
      <c r="B2366" s="250" t="s">
        <v>2809</v>
      </c>
      <c r="C2366" s="250" t="s">
        <v>23</v>
      </c>
      <c r="D2366" s="251" t="n">
        <v>94.68</v>
      </c>
    </row>
    <row r="2367" customFormat="false" ht="12.8" hidden="false" customHeight="false" outlineLevel="0" collapsed="false">
      <c r="A2367" s="250" t="n">
        <v>92421</v>
      </c>
      <c r="B2367" s="250" t="s">
        <v>2810</v>
      </c>
      <c r="C2367" s="250" t="s">
        <v>23</v>
      </c>
      <c r="D2367" s="251" t="n">
        <v>116.45</v>
      </c>
    </row>
    <row r="2368" customFormat="false" ht="12.8" hidden="false" customHeight="false" outlineLevel="0" collapsed="false">
      <c r="A2368" s="250" t="n">
        <v>92423</v>
      </c>
      <c r="B2368" s="250" t="s">
        <v>2811</v>
      </c>
      <c r="C2368" s="250" t="s">
        <v>23</v>
      </c>
      <c r="D2368" s="251" t="n">
        <v>78.7</v>
      </c>
    </row>
    <row r="2369" customFormat="false" ht="12.8" hidden="false" customHeight="false" outlineLevel="0" collapsed="false">
      <c r="A2369" s="250" t="n">
        <v>92425</v>
      </c>
      <c r="B2369" s="250" t="s">
        <v>2812</v>
      </c>
      <c r="C2369" s="250" t="s">
        <v>23</v>
      </c>
      <c r="D2369" s="251" t="n">
        <v>97.64</v>
      </c>
    </row>
    <row r="2370" customFormat="false" ht="12.8" hidden="false" customHeight="false" outlineLevel="0" collapsed="false">
      <c r="A2370" s="250" t="n">
        <v>92427</v>
      </c>
      <c r="B2370" s="250" t="s">
        <v>2813</v>
      </c>
      <c r="C2370" s="250" t="s">
        <v>23</v>
      </c>
      <c r="D2370" s="251" t="n">
        <v>70.63</v>
      </c>
    </row>
    <row r="2371" customFormat="false" ht="12.8" hidden="false" customHeight="false" outlineLevel="0" collapsed="false">
      <c r="A2371" s="250" t="n">
        <v>92429</v>
      </c>
      <c r="B2371" s="250" t="s">
        <v>2814</v>
      </c>
      <c r="C2371" s="250" t="s">
        <v>23</v>
      </c>
      <c r="D2371" s="251" t="n">
        <v>88.17</v>
      </c>
    </row>
    <row r="2372" customFormat="false" ht="12.8" hidden="false" customHeight="false" outlineLevel="0" collapsed="false">
      <c r="A2372" s="250" t="n">
        <v>92431</v>
      </c>
      <c r="B2372" s="250" t="s">
        <v>2815</v>
      </c>
      <c r="C2372" s="250" t="s">
        <v>23</v>
      </c>
      <c r="D2372" s="251" t="n">
        <v>66.14</v>
      </c>
    </row>
    <row r="2373" customFormat="false" ht="12.8" hidden="false" customHeight="false" outlineLevel="0" collapsed="false">
      <c r="A2373" s="250" t="n">
        <v>92433</v>
      </c>
      <c r="B2373" s="250" t="s">
        <v>2816</v>
      </c>
      <c r="C2373" s="250" t="s">
        <v>23</v>
      </c>
      <c r="D2373" s="251" t="n">
        <v>82.8</v>
      </c>
    </row>
    <row r="2374" customFormat="false" ht="12.8" hidden="false" customHeight="false" outlineLevel="0" collapsed="false">
      <c r="A2374" s="250" t="n">
        <v>92435</v>
      </c>
      <c r="B2374" s="250" t="s">
        <v>2817</v>
      </c>
      <c r="C2374" s="250" t="s">
        <v>23</v>
      </c>
      <c r="D2374" s="251" t="n">
        <v>63.15</v>
      </c>
    </row>
    <row r="2375" customFormat="false" ht="12.8" hidden="false" customHeight="false" outlineLevel="0" collapsed="false">
      <c r="A2375" s="250" t="n">
        <v>92437</v>
      </c>
      <c r="B2375" s="250" t="s">
        <v>2818</v>
      </c>
      <c r="C2375" s="250" t="s">
        <v>23</v>
      </c>
      <c r="D2375" s="251" t="n">
        <v>79.26</v>
      </c>
    </row>
    <row r="2376" customFormat="false" ht="12.8" hidden="false" customHeight="false" outlineLevel="0" collapsed="false">
      <c r="A2376" s="250" t="n">
        <v>92439</v>
      </c>
      <c r="B2376" s="250" t="s">
        <v>2819</v>
      </c>
      <c r="C2376" s="250" t="s">
        <v>23</v>
      </c>
      <c r="D2376" s="251" t="n">
        <v>61.02</v>
      </c>
    </row>
    <row r="2377" customFormat="false" ht="12.8" hidden="false" customHeight="false" outlineLevel="0" collapsed="false">
      <c r="A2377" s="250" t="n">
        <v>92441</v>
      </c>
      <c r="B2377" s="250" t="s">
        <v>2820</v>
      </c>
      <c r="C2377" s="250" t="s">
        <v>23</v>
      </c>
      <c r="D2377" s="251" t="n">
        <v>76.72</v>
      </c>
    </row>
    <row r="2378" customFormat="false" ht="12.8" hidden="false" customHeight="false" outlineLevel="0" collapsed="false">
      <c r="A2378" s="250" t="n">
        <v>92443</v>
      </c>
      <c r="B2378" s="250" t="s">
        <v>2821</v>
      </c>
      <c r="C2378" s="250" t="s">
        <v>23</v>
      </c>
      <c r="D2378" s="251" t="n">
        <v>56.56</v>
      </c>
    </row>
    <row r="2379" customFormat="false" ht="12.8" hidden="false" customHeight="false" outlineLevel="0" collapsed="false">
      <c r="A2379" s="250" t="n">
        <v>92445</v>
      </c>
      <c r="B2379" s="250" t="s">
        <v>2822</v>
      </c>
      <c r="C2379" s="250" t="s">
        <v>23</v>
      </c>
      <c r="D2379" s="251" t="n">
        <v>71.71</v>
      </c>
    </row>
    <row r="2380" customFormat="false" ht="12.8" hidden="false" customHeight="false" outlineLevel="0" collapsed="false">
      <c r="A2380" s="250" t="n">
        <v>92446</v>
      </c>
      <c r="B2380" s="250" t="s">
        <v>2823</v>
      </c>
      <c r="C2380" s="250" t="s">
        <v>23</v>
      </c>
      <c r="D2380" s="251" t="n">
        <v>337.68</v>
      </c>
    </row>
    <row r="2381" customFormat="false" ht="12.8" hidden="false" customHeight="false" outlineLevel="0" collapsed="false">
      <c r="A2381" s="250" t="n">
        <v>92447</v>
      </c>
      <c r="B2381" s="250" t="s">
        <v>2824</v>
      </c>
      <c r="C2381" s="250" t="s">
        <v>23</v>
      </c>
      <c r="D2381" s="251" t="n">
        <v>234.84</v>
      </c>
    </row>
    <row r="2382" customFormat="false" ht="12.8" hidden="false" customHeight="false" outlineLevel="0" collapsed="false">
      <c r="A2382" s="250" t="n">
        <v>92448</v>
      </c>
      <c r="B2382" s="250" t="s">
        <v>2825</v>
      </c>
      <c r="C2382" s="250" t="s">
        <v>23</v>
      </c>
      <c r="D2382" s="251" t="n">
        <v>182.22</v>
      </c>
    </row>
    <row r="2383" customFormat="false" ht="12.8" hidden="false" customHeight="false" outlineLevel="0" collapsed="false">
      <c r="A2383" s="250" t="n">
        <v>92449</v>
      </c>
      <c r="B2383" s="250" t="s">
        <v>2826</v>
      </c>
      <c r="C2383" s="250" t="s">
        <v>23</v>
      </c>
      <c r="D2383" s="251" t="n">
        <v>274.02</v>
      </c>
    </row>
    <row r="2384" customFormat="false" ht="12.8" hidden="false" customHeight="false" outlineLevel="0" collapsed="false">
      <c r="A2384" s="250" t="n">
        <v>92450</v>
      </c>
      <c r="B2384" s="250" t="s">
        <v>2827</v>
      </c>
      <c r="C2384" s="250" t="s">
        <v>23</v>
      </c>
      <c r="D2384" s="251" t="n">
        <v>350.55</v>
      </c>
    </row>
    <row r="2385" customFormat="false" ht="12.8" hidden="false" customHeight="false" outlineLevel="0" collapsed="false">
      <c r="A2385" s="250" t="n">
        <v>92451</v>
      </c>
      <c r="B2385" s="250" t="s">
        <v>2828</v>
      </c>
      <c r="C2385" s="250" t="s">
        <v>23</v>
      </c>
      <c r="D2385" s="251" t="n">
        <v>186.45</v>
      </c>
    </row>
    <row r="2386" customFormat="false" ht="12.8" hidden="false" customHeight="false" outlineLevel="0" collapsed="false">
      <c r="A2386" s="250" t="n">
        <v>92452</v>
      </c>
      <c r="B2386" s="250" t="s">
        <v>2829</v>
      </c>
      <c r="C2386" s="250" t="s">
        <v>23</v>
      </c>
      <c r="D2386" s="251" t="n">
        <v>197.14</v>
      </c>
    </row>
    <row r="2387" customFormat="false" ht="12.8" hidden="false" customHeight="false" outlineLevel="0" collapsed="false">
      <c r="A2387" s="250" t="n">
        <v>92453</v>
      </c>
      <c r="B2387" s="250" t="s">
        <v>2830</v>
      </c>
      <c r="C2387" s="250" t="s">
        <v>23</v>
      </c>
      <c r="D2387" s="251" t="n">
        <v>234.94</v>
      </c>
    </row>
    <row r="2388" customFormat="false" ht="12.8" hidden="false" customHeight="false" outlineLevel="0" collapsed="false">
      <c r="A2388" s="250" t="n">
        <v>92454</v>
      </c>
      <c r="B2388" s="250" t="s">
        <v>2831</v>
      </c>
      <c r="C2388" s="250" t="s">
        <v>23</v>
      </c>
      <c r="D2388" s="251" t="n">
        <v>319.89</v>
      </c>
    </row>
    <row r="2389" customFormat="false" ht="12.8" hidden="false" customHeight="false" outlineLevel="0" collapsed="false">
      <c r="A2389" s="250" t="n">
        <v>92455</v>
      </c>
      <c r="B2389" s="250" t="s">
        <v>2832</v>
      </c>
      <c r="C2389" s="250" t="s">
        <v>23</v>
      </c>
      <c r="D2389" s="251" t="n">
        <v>153.36</v>
      </c>
    </row>
    <row r="2390" customFormat="false" ht="12.8" hidden="false" customHeight="false" outlineLevel="0" collapsed="false">
      <c r="A2390" s="250" t="n">
        <v>92456</v>
      </c>
      <c r="B2390" s="250" t="s">
        <v>2833</v>
      </c>
      <c r="C2390" s="250" t="s">
        <v>23</v>
      </c>
      <c r="D2390" s="251" t="n">
        <v>166.65</v>
      </c>
    </row>
    <row r="2391" customFormat="false" ht="12.8" hidden="false" customHeight="false" outlineLevel="0" collapsed="false">
      <c r="A2391" s="250" t="n">
        <v>92457</v>
      </c>
      <c r="B2391" s="250" t="s">
        <v>2834</v>
      </c>
      <c r="C2391" s="250" t="s">
        <v>23</v>
      </c>
      <c r="D2391" s="251" t="n">
        <v>205.17</v>
      </c>
    </row>
    <row r="2392" customFormat="false" ht="12.8" hidden="false" customHeight="false" outlineLevel="0" collapsed="false">
      <c r="A2392" s="250" t="n">
        <v>92458</v>
      </c>
      <c r="B2392" s="250" t="s">
        <v>2835</v>
      </c>
      <c r="C2392" s="250" t="s">
        <v>23</v>
      </c>
      <c r="D2392" s="251" t="n">
        <v>300.32</v>
      </c>
    </row>
    <row r="2393" customFormat="false" ht="12.8" hidden="false" customHeight="false" outlineLevel="0" collapsed="false">
      <c r="A2393" s="250" t="n">
        <v>92459</v>
      </c>
      <c r="B2393" s="250" t="s">
        <v>2836</v>
      </c>
      <c r="C2393" s="250" t="s">
        <v>23</v>
      </c>
      <c r="D2393" s="251" t="n">
        <v>131.13</v>
      </c>
    </row>
    <row r="2394" customFormat="false" ht="12.8" hidden="false" customHeight="false" outlineLevel="0" collapsed="false">
      <c r="A2394" s="250" t="n">
        <v>92460</v>
      </c>
      <c r="B2394" s="250" t="s">
        <v>2837</v>
      </c>
      <c r="C2394" s="250" t="s">
        <v>23</v>
      </c>
      <c r="D2394" s="251" t="n">
        <v>141.42</v>
      </c>
    </row>
    <row r="2395" customFormat="false" ht="12.8" hidden="false" customHeight="false" outlineLevel="0" collapsed="false">
      <c r="A2395" s="250" t="n">
        <v>92461</v>
      </c>
      <c r="B2395" s="250" t="s">
        <v>2838</v>
      </c>
      <c r="C2395" s="250" t="s">
        <v>23</v>
      </c>
      <c r="D2395" s="251" t="n">
        <v>189.48</v>
      </c>
    </row>
    <row r="2396" customFormat="false" ht="12.8" hidden="false" customHeight="false" outlineLevel="0" collapsed="false">
      <c r="A2396" s="250" t="n">
        <v>92462</v>
      </c>
      <c r="B2396" s="250" t="s">
        <v>2839</v>
      </c>
      <c r="C2396" s="250" t="s">
        <v>23</v>
      </c>
      <c r="D2396" s="251" t="n">
        <v>287.52</v>
      </c>
    </row>
    <row r="2397" customFormat="false" ht="12.8" hidden="false" customHeight="false" outlineLevel="0" collapsed="false">
      <c r="A2397" s="250" t="n">
        <v>92463</v>
      </c>
      <c r="B2397" s="250" t="s">
        <v>2840</v>
      </c>
      <c r="C2397" s="250" t="s">
        <v>23</v>
      </c>
      <c r="D2397" s="251" t="n">
        <v>119.12</v>
      </c>
    </row>
    <row r="2398" customFormat="false" ht="12.8" hidden="false" customHeight="false" outlineLevel="0" collapsed="false">
      <c r="A2398" s="250" t="n">
        <v>92464</v>
      </c>
      <c r="B2398" s="250" t="s">
        <v>2841</v>
      </c>
      <c r="C2398" s="250" t="s">
        <v>23</v>
      </c>
      <c r="D2398" s="251" t="n">
        <v>135.73</v>
      </c>
    </row>
    <row r="2399" customFormat="false" ht="12.8" hidden="false" customHeight="false" outlineLevel="0" collapsed="false">
      <c r="A2399" s="250" t="n">
        <v>92465</v>
      </c>
      <c r="B2399" s="250" t="s">
        <v>2842</v>
      </c>
      <c r="C2399" s="250" t="s">
        <v>23</v>
      </c>
      <c r="D2399" s="251" t="n">
        <v>152.45</v>
      </c>
    </row>
    <row r="2400" customFormat="false" ht="12.8" hidden="false" customHeight="false" outlineLevel="0" collapsed="false">
      <c r="A2400" s="250" t="n">
        <v>92466</v>
      </c>
      <c r="B2400" s="250" t="s">
        <v>2843</v>
      </c>
      <c r="C2400" s="250" t="s">
        <v>23</v>
      </c>
      <c r="D2400" s="251" t="n">
        <v>279.15</v>
      </c>
    </row>
    <row r="2401" customFormat="false" ht="12.8" hidden="false" customHeight="false" outlineLevel="0" collapsed="false">
      <c r="A2401" s="250" t="n">
        <v>92467</v>
      </c>
      <c r="B2401" s="250" t="s">
        <v>2844</v>
      </c>
      <c r="C2401" s="250" t="s">
        <v>23</v>
      </c>
      <c r="D2401" s="251" t="n">
        <v>98.5</v>
      </c>
    </row>
    <row r="2402" customFormat="false" ht="12.8" hidden="false" customHeight="false" outlineLevel="0" collapsed="false">
      <c r="A2402" s="250" t="n">
        <v>92468</v>
      </c>
      <c r="B2402" s="250" t="s">
        <v>2845</v>
      </c>
      <c r="C2402" s="250" t="s">
        <v>23</v>
      </c>
      <c r="D2402" s="251" t="n">
        <v>128.04</v>
      </c>
    </row>
    <row r="2403" customFormat="false" ht="12.8" hidden="false" customHeight="false" outlineLevel="0" collapsed="false">
      <c r="A2403" s="250" t="n">
        <v>92469</v>
      </c>
      <c r="B2403" s="250" t="s">
        <v>2846</v>
      </c>
      <c r="C2403" s="250" t="s">
        <v>23</v>
      </c>
      <c r="D2403" s="251" t="n">
        <v>139.13</v>
      </c>
    </row>
    <row r="2404" customFormat="false" ht="12.8" hidden="false" customHeight="false" outlineLevel="0" collapsed="false">
      <c r="A2404" s="250" t="n">
        <v>92470</v>
      </c>
      <c r="B2404" s="250" t="s">
        <v>2847</v>
      </c>
      <c r="C2404" s="250" t="s">
        <v>23</v>
      </c>
      <c r="D2404" s="251" t="n">
        <v>271.65</v>
      </c>
    </row>
    <row r="2405" customFormat="false" ht="12.8" hidden="false" customHeight="false" outlineLevel="0" collapsed="false">
      <c r="A2405" s="250" t="n">
        <v>92471</v>
      </c>
      <c r="B2405" s="250" t="s">
        <v>2848</v>
      </c>
      <c r="C2405" s="250" t="s">
        <v>23</v>
      </c>
      <c r="D2405" s="251" t="n">
        <v>90.01</v>
      </c>
    </row>
    <row r="2406" customFormat="false" ht="12.8" hidden="false" customHeight="false" outlineLevel="0" collapsed="false">
      <c r="A2406" s="250" t="n">
        <v>92472</v>
      </c>
      <c r="B2406" s="250" t="s">
        <v>2849</v>
      </c>
      <c r="C2406" s="250" t="s">
        <v>23</v>
      </c>
      <c r="D2406" s="251" t="n">
        <v>121.63</v>
      </c>
    </row>
    <row r="2407" customFormat="false" ht="12.8" hidden="false" customHeight="false" outlineLevel="0" collapsed="false">
      <c r="A2407" s="250" t="n">
        <v>92473</v>
      </c>
      <c r="B2407" s="250" t="s">
        <v>2850</v>
      </c>
      <c r="C2407" s="250" t="s">
        <v>23</v>
      </c>
      <c r="D2407" s="251" t="n">
        <v>128.26</v>
      </c>
    </row>
    <row r="2408" customFormat="false" ht="12.8" hidden="false" customHeight="false" outlineLevel="0" collapsed="false">
      <c r="A2408" s="250" t="n">
        <v>92474</v>
      </c>
      <c r="B2408" s="250" t="s">
        <v>2851</v>
      </c>
      <c r="C2408" s="250" t="s">
        <v>23</v>
      </c>
      <c r="D2408" s="251" t="n">
        <v>265.11</v>
      </c>
    </row>
    <row r="2409" customFormat="false" ht="12.8" hidden="false" customHeight="false" outlineLevel="0" collapsed="false">
      <c r="A2409" s="250" t="n">
        <v>92475</v>
      </c>
      <c r="B2409" s="250" t="s">
        <v>2852</v>
      </c>
      <c r="C2409" s="250" t="s">
        <v>23</v>
      </c>
      <c r="D2409" s="251" t="n">
        <v>83.06</v>
      </c>
    </row>
    <row r="2410" customFormat="false" ht="12.8" hidden="false" customHeight="false" outlineLevel="0" collapsed="false">
      <c r="A2410" s="250" t="n">
        <v>92476</v>
      </c>
      <c r="B2410" s="250" t="s">
        <v>2853</v>
      </c>
      <c r="C2410" s="250" t="s">
        <v>23</v>
      </c>
      <c r="D2410" s="251" t="n">
        <v>116.12</v>
      </c>
    </row>
    <row r="2411" customFormat="false" ht="12.8" hidden="false" customHeight="false" outlineLevel="0" collapsed="false">
      <c r="A2411" s="250" t="n">
        <v>92477</v>
      </c>
      <c r="B2411" s="250" t="s">
        <v>2854</v>
      </c>
      <c r="C2411" s="250" t="s">
        <v>23</v>
      </c>
      <c r="D2411" s="251" t="n">
        <v>105.33</v>
      </c>
    </row>
    <row r="2412" customFormat="false" ht="12.8" hidden="false" customHeight="false" outlineLevel="0" collapsed="false">
      <c r="A2412" s="250" t="n">
        <v>92478</v>
      </c>
      <c r="B2412" s="250" t="s">
        <v>2855</v>
      </c>
      <c r="C2412" s="250" t="s">
        <v>23</v>
      </c>
      <c r="D2412" s="251" t="n">
        <v>252.41</v>
      </c>
    </row>
    <row r="2413" customFormat="false" ht="12.8" hidden="false" customHeight="false" outlineLevel="0" collapsed="false">
      <c r="A2413" s="250" t="n">
        <v>92479</v>
      </c>
      <c r="B2413" s="250" t="s">
        <v>2856</v>
      </c>
      <c r="C2413" s="250" t="s">
        <v>23</v>
      </c>
      <c r="D2413" s="251" t="n">
        <v>68.38</v>
      </c>
    </row>
    <row r="2414" customFormat="false" ht="12.8" hidden="false" customHeight="false" outlineLevel="0" collapsed="false">
      <c r="A2414" s="250" t="n">
        <v>92480</v>
      </c>
      <c r="B2414" s="250" t="s">
        <v>2857</v>
      </c>
      <c r="C2414" s="250" t="s">
        <v>23</v>
      </c>
      <c r="D2414" s="251" t="n">
        <v>105.29</v>
      </c>
    </row>
    <row r="2415" customFormat="false" ht="12.8" hidden="false" customHeight="false" outlineLevel="0" collapsed="false">
      <c r="A2415" s="250" t="n">
        <v>92482</v>
      </c>
      <c r="B2415" s="250" t="s">
        <v>2858</v>
      </c>
      <c r="C2415" s="250" t="s">
        <v>23</v>
      </c>
      <c r="D2415" s="251" t="n">
        <v>380.2</v>
      </c>
    </row>
    <row r="2416" customFormat="false" ht="12.8" hidden="false" customHeight="false" outlineLevel="0" collapsed="false">
      <c r="A2416" s="250" t="n">
        <v>92484</v>
      </c>
      <c r="B2416" s="250" t="s">
        <v>2859</v>
      </c>
      <c r="C2416" s="250" t="s">
        <v>23</v>
      </c>
      <c r="D2416" s="251" t="n">
        <v>263.89</v>
      </c>
    </row>
    <row r="2417" customFormat="false" ht="12.8" hidden="false" customHeight="false" outlineLevel="0" collapsed="false">
      <c r="A2417" s="250" t="n">
        <v>92486</v>
      </c>
      <c r="B2417" s="250" t="s">
        <v>2860</v>
      </c>
      <c r="C2417" s="250" t="s">
        <v>23</v>
      </c>
      <c r="D2417" s="251" t="n">
        <v>189.25</v>
      </c>
    </row>
    <row r="2418" customFormat="false" ht="12.8" hidden="false" customHeight="false" outlineLevel="0" collapsed="false">
      <c r="A2418" s="250" t="n">
        <v>92488</v>
      </c>
      <c r="B2418" s="250" t="s">
        <v>2861</v>
      </c>
      <c r="C2418" s="250" t="s">
        <v>23</v>
      </c>
      <c r="D2418" s="251" t="n">
        <v>123.11</v>
      </c>
    </row>
    <row r="2419" customFormat="false" ht="12.8" hidden="false" customHeight="false" outlineLevel="0" collapsed="false">
      <c r="A2419" s="250" t="n">
        <v>92490</v>
      </c>
      <c r="B2419" s="250" t="s">
        <v>2862</v>
      </c>
      <c r="C2419" s="250" t="s">
        <v>23</v>
      </c>
      <c r="D2419" s="251" t="n">
        <v>79.85</v>
      </c>
    </row>
    <row r="2420" customFormat="false" ht="12.8" hidden="false" customHeight="false" outlineLevel="0" collapsed="false">
      <c r="A2420" s="250" t="n">
        <v>92492</v>
      </c>
      <c r="B2420" s="250" t="s">
        <v>2863</v>
      </c>
      <c r="C2420" s="250" t="s">
        <v>23</v>
      </c>
      <c r="D2420" s="251" t="n">
        <v>117.01</v>
      </c>
    </row>
    <row r="2421" customFormat="false" ht="12.8" hidden="false" customHeight="false" outlineLevel="0" collapsed="false">
      <c r="A2421" s="250" t="n">
        <v>92494</v>
      </c>
      <c r="B2421" s="250" t="s">
        <v>2864</v>
      </c>
      <c r="C2421" s="250" t="s">
        <v>23</v>
      </c>
      <c r="D2421" s="251" t="n">
        <v>75.1</v>
      </c>
    </row>
    <row r="2422" customFormat="false" ht="12.8" hidden="false" customHeight="false" outlineLevel="0" collapsed="false">
      <c r="A2422" s="250" t="n">
        <v>92496</v>
      </c>
      <c r="B2422" s="250" t="s">
        <v>2865</v>
      </c>
      <c r="C2422" s="250" t="s">
        <v>23</v>
      </c>
      <c r="D2422" s="251" t="n">
        <v>111.81</v>
      </c>
    </row>
    <row r="2423" customFormat="false" ht="12.8" hidden="false" customHeight="false" outlineLevel="0" collapsed="false">
      <c r="A2423" s="250" t="n">
        <v>92498</v>
      </c>
      <c r="B2423" s="250" t="s">
        <v>2866</v>
      </c>
      <c r="C2423" s="250" t="s">
        <v>23</v>
      </c>
      <c r="D2423" s="251" t="n">
        <v>71.06</v>
      </c>
    </row>
    <row r="2424" customFormat="false" ht="12.8" hidden="false" customHeight="false" outlineLevel="0" collapsed="false">
      <c r="A2424" s="250" t="n">
        <v>92500</v>
      </c>
      <c r="B2424" s="250" t="s">
        <v>2867</v>
      </c>
      <c r="C2424" s="250" t="s">
        <v>23</v>
      </c>
      <c r="D2424" s="251" t="n">
        <v>107.42</v>
      </c>
    </row>
    <row r="2425" customFormat="false" ht="12.8" hidden="false" customHeight="false" outlineLevel="0" collapsed="false">
      <c r="A2425" s="250" t="n">
        <v>92502</v>
      </c>
      <c r="B2425" s="250" t="s">
        <v>2868</v>
      </c>
      <c r="C2425" s="250" t="s">
        <v>23</v>
      </c>
      <c r="D2425" s="251" t="n">
        <v>67.79</v>
      </c>
    </row>
    <row r="2426" customFormat="false" ht="12.8" hidden="false" customHeight="false" outlineLevel="0" collapsed="false">
      <c r="A2426" s="250" t="n">
        <v>92504</v>
      </c>
      <c r="B2426" s="250" t="s">
        <v>2869</v>
      </c>
      <c r="C2426" s="250" t="s">
        <v>23</v>
      </c>
      <c r="D2426" s="251" t="n">
        <v>99.52</v>
      </c>
    </row>
    <row r="2427" customFormat="false" ht="12.8" hidden="false" customHeight="false" outlineLevel="0" collapsed="false">
      <c r="A2427" s="250" t="n">
        <v>92506</v>
      </c>
      <c r="B2427" s="250" t="s">
        <v>2870</v>
      </c>
      <c r="C2427" s="250" t="s">
        <v>23</v>
      </c>
      <c r="D2427" s="251" t="n">
        <v>61.84</v>
      </c>
    </row>
    <row r="2428" customFormat="false" ht="12.8" hidden="false" customHeight="false" outlineLevel="0" collapsed="false">
      <c r="A2428" s="250" t="n">
        <v>92508</v>
      </c>
      <c r="B2428" s="250" t="s">
        <v>2871</v>
      </c>
      <c r="C2428" s="250" t="s">
        <v>23</v>
      </c>
      <c r="D2428" s="251" t="n">
        <v>111.5</v>
      </c>
    </row>
    <row r="2429" customFormat="false" ht="12.8" hidden="false" customHeight="false" outlineLevel="0" collapsed="false">
      <c r="A2429" s="250" t="n">
        <v>92510</v>
      </c>
      <c r="B2429" s="250" t="s">
        <v>2872</v>
      </c>
      <c r="C2429" s="250" t="s">
        <v>23</v>
      </c>
      <c r="D2429" s="251" t="n">
        <v>65.9</v>
      </c>
    </row>
    <row r="2430" customFormat="false" ht="12.8" hidden="false" customHeight="false" outlineLevel="0" collapsed="false">
      <c r="A2430" s="250" t="n">
        <v>92512</v>
      </c>
      <c r="B2430" s="250" t="s">
        <v>2873</v>
      </c>
      <c r="C2430" s="250" t="s">
        <v>23</v>
      </c>
      <c r="D2430" s="251" t="n">
        <v>98.11</v>
      </c>
    </row>
    <row r="2431" customFormat="false" ht="12.8" hidden="false" customHeight="false" outlineLevel="0" collapsed="false">
      <c r="A2431" s="250" t="n">
        <v>92514</v>
      </c>
      <c r="B2431" s="250" t="s">
        <v>2874</v>
      </c>
      <c r="C2431" s="250" t="s">
        <v>23</v>
      </c>
      <c r="D2431" s="251" t="n">
        <v>53.96</v>
      </c>
    </row>
    <row r="2432" customFormat="false" ht="12.8" hidden="false" customHeight="false" outlineLevel="0" collapsed="false">
      <c r="A2432" s="250" t="n">
        <v>92515</v>
      </c>
      <c r="B2432" s="250" t="s">
        <v>2875</v>
      </c>
      <c r="C2432" s="250" t="s">
        <v>23</v>
      </c>
      <c r="D2432" s="251" t="n">
        <v>90.85</v>
      </c>
    </row>
    <row r="2433" customFormat="false" ht="12.8" hidden="false" customHeight="false" outlineLevel="0" collapsed="false">
      <c r="A2433" s="250" t="n">
        <v>92518</v>
      </c>
      <c r="B2433" s="250" t="s">
        <v>2876</v>
      </c>
      <c r="C2433" s="250" t="s">
        <v>23</v>
      </c>
      <c r="D2433" s="251" t="n">
        <v>48.08</v>
      </c>
    </row>
    <row r="2434" customFormat="false" ht="12.8" hidden="false" customHeight="false" outlineLevel="0" collapsed="false">
      <c r="A2434" s="250" t="n">
        <v>92520</v>
      </c>
      <c r="B2434" s="250" t="s">
        <v>2877</v>
      </c>
      <c r="C2434" s="250" t="s">
        <v>23</v>
      </c>
      <c r="D2434" s="251" t="n">
        <v>85.74</v>
      </c>
    </row>
    <row r="2435" customFormat="false" ht="12.8" hidden="false" customHeight="false" outlineLevel="0" collapsed="false">
      <c r="A2435" s="250" t="n">
        <v>92522</v>
      </c>
      <c r="B2435" s="250" t="s">
        <v>2878</v>
      </c>
      <c r="C2435" s="250" t="s">
        <v>23</v>
      </c>
      <c r="D2435" s="251" t="n">
        <v>44.23</v>
      </c>
    </row>
    <row r="2436" customFormat="false" ht="12.8" hidden="false" customHeight="false" outlineLevel="0" collapsed="false">
      <c r="A2436" s="250" t="n">
        <v>92524</v>
      </c>
      <c r="B2436" s="250" t="s">
        <v>2879</v>
      </c>
      <c r="C2436" s="250" t="s">
        <v>23</v>
      </c>
      <c r="D2436" s="251" t="n">
        <v>84.3</v>
      </c>
    </row>
    <row r="2437" customFormat="false" ht="12.8" hidden="false" customHeight="false" outlineLevel="0" collapsed="false">
      <c r="A2437" s="250" t="n">
        <v>92526</v>
      </c>
      <c r="B2437" s="250" t="s">
        <v>2880</v>
      </c>
      <c r="C2437" s="250" t="s">
        <v>23</v>
      </c>
      <c r="D2437" s="251" t="n">
        <v>43.97</v>
      </c>
    </row>
    <row r="2438" customFormat="false" ht="12.8" hidden="false" customHeight="false" outlineLevel="0" collapsed="false">
      <c r="A2438" s="250" t="n">
        <v>92528</v>
      </c>
      <c r="B2438" s="250" t="s">
        <v>2881</v>
      </c>
      <c r="C2438" s="250" t="s">
        <v>23</v>
      </c>
      <c r="D2438" s="251" t="n">
        <v>80.75</v>
      </c>
    </row>
    <row r="2439" customFormat="false" ht="12.8" hidden="false" customHeight="false" outlineLevel="0" collapsed="false">
      <c r="A2439" s="250" t="n">
        <v>92530</v>
      </c>
      <c r="B2439" s="250" t="s">
        <v>2882</v>
      </c>
      <c r="C2439" s="250" t="s">
        <v>23</v>
      </c>
      <c r="D2439" s="251" t="n">
        <v>41.51</v>
      </c>
    </row>
    <row r="2440" customFormat="false" ht="12.8" hidden="false" customHeight="false" outlineLevel="0" collapsed="false">
      <c r="A2440" s="250" t="n">
        <v>92532</v>
      </c>
      <c r="B2440" s="250" t="s">
        <v>2883</v>
      </c>
      <c r="C2440" s="250" t="s">
        <v>23</v>
      </c>
      <c r="D2440" s="251" t="n">
        <v>77.62</v>
      </c>
    </row>
    <row r="2441" customFormat="false" ht="12.8" hidden="false" customHeight="false" outlineLevel="0" collapsed="false">
      <c r="A2441" s="250" t="n">
        <v>92534</v>
      </c>
      <c r="B2441" s="250" t="s">
        <v>2884</v>
      </c>
      <c r="C2441" s="250" t="s">
        <v>23</v>
      </c>
      <c r="D2441" s="251" t="n">
        <v>39.37</v>
      </c>
    </row>
    <row r="2442" customFormat="false" ht="12.8" hidden="false" customHeight="false" outlineLevel="0" collapsed="false">
      <c r="A2442" s="250" t="n">
        <v>92536</v>
      </c>
      <c r="B2442" s="250" t="s">
        <v>2885</v>
      </c>
      <c r="C2442" s="250" t="s">
        <v>23</v>
      </c>
      <c r="D2442" s="251" t="n">
        <v>71.72</v>
      </c>
    </row>
    <row r="2443" customFormat="false" ht="12.8" hidden="false" customHeight="false" outlineLevel="0" collapsed="false">
      <c r="A2443" s="250" t="n">
        <v>92538</v>
      </c>
      <c r="B2443" s="250" t="s">
        <v>2886</v>
      </c>
      <c r="C2443" s="250" t="s">
        <v>23</v>
      </c>
      <c r="D2443" s="251" t="n">
        <v>35.23</v>
      </c>
    </row>
    <row r="2444" customFormat="false" ht="12.8" hidden="false" customHeight="false" outlineLevel="0" collapsed="false">
      <c r="A2444" s="250" t="n">
        <v>96252</v>
      </c>
      <c r="B2444" s="250" t="s">
        <v>2887</v>
      </c>
      <c r="C2444" s="250" t="s">
        <v>23</v>
      </c>
      <c r="D2444" s="251" t="n">
        <v>136.55</v>
      </c>
    </row>
    <row r="2445" customFormat="false" ht="12.8" hidden="false" customHeight="false" outlineLevel="0" collapsed="false">
      <c r="A2445" s="250" t="n">
        <v>96258</v>
      </c>
      <c r="B2445" s="250" t="s">
        <v>2888</v>
      </c>
      <c r="C2445" s="250" t="s">
        <v>23</v>
      </c>
      <c r="D2445" s="251" t="n">
        <v>145.3</v>
      </c>
    </row>
    <row r="2446" customFormat="false" ht="12.8" hidden="false" customHeight="false" outlineLevel="0" collapsed="false">
      <c r="A2446" s="250" t="n">
        <v>96529</v>
      </c>
      <c r="B2446" s="250" t="s">
        <v>2889</v>
      </c>
      <c r="C2446" s="250" t="s">
        <v>23</v>
      </c>
      <c r="D2446" s="251" t="n">
        <v>279.28</v>
      </c>
    </row>
    <row r="2447" customFormat="false" ht="12.8" hidden="false" customHeight="false" outlineLevel="0" collapsed="false">
      <c r="A2447" s="250" t="n">
        <v>96530</v>
      </c>
      <c r="B2447" s="250" t="s">
        <v>2890</v>
      </c>
      <c r="C2447" s="250" t="s">
        <v>23</v>
      </c>
      <c r="D2447" s="251" t="n">
        <v>147.39</v>
      </c>
    </row>
    <row r="2448" customFormat="false" ht="12.8" hidden="false" customHeight="false" outlineLevel="0" collapsed="false">
      <c r="A2448" s="250" t="n">
        <v>96531</v>
      </c>
      <c r="B2448" s="250" t="s">
        <v>2891</v>
      </c>
      <c r="C2448" s="250" t="s">
        <v>23</v>
      </c>
      <c r="D2448" s="251" t="n">
        <v>113.19</v>
      </c>
    </row>
    <row r="2449" customFormat="false" ht="12.8" hidden="false" customHeight="false" outlineLevel="0" collapsed="false">
      <c r="A2449" s="250" t="n">
        <v>96532</v>
      </c>
      <c r="B2449" s="250" t="s">
        <v>2892</v>
      </c>
      <c r="C2449" s="250" t="s">
        <v>23</v>
      </c>
      <c r="D2449" s="251" t="n">
        <v>195.04</v>
      </c>
    </row>
    <row r="2450" customFormat="false" ht="12.8" hidden="false" customHeight="false" outlineLevel="0" collapsed="false">
      <c r="A2450" s="250" t="n">
        <v>96533</v>
      </c>
      <c r="B2450" s="250" t="s">
        <v>2893</v>
      </c>
      <c r="C2450" s="250" t="s">
        <v>23</v>
      </c>
      <c r="D2450" s="251" t="n">
        <v>99.6</v>
      </c>
    </row>
    <row r="2451" customFormat="false" ht="12.8" hidden="false" customHeight="false" outlineLevel="0" collapsed="false">
      <c r="A2451" s="250" t="n">
        <v>96534</v>
      </c>
      <c r="B2451" s="250" t="s">
        <v>2894</v>
      </c>
      <c r="C2451" s="250" t="s">
        <v>23</v>
      </c>
      <c r="D2451" s="251" t="n">
        <v>87.29</v>
      </c>
    </row>
    <row r="2452" customFormat="false" ht="12.8" hidden="false" customHeight="false" outlineLevel="0" collapsed="false">
      <c r="A2452" s="250" t="n">
        <v>96535</v>
      </c>
      <c r="B2452" s="250" t="s">
        <v>2895</v>
      </c>
      <c r="C2452" s="250" t="s">
        <v>23</v>
      </c>
      <c r="D2452" s="251" t="n">
        <v>151.21</v>
      </c>
    </row>
    <row r="2453" customFormat="false" ht="12.8" hidden="false" customHeight="false" outlineLevel="0" collapsed="false">
      <c r="A2453" s="250" t="n">
        <v>96536</v>
      </c>
      <c r="B2453" s="250" t="s">
        <v>2896</v>
      </c>
      <c r="C2453" s="250" t="s">
        <v>23</v>
      </c>
      <c r="D2453" s="251" t="n">
        <v>74.73</v>
      </c>
    </row>
    <row r="2454" customFormat="false" ht="12.8" hidden="false" customHeight="false" outlineLevel="0" collapsed="false">
      <c r="A2454" s="250" t="n">
        <v>96537</v>
      </c>
      <c r="B2454" s="250" t="s">
        <v>2897</v>
      </c>
      <c r="C2454" s="250" t="s">
        <v>23</v>
      </c>
      <c r="D2454" s="251" t="n">
        <v>191.53</v>
      </c>
    </row>
    <row r="2455" customFormat="false" ht="12.8" hidden="false" customHeight="false" outlineLevel="0" collapsed="false">
      <c r="A2455" s="250" t="n">
        <v>96538</v>
      </c>
      <c r="B2455" s="250" t="s">
        <v>2898</v>
      </c>
      <c r="C2455" s="250" t="s">
        <v>23</v>
      </c>
      <c r="D2455" s="251" t="n">
        <v>266.11</v>
      </c>
    </row>
    <row r="2456" customFormat="false" ht="12.8" hidden="false" customHeight="false" outlineLevel="0" collapsed="false">
      <c r="A2456" s="250" t="n">
        <v>96539</v>
      </c>
      <c r="B2456" s="250" t="s">
        <v>2899</v>
      </c>
      <c r="C2456" s="250" t="s">
        <v>23</v>
      </c>
      <c r="D2456" s="251" t="n">
        <v>136.69</v>
      </c>
    </row>
    <row r="2457" customFormat="false" ht="12.8" hidden="false" customHeight="false" outlineLevel="0" collapsed="false">
      <c r="A2457" s="250" t="n">
        <v>96540</v>
      </c>
      <c r="B2457" s="250" t="s">
        <v>2900</v>
      </c>
      <c r="C2457" s="250" t="s">
        <v>23</v>
      </c>
      <c r="D2457" s="251" t="n">
        <v>141.03</v>
      </c>
    </row>
    <row r="2458" customFormat="false" ht="12.8" hidden="false" customHeight="false" outlineLevel="0" collapsed="false">
      <c r="A2458" s="250" t="n">
        <v>96541</v>
      </c>
      <c r="B2458" s="250" t="s">
        <v>2901</v>
      </c>
      <c r="C2458" s="250" t="s">
        <v>23</v>
      </c>
      <c r="D2458" s="251" t="n">
        <v>201.98</v>
      </c>
    </row>
    <row r="2459" customFormat="false" ht="12.8" hidden="false" customHeight="false" outlineLevel="0" collapsed="false">
      <c r="A2459" s="250" t="n">
        <v>96542</v>
      </c>
      <c r="B2459" s="250" t="s">
        <v>2902</v>
      </c>
      <c r="C2459" s="250" t="s">
        <v>23</v>
      </c>
      <c r="D2459" s="251" t="n">
        <v>106.22</v>
      </c>
    </row>
    <row r="2460" customFormat="false" ht="12.8" hidden="false" customHeight="false" outlineLevel="0" collapsed="false">
      <c r="A2460" s="250" t="n">
        <v>96543</v>
      </c>
      <c r="B2460" s="250" t="s">
        <v>2903</v>
      </c>
      <c r="C2460" s="250" t="s">
        <v>2031</v>
      </c>
      <c r="D2460" s="251" t="n">
        <v>22.15</v>
      </c>
    </row>
    <row r="2461" customFormat="false" ht="12.8" hidden="false" customHeight="false" outlineLevel="0" collapsed="false">
      <c r="A2461" s="250" t="n">
        <v>101791</v>
      </c>
      <c r="B2461" s="250" t="s">
        <v>2904</v>
      </c>
      <c r="C2461" s="250" t="s">
        <v>171</v>
      </c>
      <c r="D2461" s="251" t="n">
        <v>24.43</v>
      </c>
    </row>
    <row r="2462" customFormat="false" ht="12.8" hidden="false" customHeight="false" outlineLevel="0" collapsed="false">
      <c r="A2462" s="250" t="n">
        <v>101792</v>
      </c>
      <c r="B2462" s="250" t="s">
        <v>2905</v>
      </c>
      <c r="C2462" s="250" t="s">
        <v>33</v>
      </c>
      <c r="D2462" s="251" t="n">
        <v>18.42</v>
      </c>
    </row>
    <row r="2463" customFormat="false" ht="12.8" hidden="false" customHeight="false" outlineLevel="0" collapsed="false">
      <c r="A2463" s="250" t="n">
        <v>101793</v>
      </c>
      <c r="B2463" s="250" t="s">
        <v>2906</v>
      </c>
      <c r="C2463" s="250" t="s">
        <v>33</v>
      </c>
      <c r="D2463" s="251" t="n">
        <v>27.5</v>
      </c>
    </row>
    <row r="2464" customFormat="false" ht="12.8" hidden="false" customHeight="false" outlineLevel="0" collapsed="false">
      <c r="A2464" s="250" t="n">
        <v>101969</v>
      </c>
      <c r="B2464" s="250" t="s">
        <v>2907</v>
      </c>
      <c r="C2464" s="250" t="s">
        <v>23</v>
      </c>
      <c r="D2464" s="251" t="n">
        <v>169.02</v>
      </c>
    </row>
    <row r="2465" customFormat="false" ht="12.8" hidden="false" customHeight="false" outlineLevel="0" collapsed="false">
      <c r="A2465" s="250" t="n">
        <v>101971</v>
      </c>
      <c r="B2465" s="250" t="s">
        <v>2908</v>
      </c>
      <c r="C2465" s="250" t="s">
        <v>23</v>
      </c>
      <c r="D2465" s="251" t="n">
        <v>136.74</v>
      </c>
    </row>
    <row r="2466" customFormat="false" ht="12.8" hidden="false" customHeight="false" outlineLevel="0" collapsed="false">
      <c r="A2466" s="250" t="n">
        <v>101973</v>
      </c>
      <c r="B2466" s="250" t="s">
        <v>2909</v>
      </c>
      <c r="C2466" s="250" t="s">
        <v>23</v>
      </c>
      <c r="D2466" s="251" t="n">
        <v>231.94</v>
      </c>
    </row>
    <row r="2467" customFormat="false" ht="12.8" hidden="false" customHeight="false" outlineLevel="0" collapsed="false">
      <c r="A2467" s="250" t="n">
        <v>101974</v>
      </c>
      <c r="B2467" s="250" t="s">
        <v>2910</v>
      </c>
      <c r="C2467" s="250" t="s">
        <v>23</v>
      </c>
      <c r="D2467" s="251" t="n">
        <v>553.06</v>
      </c>
    </row>
    <row r="2468" customFormat="false" ht="12.8" hidden="false" customHeight="false" outlineLevel="0" collapsed="false">
      <c r="A2468" s="250" t="n">
        <v>101975</v>
      </c>
      <c r="B2468" s="250" t="s">
        <v>2911</v>
      </c>
      <c r="C2468" s="250" t="s">
        <v>23</v>
      </c>
      <c r="D2468" s="251" t="n">
        <v>467.19</v>
      </c>
    </row>
    <row r="2469" customFormat="false" ht="12.8" hidden="false" customHeight="false" outlineLevel="0" collapsed="false">
      <c r="A2469" s="250" t="n">
        <v>101977</v>
      </c>
      <c r="B2469" s="250" t="s">
        <v>2912</v>
      </c>
      <c r="C2469" s="250" t="s">
        <v>23</v>
      </c>
      <c r="D2469" s="251" t="n">
        <v>334.02</v>
      </c>
    </row>
    <row r="2470" customFormat="false" ht="12.8" hidden="false" customHeight="false" outlineLevel="0" collapsed="false">
      <c r="A2470" s="250" t="n">
        <v>101980</v>
      </c>
      <c r="B2470" s="250" t="s">
        <v>2913</v>
      </c>
      <c r="C2470" s="250" t="s">
        <v>23</v>
      </c>
      <c r="D2470" s="251" t="n">
        <v>306.44</v>
      </c>
    </row>
    <row r="2471" customFormat="false" ht="12.8" hidden="false" customHeight="false" outlineLevel="0" collapsed="false">
      <c r="A2471" s="250" t="n">
        <v>101981</v>
      </c>
      <c r="B2471" s="250" t="s">
        <v>2914</v>
      </c>
      <c r="C2471" s="250" t="s">
        <v>23</v>
      </c>
      <c r="D2471" s="251" t="n">
        <v>264.45</v>
      </c>
    </row>
    <row r="2472" customFormat="false" ht="12.8" hidden="false" customHeight="false" outlineLevel="0" collapsed="false">
      <c r="A2472" s="250" t="n">
        <v>101982</v>
      </c>
      <c r="B2472" s="250" t="s">
        <v>2915</v>
      </c>
      <c r="C2472" s="250" t="s">
        <v>23</v>
      </c>
      <c r="D2472" s="251" t="n">
        <v>239.09</v>
      </c>
    </row>
    <row r="2473" customFormat="false" ht="12.8" hidden="false" customHeight="false" outlineLevel="0" collapsed="false">
      <c r="A2473" s="250" t="n">
        <v>101983</v>
      </c>
      <c r="B2473" s="250" t="s">
        <v>2916</v>
      </c>
      <c r="C2473" s="250" t="s">
        <v>23</v>
      </c>
      <c r="D2473" s="251" t="n">
        <v>223.19</v>
      </c>
    </row>
    <row r="2474" customFormat="false" ht="12.8" hidden="false" customHeight="false" outlineLevel="0" collapsed="false">
      <c r="A2474" s="250" t="n">
        <v>101985</v>
      </c>
      <c r="B2474" s="250" t="s">
        <v>2917</v>
      </c>
      <c r="C2474" s="250" t="s">
        <v>23</v>
      </c>
      <c r="D2474" s="251" t="n">
        <v>174.69</v>
      </c>
    </row>
    <row r="2475" customFormat="false" ht="12.8" hidden="false" customHeight="false" outlineLevel="0" collapsed="false">
      <c r="A2475" s="250" t="n">
        <v>101986</v>
      </c>
      <c r="B2475" s="250" t="s">
        <v>2918</v>
      </c>
      <c r="C2475" s="250" t="s">
        <v>23</v>
      </c>
      <c r="D2475" s="251" t="n">
        <v>133.64</v>
      </c>
    </row>
    <row r="2476" customFormat="false" ht="12.8" hidden="false" customHeight="false" outlineLevel="0" collapsed="false">
      <c r="A2476" s="250" t="n">
        <v>101987</v>
      </c>
      <c r="B2476" s="250" t="s">
        <v>2919</v>
      </c>
      <c r="C2476" s="250" t="s">
        <v>23</v>
      </c>
      <c r="D2476" s="251" t="n">
        <v>274</v>
      </c>
    </row>
    <row r="2477" customFormat="false" ht="12.8" hidden="false" customHeight="false" outlineLevel="0" collapsed="false">
      <c r="A2477" s="250" t="n">
        <v>101988</v>
      </c>
      <c r="B2477" s="250" t="s">
        <v>2920</v>
      </c>
      <c r="C2477" s="250" t="s">
        <v>23</v>
      </c>
      <c r="D2477" s="251" t="n">
        <v>177.87</v>
      </c>
    </row>
    <row r="2478" customFormat="false" ht="12.8" hidden="false" customHeight="false" outlineLevel="0" collapsed="false">
      <c r="A2478" s="250" t="n">
        <v>101989</v>
      </c>
      <c r="B2478" s="250" t="s">
        <v>2921</v>
      </c>
      <c r="C2478" s="250" t="s">
        <v>23</v>
      </c>
      <c r="D2478" s="251" t="n">
        <v>145.98</v>
      </c>
    </row>
    <row r="2479" customFormat="false" ht="12.8" hidden="false" customHeight="false" outlineLevel="0" collapsed="false">
      <c r="A2479" s="250" t="n">
        <v>101990</v>
      </c>
      <c r="B2479" s="250" t="s">
        <v>2922</v>
      </c>
      <c r="C2479" s="250" t="s">
        <v>23</v>
      </c>
      <c r="D2479" s="251" t="n">
        <v>249.76</v>
      </c>
    </row>
    <row r="2480" customFormat="false" ht="12.8" hidden="false" customHeight="false" outlineLevel="0" collapsed="false">
      <c r="A2480" s="250" t="n">
        <v>101991</v>
      </c>
      <c r="B2480" s="250" t="s">
        <v>2923</v>
      </c>
      <c r="C2480" s="250" t="s">
        <v>23</v>
      </c>
      <c r="D2480" s="251" t="n">
        <v>177.4</v>
      </c>
    </row>
    <row r="2481" customFormat="false" ht="12.8" hidden="false" customHeight="false" outlineLevel="0" collapsed="false">
      <c r="A2481" s="250" t="n">
        <v>101992</v>
      </c>
      <c r="B2481" s="250" t="s">
        <v>2924</v>
      </c>
      <c r="C2481" s="250" t="s">
        <v>23</v>
      </c>
      <c r="D2481" s="251" t="n">
        <v>138.16</v>
      </c>
    </row>
    <row r="2482" customFormat="false" ht="12.8" hidden="false" customHeight="false" outlineLevel="0" collapsed="false">
      <c r="A2482" s="250" t="n">
        <v>101993</v>
      </c>
      <c r="B2482" s="250" t="s">
        <v>2925</v>
      </c>
      <c r="C2482" s="250" t="s">
        <v>23</v>
      </c>
      <c r="D2482" s="251" t="n">
        <v>321.61</v>
      </c>
    </row>
    <row r="2483" customFormat="false" ht="12.8" hidden="false" customHeight="false" outlineLevel="0" collapsed="false">
      <c r="A2483" s="250" t="n">
        <v>101994</v>
      </c>
      <c r="B2483" s="250" t="s">
        <v>2926</v>
      </c>
      <c r="C2483" s="250" t="s">
        <v>23</v>
      </c>
      <c r="D2483" s="251" t="n">
        <v>186.34</v>
      </c>
    </row>
    <row r="2484" customFormat="false" ht="12.8" hidden="false" customHeight="false" outlineLevel="0" collapsed="false">
      <c r="A2484" s="250" t="n">
        <v>101995</v>
      </c>
      <c r="B2484" s="250" t="s">
        <v>2927</v>
      </c>
      <c r="C2484" s="250" t="s">
        <v>23</v>
      </c>
      <c r="D2484" s="251" t="n">
        <v>150.55</v>
      </c>
    </row>
    <row r="2485" customFormat="false" ht="12.8" hidden="false" customHeight="false" outlineLevel="0" collapsed="false">
      <c r="A2485" s="250" t="n">
        <v>101996</v>
      </c>
      <c r="B2485" s="250" t="s">
        <v>2928</v>
      </c>
      <c r="C2485" s="250" t="s">
        <v>23</v>
      </c>
      <c r="D2485" s="251" t="n">
        <v>268.22</v>
      </c>
    </row>
    <row r="2486" customFormat="false" ht="12.8" hidden="false" customHeight="false" outlineLevel="0" collapsed="false">
      <c r="A2486" s="250" t="n">
        <v>101997</v>
      </c>
      <c r="B2486" s="250" t="s">
        <v>2929</v>
      </c>
      <c r="C2486" s="250" t="s">
        <v>23</v>
      </c>
      <c r="D2486" s="251" t="n">
        <v>176.59</v>
      </c>
    </row>
    <row r="2487" customFormat="false" ht="12.8" hidden="false" customHeight="false" outlineLevel="0" collapsed="false">
      <c r="A2487" s="250" t="n">
        <v>101998</v>
      </c>
      <c r="B2487" s="250" t="s">
        <v>2930</v>
      </c>
      <c r="C2487" s="250" t="s">
        <v>23</v>
      </c>
      <c r="D2487" s="251" t="n">
        <v>136.46</v>
      </c>
    </row>
    <row r="2488" customFormat="false" ht="12.8" hidden="false" customHeight="false" outlineLevel="0" collapsed="false">
      <c r="A2488" s="250" t="n">
        <v>101999</v>
      </c>
      <c r="B2488" s="250" t="s">
        <v>2931</v>
      </c>
      <c r="C2488" s="250" t="s">
        <v>23</v>
      </c>
      <c r="D2488" s="251" t="n">
        <v>344.53</v>
      </c>
    </row>
    <row r="2489" customFormat="false" ht="12.8" hidden="false" customHeight="false" outlineLevel="0" collapsed="false">
      <c r="A2489" s="250" t="n">
        <v>102000</v>
      </c>
      <c r="B2489" s="250" t="s">
        <v>2932</v>
      </c>
      <c r="C2489" s="250" t="s">
        <v>23</v>
      </c>
      <c r="D2489" s="251" t="n">
        <v>569.58</v>
      </c>
    </row>
    <row r="2490" customFormat="false" ht="12.8" hidden="false" customHeight="false" outlineLevel="0" collapsed="false">
      <c r="A2490" s="250" t="n">
        <v>102001</v>
      </c>
      <c r="B2490" s="250" t="s">
        <v>2933</v>
      </c>
      <c r="C2490" s="250" t="s">
        <v>23</v>
      </c>
      <c r="D2490" s="251" t="n">
        <v>487.4</v>
      </c>
    </row>
    <row r="2491" customFormat="false" ht="12.8" hidden="false" customHeight="false" outlineLevel="0" collapsed="false">
      <c r="A2491" s="250" t="n">
        <v>102002</v>
      </c>
      <c r="B2491" s="250" t="s">
        <v>2934</v>
      </c>
      <c r="C2491" s="250" t="s">
        <v>23</v>
      </c>
      <c r="D2491" s="251" t="n">
        <v>322.65</v>
      </c>
    </row>
    <row r="2492" customFormat="false" ht="12.8" hidden="false" customHeight="false" outlineLevel="0" collapsed="false">
      <c r="A2492" s="250" t="n">
        <v>102003</v>
      </c>
      <c r="B2492" s="250" t="s">
        <v>2935</v>
      </c>
      <c r="C2492" s="250" t="s">
        <v>23</v>
      </c>
      <c r="D2492" s="251" t="n">
        <v>292.89</v>
      </c>
    </row>
    <row r="2493" customFormat="false" ht="12.8" hidden="false" customHeight="false" outlineLevel="0" collapsed="false">
      <c r="A2493" s="250" t="n">
        <v>102004</v>
      </c>
      <c r="B2493" s="250" t="s">
        <v>2936</v>
      </c>
      <c r="C2493" s="250" t="s">
        <v>23</v>
      </c>
      <c r="D2493" s="251" t="n">
        <v>255.01</v>
      </c>
    </row>
    <row r="2494" customFormat="false" ht="12.8" hidden="false" customHeight="false" outlineLevel="0" collapsed="false">
      <c r="A2494" s="250" t="n">
        <v>102005</v>
      </c>
      <c r="B2494" s="250" t="s">
        <v>2937</v>
      </c>
      <c r="C2494" s="250" t="s">
        <v>23</v>
      </c>
      <c r="D2494" s="251" t="n">
        <v>229.03</v>
      </c>
    </row>
    <row r="2495" customFormat="false" ht="12.8" hidden="false" customHeight="false" outlineLevel="0" collapsed="false">
      <c r="A2495" s="250" t="n">
        <v>102006</v>
      </c>
      <c r="B2495" s="250" t="s">
        <v>2938</v>
      </c>
      <c r="C2495" s="250" t="s">
        <v>23</v>
      </c>
      <c r="D2495" s="251" t="n">
        <v>212.73</v>
      </c>
    </row>
    <row r="2496" customFormat="false" ht="12.8" hidden="false" customHeight="false" outlineLevel="0" collapsed="false">
      <c r="A2496" s="250" t="n">
        <v>102007</v>
      </c>
      <c r="B2496" s="250" t="s">
        <v>2939</v>
      </c>
      <c r="C2496" s="250" t="s">
        <v>23</v>
      </c>
      <c r="D2496" s="251" t="n">
        <v>548.59</v>
      </c>
    </row>
    <row r="2497" customFormat="false" ht="12.8" hidden="false" customHeight="false" outlineLevel="0" collapsed="false">
      <c r="A2497" s="250" t="n">
        <v>102008</v>
      </c>
      <c r="B2497" s="250" t="s">
        <v>2940</v>
      </c>
      <c r="C2497" s="250" t="s">
        <v>23</v>
      </c>
      <c r="D2497" s="251" t="n">
        <v>455.53</v>
      </c>
    </row>
    <row r="2498" customFormat="false" ht="12.8" hidden="false" customHeight="false" outlineLevel="0" collapsed="false">
      <c r="A2498" s="250" t="n">
        <v>102009</v>
      </c>
      <c r="B2498" s="250" t="s">
        <v>2941</v>
      </c>
      <c r="C2498" s="250" t="s">
        <v>23</v>
      </c>
      <c r="D2498" s="251" t="n">
        <v>336.15</v>
      </c>
    </row>
    <row r="2499" customFormat="false" ht="12.8" hidden="false" customHeight="false" outlineLevel="0" collapsed="false">
      <c r="A2499" s="250" t="n">
        <v>102010</v>
      </c>
      <c r="B2499" s="250" t="s">
        <v>2942</v>
      </c>
      <c r="C2499" s="250" t="s">
        <v>23</v>
      </c>
      <c r="D2499" s="251" t="n">
        <v>305.52</v>
      </c>
    </row>
    <row r="2500" customFormat="false" ht="12.8" hidden="false" customHeight="false" outlineLevel="0" collapsed="false">
      <c r="A2500" s="250" t="n">
        <v>102011</v>
      </c>
      <c r="B2500" s="250" t="s">
        <v>2943</v>
      </c>
      <c r="C2500" s="250" t="s">
        <v>23</v>
      </c>
      <c r="D2500" s="251" t="n">
        <v>260.98</v>
      </c>
    </row>
    <row r="2501" customFormat="false" ht="12.8" hidden="false" customHeight="false" outlineLevel="0" collapsed="false">
      <c r="A2501" s="250" t="n">
        <v>102012</v>
      </c>
      <c r="B2501" s="250" t="s">
        <v>2944</v>
      </c>
      <c r="C2501" s="250" t="s">
        <v>23</v>
      </c>
      <c r="D2501" s="251" t="n">
        <v>234.66</v>
      </c>
    </row>
    <row r="2502" customFormat="false" ht="12.8" hidden="false" customHeight="false" outlineLevel="0" collapsed="false">
      <c r="A2502" s="250" t="n">
        <v>102013</v>
      </c>
      <c r="B2502" s="250" t="s">
        <v>2945</v>
      </c>
      <c r="C2502" s="250" t="s">
        <v>23</v>
      </c>
      <c r="D2502" s="251" t="n">
        <v>219.92</v>
      </c>
    </row>
    <row r="2503" customFormat="false" ht="12.8" hidden="false" customHeight="false" outlineLevel="0" collapsed="false">
      <c r="A2503" s="250" t="n">
        <v>102014</v>
      </c>
      <c r="B2503" s="250" t="s">
        <v>2946</v>
      </c>
      <c r="C2503" s="250" t="s">
        <v>23</v>
      </c>
      <c r="D2503" s="251" t="n">
        <v>617.2</v>
      </c>
    </row>
    <row r="2504" customFormat="false" ht="12.8" hidden="false" customHeight="false" outlineLevel="0" collapsed="false">
      <c r="A2504" s="250" t="n">
        <v>102015</v>
      </c>
      <c r="B2504" s="250" t="s">
        <v>2947</v>
      </c>
      <c r="C2504" s="250" t="s">
        <v>23</v>
      </c>
      <c r="D2504" s="251" t="n">
        <v>514.6</v>
      </c>
    </row>
    <row r="2505" customFormat="false" ht="12.8" hidden="false" customHeight="false" outlineLevel="0" collapsed="false">
      <c r="A2505" s="250" t="n">
        <v>102016</v>
      </c>
      <c r="B2505" s="250" t="s">
        <v>2948</v>
      </c>
      <c r="C2505" s="250" t="s">
        <v>23</v>
      </c>
      <c r="D2505" s="251" t="n">
        <v>322.26</v>
      </c>
    </row>
    <row r="2506" customFormat="false" ht="12.8" hidden="false" customHeight="false" outlineLevel="0" collapsed="false">
      <c r="A2506" s="250" t="n">
        <v>102017</v>
      </c>
      <c r="B2506" s="250" t="s">
        <v>2949</v>
      </c>
      <c r="C2506" s="250" t="s">
        <v>23</v>
      </c>
      <c r="D2506" s="251" t="n">
        <v>290.33</v>
      </c>
    </row>
    <row r="2507" customFormat="false" ht="12.8" hidden="false" customHeight="false" outlineLevel="0" collapsed="false">
      <c r="A2507" s="250" t="n">
        <v>102036</v>
      </c>
      <c r="B2507" s="250" t="s">
        <v>2950</v>
      </c>
      <c r="C2507" s="250" t="s">
        <v>23</v>
      </c>
      <c r="D2507" s="251" t="n">
        <v>250.37</v>
      </c>
    </row>
    <row r="2508" customFormat="false" ht="12.8" hidden="false" customHeight="false" outlineLevel="0" collapsed="false">
      <c r="A2508" s="250" t="n">
        <v>102037</v>
      </c>
      <c r="B2508" s="250" t="s">
        <v>2951</v>
      </c>
      <c r="C2508" s="250" t="s">
        <v>23</v>
      </c>
      <c r="D2508" s="251" t="n">
        <v>224.1</v>
      </c>
    </row>
    <row r="2509" customFormat="false" ht="12.8" hidden="false" customHeight="false" outlineLevel="0" collapsed="false">
      <c r="A2509" s="250" t="n">
        <v>102038</v>
      </c>
      <c r="B2509" s="250" t="s">
        <v>2952</v>
      </c>
      <c r="C2509" s="250" t="s">
        <v>23</v>
      </c>
      <c r="D2509" s="251" t="n">
        <v>209.38</v>
      </c>
    </row>
    <row r="2510" customFormat="false" ht="12.8" hidden="false" customHeight="false" outlineLevel="0" collapsed="false">
      <c r="A2510" s="250" t="n">
        <v>102039</v>
      </c>
      <c r="B2510" s="250" t="s">
        <v>2953</v>
      </c>
      <c r="C2510" s="250" t="s">
        <v>23</v>
      </c>
      <c r="D2510" s="251" t="n">
        <v>573.14</v>
      </c>
    </row>
    <row r="2511" customFormat="false" ht="12.8" hidden="false" customHeight="false" outlineLevel="0" collapsed="false">
      <c r="A2511" s="250" t="n">
        <v>102040</v>
      </c>
      <c r="B2511" s="250" t="s">
        <v>2954</v>
      </c>
      <c r="C2511" s="250" t="s">
        <v>23</v>
      </c>
      <c r="D2511" s="251" t="n">
        <v>474.61</v>
      </c>
    </row>
    <row r="2512" customFormat="false" ht="12.8" hidden="false" customHeight="false" outlineLevel="0" collapsed="false">
      <c r="A2512" s="250" t="n">
        <v>102041</v>
      </c>
      <c r="B2512" s="250" t="s">
        <v>2955</v>
      </c>
      <c r="C2512" s="250" t="s">
        <v>23</v>
      </c>
      <c r="D2512" s="251" t="n">
        <v>334.04</v>
      </c>
    </row>
    <row r="2513" customFormat="false" ht="12.8" hidden="false" customHeight="false" outlineLevel="0" collapsed="false">
      <c r="A2513" s="250" t="n">
        <v>102042</v>
      </c>
      <c r="B2513" s="250" t="s">
        <v>2956</v>
      </c>
      <c r="C2513" s="250" t="s">
        <v>23</v>
      </c>
      <c r="D2513" s="251" t="n">
        <v>300.38</v>
      </c>
    </row>
    <row r="2514" customFormat="false" ht="12.8" hidden="false" customHeight="false" outlineLevel="0" collapsed="false">
      <c r="A2514" s="250" t="n">
        <v>102043</v>
      </c>
      <c r="B2514" s="250" t="s">
        <v>2957</v>
      </c>
      <c r="C2514" s="250" t="s">
        <v>23</v>
      </c>
      <c r="D2514" s="251" t="n">
        <v>257.23</v>
      </c>
    </row>
    <row r="2515" customFormat="false" ht="12.8" hidden="false" customHeight="false" outlineLevel="0" collapsed="false">
      <c r="A2515" s="250" t="n">
        <v>102044</v>
      </c>
      <c r="B2515" s="250" t="s">
        <v>2958</v>
      </c>
      <c r="C2515" s="250" t="s">
        <v>23</v>
      </c>
      <c r="D2515" s="251" t="n">
        <v>231.84</v>
      </c>
    </row>
    <row r="2516" customFormat="false" ht="12.8" hidden="false" customHeight="false" outlineLevel="0" collapsed="false">
      <c r="A2516" s="250" t="n">
        <v>102045</v>
      </c>
      <c r="B2516" s="250" t="s">
        <v>2959</v>
      </c>
      <c r="C2516" s="250" t="s">
        <v>23</v>
      </c>
      <c r="D2516" s="251" t="n">
        <v>216.59</v>
      </c>
    </row>
    <row r="2517" customFormat="false" ht="12.8" hidden="false" customHeight="false" outlineLevel="0" collapsed="false">
      <c r="A2517" s="250" t="n">
        <v>102046</v>
      </c>
      <c r="B2517" s="250" t="s">
        <v>2960</v>
      </c>
      <c r="C2517" s="250" t="s">
        <v>23</v>
      </c>
      <c r="D2517" s="251" t="n">
        <v>629.83</v>
      </c>
    </row>
    <row r="2518" customFormat="false" ht="12.8" hidden="false" customHeight="false" outlineLevel="0" collapsed="false">
      <c r="A2518" s="250" t="n">
        <v>102047</v>
      </c>
      <c r="B2518" s="250" t="s">
        <v>2961</v>
      </c>
      <c r="C2518" s="250" t="s">
        <v>23</v>
      </c>
      <c r="D2518" s="251" t="n">
        <v>533.98</v>
      </c>
    </row>
    <row r="2519" customFormat="false" ht="12.8" hidden="false" customHeight="false" outlineLevel="0" collapsed="false">
      <c r="A2519" s="250" t="n">
        <v>102048</v>
      </c>
      <c r="B2519" s="250" t="s">
        <v>2962</v>
      </c>
      <c r="C2519" s="250" t="s">
        <v>23</v>
      </c>
      <c r="D2519" s="251" t="n">
        <v>313.1</v>
      </c>
    </row>
    <row r="2520" customFormat="false" ht="12.8" hidden="false" customHeight="false" outlineLevel="0" collapsed="false">
      <c r="A2520" s="250" t="n">
        <v>102049</v>
      </c>
      <c r="B2520" s="250" t="s">
        <v>2963</v>
      </c>
      <c r="C2520" s="250" t="s">
        <v>23</v>
      </c>
      <c r="D2520" s="251" t="n">
        <v>277.02</v>
      </c>
    </row>
    <row r="2521" customFormat="false" ht="12.8" hidden="false" customHeight="false" outlineLevel="0" collapsed="false">
      <c r="A2521" s="250" t="n">
        <v>102050</v>
      </c>
      <c r="B2521" s="250" t="s">
        <v>2964</v>
      </c>
      <c r="C2521" s="250" t="s">
        <v>23</v>
      </c>
      <c r="D2521" s="251" t="n">
        <v>239.12</v>
      </c>
    </row>
    <row r="2522" customFormat="false" ht="12.8" hidden="false" customHeight="false" outlineLevel="0" collapsed="false">
      <c r="A2522" s="250" t="n">
        <v>102051</v>
      </c>
      <c r="B2522" s="250" t="s">
        <v>2965</v>
      </c>
      <c r="C2522" s="250" t="s">
        <v>23</v>
      </c>
      <c r="D2522" s="251" t="n">
        <v>212.93</v>
      </c>
    </row>
    <row r="2523" customFormat="false" ht="12.8" hidden="false" customHeight="false" outlineLevel="0" collapsed="false">
      <c r="A2523" s="250" t="n">
        <v>102052</v>
      </c>
      <c r="B2523" s="250" t="s">
        <v>2966</v>
      </c>
      <c r="C2523" s="250" t="s">
        <v>23</v>
      </c>
      <c r="D2523" s="251" t="n">
        <v>198.27</v>
      </c>
    </row>
    <row r="2524" customFormat="false" ht="12.8" hidden="false" customHeight="false" outlineLevel="0" collapsed="false">
      <c r="A2524" s="250" t="n">
        <v>102059</v>
      </c>
      <c r="B2524" s="250" t="s">
        <v>2967</v>
      </c>
      <c r="C2524" s="250" t="s">
        <v>23</v>
      </c>
      <c r="D2524" s="251" t="n">
        <v>530.94</v>
      </c>
    </row>
    <row r="2525" customFormat="false" ht="12.8" hidden="false" customHeight="false" outlineLevel="0" collapsed="false">
      <c r="A2525" s="250" t="n">
        <v>102060</v>
      </c>
      <c r="B2525" s="250" t="s">
        <v>2968</v>
      </c>
      <c r="C2525" s="250" t="s">
        <v>23</v>
      </c>
      <c r="D2525" s="251" t="n">
        <v>443.48</v>
      </c>
    </row>
    <row r="2526" customFormat="false" ht="12.8" hidden="false" customHeight="false" outlineLevel="0" collapsed="false">
      <c r="A2526" s="250" t="n">
        <v>102061</v>
      </c>
      <c r="B2526" s="250" t="s">
        <v>2969</v>
      </c>
      <c r="C2526" s="250" t="s">
        <v>23</v>
      </c>
      <c r="D2526" s="251" t="n">
        <v>307.87</v>
      </c>
    </row>
    <row r="2527" customFormat="false" ht="12.8" hidden="false" customHeight="false" outlineLevel="0" collapsed="false">
      <c r="A2527" s="250" t="n">
        <v>102062</v>
      </c>
      <c r="B2527" s="250" t="s">
        <v>2970</v>
      </c>
      <c r="C2527" s="250" t="s">
        <v>23</v>
      </c>
      <c r="D2527" s="251" t="n">
        <v>283.85</v>
      </c>
    </row>
    <row r="2528" customFormat="false" ht="12.8" hidden="false" customHeight="false" outlineLevel="0" collapsed="false">
      <c r="A2528" s="250" t="n">
        <v>102063</v>
      </c>
      <c r="B2528" s="250" t="s">
        <v>2971</v>
      </c>
      <c r="C2528" s="250" t="s">
        <v>23</v>
      </c>
      <c r="D2528" s="251" t="n">
        <v>242.36</v>
      </c>
    </row>
    <row r="2529" customFormat="false" ht="12.8" hidden="false" customHeight="false" outlineLevel="0" collapsed="false">
      <c r="A2529" s="250" t="n">
        <v>102064</v>
      </c>
      <c r="B2529" s="250" t="s">
        <v>2972</v>
      </c>
      <c r="C2529" s="250" t="s">
        <v>23</v>
      </c>
      <c r="D2529" s="251" t="n">
        <v>216.93</v>
      </c>
    </row>
    <row r="2530" customFormat="false" ht="12.8" hidden="false" customHeight="false" outlineLevel="0" collapsed="false">
      <c r="A2530" s="250" t="n">
        <v>102065</v>
      </c>
      <c r="B2530" s="250" t="s">
        <v>2973</v>
      </c>
      <c r="C2530" s="250" t="s">
        <v>23</v>
      </c>
      <c r="D2530" s="251" t="n">
        <v>202.76</v>
      </c>
    </row>
    <row r="2531" customFormat="false" ht="12.8" hidden="false" customHeight="false" outlineLevel="0" collapsed="false">
      <c r="A2531" s="250" t="n">
        <v>102066</v>
      </c>
      <c r="B2531" s="250" t="s">
        <v>2974</v>
      </c>
      <c r="C2531" s="250" t="s">
        <v>23</v>
      </c>
      <c r="D2531" s="251" t="n">
        <v>558.31</v>
      </c>
    </row>
    <row r="2532" customFormat="false" ht="12.8" hidden="false" customHeight="false" outlineLevel="0" collapsed="false">
      <c r="A2532" s="250" t="n">
        <v>102067</v>
      </c>
      <c r="B2532" s="250" t="s">
        <v>2975</v>
      </c>
      <c r="C2532" s="250" t="s">
        <v>23</v>
      </c>
      <c r="D2532" s="251" t="n">
        <v>475.56</v>
      </c>
    </row>
    <row r="2533" customFormat="false" ht="12.8" hidden="false" customHeight="false" outlineLevel="0" collapsed="false">
      <c r="A2533" s="250" t="n">
        <v>102068</v>
      </c>
      <c r="B2533" s="250" t="s">
        <v>2976</v>
      </c>
      <c r="C2533" s="250" t="s">
        <v>23</v>
      </c>
      <c r="D2533" s="251" t="n">
        <v>285.79</v>
      </c>
    </row>
    <row r="2534" customFormat="false" ht="12.8" hidden="false" customHeight="false" outlineLevel="0" collapsed="false">
      <c r="A2534" s="250" t="n">
        <v>102069</v>
      </c>
      <c r="B2534" s="250" t="s">
        <v>2977</v>
      </c>
      <c r="C2534" s="250" t="s">
        <v>23</v>
      </c>
      <c r="D2534" s="251" t="n">
        <v>260.46</v>
      </c>
    </row>
    <row r="2535" customFormat="false" ht="12.8" hidden="false" customHeight="false" outlineLevel="0" collapsed="false">
      <c r="A2535" s="250" t="n">
        <v>102070</v>
      </c>
      <c r="B2535" s="250" t="s">
        <v>2978</v>
      </c>
      <c r="C2535" s="250" t="s">
        <v>23</v>
      </c>
      <c r="D2535" s="251" t="n">
        <v>225.13</v>
      </c>
    </row>
    <row r="2536" customFormat="false" ht="12.8" hidden="false" customHeight="false" outlineLevel="0" collapsed="false">
      <c r="A2536" s="250" t="n">
        <v>102071</v>
      </c>
      <c r="B2536" s="250" t="s">
        <v>2979</v>
      </c>
      <c r="C2536" s="250" t="s">
        <v>23</v>
      </c>
      <c r="D2536" s="251" t="n">
        <v>201.05</v>
      </c>
    </row>
    <row r="2537" customFormat="false" ht="12.8" hidden="false" customHeight="false" outlineLevel="0" collapsed="false">
      <c r="A2537" s="250" t="n">
        <v>102072</v>
      </c>
      <c r="B2537" s="250" t="s">
        <v>2980</v>
      </c>
      <c r="C2537" s="250" t="s">
        <v>23</v>
      </c>
      <c r="D2537" s="251" t="n">
        <v>192.06</v>
      </c>
    </row>
    <row r="2538" customFormat="false" ht="12.8" hidden="false" customHeight="false" outlineLevel="0" collapsed="false">
      <c r="A2538" s="250" t="n">
        <v>102073</v>
      </c>
      <c r="B2538" s="250" t="s">
        <v>2981</v>
      </c>
      <c r="C2538" s="250" t="s">
        <v>33</v>
      </c>
      <c r="D2538" s="251" t="n">
        <v>3792.04</v>
      </c>
    </row>
    <row r="2539" customFormat="false" ht="12.8" hidden="false" customHeight="false" outlineLevel="0" collapsed="false">
      <c r="A2539" s="250" t="n">
        <v>102074</v>
      </c>
      <c r="B2539" s="250" t="s">
        <v>2982</v>
      </c>
      <c r="C2539" s="250" t="s">
        <v>33</v>
      </c>
      <c r="D2539" s="251" t="n">
        <v>4531.31</v>
      </c>
    </row>
    <row r="2540" customFormat="false" ht="12.8" hidden="false" customHeight="false" outlineLevel="0" collapsed="false">
      <c r="A2540" s="250" t="n">
        <v>102075</v>
      </c>
      <c r="B2540" s="250" t="s">
        <v>2983</v>
      </c>
      <c r="C2540" s="250" t="s">
        <v>33</v>
      </c>
      <c r="D2540" s="251" t="n">
        <v>4698.68</v>
      </c>
    </row>
    <row r="2541" customFormat="false" ht="12.8" hidden="false" customHeight="false" outlineLevel="0" collapsed="false">
      <c r="A2541" s="250" t="n">
        <v>102076</v>
      </c>
      <c r="B2541" s="250" t="s">
        <v>2984</v>
      </c>
      <c r="C2541" s="250" t="s">
        <v>33</v>
      </c>
      <c r="D2541" s="251" t="n">
        <v>4798.62</v>
      </c>
    </row>
    <row r="2542" customFormat="false" ht="12.8" hidden="false" customHeight="false" outlineLevel="0" collapsed="false">
      <c r="A2542" s="250" t="n">
        <v>102077</v>
      </c>
      <c r="B2542" s="250" t="s">
        <v>2985</v>
      </c>
      <c r="C2542" s="250" t="s">
        <v>33</v>
      </c>
      <c r="D2542" s="251" t="n">
        <v>5250.82</v>
      </c>
    </row>
    <row r="2543" customFormat="false" ht="12.8" hidden="false" customHeight="false" outlineLevel="0" collapsed="false">
      <c r="A2543" s="250" t="n">
        <v>102078</v>
      </c>
      <c r="B2543" s="250" t="s">
        <v>2986</v>
      </c>
      <c r="C2543" s="250" t="s">
        <v>33</v>
      </c>
      <c r="D2543" s="251" t="n">
        <v>5377.62</v>
      </c>
    </row>
    <row r="2544" customFormat="false" ht="12.8" hidden="false" customHeight="false" outlineLevel="0" collapsed="false">
      <c r="A2544" s="250" t="n">
        <v>102079</v>
      </c>
      <c r="B2544" s="250" t="s">
        <v>2987</v>
      </c>
      <c r="C2544" s="250" t="s">
        <v>33</v>
      </c>
      <c r="D2544" s="251" t="n">
        <v>5156.66</v>
      </c>
    </row>
    <row r="2545" customFormat="false" ht="12.8" hidden="false" customHeight="false" outlineLevel="0" collapsed="false">
      <c r="A2545" s="250" t="n">
        <v>102080</v>
      </c>
      <c r="B2545" s="250" t="s">
        <v>2988</v>
      </c>
      <c r="C2545" s="250" t="s">
        <v>33</v>
      </c>
      <c r="D2545" s="251" t="n">
        <v>4474.26</v>
      </c>
    </row>
    <row r="2546" customFormat="false" ht="12.8" hidden="false" customHeight="false" outlineLevel="0" collapsed="false">
      <c r="A2546" s="250" t="n">
        <v>102086</v>
      </c>
      <c r="B2546" s="250" t="s">
        <v>2989</v>
      </c>
      <c r="C2546" s="250" t="s">
        <v>23</v>
      </c>
      <c r="D2546" s="251" t="n">
        <v>179.53</v>
      </c>
    </row>
    <row r="2547" customFormat="false" ht="12.8" hidden="false" customHeight="false" outlineLevel="0" collapsed="false">
      <c r="A2547" s="250" t="n">
        <v>102087</v>
      </c>
      <c r="B2547" s="250" t="s">
        <v>2990</v>
      </c>
      <c r="C2547" s="250" t="s">
        <v>23</v>
      </c>
      <c r="D2547" s="251" t="n">
        <v>146.06</v>
      </c>
    </row>
    <row r="2548" customFormat="false" ht="12.8" hidden="false" customHeight="false" outlineLevel="0" collapsed="false">
      <c r="A2548" s="250" t="n">
        <v>102088</v>
      </c>
      <c r="B2548" s="250" t="s">
        <v>2991</v>
      </c>
      <c r="C2548" s="250" t="s">
        <v>23</v>
      </c>
      <c r="D2548" s="251" t="n">
        <v>249.87</v>
      </c>
    </row>
    <row r="2549" customFormat="false" ht="12.8" hidden="false" customHeight="false" outlineLevel="0" collapsed="false">
      <c r="A2549" s="250" t="n">
        <v>102089</v>
      </c>
      <c r="B2549" s="250" t="s">
        <v>2992</v>
      </c>
      <c r="C2549" s="250" t="s">
        <v>23</v>
      </c>
      <c r="D2549" s="251" t="n">
        <v>167.24</v>
      </c>
    </row>
    <row r="2550" customFormat="false" ht="12.8" hidden="false" customHeight="false" outlineLevel="0" collapsed="false">
      <c r="A2550" s="250" t="n">
        <v>102090</v>
      </c>
      <c r="B2550" s="250" t="s">
        <v>2993</v>
      </c>
      <c r="C2550" s="250" t="s">
        <v>23</v>
      </c>
      <c r="D2550" s="251" t="n">
        <v>129.26</v>
      </c>
    </row>
    <row r="2551" customFormat="false" ht="12.8" hidden="false" customHeight="false" outlineLevel="0" collapsed="false">
      <c r="A2551" s="250" t="n">
        <v>102091</v>
      </c>
      <c r="B2551" s="250" t="s">
        <v>2994</v>
      </c>
      <c r="C2551" s="250" t="s">
        <v>23</v>
      </c>
      <c r="D2551" s="251" t="n">
        <v>291.79</v>
      </c>
    </row>
    <row r="2552" customFormat="false" ht="12.8" hidden="false" customHeight="false" outlineLevel="0" collapsed="false">
      <c r="A2552" s="250" t="n">
        <v>103760</v>
      </c>
      <c r="B2552" s="250" t="s">
        <v>2995</v>
      </c>
      <c r="C2552" s="250" t="s">
        <v>23</v>
      </c>
      <c r="D2552" s="251" t="n">
        <v>121.2</v>
      </c>
    </row>
    <row r="2553" customFormat="false" ht="12.8" hidden="false" customHeight="false" outlineLevel="0" collapsed="false">
      <c r="A2553" s="250" t="n">
        <v>103761</v>
      </c>
      <c r="B2553" s="250" t="s">
        <v>2996</v>
      </c>
      <c r="C2553" s="250" t="s">
        <v>23</v>
      </c>
      <c r="D2553" s="251" t="n">
        <v>83.52</v>
      </c>
    </row>
    <row r="2554" customFormat="false" ht="12.8" hidden="false" customHeight="false" outlineLevel="0" collapsed="false">
      <c r="A2554" s="250" t="n">
        <v>103762</v>
      </c>
      <c r="B2554" s="250" t="s">
        <v>2997</v>
      </c>
      <c r="C2554" s="250" t="s">
        <v>23</v>
      </c>
      <c r="D2554" s="251" t="n">
        <v>72.18</v>
      </c>
    </row>
    <row r="2555" customFormat="false" ht="12.8" hidden="false" customHeight="false" outlineLevel="0" collapsed="false">
      <c r="A2555" s="250" t="n">
        <v>103763</v>
      </c>
      <c r="B2555" s="250" t="s">
        <v>2998</v>
      </c>
      <c r="C2555" s="250" t="s">
        <v>23</v>
      </c>
      <c r="D2555" s="251" t="n">
        <v>63.93</v>
      </c>
    </row>
    <row r="2556" customFormat="false" ht="12.8" hidden="false" customHeight="false" outlineLevel="0" collapsed="false">
      <c r="A2556" s="250" t="n">
        <v>104925</v>
      </c>
      <c r="B2556" s="250" t="s">
        <v>2999</v>
      </c>
      <c r="C2556" s="250" t="s">
        <v>23</v>
      </c>
      <c r="D2556" s="251" t="n">
        <v>164.21</v>
      </c>
    </row>
    <row r="2557" customFormat="false" ht="12.8" hidden="false" customHeight="false" outlineLevel="0" collapsed="false">
      <c r="A2557" s="250" t="n">
        <v>104926</v>
      </c>
      <c r="B2557" s="250" t="s">
        <v>3000</v>
      </c>
      <c r="C2557" s="250" t="s">
        <v>23</v>
      </c>
      <c r="D2557" s="251" t="n">
        <v>108.55</v>
      </c>
    </row>
    <row r="2558" customFormat="false" ht="12.8" hidden="false" customHeight="false" outlineLevel="0" collapsed="false">
      <c r="A2558" s="250" t="n">
        <v>104927</v>
      </c>
      <c r="B2558" s="250" t="s">
        <v>3001</v>
      </c>
      <c r="C2558" s="250" t="s">
        <v>23</v>
      </c>
      <c r="D2558" s="251" t="n">
        <v>79.63</v>
      </c>
    </row>
    <row r="2559" customFormat="false" ht="12.8" hidden="false" customHeight="false" outlineLevel="0" collapsed="false">
      <c r="A2559" s="250" t="n">
        <v>104928</v>
      </c>
      <c r="B2559" s="250" t="s">
        <v>3002</v>
      </c>
      <c r="C2559" s="250" t="s">
        <v>23</v>
      </c>
      <c r="D2559" s="251" t="n">
        <v>156.57</v>
      </c>
    </row>
    <row r="2560" customFormat="false" ht="12.8" hidden="false" customHeight="false" outlineLevel="0" collapsed="false">
      <c r="A2560" s="250" t="n">
        <v>104929</v>
      </c>
      <c r="B2560" s="250" t="s">
        <v>3003</v>
      </c>
      <c r="C2560" s="250" t="s">
        <v>23</v>
      </c>
      <c r="D2560" s="251" t="n">
        <v>95.52</v>
      </c>
    </row>
    <row r="2561" customFormat="false" ht="12.8" hidden="false" customHeight="false" outlineLevel="0" collapsed="false">
      <c r="A2561" s="250" t="n">
        <v>105403</v>
      </c>
      <c r="B2561" s="250" t="s">
        <v>3004</v>
      </c>
      <c r="C2561" s="250" t="s">
        <v>23</v>
      </c>
      <c r="D2561" s="251" t="n">
        <v>163.62</v>
      </c>
    </row>
    <row r="2562" customFormat="false" ht="12.8" hidden="false" customHeight="false" outlineLevel="0" collapsed="false">
      <c r="A2562" s="250" t="n">
        <v>105406</v>
      </c>
      <c r="B2562" s="250" t="s">
        <v>3005</v>
      </c>
      <c r="C2562" s="250" t="s">
        <v>23</v>
      </c>
      <c r="D2562" s="251" t="n">
        <v>202.36</v>
      </c>
    </row>
    <row r="2563" customFormat="false" ht="12.8" hidden="false" customHeight="false" outlineLevel="0" collapsed="false">
      <c r="A2563" s="250" t="n">
        <v>89996</v>
      </c>
      <c r="B2563" s="250" t="s">
        <v>3006</v>
      </c>
      <c r="C2563" s="250" t="s">
        <v>2031</v>
      </c>
      <c r="D2563" s="251" t="n">
        <v>10.96</v>
      </c>
    </row>
    <row r="2564" customFormat="false" ht="12.8" hidden="false" customHeight="false" outlineLevel="0" collapsed="false">
      <c r="A2564" s="250" t="n">
        <v>89997</v>
      </c>
      <c r="B2564" s="250" t="s">
        <v>3007</v>
      </c>
      <c r="C2564" s="250" t="s">
        <v>2031</v>
      </c>
      <c r="D2564" s="251" t="n">
        <v>8.74</v>
      </c>
    </row>
    <row r="2565" customFormat="false" ht="12.8" hidden="false" customHeight="false" outlineLevel="0" collapsed="false">
      <c r="A2565" s="250" t="n">
        <v>89998</v>
      </c>
      <c r="B2565" s="250" t="s">
        <v>3008</v>
      </c>
      <c r="C2565" s="250" t="s">
        <v>2031</v>
      </c>
      <c r="D2565" s="251" t="n">
        <v>10.26</v>
      </c>
    </row>
    <row r="2566" customFormat="false" ht="12.8" hidden="false" customHeight="false" outlineLevel="0" collapsed="false">
      <c r="A2566" s="250" t="n">
        <v>89999</v>
      </c>
      <c r="B2566" s="250" t="s">
        <v>3009</v>
      </c>
      <c r="C2566" s="250" t="s">
        <v>2031</v>
      </c>
      <c r="D2566" s="251" t="n">
        <v>17.83</v>
      </c>
    </row>
    <row r="2567" customFormat="false" ht="12.8" hidden="false" customHeight="false" outlineLevel="0" collapsed="false">
      <c r="A2567" s="250" t="n">
        <v>90000</v>
      </c>
      <c r="B2567" s="250" t="s">
        <v>3010</v>
      </c>
      <c r="C2567" s="250" t="s">
        <v>2031</v>
      </c>
      <c r="D2567" s="251" t="n">
        <v>13.86</v>
      </c>
    </row>
    <row r="2568" customFormat="false" ht="12.8" hidden="false" customHeight="false" outlineLevel="0" collapsed="false">
      <c r="A2568" s="250" t="n">
        <v>91593</v>
      </c>
      <c r="B2568" s="250" t="s">
        <v>3011</v>
      </c>
      <c r="C2568" s="250" t="s">
        <v>2031</v>
      </c>
      <c r="D2568" s="251" t="n">
        <v>10.08</v>
      </c>
    </row>
    <row r="2569" customFormat="false" ht="12.8" hidden="false" customHeight="false" outlineLevel="0" collapsed="false">
      <c r="A2569" s="250" t="n">
        <v>91594</v>
      </c>
      <c r="B2569" s="250" t="s">
        <v>3012</v>
      </c>
      <c r="C2569" s="250" t="s">
        <v>2031</v>
      </c>
      <c r="D2569" s="251" t="n">
        <v>10.62</v>
      </c>
    </row>
    <row r="2570" customFormat="false" ht="12.8" hidden="false" customHeight="false" outlineLevel="0" collapsed="false">
      <c r="A2570" s="250" t="n">
        <v>91595</v>
      </c>
      <c r="B2570" s="250" t="s">
        <v>3013</v>
      </c>
      <c r="C2570" s="250" t="s">
        <v>2031</v>
      </c>
      <c r="D2570" s="251" t="n">
        <v>11.55</v>
      </c>
    </row>
    <row r="2571" customFormat="false" ht="12.8" hidden="false" customHeight="false" outlineLevel="0" collapsed="false">
      <c r="A2571" s="250" t="n">
        <v>91596</v>
      </c>
      <c r="B2571" s="250" t="s">
        <v>3014</v>
      </c>
      <c r="C2571" s="250" t="s">
        <v>2031</v>
      </c>
      <c r="D2571" s="251" t="n">
        <v>10.48</v>
      </c>
    </row>
    <row r="2572" customFormat="false" ht="12.8" hidden="false" customHeight="false" outlineLevel="0" collapsed="false">
      <c r="A2572" s="250" t="n">
        <v>91597</v>
      </c>
      <c r="B2572" s="250" t="s">
        <v>3015</v>
      </c>
      <c r="C2572" s="250" t="s">
        <v>2031</v>
      </c>
      <c r="D2572" s="251" t="n">
        <v>7.6</v>
      </c>
    </row>
    <row r="2573" customFormat="false" ht="12.8" hidden="false" customHeight="false" outlineLevel="0" collapsed="false">
      <c r="A2573" s="250" t="n">
        <v>91598</v>
      </c>
      <c r="B2573" s="250" t="s">
        <v>3016</v>
      </c>
      <c r="C2573" s="250" t="s">
        <v>2031</v>
      </c>
      <c r="D2573" s="251" t="n">
        <v>10.42</v>
      </c>
    </row>
    <row r="2574" customFormat="false" ht="12.8" hidden="false" customHeight="false" outlineLevel="0" collapsed="false">
      <c r="A2574" s="250" t="n">
        <v>91599</v>
      </c>
      <c r="B2574" s="250" t="s">
        <v>3017</v>
      </c>
      <c r="C2574" s="250" t="s">
        <v>2031</v>
      </c>
      <c r="D2574" s="251" t="n">
        <v>8.06</v>
      </c>
    </row>
    <row r="2575" customFormat="false" ht="12.8" hidden="false" customHeight="false" outlineLevel="0" collapsed="false">
      <c r="A2575" s="250" t="n">
        <v>91600</v>
      </c>
      <c r="B2575" s="250" t="s">
        <v>3018</v>
      </c>
      <c r="C2575" s="250" t="s">
        <v>2031</v>
      </c>
      <c r="D2575" s="251" t="n">
        <v>13.73</v>
      </c>
    </row>
    <row r="2576" customFormat="false" ht="12.8" hidden="false" customHeight="false" outlineLevel="0" collapsed="false">
      <c r="A2576" s="250" t="n">
        <v>91601</v>
      </c>
      <c r="B2576" s="250" t="s">
        <v>3019</v>
      </c>
      <c r="C2576" s="250" t="s">
        <v>2031</v>
      </c>
      <c r="D2576" s="251" t="n">
        <v>12.45</v>
      </c>
    </row>
    <row r="2577" customFormat="false" ht="12.8" hidden="false" customHeight="false" outlineLevel="0" collapsed="false">
      <c r="A2577" s="250" t="n">
        <v>91602</v>
      </c>
      <c r="B2577" s="250" t="s">
        <v>3020</v>
      </c>
      <c r="C2577" s="250" t="s">
        <v>2031</v>
      </c>
      <c r="D2577" s="251" t="n">
        <v>11.16</v>
      </c>
    </row>
    <row r="2578" customFormat="false" ht="12.8" hidden="false" customHeight="false" outlineLevel="0" collapsed="false">
      <c r="A2578" s="250" t="n">
        <v>91603</v>
      </c>
      <c r="B2578" s="250" t="s">
        <v>3021</v>
      </c>
      <c r="C2578" s="250" t="s">
        <v>2031</v>
      </c>
      <c r="D2578" s="251" t="n">
        <v>10.55</v>
      </c>
    </row>
    <row r="2579" customFormat="false" ht="12.8" hidden="false" customHeight="false" outlineLevel="0" collapsed="false">
      <c r="A2579" s="250" t="n">
        <v>92759</v>
      </c>
      <c r="B2579" s="250" t="s">
        <v>3022</v>
      </c>
      <c r="C2579" s="250" t="s">
        <v>2031</v>
      </c>
      <c r="D2579" s="251" t="n">
        <v>14.81</v>
      </c>
    </row>
    <row r="2580" customFormat="false" ht="12.8" hidden="false" customHeight="false" outlineLevel="0" collapsed="false">
      <c r="A2580" s="250" t="n">
        <v>92760</v>
      </c>
      <c r="B2580" s="250" t="s">
        <v>3023</v>
      </c>
      <c r="C2580" s="250" t="s">
        <v>2031</v>
      </c>
      <c r="D2580" s="251" t="n">
        <v>13.52</v>
      </c>
    </row>
    <row r="2581" customFormat="false" ht="12.8" hidden="false" customHeight="false" outlineLevel="0" collapsed="false">
      <c r="A2581" s="250" t="n">
        <v>92761</v>
      </c>
      <c r="B2581" s="250" t="s">
        <v>3024</v>
      </c>
      <c r="C2581" s="250" t="s">
        <v>2031</v>
      </c>
      <c r="D2581" s="251" t="n">
        <v>12.39</v>
      </c>
    </row>
    <row r="2582" customFormat="false" ht="12.8" hidden="false" customHeight="false" outlineLevel="0" collapsed="false">
      <c r="A2582" s="250" t="n">
        <v>92762</v>
      </c>
      <c r="B2582" s="250" t="s">
        <v>3025</v>
      </c>
      <c r="C2582" s="250" t="s">
        <v>2031</v>
      </c>
      <c r="D2582" s="251" t="n">
        <v>10.88</v>
      </c>
    </row>
    <row r="2583" customFormat="false" ht="12.8" hidden="false" customHeight="false" outlineLevel="0" collapsed="false">
      <c r="A2583" s="250" t="n">
        <v>92763</v>
      </c>
      <c r="B2583" s="250" t="s">
        <v>3026</v>
      </c>
      <c r="C2583" s="250" t="s">
        <v>2031</v>
      </c>
      <c r="D2583" s="251" t="n">
        <v>9.05</v>
      </c>
    </row>
    <row r="2584" customFormat="false" ht="12.8" hidden="false" customHeight="false" outlineLevel="0" collapsed="false">
      <c r="A2584" s="250" t="n">
        <v>92764</v>
      </c>
      <c r="B2584" s="250" t="s">
        <v>3027</v>
      </c>
      <c r="C2584" s="250" t="s">
        <v>2031</v>
      </c>
      <c r="D2584" s="251" t="n">
        <v>8.67</v>
      </c>
    </row>
    <row r="2585" customFormat="false" ht="12.8" hidden="false" customHeight="false" outlineLevel="0" collapsed="false">
      <c r="A2585" s="250" t="n">
        <v>92765</v>
      </c>
      <c r="B2585" s="250" t="s">
        <v>3028</v>
      </c>
      <c r="C2585" s="250" t="s">
        <v>2031</v>
      </c>
      <c r="D2585" s="251" t="n">
        <v>9.79</v>
      </c>
    </row>
    <row r="2586" customFormat="false" ht="12.8" hidden="false" customHeight="false" outlineLevel="0" collapsed="false">
      <c r="A2586" s="250" t="n">
        <v>92766</v>
      </c>
      <c r="B2586" s="250" t="s">
        <v>3029</v>
      </c>
      <c r="C2586" s="250" t="s">
        <v>2031</v>
      </c>
      <c r="D2586" s="251" t="n">
        <v>9.66</v>
      </c>
    </row>
    <row r="2587" customFormat="false" ht="12.8" hidden="false" customHeight="false" outlineLevel="0" collapsed="false">
      <c r="A2587" s="250" t="n">
        <v>92767</v>
      </c>
      <c r="B2587" s="250" t="s">
        <v>3030</v>
      </c>
      <c r="C2587" s="250" t="s">
        <v>2031</v>
      </c>
      <c r="D2587" s="251" t="n">
        <v>16.45</v>
      </c>
    </row>
    <row r="2588" customFormat="false" ht="12.8" hidden="false" customHeight="false" outlineLevel="0" collapsed="false">
      <c r="A2588" s="250" t="n">
        <v>92768</v>
      </c>
      <c r="B2588" s="250" t="s">
        <v>3031</v>
      </c>
      <c r="C2588" s="250" t="s">
        <v>2031</v>
      </c>
      <c r="D2588" s="251" t="n">
        <v>14.1</v>
      </c>
    </row>
    <row r="2589" customFormat="false" ht="12.8" hidden="false" customHeight="false" outlineLevel="0" collapsed="false">
      <c r="A2589" s="250" t="n">
        <v>92769</v>
      </c>
      <c r="B2589" s="250" t="s">
        <v>3032</v>
      </c>
      <c r="C2589" s="250" t="s">
        <v>2031</v>
      </c>
      <c r="D2589" s="251" t="n">
        <v>12.86</v>
      </c>
    </row>
    <row r="2590" customFormat="false" ht="12.8" hidden="false" customHeight="false" outlineLevel="0" collapsed="false">
      <c r="A2590" s="250" t="n">
        <v>92770</v>
      </c>
      <c r="B2590" s="250" t="s">
        <v>3033</v>
      </c>
      <c r="C2590" s="250" t="s">
        <v>2031</v>
      </c>
      <c r="D2590" s="251" t="n">
        <v>11.77</v>
      </c>
    </row>
    <row r="2591" customFormat="false" ht="12.8" hidden="false" customHeight="false" outlineLevel="0" collapsed="false">
      <c r="A2591" s="250" t="n">
        <v>92771</v>
      </c>
      <c r="B2591" s="250" t="s">
        <v>3034</v>
      </c>
      <c r="C2591" s="250" t="s">
        <v>2031</v>
      </c>
      <c r="D2591" s="251" t="n">
        <v>10.33</v>
      </c>
    </row>
    <row r="2592" customFormat="false" ht="12.8" hidden="false" customHeight="false" outlineLevel="0" collapsed="false">
      <c r="A2592" s="250" t="n">
        <v>92772</v>
      </c>
      <c r="B2592" s="250" t="s">
        <v>3035</v>
      </c>
      <c r="C2592" s="250" t="s">
        <v>2031</v>
      </c>
      <c r="D2592" s="251" t="n">
        <v>8.56</v>
      </c>
    </row>
    <row r="2593" customFormat="false" ht="12.8" hidden="false" customHeight="false" outlineLevel="0" collapsed="false">
      <c r="A2593" s="250" t="n">
        <v>92773</v>
      </c>
      <c r="B2593" s="250" t="s">
        <v>3036</v>
      </c>
      <c r="C2593" s="250" t="s">
        <v>2031</v>
      </c>
      <c r="D2593" s="251" t="n">
        <v>8.35</v>
      </c>
    </row>
    <row r="2594" customFormat="false" ht="12.8" hidden="false" customHeight="false" outlineLevel="0" collapsed="false">
      <c r="A2594" s="250" t="n">
        <v>92774</v>
      </c>
      <c r="B2594" s="250" t="s">
        <v>3037</v>
      </c>
      <c r="C2594" s="250" t="s">
        <v>2031</v>
      </c>
      <c r="D2594" s="251" t="n">
        <v>9.61</v>
      </c>
    </row>
    <row r="2595" customFormat="false" ht="12.8" hidden="false" customHeight="false" outlineLevel="0" collapsed="false">
      <c r="A2595" s="250" t="n">
        <v>92798</v>
      </c>
      <c r="B2595" s="250" t="s">
        <v>3038</v>
      </c>
      <c r="C2595" s="250" t="s">
        <v>2031</v>
      </c>
      <c r="D2595" s="251" t="n">
        <v>8.7</v>
      </c>
    </row>
    <row r="2596" customFormat="false" ht="12.8" hidden="false" customHeight="false" outlineLevel="0" collapsed="false">
      <c r="A2596" s="250" t="n">
        <v>92799</v>
      </c>
      <c r="B2596" s="250" t="s">
        <v>3039</v>
      </c>
      <c r="C2596" s="250" t="s">
        <v>2031</v>
      </c>
      <c r="D2596" s="251" t="n">
        <v>11.29</v>
      </c>
    </row>
    <row r="2597" customFormat="false" ht="12.8" hidden="false" customHeight="false" outlineLevel="0" collapsed="false">
      <c r="A2597" s="250" t="n">
        <v>92800</v>
      </c>
      <c r="B2597" s="250" t="s">
        <v>3040</v>
      </c>
      <c r="C2597" s="250" t="s">
        <v>2031</v>
      </c>
      <c r="D2597" s="251" t="n">
        <v>9.94</v>
      </c>
    </row>
    <row r="2598" customFormat="false" ht="12.8" hidden="false" customHeight="false" outlineLevel="0" collapsed="false">
      <c r="A2598" s="250" t="n">
        <v>92801</v>
      </c>
      <c r="B2598" s="250" t="s">
        <v>3041</v>
      </c>
      <c r="C2598" s="250" t="s">
        <v>2031</v>
      </c>
      <c r="D2598" s="251" t="n">
        <v>9.79</v>
      </c>
    </row>
    <row r="2599" customFormat="false" ht="12.8" hidden="false" customHeight="false" outlineLevel="0" collapsed="false">
      <c r="A2599" s="250" t="n">
        <v>92802</v>
      </c>
      <c r="B2599" s="250" t="s">
        <v>3042</v>
      </c>
      <c r="C2599" s="250" t="s">
        <v>2031</v>
      </c>
      <c r="D2599" s="251" t="n">
        <v>9.58</v>
      </c>
    </row>
    <row r="2600" customFormat="false" ht="12.8" hidden="false" customHeight="false" outlineLevel="0" collapsed="false">
      <c r="A2600" s="250" t="n">
        <v>92803</v>
      </c>
      <c r="B2600" s="250" t="s">
        <v>3043</v>
      </c>
      <c r="C2600" s="250" t="s">
        <v>2031</v>
      </c>
      <c r="D2600" s="251" t="n">
        <v>8.78</v>
      </c>
    </row>
    <row r="2601" customFormat="false" ht="12.8" hidden="false" customHeight="false" outlineLevel="0" collapsed="false">
      <c r="A2601" s="250" t="n">
        <v>92804</v>
      </c>
      <c r="B2601" s="250" t="s">
        <v>3044</v>
      </c>
      <c r="C2601" s="250" t="s">
        <v>2031</v>
      </c>
      <c r="D2601" s="251" t="n">
        <v>7.5</v>
      </c>
    </row>
    <row r="2602" customFormat="false" ht="12.8" hidden="false" customHeight="false" outlineLevel="0" collapsed="false">
      <c r="A2602" s="250" t="n">
        <v>92805</v>
      </c>
      <c r="B2602" s="250" t="s">
        <v>3045</v>
      </c>
      <c r="C2602" s="250" t="s">
        <v>2031</v>
      </c>
      <c r="D2602" s="251" t="n">
        <v>7.4</v>
      </c>
    </row>
    <row r="2603" customFormat="false" ht="12.8" hidden="false" customHeight="false" outlineLevel="0" collapsed="false">
      <c r="A2603" s="250" t="n">
        <v>92806</v>
      </c>
      <c r="B2603" s="250" t="s">
        <v>3046</v>
      </c>
      <c r="C2603" s="250" t="s">
        <v>2031</v>
      </c>
      <c r="D2603" s="251" t="n">
        <v>8.71</v>
      </c>
    </row>
    <row r="2604" customFormat="false" ht="12.8" hidden="false" customHeight="false" outlineLevel="0" collapsed="false">
      <c r="A2604" s="250" t="n">
        <v>92875</v>
      </c>
      <c r="B2604" s="250" t="s">
        <v>3047</v>
      </c>
      <c r="C2604" s="250" t="s">
        <v>2031</v>
      </c>
      <c r="D2604" s="251" t="n">
        <v>9.4</v>
      </c>
    </row>
    <row r="2605" customFormat="false" ht="12.8" hidden="false" customHeight="false" outlineLevel="0" collapsed="false">
      <c r="A2605" s="250" t="n">
        <v>92876</v>
      </c>
      <c r="B2605" s="250" t="s">
        <v>3048</v>
      </c>
      <c r="C2605" s="250" t="s">
        <v>2031</v>
      </c>
      <c r="D2605" s="251" t="n">
        <v>8.95</v>
      </c>
    </row>
    <row r="2606" customFormat="false" ht="12.8" hidden="false" customHeight="false" outlineLevel="0" collapsed="false">
      <c r="A2606" s="250" t="n">
        <v>92877</v>
      </c>
      <c r="B2606" s="250" t="s">
        <v>3049</v>
      </c>
      <c r="C2606" s="250" t="s">
        <v>2031</v>
      </c>
      <c r="D2606" s="251" t="n">
        <v>9.53</v>
      </c>
    </row>
    <row r="2607" customFormat="false" ht="12.8" hidden="false" customHeight="false" outlineLevel="0" collapsed="false">
      <c r="A2607" s="250" t="n">
        <v>92878</v>
      </c>
      <c r="B2607" s="250" t="s">
        <v>3050</v>
      </c>
      <c r="C2607" s="250" t="s">
        <v>2031</v>
      </c>
      <c r="D2607" s="251" t="n">
        <v>9.33</v>
      </c>
    </row>
    <row r="2608" customFormat="false" ht="12.8" hidden="false" customHeight="false" outlineLevel="0" collapsed="false">
      <c r="A2608" s="250" t="n">
        <v>92879</v>
      </c>
      <c r="B2608" s="250" t="s">
        <v>3051</v>
      </c>
      <c r="C2608" s="250" t="s">
        <v>2031</v>
      </c>
      <c r="D2608" s="251" t="n">
        <v>9.19</v>
      </c>
    </row>
    <row r="2609" customFormat="false" ht="12.8" hidden="false" customHeight="false" outlineLevel="0" collapsed="false">
      <c r="A2609" s="250" t="n">
        <v>92880</v>
      </c>
      <c r="B2609" s="250" t="s">
        <v>3052</v>
      </c>
      <c r="C2609" s="250" t="s">
        <v>2031</v>
      </c>
      <c r="D2609" s="251" t="n">
        <v>9.38</v>
      </c>
    </row>
    <row r="2610" customFormat="false" ht="12.8" hidden="false" customHeight="false" outlineLevel="0" collapsed="false">
      <c r="A2610" s="250" t="n">
        <v>92881</v>
      </c>
      <c r="B2610" s="250" t="s">
        <v>3053</v>
      </c>
      <c r="C2610" s="250" t="s">
        <v>2031</v>
      </c>
      <c r="D2610" s="251" t="n">
        <v>9.35</v>
      </c>
    </row>
    <row r="2611" customFormat="false" ht="12.8" hidden="false" customHeight="false" outlineLevel="0" collapsed="false">
      <c r="A2611" s="250" t="n">
        <v>92882</v>
      </c>
      <c r="B2611" s="250" t="s">
        <v>3054</v>
      </c>
      <c r="C2611" s="250" t="s">
        <v>2031</v>
      </c>
      <c r="D2611" s="251" t="n">
        <v>13.74</v>
      </c>
    </row>
    <row r="2612" customFormat="false" ht="12.8" hidden="false" customHeight="false" outlineLevel="0" collapsed="false">
      <c r="A2612" s="250" t="n">
        <v>92883</v>
      </c>
      <c r="B2612" s="250" t="s">
        <v>3055</v>
      </c>
      <c r="C2612" s="250" t="s">
        <v>2031</v>
      </c>
      <c r="D2612" s="251" t="n">
        <v>12.32</v>
      </c>
    </row>
    <row r="2613" customFormat="false" ht="12.8" hidden="false" customHeight="false" outlineLevel="0" collapsed="false">
      <c r="A2613" s="250" t="n">
        <v>92884</v>
      </c>
      <c r="B2613" s="250" t="s">
        <v>3056</v>
      </c>
      <c r="C2613" s="250" t="s">
        <v>2031</v>
      </c>
      <c r="D2613" s="251" t="n">
        <v>12.16</v>
      </c>
    </row>
    <row r="2614" customFormat="false" ht="12.8" hidden="false" customHeight="false" outlineLevel="0" collapsed="false">
      <c r="A2614" s="250" t="n">
        <v>92885</v>
      </c>
      <c r="B2614" s="250" t="s">
        <v>3057</v>
      </c>
      <c r="C2614" s="250" t="s">
        <v>2031</v>
      </c>
      <c r="D2614" s="251" t="n">
        <v>11.37</v>
      </c>
    </row>
    <row r="2615" customFormat="false" ht="12.8" hidden="false" customHeight="false" outlineLevel="0" collapsed="false">
      <c r="A2615" s="250" t="n">
        <v>92886</v>
      </c>
      <c r="B2615" s="250" t="s">
        <v>3058</v>
      </c>
      <c r="C2615" s="250" t="s">
        <v>2031</v>
      </c>
      <c r="D2615" s="251" t="n">
        <v>10.72</v>
      </c>
    </row>
    <row r="2616" customFormat="false" ht="12.8" hidden="false" customHeight="false" outlineLevel="0" collapsed="false">
      <c r="A2616" s="250" t="n">
        <v>92887</v>
      </c>
      <c r="B2616" s="250" t="s">
        <v>3059</v>
      </c>
      <c r="C2616" s="250" t="s">
        <v>2031</v>
      </c>
      <c r="D2616" s="251" t="n">
        <v>10.54</v>
      </c>
    </row>
    <row r="2617" customFormat="false" ht="12.8" hidden="false" customHeight="false" outlineLevel="0" collapsed="false">
      <c r="A2617" s="250" t="n">
        <v>92888</v>
      </c>
      <c r="B2617" s="250" t="s">
        <v>3060</v>
      </c>
      <c r="C2617" s="250" t="s">
        <v>2031</v>
      </c>
      <c r="D2617" s="251" t="n">
        <v>10.22</v>
      </c>
    </row>
    <row r="2618" customFormat="false" ht="12.8" hidden="false" customHeight="false" outlineLevel="0" collapsed="false">
      <c r="A2618" s="250" t="n">
        <v>92915</v>
      </c>
      <c r="B2618" s="250" t="s">
        <v>3061</v>
      </c>
      <c r="C2618" s="250" t="s">
        <v>2031</v>
      </c>
      <c r="D2618" s="251" t="n">
        <v>18.13</v>
      </c>
    </row>
    <row r="2619" customFormat="false" ht="12.8" hidden="false" customHeight="false" outlineLevel="0" collapsed="false">
      <c r="A2619" s="250" t="n">
        <v>92916</v>
      </c>
      <c r="B2619" s="250" t="s">
        <v>3062</v>
      </c>
      <c r="C2619" s="250" t="s">
        <v>2031</v>
      </c>
      <c r="D2619" s="251" t="n">
        <v>15.98</v>
      </c>
    </row>
    <row r="2620" customFormat="false" ht="12.8" hidden="false" customHeight="false" outlineLevel="0" collapsed="false">
      <c r="A2620" s="250" t="n">
        <v>92917</v>
      </c>
      <c r="B2620" s="250" t="s">
        <v>3063</v>
      </c>
      <c r="C2620" s="250" t="s">
        <v>2031</v>
      </c>
      <c r="D2620" s="251" t="n">
        <v>14.14</v>
      </c>
    </row>
    <row r="2621" customFormat="false" ht="12.8" hidden="false" customHeight="false" outlineLevel="0" collapsed="false">
      <c r="A2621" s="250" t="n">
        <v>92919</v>
      </c>
      <c r="B2621" s="250" t="s">
        <v>3064</v>
      </c>
      <c r="C2621" s="250" t="s">
        <v>2031</v>
      </c>
      <c r="D2621" s="251" t="n">
        <v>12.1</v>
      </c>
    </row>
    <row r="2622" customFormat="false" ht="12.8" hidden="false" customHeight="false" outlineLevel="0" collapsed="false">
      <c r="A2622" s="250" t="n">
        <v>92921</v>
      </c>
      <c r="B2622" s="250" t="s">
        <v>3065</v>
      </c>
      <c r="C2622" s="250" t="s">
        <v>2031</v>
      </c>
      <c r="D2622" s="251" t="n">
        <v>9.84</v>
      </c>
    </row>
    <row r="2623" customFormat="false" ht="12.8" hidden="false" customHeight="false" outlineLevel="0" collapsed="false">
      <c r="A2623" s="250" t="n">
        <v>92922</v>
      </c>
      <c r="B2623" s="250" t="s">
        <v>3066</v>
      </c>
      <c r="C2623" s="250" t="s">
        <v>2031</v>
      </c>
      <c r="D2623" s="251" t="n">
        <v>9.27</v>
      </c>
    </row>
    <row r="2624" customFormat="false" ht="12.8" hidden="false" customHeight="false" outlineLevel="0" collapsed="false">
      <c r="A2624" s="250" t="n">
        <v>92923</v>
      </c>
      <c r="B2624" s="250" t="s">
        <v>3067</v>
      </c>
      <c r="C2624" s="250" t="s">
        <v>2031</v>
      </c>
      <c r="D2624" s="251" t="n">
        <v>10.27</v>
      </c>
    </row>
    <row r="2625" customFormat="false" ht="12.8" hidden="false" customHeight="false" outlineLevel="0" collapsed="false">
      <c r="A2625" s="250" t="n">
        <v>92924</v>
      </c>
      <c r="B2625" s="250" t="s">
        <v>3068</v>
      </c>
      <c r="C2625" s="250" t="s">
        <v>2031</v>
      </c>
      <c r="D2625" s="251" t="n">
        <v>10.03</v>
      </c>
    </row>
    <row r="2626" customFormat="false" ht="12.8" hidden="false" customHeight="false" outlineLevel="0" collapsed="false">
      <c r="A2626" s="250" t="n">
        <v>95448</v>
      </c>
      <c r="B2626" s="250" t="s">
        <v>3069</v>
      </c>
      <c r="C2626" s="250" t="s">
        <v>2031</v>
      </c>
      <c r="D2626" s="251" t="n">
        <v>9.55</v>
      </c>
    </row>
    <row r="2627" customFormat="false" ht="12.8" hidden="false" customHeight="false" outlineLevel="0" collapsed="false">
      <c r="A2627" s="250" t="n">
        <v>95576</v>
      </c>
      <c r="B2627" s="250" t="s">
        <v>3070</v>
      </c>
      <c r="C2627" s="250" t="s">
        <v>2031</v>
      </c>
      <c r="D2627" s="251" t="n">
        <v>12.68</v>
      </c>
    </row>
    <row r="2628" customFormat="false" ht="12.8" hidden="false" customHeight="false" outlineLevel="0" collapsed="false">
      <c r="A2628" s="250" t="n">
        <v>95577</v>
      </c>
      <c r="B2628" s="250" t="s">
        <v>3071</v>
      </c>
      <c r="C2628" s="250" t="s">
        <v>2031</v>
      </c>
      <c r="D2628" s="251" t="n">
        <v>10.49</v>
      </c>
    </row>
    <row r="2629" customFormat="false" ht="12.8" hidden="false" customHeight="false" outlineLevel="0" collapsed="false">
      <c r="A2629" s="250" t="n">
        <v>95578</v>
      </c>
      <c r="B2629" s="250" t="s">
        <v>3072</v>
      </c>
      <c r="C2629" s="250" t="s">
        <v>2031</v>
      </c>
      <c r="D2629" s="251" t="n">
        <v>8.62</v>
      </c>
    </row>
    <row r="2630" customFormat="false" ht="12.8" hidden="false" customHeight="false" outlineLevel="0" collapsed="false">
      <c r="A2630" s="250" t="n">
        <v>95579</v>
      </c>
      <c r="B2630" s="250" t="s">
        <v>3073</v>
      </c>
      <c r="C2630" s="250" t="s">
        <v>2031</v>
      </c>
      <c r="D2630" s="251" t="n">
        <v>8.24</v>
      </c>
    </row>
    <row r="2631" customFormat="false" ht="12.8" hidden="false" customHeight="false" outlineLevel="0" collapsed="false">
      <c r="A2631" s="250" t="n">
        <v>95580</v>
      </c>
      <c r="B2631" s="250" t="s">
        <v>3074</v>
      </c>
      <c r="C2631" s="250" t="s">
        <v>2031</v>
      </c>
      <c r="D2631" s="251" t="n">
        <v>9.45</v>
      </c>
    </row>
    <row r="2632" customFormat="false" ht="12.8" hidden="false" customHeight="false" outlineLevel="0" collapsed="false">
      <c r="A2632" s="250" t="n">
        <v>95581</v>
      </c>
      <c r="B2632" s="250" t="s">
        <v>3075</v>
      </c>
      <c r="C2632" s="250" t="s">
        <v>2031</v>
      </c>
      <c r="D2632" s="251" t="n">
        <v>9.39</v>
      </c>
    </row>
    <row r="2633" customFormat="false" ht="12.8" hidden="false" customHeight="false" outlineLevel="0" collapsed="false">
      <c r="A2633" s="250" t="n">
        <v>95582</v>
      </c>
      <c r="B2633" s="250" t="s">
        <v>3076</v>
      </c>
      <c r="C2633" s="250" t="s">
        <v>2031</v>
      </c>
      <c r="D2633" s="251" t="n">
        <v>10.22</v>
      </c>
    </row>
    <row r="2634" customFormat="false" ht="12.8" hidden="false" customHeight="false" outlineLevel="0" collapsed="false">
      <c r="A2634" s="250" t="n">
        <v>95583</v>
      </c>
      <c r="B2634" s="250" t="s">
        <v>3077</v>
      </c>
      <c r="C2634" s="250" t="s">
        <v>2031</v>
      </c>
      <c r="D2634" s="251" t="n">
        <v>17.14</v>
      </c>
    </row>
    <row r="2635" customFormat="false" ht="12.8" hidden="false" customHeight="false" outlineLevel="0" collapsed="false">
      <c r="A2635" s="250" t="n">
        <v>95584</v>
      </c>
      <c r="B2635" s="250" t="s">
        <v>3078</v>
      </c>
      <c r="C2635" s="250" t="s">
        <v>2031</v>
      </c>
      <c r="D2635" s="251" t="n">
        <v>14.51</v>
      </c>
    </row>
    <row r="2636" customFormat="false" ht="12.8" hidden="false" customHeight="false" outlineLevel="0" collapsed="false">
      <c r="A2636" s="250" t="n">
        <v>95592</v>
      </c>
      <c r="B2636" s="250" t="s">
        <v>3079</v>
      </c>
      <c r="C2636" s="250" t="s">
        <v>2031</v>
      </c>
      <c r="D2636" s="251" t="n">
        <v>17.14</v>
      </c>
    </row>
    <row r="2637" customFormat="false" ht="12.8" hidden="false" customHeight="false" outlineLevel="0" collapsed="false">
      <c r="A2637" s="250" t="n">
        <v>95593</v>
      </c>
      <c r="B2637" s="250" t="s">
        <v>3080</v>
      </c>
      <c r="C2637" s="250" t="s">
        <v>2031</v>
      </c>
      <c r="D2637" s="251" t="n">
        <v>14.51</v>
      </c>
    </row>
    <row r="2638" customFormat="false" ht="12.8" hidden="false" customHeight="false" outlineLevel="0" collapsed="false">
      <c r="A2638" s="250" t="n">
        <v>95943</v>
      </c>
      <c r="B2638" s="250" t="s">
        <v>3081</v>
      </c>
      <c r="C2638" s="250" t="s">
        <v>2031</v>
      </c>
      <c r="D2638" s="251" t="n">
        <v>24.7</v>
      </c>
    </row>
    <row r="2639" customFormat="false" ht="12.8" hidden="false" customHeight="false" outlineLevel="0" collapsed="false">
      <c r="A2639" s="250" t="n">
        <v>95944</v>
      </c>
      <c r="B2639" s="250" t="s">
        <v>3082</v>
      </c>
      <c r="C2639" s="250" t="s">
        <v>2031</v>
      </c>
      <c r="D2639" s="251" t="n">
        <v>21.85</v>
      </c>
    </row>
    <row r="2640" customFormat="false" ht="12.8" hidden="false" customHeight="false" outlineLevel="0" collapsed="false">
      <c r="A2640" s="250" t="n">
        <v>95945</v>
      </c>
      <c r="B2640" s="250" t="s">
        <v>3083</v>
      </c>
      <c r="C2640" s="250" t="s">
        <v>2031</v>
      </c>
      <c r="D2640" s="251" t="n">
        <v>16.92</v>
      </c>
    </row>
    <row r="2641" customFormat="false" ht="12.8" hidden="false" customHeight="false" outlineLevel="0" collapsed="false">
      <c r="A2641" s="250" t="n">
        <v>95946</v>
      </c>
      <c r="B2641" s="250" t="s">
        <v>3084</v>
      </c>
      <c r="C2641" s="250" t="s">
        <v>2031</v>
      </c>
      <c r="D2641" s="251" t="n">
        <v>12.96</v>
      </c>
    </row>
    <row r="2642" customFormat="false" ht="12.8" hidden="false" customHeight="false" outlineLevel="0" collapsed="false">
      <c r="A2642" s="250" t="n">
        <v>95947</v>
      </c>
      <c r="B2642" s="250" t="s">
        <v>3085</v>
      </c>
      <c r="C2642" s="250" t="s">
        <v>2031</v>
      </c>
      <c r="D2642" s="251" t="n">
        <v>9.67</v>
      </c>
    </row>
    <row r="2643" customFormat="false" ht="12.8" hidden="false" customHeight="false" outlineLevel="0" collapsed="false">
      <c r="A2643" s="250" t="n">
        <v>95948</v>
      </c>
      <c r="B2643" s="250" t="s">
        <v>3086</v>
      </c>
      <c r="C2643" s="250" t="s">
        <v>2031</v>
      </c>
      <c r="D2643" s="251" t="n">
        <v>8.18</v>
      </c>
    </row>
    <row r="2644" customFormat="false" ht="12.8" hidden="false" customHeight="false" outlineLevel="0" collapsed="false">
      <c r="A2644" s="250" t="n">
        <v>96544</v>
      </c>
      <c r="B2644" s="250" t="s">
        <v>3087</v>
      </c>
      <c r="C2644" s="250" t="s">
        <v>2031</v>
      </c>
      <c r="D2644" s="251" t="n">
        <v>19.36</v>
      </c>
    </row>
    <row r="2645" customFormat="false" ht="12.8" hidden="false" customHeight="false" outlineLevel="0" collapsed="false">
      <c r="A2645" s="250" t="n">
        <v>96545</v>
      </c>
      <c r="B2645" s="250" t="s">
        <v>3088</v>
      </c>
      <c r="C2645" s="250" t="s">
        <v>2031</v>
      </c>
      <c r="D2645" s="251" t="n">
        <v>17</v>
      </c>
    </row>
    <row r="2646" customFormat="false" ht="12.8" hidden="false" customHeight="false" outlineLevel="0" collapsed="false">
      <c r="A2646" s="250" t="n">
        <v>96546</v>
      </c>
      <c r="B2646" s="250" t="s">
        <v>3089</v>
      </c>
      <c r="C2646" s="250" t="s">
        <v>2031</v>
      </c>
      <c r="D2646" s="251" t="n">
        <v>14.62</v>
      </c>
    </row>
    <row r="2647" customFormat="false" ht="12.8" hidden="false" customHeight="false" outlineLevel="0" collapsed="false">
      <c r="A2647" s="250" t="n">
        <v>100064</v>
      </c>
      <c r="B2647" s="250" t="s">
        <v>3090</v>
      </c>
      <c r="C2647" s="250" t="s">
        <v>2031</v>
      </c>
      <c r="D2647" s="251" t="n">
        <v>10.4</v>
      </c>
    </row>
    <row r="2648" customFormat="false" ht="12.8" hidden="false" customHeight="false" outlineLevel="0" collapsed="false">
      <c r="A2648" s="250" t="n">
        <v>100066</v>
      </c>
      <c r="B2648" s="250" t="s">
        <v>3091</v>
      </c>
      <c r="C2648" s="250" t="s">
        <v>2031</v>
      </c>
      <c r="D2648" s="251" t="n">
        <v>10.24</v>
      </c>
    </row>
    <row r="2649" customFormat="false" ht="12.8" hidden="false" customHeight="false" outlineLevel="0" collapsed="false">
      <c r="A2649" s="250" t="n">
        <v>100067</v>
      </c>
      <c r="B2649" s="250" t="s">
        <v>3092</v>
      </c>
      <c r="C2649" s="250" t="s">
        <v>2031</v>
      </c>
      <c r="D2649" s="251" t="n">
        <v>12.34</v>
      </c>
    </row>
    <row r="2650" customFormat="false" ht="12.8" hidden="false" customHeight="false" outlineLevel="0" collapsed="false">
      <c r="A2650" s="250" t="n">
        <v>100068</v>
      </c>
      <c r="B2650" s="250" t="s">
        <v>3093</v>
      </c>
      <c r="C2650" s="250" t="s">
        <v>2031</v>
      </c>
      <c r="D2650" s="251" t="n">
        <v>8.97</v>
      </c>
    </row>
    <row r="2651" customFormat="false" ht="12.8" hidden="false" customHeight="false" outlineLevel="0" collapsed="false">
      <c r="A2651" s="250" t="n">
        <v>102920</v>
      </c>
      <c r="B2651" s="250" t="s">
        <v>3094</v>
      </c>
      <c r="C2651" s="250" t="s">
        <v>2031</v>
      </c>
      <c r="D2651" s="251" t="n">
        <v>8.29</v>
      </c>
    </row>
    <row r="2652" customFormat="false" ht="12.8" hidden="false" customHeight="false" outlineLevel="0" collapsed="false">
      <c r="A2652" s="250" t="n">
        <v>102921</v>
      </c>
      <c r="B2652" s="250" t="s">
        <v>3095</v>
      </c>
      <c r="C2652" s="250" t="s">
        <v>2031</v>
      </c>
      <c r="D2652" s="251" t="n">
        <v>7.9</v>
      </c>
    </row>
    <row r="2653" customFormat="false" ht="12.8" hidden="false" customHeight="false" outlineLevel="0" collapsed="false">
      <c r="A2653" s="250" t="n">
        <v>102922</v>
      </c>
      <c r="B2653" s="250" t="s">
        <v>3096</v>
      </c>
      <c r="C2653" s="250" t="s">
        <v>2031</v>
      </c>
      <c r="D2653" s="251" t="n">
        <v>9.03</v>
      </c>
    </row>
    <row r="2654" customFormat="false" ht="12.8" hidden="false" customHeight="false" outlineLevel="0" collapsed="false">
      <c r="A2654" s="250" t="n">
        <v>102923</v>
      </c>
      <c r="B2654" s="250" t="s">
        <v>3097</v>
      </c>
      <c r="C2654" s="250" t="s">
        <v>2031</v>
      </c>
      <c r="D2654" s="251" t="n">
        <v>7.63</v>
      </c>
    </row>
    <row r="2655" customFormat="false" ht="12.8" hidden="false" customHeight="false" outlineLevel="0" collapsed="false">
      <c r="A2655" s="250" t="n">
        <v>103088</v>
      </c>
      <c r="B2655" s="250" t="s">
        <v>3098</v>
      </c>
      <c r="C2655" s="250" t="s">
        <v>2031</v>
      </c>
      <c r="D2655" s="251" t="n">
        <v>10.59</v>
      </c>
    </row>
    <row r="2656" customFormat="false" ht="12.8" hidden="false" customHeight="false" outlineLevel="0" collapsed="false">
      <c r="A2656" s="250" t="n">
        <v>104104</v>
      </c>
      <c r="B2656" s="250" t="s">
        <v>3099</v>
      </c>
      <c r="C2656" s="250" t="s">
        <v>2031</v>
      </c>
      <c r="D2656" s="251" t="n">
        <v>10.38</v>
      </c>
    </row>
    <row r="2657" customFormat="false" ht="12.8" hidden="false" customHeight="false" outlineLevel="0" collapsed="false">
      <c r="A2657" s="250" t="n">
        <v>104105</v>
      </c>
      <c r="B2657" s="250" t="s">
        <v>3100</v>
      </c>
      <c r="C2657" s="250" t="s">
        <v>2031</v>
      </c>
      <c r="D2657" s="251" t="n">
        <v>10.38</v>
      </c>
    </row>
    <row r="2658" customFormat="false" ht="12.8" hidden="false" customHeight="false" outlineLevel="0" collapsed="false">
      <c r="A2658" s="250" t="n">
        <v>104106</v>
      </c>
      <c r="B2658" s="250" t="s">
        <v>3101</v>
      </c>
      <c r="C2658" s="250" t="s">
        <v>2031</v>
      </c>
      <c r="D2658" s="251" t="n">
        <v>10.09</v>
      </c>
    </row>
    <row r="2659" customFormat="false" ht="12.8" hidden="false" customHeight="false" outlineLevel="0" collapsed="false">
      <c r="A2659" s="250" t="n">
        <v>104107</v>
      </c>
      <c r="B2659" s="250" t="s">
        <v>3102</v>
      </c>
      <c r="C2659" s="250" t="s">
        <v>2031</v>
      </c>
      <c r="D2659" s="251" t="n">
        <v>10.93</v>
      </c>
    </row>
    <row r="2660" customFormat="false" ht="12.8" hidden="false" customHeight="false" outlineLevel="0" collapsed="false">
      <c r="A2660" s="250" t="n">
        <v>104108</v>
      </c>
      <c r="B2660" s="250" t="s">
        <v>3103</v>
      </c>
      <c r="C2660" s="250" t="s">
        <v>2031</v>
      </c>
      <c r="D2660" s="251" t="n">
        <v>13.06</v>
      </c>
    </row>
    <row r="2661" customFormat="false" ht="12.8" hidden="false" customHeight="false" outlineLevel="0" collapsed="false">
      <c r="A2661" s="250" t="n">
        <v>104109</v>
      </c>
      <c r="B2661" s="250" t="s">
        <v>3104</v>
      </c>
      <c r="C2661" s="250" t="s">
        <v>2031</v>
      </c>
      <c r="D2661" s="251" t="n">
        <v>16.48</v>
      </c>
    </row>
    <row r="2662" customFormat="false" ht="12.8" hidden="false" customHeight="false" outlineLevel="0" collapsed="false">
      <c r="A2662" s="250" t="n">
        <v>104110</v>
      </c>
      <c r="B2662" s="250" t="s">
        <v>3105</v>
      </c>
      <c r="C2662" s="250" t="s">
        <v>2031</v>
      </c>
      <c r="D2662" s="251" t="n">
        <v>19.29</v>
      </c>
    </row>
    <row r="2663" customFormat="false" ht="12.8" hidden="false" customHeight="false" outlineLevel="0" collapsed="false">
      <c r="A2663" s="250" t="n">
        <v>104111</v>
      </c>
      <c r="B2663" s="250" t="s">
        <v>3106</v>
      </c>
      <c r="C2663" s="250" t="s">
        <v>2031</v>
      </c>
      <c r="D2663" s="251" t="n">
        <v>22.61</v>
      </c>
    </row>
    <row r="2664" customFormat="false" ht="12.8" hidden="false" customHeight="false" outlineLevel="0" collapsed="false">
      <c r="A2664" s="250" t="n">
        <v>104915</v>
      </c>
      <c r="B2664" s="250" t="s">
        <v>3107</v>
      </c>
      <c r="C2664" s="250" t="s">
        <v>2031</v>
      </c>
      <c r="D2664" s="251" t="n">
        <v>9.75</v>
      </c>
    </row>
    <row r="2665" customFormat="false" ht="12.8" hidden="false" customHeight="false" outlineLevel="0" collapsed="false">
      <c r="A2665" s="250" t="n">
        <v>104917</v>
      </c>
      <c r="B2665" s="250" t="s">
        <v>3108</v>
      </c>
      <c r="C2665" s="250" t="s">
        <v>2031</v>
      </c>
      <c r="D2665" s="251" t="n">
        <v>16.36</v>
      </c>
    </row>
    <row r="2666" customFormat="false" ht="12.8" hidden="false" customHeight="false" outlineLevel="0" collapsed="false">
      <c r="A2666" s="250" t="n">
        <v>104918</v>
      </c>
      <c r="B2666" s="250" t="s">
        <v>3109</v>
      </c>
      <c r="C2666" s="250" t="s">
        <v>2031</v>
      </c>
      <c r="D2666" s="251" t="n">
        <v>14.81</v>
      </c>
    </row>
    <row r="2667" customFormat="false" ht="12.8" hidden="false" customHeight="false" outlineLevel="0" collapsed="false">
      <c r="A2667" s="250" t="n">
        <v>104919</v>
      </c>
      <c r="B2667" s="250" t="s">
        <v>3110</v>
      </c>
      <c r="C2667" s="250" t="s">
        <v>2031</v>
      </c>
      <c r="D2667" s="251" t="n">
        <v>13.02</v>
      </c>
    </row>
    <row r="2668" customFormat="false" ht="12.8" hidden="false" customHeight="false" outlineLevel="0" collapsed="false">
      <c r="A2668" s="250" t="n">
        <v>104920</v>
      </c>
      <c r="B2668" s="250" t="s">
        <v>3111</v>
      </c>
      <c r="C2668" s="250" t="s">
        <v>2031</v>
      </c>
      <c r="D2668" s="251" t="n">
        <v>10.96</v>
      </c>
    </row>
    <row r="2669" customFormat="false" ht="12.8" hidden="false" customHeight="false" outlineLevel="0" collapsed="false">
      <c r="A2669" s="250" t="n">
        <v>104921</v>
      </c>
      <c r="B2669" s="250" t="s">
        <v>3112</v>
      </c>
      <c r="C2669" s="250" t="s">
        <v>2031</v>
      </c>
      <c r="D2669" s="251" t="n">
        <v>10.16</v>
      </c>
    </row>
    <row r="2670" customFormat="false" ht="12.8" hidden="false" customHeight="false" outlineLevel="0" collapsed="false">
      <c r="A2670" s="250" t="n">
        <v>104922</v>
      </c>
      <c r="B2670" s="250" t="s">
        <v>3113</v>
      </c>
      <c r="C2670" s="250" t="s">
        <v>2031</v>
      </c>
      <c r="D2670" s="251" t="n">
        <v>11.01</v>
      </c>
    </row>
    <row r="2671" customFormat="false" ht="12.8" hidden="false" customHeight="false" outlineLevel="0" collapsed="false">
      <c r="A2671" s="250" t="n">
        <v>89993</v>
      </c>
      <c r="B2671" s="250" t="s">
        <v>3114</v>
      </c>
      <c r="C2671" s="250" t="s">
        <v>33</v>
      </c>
      <c r="D2671" s="251" t="n">
        <v>1027.09</v>
      </c>
    </row>
    <row r="2672" customFormat="false" ht="12.8" hidden="false" customHeight="false" outlineLevel="0" collapsed="false">
      <c r="A2672" s="250" t="n">
        <v>89994</v>
      </c>
      <c r="B2672" s="250" t="s">
        <v>3115</v>
      </c>
      <c r="C2672" s="250" t="s">
        <v>33</v>
      </c>
      <c r="D2672" s="251" t="n">
        <v>843.44</v>
      </c>
    </row>
    <row r="2673" customFormat="false" ht="12.8" hidden="false" customHeight="false" outlineLevel="0" collapsed="false">
      <c r="A2673" s="250" t="n">
        <v>89995</v>
      </c>
      <c r="B2673" s="250" t="s">
        <v>3116</v>
      </c>
      <c r="C2673" s="250" t="s">
        <v>33</v>
      </c>
      <c r="D2673" s="251" t="n">
        <v>980.12</v>
      </c>
    </row>
    <row r="2674" customFormat="false" ht="12.8" hidden="false" customHeight="false" outlineLevel="0" collapsed="false">
      <c r="A2674" s="250" t="n">
        <v>90278</v>
      </c>
      <c r="B2674" s="250" t="s">
        <v>3117</v>
      </c>
      <c r="C2674" s="250" t="s">
        <v>33</v>
      </c>
      <c r="D2674" s="251" t="n">
        <v>439.46</v>
      </c>
    </row>
    <row r="2675" customFormat="false" ht="12.8" hidden="false" customHeight="false" outlineLevel="0" collapsed="false">
      <c r="A2675" s="250" t="n">
        <v>90279</v>
      </c>
      <c r="B2675" s="250" t="s">
        <v>3118</v>
      </c>
      <c r="C2675" s="250" t="s">
        <v>33</v>
      </c>
      <c r="D2675" s="251" t="n">
        <v>486.67</v>
      </c>
    </row>
    <row r="2676" customFormat="false" ht="12.8" hidden="false" customHeight="false" outlineLevel="0" collapsed="false">
      <c r="A2676" s="250" t="n">
        <v>90280</v>
      </c>
      <c r="B2676" s="250" t="s">
        <v>3119</v>
      </c>
      <c r="C2676" s="250" t="s">
        <v>33</v>
      </c>
      <c r="D2676" s="251" t="n">
        <v>535.37</v>
      </c>
    </row>
    <row r="2677" customFormat="false" ht="12.8" hidden="false" customHeight="false" outlineLevel="0" collapsed="false">
      <c r="A2677" s="250" t="n">
        <v>90281</v>
      </c>
      <c r="B2677" s="250" t="s">
        <v>3120</v>
      </c>
      <c r="C2677" s="250" t="s">
        <v>33</v>
      </c>
      <c r="D2677" s="251" t="n">
        <v>616.34</v>
      </c>
    </row>
    <row r="2678" customFormat="false" ht="12.8" hidden="false" customHeight="false" outlineLevel="0" collapsed="false">
      <c r="A2678" s="250" t="n">
        <v>90282</v>
      </c>
      <c r="B2678" s="250" t="s">
        <v>3121</v>
      </c>
      <c r="C2678" s="250" t="s">
        <v>33</v>
      </c>
      <c r="D2678" s="251" t="n">
        <v>428.32</v>
      </c>
    </row>
    <row r="2679" customFormat="false" ht="12.8" hidden="false" customHeight="false" outlineLevel="0" collapsed="false">
      <c r="A2679" s="250" t="n">
        <v>90283</v>
      </c>
      <c r="B2679" s="250" t="s">
        <v>3122</v>
      </c>
      <c r="C2679" s="250" t="s">
        <v>33</v>
      </c>
      <c r="D2679" s="251" t="n">
        <v>475.46</v>
      </c>
    </row>
    <row r="2680" customFormat="false" ht="12.8" hidden="false" customHeight="false" outlineLevel="0" collapsed="false">
      <c r="A2680" s="250" t="n">
        <v>90284</v>
      </c>
      <c r="B2680" s="250" t="s">
        <v>3123</v>
      </c>
      <c r="C2680" s="250" t="s">
        <v>33</v>
      </c>
      <c r="D2680" s="251" t="n">
        <v>528.25</v>
      </c>
    </row>
    <row r="2681" customFormat="false" ht="12.8" hidden="false" customHeight="false" outlineLevel="0" collapsed="false">
      <c r="A2681" s="250" t="n">
        <v>90285</v>
      </c>
      <c r="B2681" s="250" t="s">
        <v>3124</v>
      </c>
      <c r="C2681" s="250" t="s">
        <v>33</v>
      </c>
      <c r="D2681" s="251" t="n">
        <v>615.44</v>
      </c>
    </row>
    <row r="2682" customFormat="false" ht="12.8" hidden="false" customHeight="false" outlineLevel="0" collapsed="false">
      <c r="A2682" s="250" t="n">
        <v>94962</v>
      </c>
      <c r="B2682" s="250" t="s">
        <v>3125</v>
      </c>
      <c r="C2682" s="250" t="s">
        <v>33</v>
      </c>
      <c r="D2682" s="251" t="n">
        <v>344.22</v>
      </c>
    </row>
    <row r="2683" customFormat="false" ht="12.8" hidden="false" customHeight="false" outlineLevel="0" collapsed="false">
      <c r="A2683" s="250" t="n">
        <v>94963</v>
      </c>
      <c r="B2683" s="250" t="s">
        <v>3126</v>
      </c>
      <c r="C2683" s="250" t="s">
        <v>33</v>
      </c>
      <c r="D2683" s="251" t="n">
        <v>378.36</v>
      </c>
    </row>
    <row r="2684" customFormat="false" ht="12.8" hidden="false" customHeight="false" outlineLevel="0" collapsed="false">
      <c r="A2684" s="250" t="n">
        <v>94964</v>
      </c>
      <c r="B2684" s="250" t="s">
        <v>3127</v>
      </c>
      <c r="C2684" s="250" t="s">
        <v>33</v>
      </c>
      <c r="D2684" s="251" t="n">
        <v>415.07</v>
      </c>
    </row>
    <row r="2685" customFormat="false" ht="12.8" hidden="false" customHeight="false" outlineLevel="0" collapsed="false">
      <c r="A2685" s="250" t="n">
        <v>94965</v>
      </c>
      <c r="B2685" s="250" t="s">
        <v>3128</v>
      </c>
      <c r="C2685" s="250" t="s">
        <v>33</v>
      </c>
      <c r="D2685" s="251" t="n">
        <v>426.11</v>
      </c>
    </row>
    <row r="2686" customFormat="false" ht="12.8" hidden="false" customHeight="false" outlineLevel="0" collapsed="false">
      <c r="A2686" s="250" t="n">
        <v>94966</v>
      </c>
      <c r="B2686" s="250" t="s">
        <v>3129</v>
      </c>
      <c r="C2686" s="250" t="s">
        <v>33</v>
      </c>
      <c r="D2686" s="251" t="n">
        <v>439.48</v>
      </c>
    </row>
    <row r="2687" customFormat="false" ht="12.8" hidden="false" customHeight="false" outlineLevel="0" collapsed="false">
      <c r="A2687" s="250" t="n">
        <v>94967</v>
      </c>
      <c r="B2687" s="250" t="s">
        <v>3130</v>
      </c>
      <c r="C2687" s="250" t="s">
        <v>33</v>
      </c>
      <c r="D2687" s="251" t="n">
        <v>500.61</v>
      </c>
    </row>
    <row r="2688" customFormat="false" ht="12.8" hidden="false" customHeight="false" outlineLevel="0" collapsed="false">
      <c r="A2688" s="250" t="n">
        <v>94968</v>
      </c>
      <c r="B2688" s="250" t="s">
        <v>3131</v>
      </c>
      <c r="C2688" s="250" t="s">
        <v>33</v>
      </c>
      <c r="D2688" s="251" t="n">
        <v>337.26</v>
      </c>
    </row>
    <row r="2689" customFormat="false" ht="12.8" hidden="false" customHeight="false" outlineLevel="0" collapsed="false">
      <c r="A2689" s="250" t="n">
        <v>94969</v>
      </c>
      <c r="B2689" s="250" t="s">
        <v>3132</v>
      </c>
      <c r="C2689" s="250" t="s">
        <v>33</v>
      </c>
      <c r="D2689" s="251" t="n">
        <v>367.75</v>
      </c>
    </row>
    <row r="2690" customFormat="false" ht="12.8" hidden="false" customHeight="false" outlineLevel="0" collapsed="false">
      <c r="A2690" s="250" t="n">
        <v>94970</v>
      </c>
      <c r="B2690" s="250" t="s">
        <v>3133</v>
      </c>
      <c r="C2690" s="250" t="s">
        <v>33</v>
      </c>
      <c r="D2690" s="251" t="n">
        <v>395.3</v>
      </c>
    </row>
    <row r="2691" customFormat="false" ht="12.8" hidden="false" customHeight="false" outlineLevel="0" collapsed="false">
      <c r="A2691" s="250" t="n">
        <v>94971</v>
      </c>
      <c r="B2691" s="250" t="s">
        <v>3134</v>
      </c>
      <c r="C2691" s="250" t="s">
        <v>33</v>
      </c>
      <c r="D2691" s="251" t="n">
        <v>414.75</v>
      </c>
    </row>
    <row r="2692" customFormat="false" ht="12.8" hidden="false" customHeight="false" outlineLevel="0" collapsed="false">
      <c r="A2692" s="250" t="n">
        <v>94972</v>
      </c>
      <c r="B2692" s="250" t="s">
        <v>3135</v>
      </c>
      <c r="C2692" s="250" t="s">
        <v>33</v>
      </c>
      <c r="D2692" s="251" t="n">
        <v>428.16</v>
      </c>
    </row>
    <row r="2693" customFormat="false" ht="12.8" hidden="false" customHeight="false" outlineLevel="0" collapsed="false">
      <c r="A2693" s="250" t="n">
        <v>94973</v>
      </c>
      <c r="B2693" s="250" t="s">
        <v>3136</v>
      </c>
      <c r="C2693" s="250" t="s">
        <v>33</v>
      </c>
      <c r="D2693" s="251" t="n">
        <v>486.27</v>
      </c>
    </row>
    <row r="2694" customFormat="false" ht="12.8" hidden="false" customHeight="false" outlineLevel="0" collapsed="false">
      <c r="A2694" s="250" t="n">
        <v>94974</v>
      </c>
      <c r="B2694" s="250" t="s">
        <v>3137</v>
      </c>
      <c r="C2694" s="250" t="s">
        <v>33</v>
      </c>
      <c r="D2694" s="251" t="n">
        <v>424.1</v>
      </c>
    </row>
    <row r="2695" customFormat="false" ht="12.8" hidden="false" customHeight="false" outlineLevel="0" collapsed="false">
      <c r="A2695" s="250" t="n">
        <v>94975</v>
      </c>
      <c r="B2695" s="250" t="s">
        <v>3138</v>
      </c>
      <c r="C2695" s="250" t="s">
        <v>33</v>
      </c>
      <c r="D2695" s="251" t="n">
        <v>453.86</v>
      </c>
    </row>
    <row r="2696" customFormat="false" ht="12.8" hidden="false" customHeight="false" outlineLevel="0" collapsed="false">
      <c r="A2696" s="250" t="n">
        <v>96555</v>
      </c>
      <c r="B2696" s="250" t="s">
        <v>3139</v>
      </c>
      <c r="C2696" s="250" t="s">
        <v>33</v>
      </c>
      <c r="D2696" s="251" t="n">
        <v>663.82</v>
      </c>
    </row>
    <row r="2697" customFormat="false" ht="12.8" hidden="false" customHeight="false" outlineLevel="0" collapsed="false">
      <c r="A2697" s="250" t="n">
        <v>96556</v>
      </c>
      <c r="B2697" s="250" t="s">
        <v>3140</v>
      </c>
      <c r="C2697" s="250" t="s">
        <v>33</v>
      </c>
      <c r="D2697" s="251" t="n">
        <v>848.48</v>
      </c>
    </row>
    <row r="2698" customFormat="false" ht="12.8" hidden="false" customHeight="false" outlineLevel="0" collapsed="false">
      <c r="A2698" s="250" t="n">
        <v>96557</v>
      </c>
      <c r="B2698" s="250" t="s">
        <v>3141</v>
      </c>
      <c r="C2698" s="250" t="s">
        <v>33</v>
      </c>
      <c r="D2698" s="251" t="n">
        <v>633.31</v>
      </c>
    </row>
    <row r="2699" customFormat="false" ht="12.8" hidden="false" customHeight="false" outlineLevel="0" collapsed="false">
      <c r="A2699" s="250" t="n">
        <v>96558</v>
      </c>
      <c r="B2699" s="250" t="s">
        <v>3142</v>
      </c>
      <c r="C2699" s="250" t="s">
        <v>33</v>
      </c>
      <c r="D2699" s="251" t="n">
        <v>667.92</v>
      </c>
    </row>
    <row r="2700" customFormat="false" ht="12.8" hidden="false" customHeight="false" outlineLevel="0" collapsed="false">
      <c r="A2700" s="250" t="n">
        <v>99235</v>
      </c>
      <c r="B2700" s="250" t="s">
        <v>3143</v>
      </c>
      <c r="C2700" s="250" t="s">
        <v>33</v>
      </c>
      <c r="D2700" s="251" t="n">
        <v>576.82</v>
      </c>
    </row>
    <row r="2701" customFormat="false" ht="12.8" hidden="false" customHeight="false" outlineLevel="0" collapsed="false">
      <c r="A2701" s="250" t="n">
        <v>99431</v>
      </c>
      <c r="B2701" s="250" t="s">
        <v>3144</v>
      </c>
      <c r="C2701" s="250" t="s">
        <v>33</v>
      </c>
      <c r="D2701" s="251" t="n">
        <v>646.67</v>
      </c>
    </row>
    <row r="2702" customFormat="false" ht="12.8" hidden="false" customHeight="false" outlineLevel="0" collapsed="false">
      <c r="A2702" s="250" t="n">
        <v>99432</v>
      </c>
      <c r="B2702" s="250" t="s">
        <v>3145</v>
      </c>
      <c r="C2702" s="250" t="s">
        <v>33</v>
      </c>
      <c r="D2702" s="251" t="n">
        <v>631.62</v>
      </c>
    </row>
    <row r="2703" customFormat="false" ht="12.8" hidden="false" customHeight="false" outlineLevel="0" collapsed="false">
      <c r="A2703" s="250" t="n">
        <v>99433</v>
      </c>
      <c r="B2703" s="250" t="s">
        <v>3146</v>
      </c>
      <c r="C2703" s="250" t="s">
        <v>33</v>
      </c>
      <c r="D2703" s="251" t="n">
        <v>690.43</v>
      </c>
    </row>
    <row r="2704" customFormat="false" ht="12.8" hidden="false" customHeight="false" outlineLevel="0" collapsed="false">
      <c r="A2704" s="250" t="n">
        <v>99434</v>
      </c>
      <c r="B2704" s="250" t="s">
        <v>3147</v>
      </c>
      <c r="C2704" s="250" t="s">
        <v>33</v>
      </c>
      <c r="D2704" s="251" t="n">
        <v>651.21</v>
      </c>
    </row>
    <row r="2705" customFormat="false" ht="12.8" hidden="false" customHeight="false" outlineLevel="0" collapsed="false">
      <c r="A2705" s="250" t="n">
        <v>99435</v>
      </c>
      <c r="B2705" s="250" t="s">
        <v>3148</v>
      </c>
      <c r="C2705" s="250" t="s">
        <v>33</v>
      </c>
      <c r="D2705" s="251" t="n">
        <v>634.88</v>
      </c>
    </row>
    <row r="2706" customFormat="false" ht="12.8" hidden="false" customHeight="false" outlineLevel="0" collapsed="false">
      <c r="A2706" s="250" t="n">
        <v>99436</v>
      </c>
      <c r="B2706" s="250" t="s">
        <v>3149</v>
      </c>
      <c r="C2706" s="250" t="s">
        <v>33</v>
      </c>
      <c r="D2706" s="251" t="n">
        <v>716.37</v>
      </c>
    </row>
    <row r="2707" customFormat="false" ht="12.8" hidden="false" customHeight="false" outlineLevel="0" collapsed="false">
      <c r="A2707" s="250" t="n">
        <v>99437</v>
      </c>
      <c r="B2707" s="250" t="s">
        <v>3150</v>
      </c>
      <c r="C2707" s="250" t="s">
        <v>33</v>
      </c>
      <c r="D2707" s="251" t="n">
        <v>623.44</v>
      </c>
    </row>
    <row r="2708" customFormat="false" ht="12.8" hidden="false" customHeight="false" outlineLevel="0" collapsed="false">
      <c r="A2708" s="250" t="n">
        <v>99438</v>
      </c>
      <c r="B2708" s="250" t="s">
        <v>3151</v>
      </c>
      <c r="C2708" s="250" t="s">
        <v>33</v>
      </c>
      <c r="D2708" s="251" t="n">
        <v>614.98</v>
      </c>
    </row>
    <row r="2709" customFormat="false" ht="12.8" hidden="false" customHeight="false" outlineLevel="0" collapsed="false">
      <c r="A2709" s="250" t="n">
        <v>99439</v>
      </c>
      <c r="B2709" s="250" t="s">
        <v>3152</v>
      </c>
      <c r="C2709" s="250" t="s">
        <v>33</v>
      </c>
      <c r="D2709" s="251" t="n">
        <v>639.27</v>
      </c>
    </row>
    <row r="2710" customFormat="false" ht="12.8" hidden="false" customHeight="false" outlineLevel="0" collapsed="false">
      <c r="A2710" s="250" t="n">
        <v>102473</v>
      </c>
      <c r="B2710" s="250" t="s">
        <v>3153</v>
      </c>
      <c r="C2710" s="250" t="s">
        <v>33</v>
      </c>
      <c r="D2710" s="251" t="n">
        <v>447.29</v>
      </c>
    </row>
    <row r="2711" customFormat="false" ht="12.8" hidden="false" customHeight="false" outlineLevel="0" collapsed="false">
      <c r="A2711" s="250" t="n">
        <v>102474</v>
      </c>
      <c r="B2711" s="250" t="s">
        <v>3154</v>
      </c>
      <c r="C2711" s="250" t="s">
        <v>33</v>
      </c>
      <c r="D2711" s="251" t="n">
        <v>479.42</v>
      </c>
    </row>
    <row r="2712" customFormat="false" ht="12.8" hidden="false" customHeight="false" outlineLevel="0" collapsed="false">
      <c r="A2712" s="250" t="n">
        <v>102475</v>
      </c>
      <c r="B2712" s="250" t="s">
        <v>3155</v>
      </c>
      <c r="C2712" s="250" t="s">
        <v>33</v>
      </c>
      <c r="D2712" s="251" t="n">
        <v>520.61</v>
      </c>
    </row>
    <row r="2713" customFormat="false" ht="12.8" hidden="false" customHeight="false" outlineLevel="0" collapsed="false">
      <c r="A2713" s="250" t="n">
        <v>102476</v>
      </c>
      <c r="B2713" s="250" t="s">
        <v>3156</v>
      </c>
      <c r="C2713" s="250" t="s">
        <v>33</v>
      </c>
      <c r="D2713" s="251" t="n">
        <v>529.02</v>
      </c>
    </row>
    <row r="2714" customFormat="false" ht="12.8" hidden="false" customHeight="false" outlineLevel="0" collapsed="false">
      <c r="A2714" s="250" t="n">
        <v>102477</v>
      </c>
      <c r="B2714" s="250" t="s">
        <v>3157</v>
      </c>
      <c r="C2714" s="250" t="s">
        <v>33</v>
      </c>
      <c r="D2714" s="251" t="n">
        <v>562.08</v>
      </c>
    </row>
    <row r="2715" customFormat="false" ht="12.8" hidden="false" customHeight="false" outlineLevel="0" collapsed="false">
      <c r="A2715" s="250" t="n">
        <v>102478</v>
      </c>
      <c r="B2715" s="250" t="s">
        <v>3158</v>
      </c>
      <c r="C2715" s="250" t="s">
        <v>33</v>
      </c>
      <c r="D2715" s="251" t="n">
        <v>600.85</v>
      </c>
    </row>
    <row r="2716" customFormat="false" ht="12.8" hidden="false" customHeight="false" outlineLevel="0" collapsed="false">
      <c r="A2716" s="250" t="n">
        <v>102479</v>
      </c>
      <c r="B2716" s="250" t="s">
        <v>3159</v>
      </c>
      <c r="C2716" s="250" t="s">
        <v>33</v>
      </c>
      <c r="D2716" s="251" t="n">
        <v>440.48</v>
      </c>
    </row>
    <row r="2717" customFormat="false" ht="12.8" hidden="false" customHeight="false" outlineLevel="0" collapsed="false">
      <c r="A2717" s="250" t="n">
        <v>102480</v>
      </c>
      <c r="B2717" s="250" t="s">
        <v>3160</v>
      </c>
      <c r="C2717" s="250" t="s">
        <v>33</v>
      </c>
      <c r="D2717" s="251" t="n">
        <v>469.11</v>
      </c>
    </row>
    <row r="2718" customFormat="false" ht="12.8" hidden="false" customHeight="false" outlineLevel="0" collapsed="false">
      <c r="A2718" s="250" t="n">
        <v>102481</v>
      </c>
      <c r="B2718" s="250" t="s">
        <v>3161</v>
      </c>
      <c r="C2718" s="250" t="s">
        <v>33</v>
      </c>
      <c r="D2718" s="251" t="n">
        <v>500.86</v>
      </c>
    </row>
    <row r="2719" customFormat="false" ht="12.8" hidden="false" customHeight="false" outlineLevel="0" collapsed="false">
      <c r="A2719" s="250" t="n">
        <v>102482</v>
      </c>
      <c r="B2719" s="250" t="s">
        <v>3162</v>
      </c>
      <c r="C2719" s="250" t="s">
        <v>33</v>
      </c>
      <c r="D2719" s="251" t="n">
        <v>522.26</v>
      </c>
    </row>
    <row r="2720" customFormat="false" ht="12.8" hidden="false" customHeight="false" outlineLevel="0" collapsed="false">
      <c r="A2720" s="250" t="n">
        <v>102483</v>
      </c>
      <c r="B2720" s="250" t="s">
        <v>3163</v>
      </c>
      <c r="C2720" s="250" t="s">
        <v>33</v>
      </c>
      <c r="D2720" s="251" t="n">
        <v>548.68</v>
      </c>
    </row>
    <row r="2721" customFormat="false" ht="12.8" hidden="false" customHeight="false" outlineLevel="0" collapsed="false">
      <c r="A2721" s="250" t="n">
        <v>102484</v>
      </c>
      <c r="B2721" s="250" t="s">
        <v>3164</v>
      </c>
      <c r="C2721" s="250" t="s">
        <v>33</v>
      </c>
      <c r="D2721" s="251" t="n">
        <v>596.83</v>
      </c>
    </row>
    <row r="2722" customFormat="false" ht="12.8" hidden="false" customHeight="false" outlineLevel="0" collapsed="false">
      <c r="A2722" s="250" t="n">
        <v>102485</v>
      </c>
      <c r="B2722" s="250" t="s">
        <v>3165</v>
      </c>
      <c r="C2722" s="250" t="s">
        <v>33</v>
      </c>
      <c r="D2722" s="251" t="n">
        <v>528.55</v>
      </c>
    </row>
    <row r="2723" customFormat="false" ht="12.8" hidden="false" customHeight="false" outlineLevel="0" collapsed="false">
      <c r="A2723" s="250" t="n">
        <v>102486</v>
      </c>
      <c r="B2723" s="250" t="s">
        <v>3166</v>
      </c>
      <c r="C2723" s="250" t="s">
        <v>33</v>
      </c>
      <c r="D2723" s="251" t="n">
        <v>555.06</v>
      </c>
    </row>
    <row r="2724" customFormat="false" ht="12.8" hidden="false" customHeight="false" outlineLevel="0" collapsed="false">
      <c r="A2724" s="250" t="n">
        <v>102487</v>
      </c>
      <c r="B2724" s="250" t="s">
        <v>223</v>
      </c>
      <c r="C2724" s="250" t="s">
        <v>33</v>
      </c>
      <c r="D2724" s="251" t="n">
        <v>581.01</v>
      </c>
    </row>
    <row r="2725" customFormat="false" ht="12.8" hidden="false" customHeight="false" outlineLevel="0" collapsed="false">
      <c r="A2725" s="250" t="n">
        <v>103183</v>
      </c>
      <c r="B2725" s="250" t="s">
        <v>3167</v>
      </c>
      <c r="C2725" s="250" t="s">
        <v>33</v>
      </c>
      <c r="D2725" s="251" t="n">
        <v>729.57</v>
      </c>
    </row>
    <row r="2726" customFormat="false" ht="12.8" hidden="false" customHeight="false" outlineLevel="0" collapsed="false">
      <c r="A2726" s="250" t="n">
        <v>103184</v>
      </c>
      <c r="B2726" s="250" t="s">
        <v>3168</v>
      </c>
      <c r="C2726" s="250" t="s">
        <v>33</v>
      </c>
      <c r="D2726" s="251" t="n">
        <v>602.49</v>
      </c>
    </row>
    <row r="2727" customFormat="false" ht="12.8" hidden="false" customHeight="false" outlineLevel="0" collapsed="false">
      <c r="A2727" s="250" t="n">
        <v>103669</v>
      </c>
      <c r="B2727" s="250" t="s">
        <v>3169</v>
      </c>
      <c r="C2727" s="250" t="s">
        <v>33</v>
      </c>
      <c r="D2727" s="251" t="n">
        <v>943.46</v>
      </c>
    </row>
    <row r="2728" customFormat="false" ht="12.8" hidden="false" customHeight="false" outlineLevel="0" collapsed="false">
      <c r="A2728" s="250" t="n">
        <v>103670</v>
      </c>
      <c r="B2728" s="250" t="s">
        <v>3170</v>
      </c>
      <c r="C2728" s="250" t="s">
        <v>33</v>
      </c>
      <c r="D2728" s="251" t="n">
        <v>382.91</v>
      </c>
    </row>
    <row r="2729" customFormat="false" ht="12.8" hidden="false" customHeight="false" outlineLevel="0" collapsed="false">
      <c r="A2729" s="250" t="n">
        <v>103671</v>
      </c>
      <c r="B2729" s="250" t="s">
        <v>3171</v>
      </c>
      <c r="C2729" s="250" t="s">
        <v>33</v>
      </c>
      <c r="D2729" s="251" t="n">
        <v>622.63</v>
      </c>
    </row>
    <row r="2730" customFormat="false" ht="12.8" hidden="false" customHeight="false" outlineLevel="0" collapsed="false">
      <c r="A2730" s="250" t="n">
        <v>103672</v>
      </c>
      <c r="B2730" s="250" t="s">
        <v>3172</v>
      </c>
      <c r="C2730" s="250" t="s">
        <v>33</v>
      </c>
      <c r="D2730" s="251" t="n">
        <v>582.88</v>
      </c>
    </row>
    <row r="2731" customFormat="false" ht="12.8" hidden="false" customHeight="false" outlineLevel="0" collapsed="false">
      <c r="A2731" s="250" t="n">
        <v>103673</v>
      </c>
      <c r="B2731" s="250" t="s">
        <v>3173</v>
      </c>
      <c r="C2731" s="250" t="s">
        <v>33</v>
      </c>
      <c r="D2731" s="251" t="n">
        <v>54.59</v>
      </c>
    </row>
    <row r="2732" customFormat="false" ht="12.8" hidden="false" customHeight="false" outlineLevel="0" collapsed="false">
      <c r="A2732" s="250" t="n">
        <v>103674</v>
      </c>
      <c r="B2732" s="250" t="s">
        <v>3174</v>
      </c>
      <c r="C2732" s="250" t="s">
        <v>33</v>
      </c>
      <c r="D2732" s="251" t="n">
        <v>607.41</v>
      </c>
    </row>
    <row r="2733" customFormat="false" ht="12.8" hidden="false" customHeight="false" outlineLevel="0" collapsed="false">
      <c r="A2733" s="250" t="n">
        <v>103675</v>
      </c>
      <c r="B2733" s="250" t="s">
        <v>3175</v>
      </c>
      <c r="C2733" s="250" t="s">
        <v>33</v>
      </c>
      <c r="D2733" s="251" t="n">
        <v>582.21</v>
      </c>
    </row>
    <row r="2734" customFormat="false" ht="12.8" hidden="false" customHeight="false" outlineLevel="0" collapsed="false">
      <c r="A2734" s="250" t="n">
        <v>103676</v>
      </c>
      <c r="B2734" s="250" t="s">
        <v>3176</v>
      </c>
      <c r="C2734" s="250" t="s">
        <v>33</v>
      </c>
      <c r="D2734" s="251" t="n">
        <v>1020.6</v>
      </c>
    </row>
    <row r="2735" customFormat="false" ht="12.8" hidden="false" customHeight="false" outlineLevel="0" collapsed="false">
      <c r="A2735" s="250" t="n">
        <v>103677</v>
      </c>
      <c r="B2735" s="250" t="s">
        <v>3177</v>
      </c>
      <c r="C2735" s="250" t="s">
        <v>33</v>
      </c>
      <c r="D2735" s="251" t="n">
        <v>799.06</v>
      </c>
    </row>
    <row r="2736" customFormat="false" ht="12.8" hidden="false" customHeight="false" outlineLevel="0" collapsed="false">
      <c r="A2736" s="250" t="n">
        <v>103678</v>
      </c>
      <c r="B2736" s="250" t="s">
        <v>3178</v>
      </c>
      <c r="C2736" s="250" t="s">
        <v>33</v>
      </c>
      <c r="D2736" s="251" t="n">
        <v>897.52</v>
      </c>
    </row>
    <row r="2737" customFormat="false" ht="12.8" hidden="false" customHeight="false" outlineLevel="0" collapsed="false">
      <c r="A2737" s="250" t="n">
        <v>103679</v>
      </c>
      <c r="B2737" s="250" t="s">
        <v>3179</v>
      </c>
      <c r="C2737" s="250" t="s">
        <v>33</v>
      </c>
      <c r="D2737" s="251" t="n">
        <v>744.52</v>
      </c>
    </row>
    <row r="2738" customFormat="false" ht="12.8" hidden="false" customHeight="false" outlineLevel="0" collapsed="false">
      <c r="A2738" s="250" t="n">
        <v>103680</v>
      </c>
      <c r="B2738" s="250" t="s">
        <v>3180</v>
      </c>
      <c r="C2738" s="250" t="s">
        <v>33</v>
      </c>
      <c r="D2738" s="251" t="n">
        <v>798.7</v>
      </c>
    </row>
    <row r="2739" customFormat="false" ht="12.8" hidden="false" customHeight="false" outlineLevel="0" collapsed="false">
      <c r="A2739" s="250" t="n">
        <v>103681</v>
      </c>
      <c r="B2739" s="250" t="s">
        <v>3181</v>
      </c>
      <c r="C2739" s="250" t="s">
        <v>33</v>
      </c>
      <c r="D2739" s="251" t="n">
        <v>654.4</v>
      </c>
    </row>
    <row r="2740" customFormat="false" ht="12.8" hidden="false" customHeight="false" outlineLevel="0" collapsed="false">
      <c r="A2740" s="250" t="n">
        <v>103682</v>
      </c>
      <c r="B2740" s="250" t="s">
        <v>3182</v>
      </c>
      <c r="C2740" s="250" t="s">
        <v>33</v>
      </c>
      <c r="D2740" s="251" t="n">
        <v>968.16</v>
      </c>
    </row>
    <row r="2741" customFormat="false" ht="12.8" hidden="false" customHeight="false" outlineLevel="0" collapsed="false">
      <c r="A2741" s="250" t="n">
        <v>103683</v>
      </c>
      <c r="B2741" s="250" t="s">
        <v>3183</v>
      </c>
      <c r="C2741" s="250" t="s">
        <v>33</v>
      </c>
      <c r="D2741" s="251" t="n">
        <v>1341.27</v>
      </c>
    </row>
    <row r="2742" customFormat="false" ht="12.8" hidden="false" customHeight="false" outlineLevel="0" collapsed="false">
      <c r="A2742" s="250" t="n">
        <v>103684</v>
      </c>
      <c r="B2742" s="250" t="s">
        <v>3184</v>
      </c>
      <c r="C2742" s="250" t="s">
        <v>33</v>
      </c>
      <c r="D2742" s="251" t="n">
        <v>604.24</v>
      </c>
    </row>
    <row r="2743" customFormat="false" ht="12.8" hidden="false" customHeight="false" outlineLevel="0" collapsed="false">
      <c r="A2743" s="250" t="n">
        <v>103685</v>
      </c>
      <c r="B2743" s="250" t="s">
        <v>3185</v>
      </c>
      <c r="C2743" s="250" t="s">
        <v>33</v>
      </c>
      <c r="D2743" s="251" t="n">
        <v>588.03</v>
      </c>
    </row>
    <row r="2744" customFormat="false" ht="12.8" hidden="false" customHeight="false" outlineLevel="0" collapsed="false">
      <c r="A2744" s="250" t="n">
        <v>103686</v>
      </c>
      <c r="B2744" s="250" t="s">
        <v>3186</v>
      </c>
      <c r="C2744" s="250" t="s">
        <v>33</v>
      </c>
      <c r="D2744" s="251" t="n">
        <v>661.03</v>
      </c>
    </row>
    <row r="2745" customFormat="false" ht="12.8" hidden="false" customHeight="false" outlineLevel="0" collapsed="false">
      <c r="A2745" s="250" t="n">
        <v>103687</v>
      </c>
      <c r="B2745" s="250" t="s">
        <v>3187</v>
      </c>
      <c r="C2745" s="250" t="s">
        <v>33</v>
      </c>
      <c r="D2745" s="251" t="n">
        <v>1104.93</v>
      </c>
    </row>
    <row r="2746" customFormat="false" ht="12.8" hidden="false" customHeight="false" outlineLevel="0" collapsed="false">
      <c r="A2746" s="250" t="n">
        <v>103688</v>
      </c>
      <c r="B2746" s="250" t="s">
        <v>3188</v>
      </c>
      <c r="C2746" s="250" t="s">
        <v>33</v>
      </c>
      <c r="D2746" s="251" t="n">
        <v>789.92</v>
      </c>
    </row>
    <row r="2747" customFormat="false" ht="12.8" hidden="false" customHeight="false" outlineLevel="0" collapsed="false">
      <c r="A2747" s="250" t="n">
        <v>104916</v>
      </c>
      <c r="B2747" s="250" t="s">
        <v>3189</v>
      </c>
      <c r="C2747" s="250" t="s">
        <v>2031</v>
      </c>
      <c r="D2747" s="251" t="n">
        <v>18.17</v>
      </c>
    </row>
    <row r="2748" customFormat="false" ht="12.8" hidden="false" customHeight="false" outlineLevel="0" collapsed="false">
      <c r="A2748" s="250" t="n">
        <v>104923</v>
      </c>
      <c r="B2748" s="250" t="s">
        <v>3190</v>
      </c>
      <c r="C2748" s="250" t="s">
        <v>33</v>
      </c>
      <c r="D2748" s="251" t="n">
        <v>727.52</v>
      </c>
    </row>
    <row r="2749" customFormat="false" ht="12.8" hidden="false" customHeight="false" outlineLevel="0" collapsed="false">
      <c r="A2749" s="250" t="n">
        <v>104924</v>
      </c>
      <c r="B2749" s="250" t="s">
        <v>3191</v>
      </c>
      <c r="C2749" s="250" t="s">
        <v>33</v>
      </c>
      <c r="D2749" s="251" t="n">
        <v>656.41</v>
      </c>
    </row>
    <row r="2750" customFormat="false" ht="12.8" hidden="false" customHeight="false" outlineLevel="0" collapsed="false">
      <c r="A2750" s="250" t="n">
        <v>101963</v>
      </c>
      <c r="B2750" s="250" t="s">
        <v>3192</v>
      </c>
      <c r="C2750" s="250" t="s">
        <v>23</v>
      </c>
      <c r="D2750" s="251" t="n">
        <v>182.98</v>
      </c>
    </row>
    <row r="2751" customFormat="false" ht="12.8" hidden="false" customHeight="false" outlineLevel="0" collapsed="false">
      <c r="A2751" s="250" t="n">
        <v>101964</v>
      </c>
      <c r="B2751" s="250" t="s">
        <v>3193</v>
      </c>
      <c r="C2751" s="250" t="s">
        <v>23</v>
      </c>
      <c r="D2751" s="251" t="n">
        <v>171.48</v>
      </c>
    </row>
    <row r="2752" customFormat="false" ht="12.8" hidden="false" customHeight="false" outlineLevel="0" collapsed="false">
      <c r="A2752" s="250" t="n">
        <v>101165</v>
      </c>
      <c r="B2752" s="250" t="s">
        <v>3194</v>
      </c>
      <c r="C2752" s="250" t="s">
        <v>33</v>
      </c>
      <c r="D2752" s="251" t="n">
        <v>1066.43</v>
      </c>
    </row>
    <row r="2753" customFormat="false" ht="12.8" hidden="false" customHeight="false" outlineLevel="0" collapsed="false">
      <c r="A2753" s="250" t="n">
        <v>101166</v>
      </c>
      <c r="B2753" s="250" t="s">
        <v>3195</v>
      </c>
      <c r="C2753" s="250" t="s">
        <v>33</v>
      </c>
      <c r="D2753" s="251" t="n">
        <v>737.67</v>
      </c>
    </row>
    <row r="2754" customFormat="false" ht="12.8" hidden="false" customHeight="false" outlineLevel="0" collapsed="false">
      <c r="A2754" s="250" t="n">
        <v>98575</v>
      </c>
      <c r="B2754" s="250" t="s">
        <v>3196</v>
      </c>
      <c r="C2754" s="250" t="s">
        <v>171</v>
      </c>
      <c r="D2754" s="251" t="n">
        <v>78.96</v>
      </c>
    </row>
    <row r="2755" customFormat="false" ht="12.8" hidden="false" customHeight="false" outlineLevel="0" collapsed="false">
      <c r="A2755" s="250" t="n">
        <v>98576</v>
      </c>
      <c r="B2755" s="250" t="s">
        <v>3197</v>
      </c>
      <c r="C2755" s="250" t="s">
        <v>171</v>
      </c>
      <c r="D2755" s="251" t="n">
        <v>25.74</v>
      </c>
    </row>
    <row r="2756" customFormat="false" ht="12.8" hidden="false" customHeight="false" outlineLevel="0" collapsed="false">
      <c r="A2756" s="250" t="n">
        <v>98577</v>
      </c>
      <c r="B2756" s="250" t="s">
        <v>3198</v>
      </c>
      <c r="C2756" s="250" t="s">
        <v>171</v>
      </c>
      <c r="D2756" s="251" t="n">
        <v>55.34</v>
      </c>
    </row>
    <row r="2757" customFormat="false" ht="12.8" hidden="false" customHeight="false" outlineLevel="0" collapsed="false">
      <c r="A2757" s="250" t="n">
        <v>93184</v>
      </c>
      <c r="B2757" s="250" t="s">
        <v>3199</v>
      </c>
      <c r="C2757" s="250" t="s">
        <v>171</v>
      </c>
      <c r="D2757" s="251" t="n">
        <v>28.3</v>
      </c>
    </row>
    <row r="2758" customFormat="false" ht="12.8" hidden="false" customHeight="false" outlineLevel="0" collapsed="false">
      <c r="A2758" s="250" t="n">
        <v>93187</v>
      </c>
      <c r="B2758" s="250" t="s">
        <v>3200</v>
      </c>
      <c r="C2758" s="250" t="s">
        <v>171</v>
      </c>
      <c r="D2758" s="251" t="n">
        <v>79.69</v>
      </c>
    </row>
    <row r="2759" customFormat="false" ht="12.8" hidden="false" customHeight="false" outlineLevel="0" collapsed="false">
      <c r="A2759" s="250" t="n">
        <v>93191</v>
      </c>
      <c r="B2759" s="250" t="s">
        <v>3201</v>
      </c>
      <c r="C2759" s="250" t="s">
        <v>171</v>
      </c>
      <c r="D2759" s="251" t="n">
        <v>71.01</v>
      </c>
    </row>
    <row r="2760" customFormat="false" ht="12.8" hidden="false" customHeight="false" outlineLevel="0" collapsed="false">
      <c r="A2760" s="250" t="n">
        <v>93194</v>
      </c>
      <c r="B2760" s="250" t="s">
        <v>3202</v>
      </c>
      <c r="C2760" s="250" t="s">
        <v>171</v>
      </c>
      <c r="D2760" s="251" t="n">
        <v>27.48</v>
      </c>
    </row>
    <row r="2761" customFormat="false" ht="12.8" hidden="false" customHeight="false" outlineLevel="0" collapsed="false">
      <c r="A2761" s="250" t="n">
        <v>93197</v>
      </c>
      <c r="B2761" s="250" t="s">
        <v>3203</v>
      </c>
      <c r="C2761" s="250" t="s">
        <v>171</v>
      </c>
      <c r="D2761" s="251" t="n">
        <v>57.51</v>
      </c>
    </row>
    <row r="2762" customFormat="false" ht="12.8" hidden="false" customHeight="false" outlineLevel="0" collapsed="false">
      <c r="A2762" s="250" t="n">
        <v>93199</v>
      </c>
      <c r="B2762" s="250" t="s">
        <v>3204</v>
      </c>
      <c r="C2762" s="250" t="s">
        <v>171</v>
      </c>
      <c r="D2762" s="251" t="n">
        <v>48.81</v>
      </c>
    </row>
    <row r="2763" customFormat="false" ht="12.8" hidden="false" customHeight="false" outlineLevel="0" collapsed="false">
      <c r="A2763" s="250" t="n">
        <v>93200</v>
      </c>
      <c r="B2763" s="250" t="s">
        <v>3205</v>
      </c>
      <c r="C2763" s="250" t="s">
        <v>171</v>
      </c>
      <c r="D2763" s="251" t="n">
        <v>13.36</v>
      </c>
    </row>
    <row r="2764" customFormat="false" ht="12.8" hidden="false" customHeight="false" outlineLevel="0" collapsed="false">
      <c r="A2764" s="250" t="n">
        <v>93202</v>
      </c>
      <c r="B2764" s="250" t="s">
        <v>3206</v>
      </c>
      <c r="C2764" s="250" t="s">
        <v>171</v>
      </c>
      <c r="D2764" s="251" t="n">
        <v>32.28</v>
      </c>
    </row>
    <row r="2765" customFormat="false" ht="12.8" hidden="false" customHeight="false" outlineLevel="0" collapsed="false">
      <c r="A2765" s="250" t="n">
        <v>93203</v>
      </c>
      <c r="B2765" s="250" t="s">
        <v>3207</v>
      </c>
      <c r="C2765" s="250" t="s">
        <v>171</v>
      </c>
      <c r="D2765" s="251" t="n">
        <v>14.25</v>
      </c>
    </row>
    <row r="2766" customFormat="false" ht="12.8" hidden="false" customHeight="false" outlineLevel="0" collapsed="false">
      <c r="A2766" s="250" t="n">
        <v>93205</v>
      </c>
      <c r="B2766" s="250" t="s">
        <v>3208</v>
      </c>
      <c r="C2766" s="250" t="s">
        <v>171</v>
      </c>
      <c r="D2766" s="251" t="n">
        <v>61.6</v>
      </c>
    </row>
    <row r="2767" customFormat="false" ht="12.8" hidden="false" customHeight="false" outlineLevel="0" collapsed="false">
      <c r="A2767" s="250" t="n">
        <v>105021</v>
      </c>
      <c r="B2767" s="250" t="s">
        <v>3209</v>
      </c>
      <c r="C2767" s="250" t="s">
        <v>171</v>
      </c>
      <c r="D2767" s="251" t="n">
        <v>24.88</v>
      </c>
    </row>
    <row r="2768" customFormat="false" ht="12.8" hidden="false" customHeight="false" outlineLevel="0" collapsed="false">
      <c r="A2768" s="250" t="n">
        <v>105022</v>
      </c>
      <c r="B2768" s="250" t="s">
        <v>3210</v>
      </c>
      <c r="C2768" s="250" t="s">
        <v>171</v>
      </c>
      <c r="D2768" s="251" t="n">
        <v>22.13</v>
      </c>
    </row>
    <row r="2769" customFormat="false" ht="12.8" hidden="false" customHeight="false" outlineLevel="0" collapsed="false">
      <c r="A2769" s="250" t="n">
        <v>105023</v>
      </c>
      <c r="B2769" s="250" t="s">
        <v>3211</v>
      </c>
      <c r="C2769" s="250" t="s">
        <v>171</v>
      </c>
      <c r="D2769" s="251" t="n">
        <v>67.86</v>
      </c>
    </row>
    <row r="2770" customFormat="false" ht="12.8" hidden="false" customHeight="false" outlineLevel="0" collapsed="false">
      <c r="A2770" s="250" t="n">
        <v>105024</v>
      </c>
      <c r="B2770" s="250" t="s">
        <v>3212</v>
      </c>
      <c r="C2770" s="250" t="s">
        <v>171</v>
      </c>
      <c r="D2770" s="251" t="n">
        <v>55.99</v>
      </c>
    </row>
    <row r="2771" customFormat="false" ht="12.8" hidden="false" customHeight="false" outlineLevel="0" collapsed="false">
      <c r="A2771" s="250" t="n">
        <v>105025</v>
      </c>
      <c r="B2771" s="250" t="s">
        <v>3213</v>
      </c>
      <c r="C2771" s="250" t="s">
        <v>171</v>
      </c>
      <c r="D2771" s="251" t="n">
        <v>58.8</v>
      </c>
    </row>
    <row r="2772" customFormat="false" ht="12.8" hidden="false" customHeight="false" outlineLevel="0" collapsed="false">
      <c r="A2772" s="250" t="n">
        <v>105026</v>
      </c>
      <c r="B2772" s="250" t="s">
        <v>3214</v>
      </c>
      <c r="C2772" s="250" t="s">
        <v>171</v>
      </c>
      <c r="D2772" s="251" t="n">
        <v>41.85</v>
      </c>
    </row>
    <row r="2773" customFormat="false" ht="12.8" hidden="false" customHeight="false" outlineLevel="0" collapsed="false">
      <c r="A2773" s="250" t="n">
        <v>105027</v>
      </c>
      <c r="B2773" s="250" t="s">
        <v>3215</v>
      </c>
      <c r="C2773" s="250" t="s">
        <v>171</v>
      </c>
      <c r="D2773" s="251" t="n">
        <v>24.46</v>
      </c>
    </row>
    <row r="2774" customFormat="false" ht="12.8" hidden="false" customHeight="false" outlineLevel="0" collapsed="false">
      <c r="A2774" s="250" t="n">
        <v>105028</v>
      </c>
      <c r="B2774" s="250" t="s">
        <v>3216</v>
      </c>
      <c r="C2774" s="250" t="s">
        <v>171</v>
      </c>
      <c r="D2774" s="251" t="n">
        <v>21.73</v>
      </c>
    </row>
    <row r="2775" customFormat="false" ht="12.8" hidden="false" customHeight="false" outlineLevel="0" collapsed="false">
      <c r="A2775" s="250" t="n">
        <v>105029</v>
      </c>
      <c r="B2775" s="250" t="s">
        <v>3217</v>
      </c>
      <c r="C2775" s="250" t="s">
        <v>171</v>
      </c>
      <c r="D2775" s="251" t="n">
        <v>49.98</v>
      </c>
    </row>
    <row r="2776" customFormat="false" ht="12.8" hidden="false" customHeight="false" outlineLevel="0" collapsed="false">
      <c r="A2776" s="250" t="n">
        <v>105030</v>
      </c>
      <c r="B2776" s="250" t="s">
        <v>3218</v>
      </c>
      <c r="C2776" s="250" t="s">
        <v>171</v>
      </c>
      <c r="D2776" s="251" t="n">
        <v>42.47</v>
      </c>
    </row>
    <row r="2777" customFormat="false" ht="12.8" hidden="false" customHeight="false" outlineLevel="0" collapsed="false">
      <c r="A2777" s="250" t="n">
        <v>105031</v>
      </c>
      <c r="B2777" s="250" t="s">
        <v>3219</v>
      </c>
      <c r="C2777" s="250" t="s">
        <v>171</v>
      </c>
      <c r="D2777" s="251" t="n">
        <v>46.37</v>
      </c>
    </row>
    <row r="2778" customFormat="false" ht="12.8" hidden="false" customHeight="false" outlineLevel="0" collapsed="false">
      <c r="A2778" s="250" t="n">
        <v>105032</v>
      </c>
      <c r="B2778" s="250" t="s">
        <v>3220</v>
      </c>
      <c r="C2778" s="250" t="s">
        <v>171</v>
      </c>
      <c r="D2778" s="251" t="n">
        <v>31.82</v>
      </c>
    </row>
    <row r="2779" customFormat="false" ht="12.8" hidden="false" customHeight="false" outlineLevel="0" collapsed="false">
      <c r="A2779" s="250" t="n">
        <v>105033</v>
      </c>
      <c r="B2779" s="250" t="s">
        <v>3221</v>
      </c>
      <c r="C2779" s="250" t="s">
        <v>171</v>
      </c>
      <c r="D2779" s="251" t="n">
        <v>57.75</v>
      </c>
    </row>
    <row r="2780" customFormat="false" ht="12.8" hidden="false" customHeight="false" outlineLevel="0" collapsed="false">
      <c r="A2780" s="250" t="n">
        <v>105034</v>
      </c>
      <c r="B2780" s="250" t="s">
        <v>3222</v>
      </c>
      <c r="C2780" s="250" t="s">
        <v>171</v>
      </c>
      <c r="D2780" s="251" t="n">
        <v>41.78</v>
      </c>
    </row>
    <row r="2781" customFormat="false" ht="12.8" hidden="false" customHeight="false" outlineLevel="0" collapsed="false">
      <c r="A2781" s="250" t="n">
        <v>105035</v>
      </c>
      <c r="B2781" s="250" t="s">
        <v>3223</v>
      </c>
      <c r="C2781" s="250" t="s">
        <v>171</v>
      </c>
      <c r="D2781" s="251" t="n">
        <v>73.37</v>
      </c>
    </row>
    <row r="2782" customFormat="false" ht="12.8" hidden="false" customHeight="false" outlineLevel="0" collapsed="false">
      <c r="A2782" s="250" t="n">
        <v>105036</v>
      </c>
      <c r="B2782" s="250" t="s">
        <v>3224</v>
      </c>
      <c r="C2782" s="250" t="s">
        <v>171</v>
      </c>
      <c r="D2782" s="251" t="n">
        <v>52.93</v>
      </c>
    </row>
    <row r="2783" customFormat="false" ht="12.8" hidden="false" customHeight="false" outlineLevel="0" collapsed="false">
      <c r="A2783" s="250" t="n">
        <v>105037</v>
      </c>
      <c r="B2783" s="250" t="s">
        <v>3225</v>
      </c>
      <c r="C2783" s="250" t="s">
        <v>171</v>
      </c>
      <c r="D2783" s="251" t="n">
        <v>35.83</v>
      </c>
    </row>
    <row r="2784" customFormat="false" ht="12.8" hidden="false" customHeight="false" outlineLevel="0" collapsed="false">
      <c r="A2784" s="250" t="n">
        <v>105038</v>
      </c>
      <c r="B2784" s="250" t="s">
        <v>3226</v>
      </c>
      <c r="C2784" s="250" t="s">
        <v>171</v>
      </c>
      <c r="D2784" s="251" t="n">
        <v>73.14</v>
      </c>
    </row>
    <row r="2785" customFormat="false" ht="12.8" hidden="false" customHeight="false" outlineLevel="0" collapsed="false">
      <c r="A2785" s="250" t="n">
        <v>105039</v>
      </c>
      <c r="B2785" s="250" t="s">
        <v>3227</v>
      </c>
      <c r="C2785" s="250" t="s">
        <v>171</v>
      </c>
      <c r="D2785" s="251" t="n">
        <v>52.67</v>
      </c>
    </row>
    <row r="2786" customFormat="false" ht="12.8" hidden="false" customHeight="false" outlineLevel="0" collapsed="false">
      <c r="A2786" s="250" t="n">
        <v>105040</v>
      </c>
      <c r="B2786" s="250" t="s">
        <v>3228</v>
      </c>
      <c r="C2786" s="250" t="s">
        <v>171</v>
      </c>
      <c r="D2786" s="251" t="n">
        <v>35.63</v>
      </c>
    </row>
    <row r="2787" customFormat="false" ht="12.8" hidden="false" customHeight="false" outlineLevel="0" collapsed="false">
      <c r="A2787" s="250" t="n">
        <v>97733</v>
      </c>
      <c r="B2787" s="250" t="s">
        <v>3229</v>
      </c>
      <c r="C2787" s="250" t="s">
        <v>33</v>
      </c>
      <c r="D2787" s="251" t="n">
        <v>3776.76</v>
      </c>
    </row>
    <row r="2788" customFormat="false" ht="12.8" hidden="false" customHeight="false" outlineLevel="0" collapsed="false">
      <c r="A2788" s="250" t="n">
        <v>97734</v>
      </c>
      <c r="B2788" s="250" t="s">
        <v>3230</v>
      </c>
      <c r="C2788" s="250" t="s">
        <v>33</v>
      </c>
      <c r="D2788" s="251" t="n">
        <v>3321.37</v>
      </c>
    </row>
    <row r="2789" customFormat="false" ht="12.8" hidden="false" customHeight="false" outlineLevel="0" collapsed="false">
      <c r="A2789" s="250" t="n">
        <v>97735</v>
      </c>
      <c r="B2789" s="250" t="s">
        <v>3231</v>
      </c>
      <c r="C2789" s="250" t="s">
        <v>33</v>
      </c>
      <c r="D2789" s="251" t="n">
        <v>2656.21</v>
      </c>
    </row>
    <row r="2790" customFormat="false" ht="12.8" hidden="false" customHeight="false" outlineLevel="0" collapsed="false">
      <c r="A2790" s="250" t="n">
        <v>97736</v>
      </c>
      <c r="B2790" s="250" t="s">
        <v>3232</v>
      </c>
      <c r="C2790" s="250" t="s">
        <v>33</v>
      </c>
      <c r="D2790" s="251" t="n">
        <v>1481.22</v>
      </c>
    </row>
    <row r="2791" customFormat="false" ht="12.8" hidden="false" customHeight="false" outlineLevel="0" collapsed="false">
      <c r="A2791" s="250" t="n">
        <v>97737</v>
      </c>
      <c r="B2791" s="250" t="s">
        <v>3233</v>
      </c>
      <c r="C2791" s="250" t="s">
        <v>33</v>
      </c>
      <c r="D2791" s="251" t="n">
        <v>3449.51</v>
      </c>
    </row>
    <row r="2792" customFormat="false" ht="12.8" hidden="false" customHeight="false" outlineLevel="0" collapsed="false">
      <c r="A2792" s="250" t="n">
        <v>97738</v>
      </c>
      <c r="B2792" s="250" t="s">
        <v>3234</v>
      </c>
      <c r="C2792" s="250" t="s">
        <v>33</v>
      </c>
      <c r="D2792" s="251" t="n">
        <v>4233.13</v>
      </c>
    </row>
    <row r="2793" customFormat="false" ht="12.8" hidden="false" customHeight="false" outlineLevel="0" collapsed="false">
      <c r="A2793" s="250" t="n">
        <v>97739</v>
      </c>
      <c r="B2793" s="250" t="s">
        <v>3235</v>
      </c>
      <c r="C2793" s="250" t="s">
        <v>33</v>
      </c>
      <c r="D2793" s="251" t="n">
        <v>3024.88</v>
      </c>
    </row>
    <row r="2794" customFormat="false" ht="12.8" hidden="false" customHeight="false" outlineLevel="0" collapsed="false">
      <c r="A2794" s="250" t="n">
        <v>97740</v>
      </c>
      <c r="B2794" s="250" t="s">
        <v>3236</v>
      </c>
      <c r="C2794" s="250" t="s">
        <v>33</v>
      </c>
      <c r="D2794" s="251" t="n">
        <v>2008.14</v>
      </c>
    </row>
    <row r="2795" customFormat="false" ht="12.8" hidden="false" customHeight="false" outlineLevel="0" collapsed="false">
      <c r="A2795" s="250" t="n">
        <v>98615</v>
      </c>
      <c r="B2795" s="250" t="s">
        <v>3237</v>
      </c>
      <c r="C2795" s="250" t="s">
        <v>23</v>
      </c>
      <c r="D2795" s="251" t="n">
        <v>146.36</v>
      </c>
    </row>
    <row r="2796" customFormat="false" ht="12.8" hidden="false" customHeight="false" outlineLevel="0" collapsed="false">
      <c r="A2796" s="250" t="n">
        <v>98616</v>
      </c>
      <c r="B2796" s="250" t="s">
        <v>3238</v>
      </c>
      <c r="C2796" s="250" t="s">
        <v>23</v>
      </c>
      <c r="D2796" s="251" t="n">
        <v>111.42</v>
      </c>
    </row>
    <row r="2797" customFormat="false" ht="12.8" hidden="false" customHeight="false" outlineLevel="0" collapsed="false">
      <c r="A2797" s="250" t="n">
        <v>98617</v>
      </c>
      <c r="B2797" s="250" t="s">
        <v>3239</v>
      </c>
      <c r="C2797" s="250" t="s">
        <v>23</v>
      </c>
      <c r="D2797" s="251" t="n">
        <v>101.63</v>
      </c>
    </row>
    <row r="2798" customFormat="false" ht="12.8" hidden="false" customHeight="false" outlineLevel="0" collapsed="false">
      <c r="A2798" s="250" t="n">
        <v>98618</v>
      </c>
      <c r="B2798" s="250" t="s">
        <v>3240</v>
      </c>
      <c r="C2798" s="250" t="s">
        <v>23</v>
      </c>
      <c r="D2798" s="251" t="n">
        <v>140.25</v>
      </c>
    </row>
    <row r="2799" customFormat="false" ht="12.8" hidden="false" customHeight="false" outlineLevel="0" collapsed="false">
      <c r="A2799" s="250" t="n">
        <v>98619</v>
      </c>
      <c r="B2799" s="250" t="s">
        <v>3241</v>
      </c>
      <c r="C2799" s="250" t="s">
        <v>23</v>
      </c>
      <c r="D2799" s="251" t="n">
        <v>125.44</v>
      </c>
    </row>
    <row r="2800" customFormat="false" ht="12.8" hidden="false" customHeight="false" outlineLevel="0" collapsed="false">
      <c r="A2800" s="250" t="n">
        <v>98620</v>
      </c>
      <c r="B2800" s="250" t="s">
        <v>3242</v>
      </c>
      <c r="C2800" s="250" t="s">
        <v>23</v>
      </c>
      <c r="D2800" s="251" t="n">
        <v>117.97</v>
      </c>
    </row>
    <row r="2801" customFormat="false" ht="12.8" hidden="false" customHeight="false" outlineLevel="0" collapsed="false">
      <c r="A2801" s="250" t="n">
        <v>98621</v>
      </c>
      <c r="B2801" s="250" t="s">
        <v>3243</v>
      </c>
      <c r="C2801" s="250" t="s">
        <v>23</v>
      </c>
      <c r="D2801" s="251" t="n">
        <v>156.03</v>
      </c>
    </row>
    <row r="2802" customFormat="false" ht="12.8" hidden="false" customHeight="false" outlineLevel="0" collapsed="false">
      <c r="A2802" s="250" t="n">
        <v>98622</v>
      </c>
      <c r="B2802" s="250" t="s">
        <v>3244</v>
      </c>
      <c r="C2802" s="250" t="s">
        <v>23</v>
      </c>
      <c r="D2802" s="251" t="n">
        <v>144.14</v>
      </c>
    </row>
    <row r="2803" customFormat="false" ht="12.8" hidden="false" customHeight="false" outlineLevel="0" collapsed="false">
      <c r="A2803" s="250" t="n">
        <v>98623</v>
      </c>
      <c r="B2803" s="250" t="s">
        <v>3245</v>
      </c>
      <c r="C2803" s="250" t="s">
        <v>23</v>
      </c>
      <c r="D2803" s="251" t="n">
        <v>138.09</v>
      </c>
    </row>
    <row r="2804" customFormat="false" ht="12.8" hidden="false" customHeight="false" outlineLevel="0" collapsed="false">
      <c r="A2804" s="250" t="n">
        <v>98624</v>
      </c>
      <c r="B2804" s="250" t="s">
        <v>3246</v>
      </c>
      <c r="C2804" s="250" t="s">
        <v>23</v>
      </c>
      <c r="D2804" s="251" t="n">
        <v>173.93</v>
      </c>
    </row>
    <row r="2805" customFormat="false" ht="12.8" hidden="false" customHeight="false" outlineLevel="0" collapsed="false">
      <c r="A2805" s="250" t="n">
        <v>98625</v>
      </c>
      <c r="B2805" s="250" t="s">
        <v>3247</v>
      </c>
      <c r="C2805" s="250" t="s">
        <v>23</v>
      </c>
      <c r="D2805" s="251" t="n">
        <v>163.92</v>
      </c>
    </row>
    <row r="2806" customFormat="false" ht="12.8" hidden="false" customHeight="false" outlineLevel="0" collapsed="false">
      <c r="A2806" s="250" t="n">
        <v>98626</v>
      </c>
      <c r="B2806" s="250" t="s">
        <v>3248</v>
      </c>
      <c r="C2806" s="250" t="s">
        <v>23</v>
      </c>
      <c r="D2806" s="251" t="n">
        <v>158.77</v>
      </c>
    </row>
    <row r="2807" customFormat="false" ht="12.8" hidden="false" customHeight="false" outlineLevel="0" collapsed="false">
      <c r="A2807" s="250" t="n">
        <v>98655</v>
      </c>
      <c r="B2807" s="250" t="s">
        <v>3249</v>
      </c>
      <c r="C2807" s="250" t="s">
        <v>171</v>
      </c>
      <c r="D2807" s="251" t="n">
        <v>675.89</v>
      </c>
    </row>
    <row r="2808" customFormat="false" ht="12.8" hidden="false" customHeight="false" outlineLevel="0" collapsed="false">
      <c r="A2808" s="250" t="n">
        <v>98656</v>
      </c>
      <c r="B2808" s="250" t="s">
        <v>3250</v>
      </c>
      <c r="C2808" s="250" t="s">
        <v>171</v>
      </c>
      <c r="D2808" s="251" t="n">
        <v>686.37</v>
      </c>
    </row>
    <row r="2809" customFormat="false" ht="12.8" hidden="false" customHeight="false" outlineLevel="0" collapsed="false">
      <c r="A2809" s="250" t="n">
        <v>98657</v>
      </c>
      <c r="B2809" s="250" t="s">
        <v>3251</v>
      </c>
      <c r="C2809" s="250" t="s">
        <v>171</v>
      </c>
      <c r="D2809" s="251" t="n">
        <v>696.85</v>
      </c>
    </row>
    <row r="2810" customFormat="false" ht="12.8" hidden="false" customHeight="false" outlineLevel="0" collapsed="false">
      <c r="A2810" s="250" t="n">
        <v>98658</v>
      </c>
      <c r="B2810" s="250" t="s">
        <v>3252</v>
      </c>
      <c r="C2810" s="250" t="s">
        <v>171</v>
      </c>
      <c r="D2810" s="251" t="n">
        <v>707.33</v>
      </c>
    </row>
    <row r="2811" customFormat="false" ht="12.8" hidden="false" customHeight="false" outlineLevel="0" collapsed="false">
      <c r="A2811" s="250" t="n">
        <v>98659</v>
      </c>
      <c r="B2811" s="250" t="s">
        <v>3253</v>
      </c>
      <c r="C2811" s="250" t="s">
        <v>171</v>
      </c>
      <c r="D2811" s="251" t="n">
        <v>728.28</v>
      </c>
    </row>
    <row r="2812" customFormat="false" ht="12.8" hidden="false" customHeight="false" outlineLevel="0" collapsed="false">
      <c r="A2812" s="250" t="n">
        <v>98746</v>
      </c>
      <c r="B2812" s="250" t="s">
        <v>3254</v>
      </c>
      <c r="C2812" s="250" t="s">
        <v>171</v>
      </c>
      <c r="D2812" s="251" t="n">
        <v>90.76</v>
      </c>
    </row>
    <row r="2813" customFormat="false" ht="12.8" hidden="false" customHeight="false" outlineLevel="0" collapsed="false">
      <c r="A2813" s="250" t="n">
        <v>98749</v>
      </c>
      <c r="B2813" s="250" t="s">
        <v>3255</v>
      </c>
      <c r="C2813" s="250" t="s">
        <v>171</v>
      </c>
      <c r="D2813" s="251" t="n">
        <v>109.32</v>
      </c>
    </row>
    <row r="2814" customFormat="false" ht="12.8" hidden="false" customHeight="false" outlineLevel="0" collapsed="false">
      <c r="A2814" s="250" t="n">
        <v>98750</v>
      </c>
      <c r="B2814" s="250" t="s">
        <v>3256</v>
      </c>
      <c r="C2814" s="250" t="s">
        <v>171</v>
      </c>
      <c r="D2814" s="251" t="n">
        <v>131.85</v>
      </c>
    </row>
    <row r="2815" customFormat="false" ht="12.8" hidden="false" customHeight="false" outlineLevel="0" collapsed="false">
      <c r="A2815" s="250" t="n">
        <v>98751</v>
      </c>
      <c r="B2815" s="250" t="s">
        <v>3257</v>
      </c>
      <c r="C2815" s="250" t="s">
        <v>171</v>
      </c>
      <c r="D2815" s="251" t="n">
        <v>190.7</v>
      </c>
    </row>
    <row r="2816" customFormat="false" ht="12.8" hidden="false" customHeight="false" outlineLevel="0" collapsed="false">
      <c r="A2816" s="250" t="n">
        <v>98752</v>
      </c>
      <c r="B2816" s="250" t="s">
        <v>3258</v>
      </c>
      <c r="C2816" s="250" t="s">
        <v>171</v>
      </c>
      <c r="D2816" s="251" t="n">
        <v>261.68</v>
      </c>
    </row>
    <row r="2817" customFormat="false" ht="12.8" hidden="false" customHeight="false" outlineLevel="0" collapsed="false">
      <c r="A2817" s="250" t="n">
        <v>98753</v>
      </c>
      <c r="B2817" s="250" t="s">
        <v>3259</v>
      </c>
      <c r="C2817" s="250" t="s">
        <v>171</v>
      </c>
      <c r="D2817" s="251" t="n">
        <v>350.04</v>
      </c>
    </row>
    <row r="2818" customFormat="false" ht="12.8" hidden="false" customHeight="false" outlineLevel="0" collapsed="false">
      <c r="A2818" s="250" t="n">
        <v>100763</v>
      </c>
      <c r="B2818" s="250" t="s">
        <v>3260</v>
      </c>
      <c r="C2818" s="250" t="s">
        <v>2031</v>
      </c>
      <c r="D2818" s="251" t="n">
        <v>15.9</v>
      </c>
    </row>
    <row r="2819" customFormat="false" ht="12.8" hidden="false" customHeight="false" outlineLevel="0" collapsed="false">
      <c r="A2819" s="250" t="n">
        <v>100764</v>
      </c>
      <c r="B2819" s="250" t="s">
        <v>3261</v>
      </c>
      <c r="C2819" s="250" t="s">
        <v>2031</v>
      </c>
      <c r="D2819" s="251" t="n">
        <v>15.76</v>
      </c>
    </row>
    <row r="2820" customFormat="false" ht="12.8" hidden="false" customHeight="false" outlineLevel="0" collapsed="false">
      <c r="A2820" s="250" t="n">
        <v>100765</v>
      </c>
      <c r="B2820" s="250" t="s">
        <v>3262</v>
      </c>
      <c r="C2820" s="250" t="s">
        <v>2031</v>
      </c>
      <c r="D2820" s="251" t="n">
        <v>13.8</v>
      </c>
    </row>
    <row r="2821" customFormat="false" ht="12.8" hidden="false" customHeight="false" outlineLevel="0" collapsed="false">
      <c r="A2821" s="250" t="n">
        <v>100766</v>
      </c>
      <c r="B2821" s="250" t="s">
        <v>3263</v>
      </c>
      <c r="C2821" s="250" t="s">
        <v>2031</v>
      </c>
      <c r="D2821" s="251" t="n">
        <v>14.22</v>
      </c>
    </row>
    <row r="2822" customFormat="false" ht="12.8" hidden="false" customHeight="false" outlineLevel="0" collapsed="false">
      <c r="A2822" s="250" t="n">
        <v>100767</v>
      </c>
      <c r="B2822" s="250" t="s">
        <v>3264</v>
      </c>
      <c r="C2822" s="250" t="s">
        <v>2031</v>
      </c>
      <c r="D2822" s="251" t="n">
        <v>16.71</v>
      </c>
    </row>
    <row r="2823" customFormat="false" ht="12.8" hidden="false" customHeight="false" outlineLevel="0" collapsed="false">
      <c r="A2823" s="250" t="n">
        <v>100768</v>
      </c>
      <c r="B2823" s="250" t="s">
        <v>3265</v>
      </c>
      <c r="C2823" s="250" t="s">
        <v>2031</v>
      </c>
      <c r="D2823" s="251" t="n">
        <v>16.32</v>
      </c>
    </row>
    <row r="2824" customFormat="false" ht="12.8" hidden="false" customHeight="false" outlineLevel="0" collapsed="false">
      <c r="A2824" s="250" t="n">
        <v>100769</v>
      </c>
      <c r="B2824" s="250" t="s">
        <v>3266</v>
      </c>
      <c r="C2824" s="250" t="s">
        <v>2031</v>
      </c>
      <c r="D2824" s="251" t="n">
        <v>22.43</v>
      </c>
    </row>
    <row r="2825" customFormat="false" ht="12.8" hidden="false" customHeight="false" outlineLevel="0" collapsed="false">
      <c r="A2825" s="250" t="n">
        <v>100770</v>
      </c>
      <c r="B2825" s="250" t="s">
        <v>3267</v>
      </c>
      <c r="C2825" s="250" t="s">
        <v>2031</v>
      </c>
      <c r="D2825" s="251" t="n">
        <v>21.67</v>
      </c>
    </row>
    <row r="2826" customFormat="false" ht="12.8" hidden="false" customHeight="false" outlineLevel="0" collapsed="false">
      <c r="A2826" s="250" t="n">
        <v>100771</v>
      </c>
      <c r="B2826" s="250" t="s">
        <v>3268</v>
      </c>
      <c r="C2826" s="250" t="s">
        <v>2031</v>
      </c>
      <c r="D2826" s="251" t="n">
        <v>16.59</v>
      </c>
    </row>
    <row r="2827" customFormat="false" ht="12.8" hidden="false" customHeight="false" outlineLevel="0" collapsed="false">
      <c r="A2827" s="250" t="n">
        <v>100772</v>
      </c>
      <c r="B2827" s="250" t="s">
        <v>3269</v>
      </c>
      <c r="C2827" s="250" t="s">
        <v>2031</v>
      </c>
      <c r="D2827" s="251" t="n">
        <v>15.95</v>
      </c>
    </row>
    <row r="2828" customFormat="false" ht="12.8" hidden="false" customHeight="false" outlineLevel="0" collapsed="false">
      <c r="A2828" s="250" t="n">
        <v>100773</v>
      </c>
      <c r="B2828" s="250" t="s">
        <v>3270</v>
      </c>
      <c r="C2828" s="250" t="s">
        <v>2031</v>
      </c>
      <c r="D2828" s="251" t="n">
        <v>19.37</v>
      </c>
    </row>
    <row r="2829" customFormat="false" ht="12.8" hidden="false" customHeight="false" outlineLevel="0" collapsed="false">
      <c r="A2829" s="250" t="n">
        <v>100774</v>
      </c>
      <c r="B2829" s="250" t="s">
        <v>3271</v>
      </c>
      <c r="C2829" s="250" t="s">
        <v>2031</v>
      </c>
      <c r="D2829" s="251" t="n">
        <v>11.41</v>
      </c>
    </row>
    <row r="2830" customFormat="false" ht="12.8" hidden="false" customHeight="false" outlineLevel="0" collapsed="false">
      <c r="A2830" s="250" t="n">
        <v>100775</v>
      </c>
      <c r="B2830" s="250" t="s">
        <v>3272</v>
      </c>
      <c r="C2830" s="250" t="s">
        <v>2031</v>
      </c>
      <c r="D2830" s="251" t="n">
        <v>12.91</v>
      </c>
    </row>
    <row r="2831" customFormat="false" ht="12.8" hidden="false" customHeight="false" outlineLevel="0" collapsed="false">
      <c r="A2831" s="250" t="n">
        <v>100776</v>
      </c>
      <c r="B2831" s="250" t="s">
        <v>3273</v>
      </c>
      <c r="C2831" s="250" t="s">
        <v>2031</v>
      </c>
      <c r="D2831" s="251" t="n">
        <v>19.44</v>
      </c>
    </row>
    <row r="2832" customFormat="false" ht="12.8" hidden="false" customHeight="false" outlineLevel="0" collapsed="false">
      <c r="A2832" s="250" t="n">
        <v>100777</v>
      </c>
      <c r="B2832" s="250" t="s">
        <v>3274</v>
      </c>
      <c r="C2832" s="250" t="s">
        <v>2031</v>
      </c>
      <c r="D2832" s="251" t="n">
        <v>11.34</v>
      </c>
    </row>
    <row r="2833" customFormat="false" ht="12.8" hidden="false" customHeight="false" outlineLevel="0" collapsed="false">
      <c r="A2833" s="250" t="n">
        <v>100778</v>
      </c>
      <c r="B2833" s="250" t="s">
        <v>3275</v>
      </c>
      <c r="C2833" s="250" t="s">
        <v>2031</v>
      </c>
      <c r="D2833" s="251" t="n">
        <v>12.84</v>
      </c>
    </row>
    <row r="2834" customFormat="false" ht="12.8" hidden="false" customHeight="false" outlineLevel="0" collapsed="false">
      <c r="A2834" s="250" t="n">
        <v>103795</v>
      </c>
      <c r="B2834" s="250" t="s">
        <v>3276</v>
      </c>
      <c r="C2834" s="250" t="s">
        <v>23</v>
      </c>
      <c r="D2834" s="251" t="n">
        <v>89.04</v>
      </c>
    </row>
    <row r="2835" customFormat="false" ht="12.8" hidden="false" customHeight="false" outlineLevel="0" collapsed="false">
      <c r="A2835" s="250" t="n">
        <v>103796</v>
      </c>
      <c r="B2835" s="250" t="s">
        <v>3277</v>
      </c>
      <c r="C2835" s="250" t="s">
        <v>23</v>
      </c>
      <c r="D2835" s="251" t="n">
        <v>57.91</v>
      </c>
    </row>
    <row r="2836" customFormat="false" ht="12.8" hidden="false" customHeight="false" outlineLevel="0" collapsed="false">
      <c r="A2836" s="250" t="n">
        <v>103797</v>
      </c>
      <c r="B2836" s="250" t="s">
        <v>3278</v>
      </c>
      <c r="C2836" s="250" t="s">
        <v>2031</v>
      </c>
      <c r="D2836" s="251" t="n">
        <v>17.6</v>
      </c>
    </row>
    <row r="2837" customFormat="false" ht="12.8" hidden="false" customHeight="false" outlineLevel="0" collapsed="false">
      <c r="A2837" s="250" t="n">
        <v>103798</v>
      </c>
      <c r="B2837" s="250" t="s">
        <v>3279</v>
      </c>
      <c r="C2837" s="250" t="s">
        <v>33</v>
      </c>
      <c r="D2837" s="251" t="n">
        <v>594.66</v>
      </c>
    </row>
    <row r="2838" customFormat="false" ht="12.8" hidden="false" customHeight="false" outlineLevel="0" collapsed="false">
      <c r="A2838" s="250" t="n">
        <v>103799</v>
      </c>
      <c r="B2838" s="250" t="s">
        <v>3280</v>
      </c>
      <c r="C2838" s="250" t="s">
        <v>33</v>
      </c>
      <c r="D2838" s="251" t="n">
        <v>399.85</v>
      </c>
    </row>
    <row r="2839" customFormat="false" ht="12.8" hidden="false" customHeight="false" outlineLevel="0" collapsed="false">
      <c r="A2839" s="250" t="n">
        <v>103800</v>
      </c>
      <c r="B2839" s="250" t="s">
        <v>3281</v>
      </c>
      <c r="C2839" s="250" t="s">
        <v>33</v>
      </c>
      <c r="D2839" s="251" t="n">
        <v>500.97</v>
      </c>
    </row>
    <row r="2840" customFormat="false" ht="12.8" hidden="false" customHeight="false" outlineLevel="0" collapsed="false">
      <c r="A2840" s="250" t="n">
        <v>103801</v>
      </c>
      <c r="B2840" s="250" t="s">
        <v>3282</v>
      </c>
      <c r="C2840" s="250" t="s">
        <v>33</v>
      </c>
      <c r="D2840" s="251" t="n">
        <v>607.03</v>
      </c>
    </row>
    <row r="2841" customFormat="false" ht="12.8" hidden="false" customHeight="false" outlineLevel="0" collapsed="false">
      <c r="A2841" s="250" t="n">
        <v>103925</v>
      </c>
      <c r="B2841" s="250" t="s">
        <v>3283</v>
      </c>
      <c r="C2841" s="250" t="s">
        <v>33</v>
      </c>
      <c r="D2841" s="251" t="n">
        <v>1701.69</v>
      </c>
    </row>
    <row r="2842" customFormat="false" ht="12.8" hidden="false" customHeight="false" outlineLevel="0" collapsed="false">
      <c r="A2842" s="250" t="n">
        <v>103926</v>
      </c>
      <c r="B2842" s="250" t="s">
        <v>3284</v>
      </c>
      <c r="C2842" s="250" t="s">
        <v>33</v>
      </c>
      <c r="D2842" s="251" t="n">
        <v>1357.73</v>
      </c>
    </row>
    <row r="2843" customFormat="false" ht="12.8" hidden="false" customHeight="false" outlineLevel="0" collapsed="false">
      <c r="A2843" s="250" t="n">
        <v>103928</v>
      </c>
      <c r="B2843" s="250" t="s">
        <v>3285</v>
      </c>
      <c r="C2843" s="250" t="s">
        <v>33</v>
      </c>
      <c r="D2843" s="251" t="n">
        <v>500.97</v>
      </c>
    </row>
    <row r="2844" customFormat="false" ht="12.8" hidden="false" customHeight="false" outlineLevel="0" collapsed="false">
      <c r="A2844" s="250" t="n">
        <v>103929</v>
      </c>
      <c r="B2844" s="250" t="s">
        <v>3286</v>
      </c>
      <c r="C2844" s="250" t="s">
        <v>33</v>
      </c>
      <c r="D2844" s="251" t="n">
        <v>1186.19</v>
      </c>
    </row>
    <row r="2845" customFormat="false" ht="12.8" hidden="false" customHeight="false" outlineLevel="0" collapsed="false">
      <c r="A2845" s="250" t="n">
        <v>103930</v>
      </c>
      <c r="B2845" s="250" t="s">
        <v>3287</v>
      </c>
      <c r="C2845" s="250" t="s">
        <v>33</v>
      </c>
      <c r="D2845" s="251" t="n">
        <v>734.2</v>
      </c>
    </row>
    <row r="2846" customFormat="false" ht="12.8" hidden="false" customHeight="false" outlineLevel="0" collapsed="false">
      <c r="A2846" s="250" t="n">
        <v>103931</v>
      </c>
      <c r="B2846" s="250" t="s">
        <v>3288</v>
      </c>
      <c r="C2846" s="250" t="s">
        <v>33</v>
      </c>
      <c r="D2846" s="251" t="n">
        <v>538.53</v>
      </c>
    </row>
    <row r="2847" customFormat="false" ht="12.8" hidden="false" customHeight="false" outlineLevel="0" collapsed="false">
      <c r="A2847" s="250" t="n">
        <v>103932</v>
      </c>
      <c r="B2847" s="250" t="s">
        <v>3289</v>
      </c>
      <c r="C2847" s="250" t="s">
        <v>33</v>
      </c>
      <c r="D2847" s="251" t="n">
        <v>509.85</v>
      </c>
    </row>
    <row r="2848" customFormat="false" ht="12.8" hidden="false" customHeight="false" outlineLevel="0" collapsed="false">
      <c r="A2848" s="250" t="n">
        <v>103933</v>
      </c>
      <c r="B2848" s="250" t="s">
        <v>3290</v>
      </c>
      <c r="C2848" s="250" t="s">
        <v>33</v>
      </c>
      <c r="D2848" s="251" t="n">
        <v>1507.67</v>
      </c>
    </row>
    <row r="2849" customFormat="false" ht="12.8" hidden="false" customHeight="false" outlineLevel="0" collapsed="false">
      <c r="A2849" s="250" t="n">
        <v>105041</v>
      </c>
      <c r="B2849" s="250" t="s">
        <v>3291</v>
      </c>
      <c r="C2849" s="250" t="s">
        <v>171</v>
      </c>
      <c r="D2849" s="251" t="n">
        <v>55.74</v>
      </c>
    </row>
    <row r="2850" customFormat="false" ht="12.8" hidden="false" customHeight="false" outlineLevel="0" collapsed="false">
      <c r="A2850" s="250" t="n">
        <v>105042</v>
      </c>
      <c r="B2850" s="250" t="s">
        <v>3292</v>
      </c>
      <c r="C2850" s="250" t="s">
        <v>171</v>
      </c>
      <c r="D2850" s="251" t="n">
        <v>65.33</v>
      </c>
    </row>
    <row r="2851" customFormat="false" ht="12.8" hidden="false" customHeight="false" outlineLevel="0" collapsed="false">
      <c r="A2851" s="250" t="n">
        <v>105045</v>
      </c>
      <c r="B2851" s="250" t="s">
        <v>3293</v>
      </c>
      <c r="C2851" s="250" t="s">
        <v>171</v>
      </c>
      <c r="D2851" s="251" t="n">
        <v>63.09</v>
      </c>
    </row>
    <row r="2852" customFormat="false" ht="12.8" hidden="false" customHeight="false" outlineLevel="0" collapsed="false">
      <c r="A2852" s="250" t="n">
        <v>105046</v>
      </c>
      <c r="B2852" s="250" t="s">
        <v>3294</v>
      </c>
      <c r="C2852" s="250" t="s">
        <v>171</v>
      </c>
      <c r="D2852" s="251" t="n">
        <v>52.92</v>
      </c>
    </row>
    <row r="2853" customFormat="false" ht="12.8" hidden="false" customHeight="false" outlineLevel="0" collapsed="false">
      <c r="A2853" s="250" t="n">
        <v>105050</v>
      </c>
      <c r="B2853" s="250" t="s">
        <v>3295</v>
      </c>
      <c r="C2853" s="250" t="s">
        <v>171</v>
      </c>
      <c r="D2853" s="251" t="n">
        <v>184.78</v>
      </c>
    </row>
    <row r="2854" customFormat="false" ht="12.8" hidden="false" customHeight="false" outlineLevel="0" collapsed="false">
      <c r="A2854" s="250" t="n">
        <v>105053</v>
      </c>
      <c r="B2854" s="250" t="s">
        <v>3296</v>
      </c>
      <c r="C2854" s="250" t="s">
        <v>171</v>
      </c>
      <c r="D2854" s="251" t="n">
        <v>172.54</v>
      </c>
    </row>
    <row r="2855" customFormat="false" ht="12.8" hidden="false" customHeight="false" outlineLevel="0" collapsed="false">
      <c r="A2855" s="250" t="n">
        <v>105056</v>
      </c>
      <c r="B2855" s="250" t="s">
        <v>3297</v>
      </c>
      <c r="C2855" s="250" t="s">
        <v>171</v>
      </c>
      <c r="D2855" s="251" t="n">
        <v>252.16</v>
      </c>
    </row>
    <row r="2856" customFormat="false" ht="12.8" hidden="false" customHeight="false" outlineLevel="0" collapsed="false">
      <c r="A2856" s="250" t="n">
        <v>105058</v>
      </c>
      <c r="B2856" s="250" t="s">
        <v>3298</v>
      </c>
      <c r="C2856" s="250" t="s">
        <v>171</v>
      </c>
      <c r="D2856" s="251" t="n">
        <v>240.8</v>
      </c>
    </row>
    <row r="2857" customFormat="false" ht="12.8" hidden="false" customHeight="false" outlineLevel="0" collapsed="false">
      <c r="A2857" s="250" t="n">
        <v>105061</v>
      </c>
      <c r="B2857" s="250" t="s">
        <v>3299</v>
      </c>
      <c r="C2857" s="250" t="s">
        <v>171</v>
      </c>
      <c r="D2857" s="251" t="n">
        <v>107.41</v>
      </c>
    </row>
    <row r="2858" customFormat="false" ht="12.8" hidden="false" customHeight="false" outlineLevel="0" collapsed="false">
      <c r="A2858" s="250" t="n">
        <v>105064</v>
      </c>
      <c r="B2858" s="250" t="s">
        <v>3300</v>
      </c>
      <c r="C2858" s="250" t="s">
        <v>171</v>
      </c>
      <c r="D2858" s="251" t="n">
        <v>91.42</v>
      </c>
    </row>
    <row r="2859" customFormat="false" ht="12.8" hidden="false" customHeight="false" outlineLevel="0" collapsed="false">
      <c r="A2859" s="250" t="n">
        <v>105068</v>
      </c>
      <c r="B2859" s="250" t="s">
        <v>3301</v>
      </c>
      <c r="C2859" s="250" t="s">
        <v>171</v>
      </c>
      <c r="D2859" s="251" t="n">
        <v>177.49</v>
      </c>
    </row>
    <row r="2860" customFormat="false" ht="12.8" hidden="false" customHeight="false" outlineLevel="0" collapsed="false">
      <c r="A2860" s="250" t="n">
        <v>105071</v>
      </c>
      <c r="B2860" s="250" t="s">
        <v>3302</v>
      </c>
      <c r="C2860" s="250" t="s">
        <v>171</v>
      </c>
      <c r="D2860" s="251" t="n">
        <v>161.54</v>
      </c>
    </row>
    <row r="2861" customFormat="false" ht="12.8" hidden="false" customHeight="false" outlineLevel="0" collapsed="false">
      <c r="A2861" s="250" t="n">
        <v>105074</v>
      </c>
      <c r="B2861" s="250" t="s">
        <v>3303</v>
      </c>
      <c r="C2861" s="250" t="s">
        <v>171</v>
      </c>
      <c r="D2861" s="251" t="n">
        <v>275.59</v>
      </c>
    </row>
    <row r="2862" customFormat="false" ht="12.8" hidden="false" customHeight="false" outlineLevel="0" collapsed="false">
      <c r="A2862" s="250" t="n">
        <v>105077</v>
      </c>
      <c r="B2862" s="250" t="s">
        <v>3304</v>
      </c>
      <c r="C2862" s="250" t="s">
        <v>171</v>
      </c>
      <c r="D2862" s="251" t="n">
        <v>259.71</v>
      </c>
    </row>
    <row r="2863" customFormat="false" ht="12.8" hidden="false" customHeight="false" outlineLevel="0" collapsed="false">
      <c r="A2863" s="250" t="n">
        <v>105080</v>
      </c>
      <c r="B2863" s="250" t="s">
        <v>3305</v>
      </c>
      <c r="C2863" s="250" t="s">
        <v>171</v>
      </c>
      <c r="D2863" s="251" t="n">
        <v>71.4</v>
      </c>
    </row>
    <row r="2864" customFormat="false" ht="12.8" hidden="false" customHeight="false" outlineLevel="0" collapsed="false">
      <c r="A2864" s="250" t="n">
        <v>105081</v>
      </c>
      <c r="B2864" s="250" t="s">
        <v>3306</v>
      </c>
      <c r="C2864" s="250" t="s">
        <v>171</v>
      </c>
      <c r="D2864" s="251" t="n">
        <v>82.57</v>
      </c>
    </row>
    <row r="2865" customFormat="false" ht="12.8" hidden="false" customHeight="false" outlineLevel="0" collapsed="false">
      <c r="A2865" s="250" t="n">
        <v>105082</v>
      </c>
      <c r="B2865" s="250" t="s">
        <v>3307</v>
      </c>
      <c r="C2865" s="250" t="s">
        <v>171</v>
      </c>
      <c r="D2865" s="251" t="n">
        <v>74.39</v>
      </c>
    </row>
    <row r="2866" customFormat="false" ht="12.8" hidden="false" customHeight="false" outlineLevel="0" collapsed="false">
      <c r="A2866" s="250" t="n">
        <v>105083</v>
      </c>
      <c r="B2866" s="250" t="s">
        <v>3308</v>
      </c>
      <c r="C2866" s="250" t="s">
        <v>171</v>
      </c>
      <c r="D2866" s="251" t="n">
        <v>83.93</v>
      </c>
    </row>
    <row r="2867" customFormat="false" ht="12.8" hidden="false" customHeight="false" outlineLevel="0" collapsed="false">
      <c r="A2867" s="250" t="n">
        <v>105084</v>
      </c>
      <c r="B2867" s="250" t="s">
        <v>3309</v>
      </c>
      <c r="C2867" s="250" t="s">
        <v>171</v>
      </c>
      <c r="D2867" s="251" t="n">
        <v>104.13</v>
      </c>
    </row>
    <row r="2868" customFormat="false" ht="12.8" hidden="false" customHeight="false" outlineLevel="0" collapsed="false">
      <c r="A2868" s="250" t="n">
        <v>105085</v>
      </c>
      <c r="B2868" s="250" t="s">
        <v>3310</v>
      </c>
      <c r="C2868" s="250" t="s">
        <v>171</v>
      </c>
      <c r="D2868" s="251" t="n">
        <v>108.82</v>
      </c>
    </row>
    <row r="2869" customFormat="false" ht="12.8" hidden="false" customHeight="false" outlineLevel="0" collapsed="false">
      <c r="A2869" s="250" t="n">
        <v>105086</v>
      </c>
      <c r="B2869" s="250" t="s">
        <v>3311</v>
      </c>
      <c r="C2869" s="250" t="s">
        <v>171</v>
      </c>
      <c r="D2869" s="251" t="n">
        <v>96.95</v>
      </c>
    </row>
    <row r="2870" customFormat="false" ht="12.8" hidden="false" customHeight="false" outlineLevel="0" collapsed="false">
      <c r="A2870" s="250" t="n">
        <v>105087</v>
      </c>
      <c r="B2870" s="250" t="s">
        <v>3312</v>
      </c>
      <c r="C2870" s="250" t="s">
        <v>171</v>
      </c>
      <c r="D2870" s="251" t="n">
        <v>108.86</v>
      </c>
    </row>
    <row r="2871" customFormat="false" ht="12.8" hidden="false" customHeight="false" outlineLevel="0" collapsed="false">
      <c r="A2871" s="250" t="n">
        <v>105088</v>
      </c>
      <c r="B2871" s="250" t="s">
        <v>3313</v>
      </c>
      <c r="C2871" s="250" t="s">
        <v>171</v>
      </c>
      <c r="D2871" s="251" t="n">
        <v>196.15</v>
      </c>
    </row>
    <row r="2872" customFormat="false" ht="12.8" hidden="false" customHeight="false" outlineLevel="0" collapsed="false">
      <c r="A2872" s="250" t="n">
        <v>105089</v>
      </c>
      <c r="B2872" s="250" t="s">
        <v>3314</v>
      </c>
      <c r="C2872" s="250" t="s">
        <v>171</v>
      </c>
      <c r="D2872" s="251" t="n">
        <v>181.14</v>
      </c>
    </row>
    <row r="2873" customFormat="false" ht="12.8" hidden="false" customHeight="false" outlineLevel="0" collapsed="false">
      <c r="A2873" s="250" t="n">
        <v>105090</v>
      </c>
      <c r="B2873" s="250" t="s">
        <v>3315</v>
      </c>
      <c r="C2873" s="250" t="s">
        <v>23</v>
      </c>
      <c r="D2873" s="251" t="n">
        <v>450.35</v>
      </c>
    </row>
    <row r="2874" customFormat="false" ht="12.8" hidden="false" customHeight="false" outlineLevel="0" collapsed="false">
      <c r="A2874" s="250" t="n">
        <v>105091</v>
      </c>
      <c r="B2874" s="250" t="s">
        <v>3316</v>
      </c>
      <c r="C2874" s="250" t="s">
        <v>171</v>
      </c>
      <c r="D2874" s="251" t="n">
        <v>143.62</v>
      </c>
    </row>
    <row r="2875" customFormat="false" ht="12.8" hidden="false" customHeight="false" outlineLevel="0" collapsed="false">
      <c r="A2875" s="250" t="n">
        <v>105092</v>
      </c>
      <c r="B2875" s="250" t="s">
        <v>3317</v>
      </c>
      <c r="C2875" s="250" t="s">
        <v>171</v>
      </c>
      <c r="D2875" s="251" t="n">
        <v>156.13</v>
      </c>
    </row>
    <row r="2876" customFormat="false" ht="12.8" hidden="false" customHeight="false" outlineLevel="0" collapsed="false">
      <c r="A2876" s="250" t="n">
        <v>105093</v>
      </c>
      <c r="B2876" s="250" t="s">
        <v>3318</v>
      </c>
      <c r="C2876" s="250" t="s">
        <v>171</v>
      </c>
      <c r="D2876" s="251" t="n">
        <v>158.63</v>
      </c>
    </row>
    <row r="2877" customFormat="false" ht="12.8" hidden="false" customHeight="false" outlineLevel="0" collapsed="false">
      <c r="A2877" s="250" t="n">
        <v>105095</v>
      </c>
      <c r="B2877" s="250" t="s">
        <v>3319</v>
      </c>
      <c r="C2877" s="250" t="s">
        <v>171</v>
      </c>
      <c r="D2877" s="251" t="n">
        <v>93.3</v>
      </c>
    </row>
    <row r="2878" customFormat="false" ht="12.8" hidden="false" customHeight="false" outlineLevel="0" collapsed="false">
      <c r="A2878" s="250" t="n">
        <v>105098</v>
      </c>
      <c r="B2878" s="250" t="s">
        <v>3320</v>
      </c>
      <c r="C2878" s="250" t="s">
        <v>171</v>
      </c>
      <c r="D2878" s="251" t="n">
        <v>80.91</v>
      </c>
    </row>
    <row r="2879" customFormat="false" ht="12.8" hidden="false" customHeight="false" outlineLevel="0" collapsed="false">
      <c r="A2879" s="250" t="n">
        <v>105099</v>
      </c>
      <c r="B2879" s="250" t="s">
        <v>3321</v>
      </c>
      <c r="C2879" s="250" t="s">
        <v>171</v>
      </c>
      <c r="D2879" s="251" t="n">
        <v>83.67</v>
      </c>
    </row>
    <row r="2880" customFormat="false" ht="12.8" hidden="false" customHeight="false" outlineLevel="0" collapsed="false">
      <c r="A2880" s="250" t="n">
        <v>105100</v>
      </c>
      <c r="B2880" s="250" t="s">
        <v>3322</v>
      </c>
      <c r="C2880" s="250" t="s">
        <v>171</v>
      </c>
      <c r="D2880" s="251" t="n">
        <v>115.08</v>
      </c>
    </row>
    <row r="2881" customFormat="false" ht="12.8" hidden="false" customHeight="false" outlineLevel="0" collapsed="false">
      <c r="A2881" s="250" t="n">
        <v>105101</v>
      </c>
      <c r="B2881" s="250" t="s">
        <v>3323</v>
      </c>
      <c r="C2881" s="250" t="s">
        <v>171</v>
      </c>
      <c r="D2881" s="251" t="n">
        <v>213.76</v>
      </c>
    </row>
    <row r="2882" customFormat="false" ht="12.8" hidden="false" customHeight="false" outlineLevel="0" collapsed="false">
      <c r="A2882" s="250" t="n">
        <v>105102</v>
      </c>
      <c r="B2882" s="250" t="s">
        <v>3324</v>
      </c>
      <c r="C2882" s="250" t="s">
        <v>171</v>
      </c>
      <c r="D2882" s="251" t="n">
        <v>290.5</v>
      </c>
    </row>
    <row r="2883" customFormat="false" ht="12.8" hidden="false" customHeight="false" outlineLevel="0" collapsed="false">
      <c r="A2883" s="250" t="n">
        <v>98562</v>
      </c>
      <c r="B2883" s="250" t="s">
        <v>3325</v>
      </c>
      <c r="C2883" s="250" t="s">
        <v>23</v>
      </c>
      <c r="D2883" s="251" t="n">
        <v>54.46</v>
      </c>
    </row>
    <row r="2884" customFormat="false" ht="12.8" hidden="false" customHeight="false" outlineLevel="0" collapsed="false">
      <c r="A2884" s="250" t="n">
        <v>98555</v>
      </c>
      <c r="B2884" s="250" t="s">
        <v>3326</v>
      </c>
      <c r="C2884" s="250" t="s">
        <v>23</v>
      </c>
      <c r="D2884" s="251" t="n">
        <v>35.94</v>
      </c>
    </row>
    <row r="2885" customFormat="false" ht="12.8" hidden="false" customHeight="false" outlineLevel="0" collapsed="false">
      <c r="A2885" s="250" t="n">
        <v>98556</v>
      </c>
      <c r="B2885" s="250" t="s">
        <v>3327</v>
      </c>
      <c r="C2885" s="250" t="s">
        <v>23</v>
      </c>
      <c r="D2885" s="251" t="n">
        <v>66.23</v>
      </c>
    </row>
    <row r="2886" customFormat="false" ht="12.8" hidden="false" customHeight="false" outlineLevel="0" collapsed="false">
      <c r="A2886" s="250" t="n">
        <v>98558</v>
      </c>
      <c r="B2886" s="250" t="s">
        <v>3328</v>
      </c>
      <c r="C2886" s="250" t="s">
        <v>204</v>
      </c>
      <c r="D2886" s="251" t="n">
        <v>10.82</v>
      </c>
    </row>
    <row r="2887" customFormat="false" ht="12.8" hidden="false" customHeight="false" outlineLevel="0" collapsed="false">
      <c r="A2887" s="250" t="n">
        <v>98559</v>
      </c>
      <c r="B2887" s="250" t="s">
        <v>3329</v>
      </c>
      <c r="C2887" s="250" t="s">
        <v>171</v>
      </c>
      <c r="D2887" s="251" t="n">
        <v>5.7</v>
      </c>
    </row>
    <row r="2888" customFormat="false" ht="12.8" hidden="false" customHeight="false" outlineLevel="0" collapsed="false">
      <c r="A2888" s="250" t="n">
        <v>98546</v>
      </c>
      <c r="B2888" s="250" t="s">
        <v>3330</v>
      </c>
      <c r="C2888" s="250" t="s">
        <v>23</v>
      </c>
      <c r="D2888" s="251" t="n">
        <v>137.99</v>
      </c>
    </row>
    <row r="2889" customFormat="false" ht="12.8" hidden="false" customHeight="false" outlineLevel="0" collapsed="false">
      <c r="A2889" s="250" t="n">
        <v>98547</v>
      </c>
      <c r="B2889" s="250" t="s">
        <v>3331</v>
      </c>
      <c r="C2889" s="250" t="s">
        <v>23</v>
      </c>
      <c r="D2889" s="251" t="n">
        <v>232.24</v>
      </c>
    </row>
    <row r="2890" customFormat="false" ht="12.8" hidden="false" customHeight="false" outlineLevel="0" collapsed="false">
      <c r="A2890" s="250" t="n">
        <v>98553</v>
      </c>
      <c r="B2890" s="250" t="s">
        <v>3332</v>
      </c>
      <c r="C2890" s="250" t="s">
        <v>23</v>
      </c>
      <c r="D2890" s="251" t="n">
        <v>178.1</v>
      </c>
    </row>
    <row r="2891" customFormat="false" ht="12.8" hidden="false" customHeight="false" outlineLevel="0" collapsed="false">
      <c r="A2891" s="250" t="n">
        <v>98554</v>
      </c>
      <c r="B2891" s="250" t="s">
        <v>3333</v>
      </c>
      <c r="C2891" s="250" t="s">
        <v>23</v>
      </c>
      <c r="D2891" s="251" t="n">
        <v>51.04</v>
      </c>
    </row>
    <row r="2892" customFormat="false" ht="12.8" hidden="false" customHeight="false" outlineLevel="0" collapsed="false">
      <c r="A2892" s="250" t="n">
        <v>98557</v>
      </c>
      <c r="B2892" s="250" t="s">
        <v>3334</v>
      </c>
      <c r="C2892" s="250" t="s">
        <v>23</v>
      </c>
      <c r="D2892" s="251" t="n">
        <v>45.72</v>
      </c>
    </row>
    <row r="2893" customFormat="false" ht="12.8" hidden="false" customHeight="false" outlineLevel="0" collapsed="false">
      <c r="A2893" s="250" t="n">
        <v>98563</v>
      </c>
      <c r="B2893" s="250" t="s">
        <v>3335</v>
      </c>
      <c r="C2893" s="250" t="s">
        <v>23</v>
      </c>
      <c r="D2893" s="251" t="n">
        <v>40.19</v>
      </c>
    </row>
    <row r="2894" customFormat="false" ht="12.8" hidden="false" customHeight="false" outlineLevel="0" collapsed="false">
      <c r="A2894" s="250" t="n">
        <v>98564</v>
      </c>
      <c r="B2894" s="250" t="s">
        <v>3336</v>
      </c>
      <c r="C2894" s="250" t="s">
        <v>23</v>
      </c>
      <c r="D2894" s="251" t="n">
        <v>53.66</v>
      </c>
    </row>
    <row r="2895" customFormat="false" ht="12.8" hidden="false" customHeight="false" outlineLevel="0" collapsed="false">
      <c r="A2895" s="250" t="n">
        <v>98565</v>
      </c>
      <c r="B2895" s="250" t="s">
        <v>3337</v>
      </c>
      <c r="C2895" s="250" t="s">
        <v>23</v>
      </c>
      <c r="D2895" s="251" t="n">
        <v>57.5</v>
      </c>
    </row>
    <row r="2896" customFormat="false" ht="12.8" hidden="false" customHeight="false" outlineLevel="0" collapsed="false">
      <c r="A2896" s="250" t="n">
        <v>98566</v>
      </c>
      <c r="B2896" s="250" t="s">
        <v>3338</v>
      </c>
      <c r="C2896" s="250" t="s">
        <v>23</v>
      </c>
      <c r="D2896" s="251" t="n">
        <v>70.99</v>
      </c>
    </row>
    <row r="2897" customFormat="false" ht="12.8" hidden="false" customHeight="false" outlineLevel="0" collapsed="false">
      <c r="A2897" s="250" t="n">
        <v>98567</v>
      </c>
      <c r="B2897" s="250" t="s">
        <v>3339</v>
      </c>
      <c r="C2897" s="250" t="s">
        <v>23</v>
      </c>
      <c r="D2897" s="251" t="n">
        <v>74.05</v>
      </c>
    </row>
    <row r="2898" customFormat="false" ht="12.8" hidden="false" customHeight="false" outlineLevel="0" collapsed="false">
      <c r="A2898" s="250" t="n">
        <v>98568</v>
      </c>
      <c r="B2898" s="250" t="s">
        <v>3340</v>
      </c>
      <c r="C2898" s="250" t="s">
        <v>23</v>
      </c>
      <c r="D2898" s="251" t="n">
        <v>87.53</v>
      </c>
    </row>
    <row r="2899" customFormat="false" ht="12.8" hidden="false" customHeight="false" outlineLevel="0" collapsed="false">
      <c r="A2899" s="250" t="n">
        <v>98569</v>
      </c>
      <c r="B2899" s="250" t="s">
        <v>3341</v>
      </c>
      <c r="C2899" s="250" t="s">
        <v>23</v>
      </c>
      <c r="D2899" s="251" t="n">
        <v>91.37</v>
      </c>
    </row>
    <row r="2900" customFormat="false" ht="12.8" hidden="false" customHeight="false" outlineLevel="0" collapsed="false">
      <c r="A2900" s="250" t="n">
        <v>98570</v>
      </c>
      <c r="B2900" s="250" t="s">
        <v>3342</v>
      </c>
      <c r="C2900" s="250" t="s">
        <v>23</v>
      </c>
      <c r="D2900" s="251" t="n">
        <v>104.85</v>
      </c>
    </row>
    <row r="2901" customFormat="false" ht="12.8" hidden="false" customHeight="false" outlineLevel="0" collapsed="false">
      <c r="A2901" s="250" t="n">
        <v>98571</v>
      </c>
      <c r="B2901" s="250" t="s">
        <v>3343</v>
      </c>
      <c r="C2901" s="250" t="s">
        <v>23</v>
      </c>
      <c r="D2901" s="251" t="n">
        <v>47.45</v>
      </c>
    </row>
    <row r="2902" customFormat="false" ht="12.8" hidden="false" customHeight="false" outlineLevel="0" collapsed="false">
      <c r="A2902" s="250" t="n">
        <v>98572</v>
      </c>
      <c r="B2902" s="250" t="s">
        <v>3344</v>
      </c>
      <c r="C2902" s="250" t="s">
        <v>23</v>
      </c>
      <c r="D2902" s="251" t="n">
        <v>58.27</v>
      </c>
    </row>
    <row r="2903" customFormat="false" ht="12.8" hidden="false" customHeight="false" outlineLevel="0" collapsed="false">
      <c r="A2903" s="250" t="n">
        <v>98573</v>
      </c>
      <c r="B2903" s="250" t="s">
        <v>3345</v>
      </c>
      <c r="C2903" s="250" t="s">
        <v>23</v>
      </c>
      <c r="D2903" s="251" t="n">
        <v>71.06</v>
      </c>
    </row>
    <row r="2904" customFormat="false" ht="12.8" hidden="false" customHeight="false" outlineLevel="0" collapsed="false">
      <c r="A2904" s="250" t="n">
        <v>91831</v>
      </c>
      <c r="B2904" s="250" t="s">
        <v>3346</v>
      </c>
      <c r="C2904" s="250" t="s">
        <v>171</v>
      </c>
      <c r="D2904" s="251" t="n">
        <v>20.71</v>
      </c>
    </row>
    <row r="2905" customFormat="false" ht="12.8" hidden="false" customHeight="false" outlineLevel="0" collapsed="false">
      <c r="A2905" s="250" t="n">
        <v>91833</v>
      </c>
      <c r="B2905" s="250" t="s">
        <v>3347</v>
      </c>
      <c r="C2905" s="250" t="s">
        <v>171</v>
      </c>
      <c r="D2905" s="251" t="n">
        <v>21.22</v>
      </c>
    </row>
    <row r="2906" customFormat="false" ht="12.8" hidden="false" customHeight="false" outlineLevel="0" collapsed="false">
      <c r="A2906" s="250" t="n">
        <v>91834</v>
      </c>
      <c r="B2906" s="250" t="s">
        <v>3348</v>
      </c>
      <c r="C2906" s="250" t="s">
        <v>171</v>
      </c>
      <c r="D2906" s="251" t="n">
        <v>21.73</v>
      </c>
    </row>
    <row r="2907" customFormat="false" ht="12.8" hidden="false" customHeight="false" outlineLevel="0" collapsed="false">
      <c r="A2907" s="250" t="n">
        <v>91835</v>
      </c>
      <c r="B2907" s="250" t="s">
        <v>3349</v>
      </c>
      <c r="C2907" s="250" t="s">
        <v>171</v>
      </c>
      <c r="D2907" s="251" t="n">
        <v>23.03</v>
      </c>
    </row>
    <row r="2908" customFormat="false" ht="12.8" hidden="false" customHeight="false" outlineLevel="0" collapsed="false">
      <c r="A2908" s="250" t="n">
        <v>91836</v>
      </c>
      <c r="B2908" s="250" t="s">
        <v>3350</v>
      </c>
      <c r="C2908" s="250" t="s">
        <v>171</v>
      </c>
      <c r="D2908" s="251" t="n">
        <v>24.55</v>
      </c>
    </row>
    <row r="2909" customFormat="false" ht="12.8" hidden="false" customHeight="false" outlineLevel="0" collapsed="false">
      <c r="A2909" s="250" t="n">
        <v>91837</v>
      </c>
      <c r="B2909" s="250" t="s">
        <v>3351</v>
      </c>
      <c r="C2909" s="250" t="s">
        <v>171</v>
      </c>
      <c r="D2909" s="251" t="n">
        <v>27.58</v>
      </c>
    </row>
    <row r="2910" customFormat="false" ht="12.8" hidden="false" customHeight="false" outlineLevel="0" collapsed="false">
      <c r="A2910" s="250" t="n">
        <v>91839</v>
      </c>
      <c r="B2910" s="250" t="s">
        <v>3352</v>
      </c>
      <c r="C2910" s="250" t="s">
        <v>171</v>
      </c>
      <c r="D2910" s="251" t="n">
        <v>23.76</v>
      </c>
    </row>
    <row r="2911" customFormat="false" ht="12.8" hidden="false" customHeight="false" outlineLevel="0" collapsed="false">
      <c r="A2911" s="250" t="n">
        <v>91840</v>
      </c>
      <c r="B2911" s="250" t="s">
        <v>3353</v>
      </c>
      <c r="C2911" s="250" t="s">
        <v>171</v>
      </c>
      <c r="D2911" s="251" t="n">
        <v>26.89</v>
      </c>
    </row>
    <row r="2912" customFormat="false" ht="12.8" hidden="false" customHeight="false" outlineLevel="0" collapsed="false">
      <c r="A2912" s="250" t="n">
        <v>91841</v>
      </c>
      <c r="B2912" s="250" t="s">
        <v>3354</v>
      </c>
      <c r="C2912" s="250" t="s">
        <v>171</v>
      </c>
      <c r="D2912" s="251" t="n">
        <v>26.09</v>
      </c>
    </row>
    <row r="2913" customFormat="false" ht="12.8" hidden="false" customHeight="false" outlineLevel="0" collapsed="false">
      <c r="A2913" s="250" t="n">
        <v>91843</v>
      </c>
      <c r="B2913" s="250" t="s">
        <v>3355</v>
      </c>
      <c r="C2913" s="250" t="s">
        <v>171</v>
      </c>
      <c r="D2913" s="251" t="n">
        <v>7.41</v>
      </c>
    </row>
    <row r="2914" customFormat="false" ht="12.8" hidden="false" customHeight="false" outlineLevel="0" collapsed="false">
      <c r="A2914" s="250" t="n">
        <v>91845</v>
      </c>
      <c r="B2914" s="250" t="s">
        <v>3356</v>
      </c>
      <c r="C2914" s="250" t="s">
        <v>171</v>
      </c>
      <c r="D2914" s="251" t="n">
        <v>9.15</v>
      </c>
    </row>
    <row r="2915" customFormat="false" ht="12.8" hidden="false" customHeight="false" outlineLevel="0" collapsed="false">
      <c r="A2915" s="250" t="n">
        <v>91847</v>
      </c>
      <c r="B2915" s="250" t="s">
        <v>3357</v>
      </c>
      <c r="C2915" s="250" t="s">
        <v>171</v>
      </c>
      <c r="D2915" s="251" t="n">
        <v>13.77</v>
      </c>
    </row>
    <row r="2916" customFormat="false" ht="12.8" hidden="false" customHeight="false" outlineLevel="0" collapsed="false">
      <c r="A2916" s="250" t="n">
        <v>91849</v>
      </c>
      <c r="B2916" s="250" t="s">
        <v>3358</v>
      </c>
      <c r="C2916" s="250" t="s">
        <v>171</v>
      </c>
      <c r="D2916" s="251" t="n">
        <v>9.95</v>
      </c>
    </row>
    <row r="2917" customFormat="false" ht="12.8" hidden="false" customHeight="false" outlineLevel="0" collapsed="false">
      <c r="A2917" s="250" t="n">
        <v>91850</v>
      </c>
      <c r="B2917" s="250" t="s">
        <v>3359</v>
      </c>
      <c r="C2917" s="250" t="s">
        <v>171</v>
      </c>
      <c r="D2917" s="251" t="n">
        <v>13.03</v>
      </c>
    </row>
    <row r="2918" customFormat="false" ht="12.8" hidden="false" customHeight="false" outlineLevel="0" collapsed="false">
      <c r="A2918" s="250" t="n">
        <v>91851</v>
      </c>
      <c r="B2918" s="250" t="s">
        <v>3360</v>
      </c>
      <c r="C2918" s="250" t="s">
        <v>171</v>
      </c>
      <c r="D2918" s="251" t="n">
        <v>12.23</v>
      </c>
    </row>
    <row r="2919" customFormat="false" ht="12.8" hidden="false" customHeight="false" outlineLevel="0" collapsed="false">
      <c r="A2919" s="250" t="n">
        <v>91852</v>
      </c>
      <c r="B2919" s="250" t="s">
        <v>3361</v>
      </c>
      <c r="C2919" s="250" t="s">
        <v>171</v>
      </c>
      <c r="D2919" s="251" t="n">
        <v>11.46</v>
      </c>
    </row>
    <row r="2920" customFormat="false" ht="12.8" hidden="false" customHeight="false" outlineLevel="0" collapsed="false">
      <c r="A2920" s="250" t="n">
        <v>91853</v>
      </c>
      <c r="B2920" s="250" t="s">
        <v>3362</v>
      </c>
      <c r="C2920" s="250" t="s">
        <v>171</v>
      </c>
      <c r="D2920" s="251" t="n">
        <v>11.93</v>
      </c>
    </row>
    <row r="2921" customFormat="false" ht="12.8" hidden="false" customHeight="false" outlineLevel="0" collapsed="false">
      <c r="A2921" s="250" t="n">
        <v>91854</v>
      </c>
      <c r="B2921" s="250" t="s">
        <v>3363</v>
      </c>
      <c r="C2921" s="250" t="s">
        <v>171</v>
      </c>
      <c r="D2921" s="251" t="n">
        <v>12.39</v>
      </c>
    </row>
    <row r="2922" customFormat="false" ht="12.8" hidden="false" customHeight="false" outlineLevel="0" collapsed="false">
      <c r="A2922" s="250" t="n">
        <v>91855</v>
      </c>
      <c r="B2922" s="250" t="s">
        <v>3364</v>
      </c>
      <c r="C2922" s="250" t="s">
        <v>171</v>
      </c>
      <c r="D2922" s="251" t="n">
        <v>13.59</v>
      </c>
    </row>
    <row r="2923" customFormat="false" ht="12.8" hidden="false" customHeight="false" outlineLevel="0" collapsed="false">
      <c r="A2923" s="250" t="n">
        <v>91856</v>
      </c>
      <c r="B2923" s="250" t="s">
        <v>3365</v>
      </c>
      <c r="C2923" s="250" t="s">
        <v>171</v>
      </c>
      <c r="D2923" s="251" t="n">
        <v>15.15</v>
      </c>
    </row>
    <row r="2924" customFormat="false" ht="12.8" hidden="false" customHeight="false" outlineLevel="0" collapsed="false">
      <c r="A2924" s="250" t="n">
        <v>91857</v>
      </c>
      <c r="B2924" s="250" t="s">
        <v>3366</v>
      </c>
      <c r="C2924" s="250" t="s">
        <v>171</v>
      </c>
      <c r="D2924" s="251" t="n">
        <v>17.95</v>
      </c>
    </row>
    <row r="2925" customFormat="false" ht="12.8" hidden="false" customHeight="false" outlineLevel="0" collapsed="false">
      <c r="A2925" s="250" t="n">
        <v>91859</v>
      </c>
      <c r="B2925" s="250" t="s">
        <v>3367</v>
      </c>
      <c r="C2925" s="250" t="s">
        <v>171</v>
      </c>
      <c r="D2925" s="251" t="n">
        <v>14.42</v>
      </c>
    </row>
    <row r="2926" customFormat="false" ht="12.8" hidden="false" customHeight="false" outlineLevel="0" collapsed="false">
      <c r="A2926" s="250" t="n">
        <v>91860</v>
      </c>
      <c r="B2926" s="250" t="s">
        <v>3368</v>
      </c>
      <c r="C2926" s="250" t="s">
        <v>171</v>
      </c>
      <c r="D2926" s="251" t="n">
        <v>17.35</v>
      </c>
    </row>
    <row r="2927" customFormat="false" ht="12.8" hidden="false" customHeight="false" outlineLevel="0" collapsed="false">
      <c r="A2927" s="250" t="n">
        <v>91861</v>
      </c>
      <c r="B2927" s="250" t="s">
        <v>3369</v>
      </c>
      <c r="C2927" s="250" t="s">
        <v>171</v>
      </c>
      <c r="D2927" s="251" t="n">
        <v>16.6</v>
      </c>
    </row>
    <row r="2928" customFormat="false" ht="12.8" hidden="false" customHeight="false" outlineLevel="0" collapsed="false">
      <c r="A2928" s="250" t="n">
        <v>91862</v>
      </c>
      <c r="B2928" s="250" t="s">
        <v>3370</v>
      </c>
      <c r="C2928" s="250" t="s">
        <v>171</v>
      </c>
      <c r="D2928" s="251" t="n">
        <v>11.41</v>
      </c>
    </row>
    <row r="2929" customFormat="false" ht="12.8" hidden="false" customHeight="false" outlineLevel="0" collapsed="false">
      <c r="A2929" s="250" t="n">
        <v>91863</v>
      </c>
      <c r="B2929" s="250" t="s">
        <v>3371</v>
      </c>
      <c r="C2929" s="250" t="s">
        <v>171</v>
      </c>
      <c r="D2929" s="251" t="n">
        <v>13.32</v>
      </c>
    </row>
    <row r="2930" customFormat="false" ht="12.8" hidden="false" customHeight="false" outlineLevel="0" collapsed="false">
      <c r="A2930" s="250" t="n">
        <v>91864</v>
      </c>
      <c r="B2930" s="250" t="s">
        <v>3372</v>
      </c>
      <c r="C2930" s="250" t="s">
        <v>171</v>
      </c>
      <c r="D2930" s="251" t="n">
        <v>17.29</v>
      </c>
    </row>
    <row r="2931" customFormat="false" ht="12.8" hidden="false" customHeight="false" outlineLevel="0" collapsed="false">
      <c r="A2931" s="250" t="n">
        <v>91865</v>
      </c>
      <c r="B2931" s="250" t="s">
        <v>3373</v>
      </c>
      <c r="C2931" s="250" t="s">
        <v>171</v>
      </c>
      <c r="D2931" s="251" t="n">
        <v>21.28</v>
      </c>
    </row>
    <row r="2932" customFormat="false" ht="12.8" hidden="false" customHeight="false" outlineLevel="0" collapsed="false">
      <c r="A2932" s="250" t="n">
        <v>91866</v>
      </c>
      <c r="B2932" s="250" t="s">
        <v>3374</v>
      </c>
      <c r="C2932" s="250" t="s">
        <v>171</v>
      </c>
      <c r="D2932" s="251" t="n">
        <v>9.55</v>
      </c>
    </row>
    <row r="2933" customFormat="false" ht="12.8" hidden="false" customHeight="false" outlineLevel="0" collapsed="false">
      <c r="A2933" s="250" t="n">
        <v>91867</v>
      </c>
      <c r="B2933" s="250" t="s">
        <v>3375</v>
      </c>
      <c r="C2933" s="250" t="s">
        <v>171</v>
      </c>
      <c r="D2933" s="251" t="n">
        <v>11.47</v>
      </c>
    </row>
    <row r="2934" customFormat="false" ht="12.8" hidden="false" customHeight="false" outlineLevel="0" collapsed="false">
      <c r="A2934" s="250" t="n">
        <v>91868</v>
      </c>
      <c r="B2934" s="250" t="s">
        <v>3376</v>
      </c>
      <c r="C2934" s="250" t="s">
        <v>171</v>
      </c>
      <c r="D2934" s="251" t="n">
        <v>15.43</v>
      </c>
    </row>
    <row r="2935" customFormat="false" ht="12.8" hidden="false" customHeight="false" outlineLevel="0" collapsed="false">
      <c r="A2935" s="250" t="n">
        <v>91869</v>
      </c>
      <c r="B2935" s="250" t="s">
        <v>3377</v>
      </c>
      <c r="C2935" s="250" t="s">
        <v>171</v>
      </c>
      <c r="D2935" s="251" t="n">
        <v>19.36</v>
      </c>
    </row>
    <row r="2936" customFormat="false" ht="12.8" hidden="false" customHeight="false" outlineLevel="0" collapsed="false">
      <c r="A2936" s="250" t="n">
        <v>91870</v>
      </c>
      <c r="B2936" s="250" t="s">
        <v>3378</v>
      </c>
      <c r="C2936" s="250" t="s">
        <v>171</v>
      </c>
      <c r="D2936" s="251" t="n">
        <v>15.78</v>
      </c>
    </row>
    <row r="2937" customFormat="false" ht="12.8" hidden="false" customHeight="false" outlineLevel="0" collapsed="false">
      <c r="A2937" s="250" t="n">
        <v>91871</v>
      </c>
      <c r="B2937" s="250" t="s">
        <v>3379</v>
      </c>
      <c r="C2937" s="250" t="s">
        <v>171</v>
      </c>
      <c r="D2937" s="251" t="n">
        <v>17.7</v>
      </c>
    </row>
    <row r="2938" customFormat="false" ht="12.8" hidden="false" customHeight="false" outlineLevel="0" collapsed="false">
      <c r="A2938" s="250" t="n">
        <v>91872</v>
      </c>
      <c r="B2938" s="250" t="s">
        <v>3380</v>
      </c>
      <c r="C2938" s="250" t="s">
        <v>171</v>
      </c>
      <c r="D2938" s="251" t="n">
        <v>21.67</v>
      </c>
    </row>
    <row r="2939" customFormat="false" ht="12.8" hidden="false" customHeight="false" outlineLevel="0" collapsed="false">
      <c r="A2939" s="250" t="n">
        <v>91873</v>
      </c>
      <c r="B2939" s="250" t="s">
        <v>3381</v>
      </c>
      <c r="C2939" s="250" t="s">
        <v>171</v>
      </c>
      <c r="D2939" s="251" t="n">
        <v>25.59</v>
      </c>
    </row>
    <row r="2940" customFormat="false" ht="12.8" hidden="false" customHeight="false" outlineLevel="0" collapsed="false">
      <c r="A2940" s="250" t="n">
        <v>93008</v>
      </c>
      <c r="B2940" s="250" t="s">
        <v>3382</v>
      </c>
      <c r="C2940" s="250" t="s">
        <v>171</v>
      </c>
      <c r="D2940" s="251" t="n">
        <v>19.22</v>
      </c>
    </row>
    <row r="2941" customFormat="false" ht="12.8" hidden="false" customHeight="false" outlineLevel="0" collapsed="false">
      <c r="A2941" s="250" t="n">
        <v>93009</v>
      </c>
      <c r="B2941" s="250" t="s">
        <v>3383</v>
      </c>
      <c r="C2941" s="250" t="s">
        <v>171</v>
      </c>
      <c r="D2941" s="251" t="n">
        <v>27.33</v>
      </c>
    </row>
    <row r="2942" customFormat="false" ht="12.8" hidden="false" customHeight="false" outlineLevel="0" collapsed="false">
      <c r="A2942" s="250" t="n">
        <v>93010</v>
      </c>
      <c r="B2942" s="250" t="s">
        <v>3384</v>
      </c>
      <c r="C2942" s="250" t="s">
        <v>171</v>
      </c>
      <c r="D2942" s="251" t="n">
        <v>37.31</v>
      </c>
    </row>
    <row r="2943" customFormat="false" ht="12.8" hidden="false" customHeight="false" outlineLevel="0" collapsed="false">
      <c r="A2943" s="250" t="n">
        <v>93011</v>
      </c>
      <c r="B2943" s="250" t="s">
        <v>3385</v>
      </c>
      <c r="C2943" s="250" t="s">
        <v>171</v>
      </c>
      <c r="D2943" s="251" t="n">
        <v>45.1</v>
      </c>
    </row>
    <row r="2944" customFormat="false" ht="12.8" hidden="false" customHeight="false" outlineLevel="0" collapsed="false">
      <c r="A2944" s="250" t="n">
        <v>93012</v>
      </c>
      <c r="B2944" s="250" t="s">
        <v>3386</v>
      </c>
      <c r="C2944" s="250" t="s">
        <v>171</v>
      </c>
      <c r="D2944" s="251" t="n">
        <v>66.83</v>
      </c>
    </row>
    <row r="2945" customFormat="false" ht="12.8" hidden="false" customHeight="false" outlineLevel="0" collapsed="false">
      <c r="A2945" s="250" t="n">
        <v>95726</v>
      </c>
      <c r="B2945" s="250" t="s">
        <v>3387</v>
      </c>
      <c r="C2945" s="250" t="s">
        <v>171</v>
      </c>
      <c r="D2945" s="251" t="n">
        <v>19.32</v>
      </c>
    </row>
    <row r="2946" customFormat="false" ht="12.8" hidden="false" customHeight="false" outlineLevel="0" collapsed="false">
      <c r="A2946" s="250" t="n">
        <v>95727</v>
      </c>
      <c r="B2946" s="250" t="s">
        <v>3388</v>
      </c>
      <c r="C2946" s="250" t="s">
        <v>171</v>
      </c>
      <c r="D2946" s="251" t="n">
        <v>24.23</v>
      </c>
    </row>
    <row r="2947" customFormat="false" ht="12.8" hidden="false" customHeight="false" outlineLevel="0" collapsed="false">
      <c r="A2947" s="250" t="n">
        <v>95728</v>
      </c>
      <c r="B2947" s="250" t="s">
        <v>3389</v>
      </c>
      <c r="C2947" s="250" t="s">
        <v>171</v>
      </c>
      <c r="D2947" s="251" t="n">
        <v>31.77</v>
      </c>
    </row>
    <row r="2948" customFormat="false" ht="12.8" hidden="false" customHeight="false" outlineLevel="0" collapsed="false">
      <c r="A2948" s="250" t="n">
        <v>97667</v>
      </c>
      <c r="B2948" s="250" t="s">
        <v>3390</v>
      </c>
      <c r="C2948" s="250" t="s">
        <v>171</v>
      </c>
      <c r="D2948" s="251" t="n">
        <v>11.04</v>
      </c>
    </row>
    <row r="2949" customFormat="false" ht="12.8" hidden="false" customHeight="false" outlineLevel="0" collapsed="false">
      <c r="A2949" s="250" t="n">
        <v>97668</v>
      </c>
      <c r="B2949" s="250" t="s">
        <v>3391</v>
      </c>
      <c r="C2949" s="250" t="s">
        <v>171</v>
      </c>
      <c r="D2949" s="251" t="n">
        <v>15.72</v>
      </c>
    </row>
    <row r="2950" customFormat="false" ht="12.8" hidden="false" customHeight="false" outlineLevel="0" collapsed="false">
      <c r="A2950" s="250" t="n">
        <v>97669</v>
      </c>
      <c r="B2950" s="250" t="s">
        <v>3392</v>
      </c>
      <c r="C2950" s="250" t="s">
        <v>171</v>
      </c>
      <c r="D2950" s="251" t="n">
        <v>23.44</v>
      </c>
    </row>
    <row r="2951" customFormat="false" ht="12.8" hidden="false" customHeight="false" outlineLevel="0" collapsed="false">
      <c r="A2951" s="250" t="n">
        <v>97670</v>
      </c>
      <c r="B2951" s="250" t="s">
        <v>3393</v>
      </c>
      <c r="C2951" s="250" t="s">
        <v>171</v>
      </c>
      <c r="D2951" s="251" t="n">
        <v>29.77</v>
      </c>
    </row>
    <row r="2952" customFormat="false" ht="12.8" hidden="false" customHeight="false" outlineLevel="0" collapsed="false">
      <c r="A2952" s="250" t="n">
        <v>91874</v>
      </c>
      <c r="B2952" s="250" t="s">
        <v>3394</v>
      </c>
      <c r="C2952" s="250" t="s">
        <v>204</v>
      </c>
      <c r="D2952" s="251" t="n">
        <v>9.89</v>
      </c>
    </row>
    <row r="2953" customFormat="false" ht="12.8" hidden="false" customHeight="false" outlineLevel="0" collapsed="false">
      <c r="A2953" s="250" t="n">
        <v>91875</v>
      </c>
      <c r="B2953" s="250" t="s">
        <v>3395</v>
      </c>
      <c r="C2953" s="250" t="s">
        <v>204</v>
      </c>
      <c r="D2953" s="251" t="n">
        <v>11.45</v>
      </c>
    </row>
    <row r="2954" customFormat="false" ht="12.8" hidden="false" customHeight="false" outlineLevel="0" collapsed="false">
      <c r="A2954" s="250" t="n">
        <v>91876</v>
      </c>
      <c r="B2954" s="250" t="s">
        <v>3396</v>
      </c>
      <c r="C2954" s="250" t="s">
        <v>204</v>
      </c>
      <c r="D2954" s="251" t="n">
        <v>13.63</v>
      </c>
    </row>
    <row r="2955" customFormat="false" ht="12.8" hidden="false" customHeight="false" outlineLevel="0" collapsed="false">
      <c r="A2955" s="250" t="n">
        <v>91877</v>
      </c>
      <c r="B2955" s="250" t="s">
        <v>3397</v>
      </c>
      <c r="C2955" s="250" t="s">
        <v>204</v>
      </c>
      <c r="D2955" s="251" t="n">
        <v>16.46</v>
      </c>
    </row>
    <row r="2956" customFormat="false" ht="12.8" hidden="false" customHeight="false" outlineLevel="0" collapsed="false">
      <c r="A2956" s="250" t="n">
        <v>91878</v>
      </c>
      <c r="B2956" s="250" t="s">
        <v>3398</v>
      </c>
      <c r="C2956" s="250" t="s">
        <v>204</v>
      </c>
      <c r="D2956" s="251" t="n">
        <v>7.69</v>
      </c>
    </row>
    <row r="2957" customFormat="false" ht="12.8" hidden="false" customHeight="false" outlineLevel="0" collapsed="false">
      <c r="A2957" s="250" t="n">
        <v>91879</v>
      </c>
      <c r="B2957" s="250" t="s">
        <v>3399</v>
      </c>
      <c r="C2957" s="250" t="s">
        <v>204</v>
      </c>
      <c r="D2957" s="251" t="n">
        <v>9.27</v>
      </c>
    </row>
    <row r="2958" customFormat="false" ht="12.8" hidden="false" customHeight="false" outlineLevel="0" collapsed="false">
      <c r="A2958" s="250" t="n">
        <v>91880</v>
      </c>
      <c r="B2958" s="250" t="s">
        <v>3400</v>
      </c>
      <c r="C2958" s="250" t="s">
        <v>204</v>
      </c>
      <c r="D2958" s="251" t="n">
        <v>11.44</v>
      </c>
    </row>
    <row r="2959" customFormat="false" ht="12.8" hidden="false" customHeight="false" outlineLevel="0" collapsed="false">
      <c r="A2959" s="250" t="n">
        <v>91881</v>
      </c>
      <c r="B2959" s="250" t="s">
        <v>3401</v>
      </c>
      <c r="C2959" s="250" t="s">
        <v>204</v>
      </c>
      <c r="D2959" s="251" t="n">
        <v>14.28</v>
      </c>
    </row>
    <row r="2960" customFormat="false" ht="12.8" hidden="false" customHeight="false" outlineLevel="0" collapsed="false">
      <c r="A2960" s="250" t="n">
        <v>91882</v>
      </c>
      <c r="B2960" s="250" t="s">
        <v>3402</v>
      </c>
      <c r="C2960" s="250" t="s">
        <v>204</v>
      </c>
      <c r="D2960" s="251" t="n">
        <v>14.41</v>
      </c>
    </row>
    <row r="2961" customFormat="false" ht="12.8" hidden="false" customHeight="false" outlineLevel="0" collapsed="false">
      <c r="A2961" s="250" t="n">
        <v>91884</v>
      </c>
      <c r="B2961" s="250" t="s">
        <v>3403</v>
      </c>
      <c r="C2961" s="250" t="s">
        <v>204</v>
      </c>
      <c r="D2961" s="251" t="n">
        <v>15.99</v>
      </c>
    </row>
    <row r="2962" customFormat="false" ht="12.8" hidden="false" customHeight="false" outlineLevel="0" collapsed="false">
      <c r="A2962" s="250" t="n">
        <v>91885</v>
      </c>
      <c r="B2962" s="250" t="s">
        <v>3404</v>
      </c>
      <c r="C2962" s="250" t="s">
        <v>204</v>
      </c>
      <c r="D2962" s="251" t="n">
        <v>18.09</v>
      </c>
    </row>
    <row r="2963" customFormat="false" ht="12.8" hidden="false" customHeight="false" outlineLevel="0" collapsed="false">
      <c r="A2963" s="250" t="n">
        <v>91886</v>
      </c>
      <c r="B2963" s="250" t="s">
        <v>3405</v>
      </c>
      <c r="C2963" s="250" t="s">
        <v>204</v>
      </c>
      <c r="D2963" s="251" t="n">
        <v>20.84</v>
      </c>
    </row>
    <row r="2964" customFormat="false" ht="12.8" hidden="false" customHeight="false" outlineLevel="0" collapsed="false">
      <c r="A2964" s="250" t="n">
        <v>91887</v>
      </c>
      <c r="B2964" s="250" t="s">
        <v>3406</v>
      </c>
      <c r="C2964" s="250" t="s">
        <v>204</v>
      </c>
      <c r="D2964" s="251" t="n">
        <v>16.28</v>
      </c>
    </row>
    <row r="2965" customFormat="false" ht="12.8" hidden="false" customHeight="false" outlineLevel="0" collapsed="false">
      <c r="A2965" s="250" t="n">
        <v>91889</v>
      </c>
      <c r="B2965" s="250" t="s">
        <v>3407</v>
      </c>
      <c r="C2965" s="250" t="s">
        <v>204</v>
      </c>
      <c r="D2965" s="251" t="n">
        <v>16</v>
      </c>
    </row>
    <row r="2966" customFormat="false" ht="12.8" hidden="false" customHeight="false" outlineLevel="0" collapsed="false">
      <c r="A2966" s="250" t="n">
        <v>91890</v>
      </c>
      <c r="B2966" s="250" t="s">
        <v>3408</v>
      </c>
      <c r="C2966" s="250" t="s">
        <v>204</v>
      </c>
      <c r="D2966" s="251" t="n">
        <v>18.12</v>
      </c>
    </row>
    <row r="2967" customFormat="false" ht="12.8" hidden="false" customHeight="false" outlineLevel="0" collapsed="false">
      <c r="A2967" s="250" t="n">
        <v>91892</v>
      </c>
      <c r="B2967" s="250" t="s">
        <v>3409</v>
      </c>
      <c r="C2967" s="250" t="s">
        <v>204</v>
      </c>
      <c r="D2967" s="251" t="n">
        <v>19.97</v>
      </c>
    </row>
    <row r="2968" customFormat="false" ht="12.8" hidden="false" customHeight="false" outlineLevel="0" collapsed="false">
      <c r="A2968" s="250" t="n">
        <v>91893</v>
      </c>
      <c r="B2968" s="250" t="s">
        <v>3410</v>
      </c>
      <c r="C2968" s="250" t="s">
        <v>204</v>
      </c>
      <c r="D2968" s="251" t="n">
        <v>22.02</v>
      </c>
    </row>
    <row r="2969" customFormat="false" ht="12.8" hidden="false" customHeight="false" outlineLevel="0" collapsed="false">
      <c r="A2969" s="250" t="n">
        <v>91895</v>
      </c>
      <c r="B2969" s="250" t="s">
        <v>3411</v>
      </c>
      <c r="C2969" s="250" t="s">
        <v>204</v>
      </c>
      <c r="D2969" s="251" t="n">
        <v>23.9</v>
      </c>
    </row>
    <row r="2970" customFormat="false" ht="12.8" hidden="false" customHeight="false" outlineLevel="0" collapsed="false">
      <c r="A2970" s="250" t="n">
        <v>91896</v>
      </c>
      <c r="B2970" s="250" t="s">
        <v>3412</v>
      </c>
      <c r="C2970" s="250" t="s">
        <v>204</v>
      </c>
      <c r="D2970" s="251" t="n">
        <v>25.39</v>
      </c>
    </row>
    <row r="2971" customFormat="false" ht="12.8" hidden="false" customHeight="false" outlineLevel="0" collapsed="false">
      <c r="A2971" s="250" t="n">
        <v>91898</v>
      </c>
      <c r="B2971" s="250" t="s">
        <v>3413</v>
      </c>
      <c r="C2971" s="250" t="s">
        <v>204</v>
      </c>
      <c r="D2971" s="251" t="n">
        <v>27.41</v>
      </c>
    </row>
    <row r="2972" customFormat="false" ht="12.8" hidden="false" customHeight="false" outlineLevel="0" collapsed="false">
      <c r="A2972" s="250" t="n">
        <v>91899</v>
      </c>
      <c r="B2972" s="250" t="s">
        <v>3414</v>
      </c>
      <c r="C2972" s="250" t="s">
        <v>204</v>
      </c>
      <c r="D2972" s="251" t="n">
        <v>12.95</v>
      </c>
    </row>
    <row r="2973" customFormat="false" ht="12.8" hidden="false" customHeight="false" outlineLevel="0" collapsed="false">
      <c r="A2973" s="250" t="n">
        <v>91901</v>
      </c>
      <c r="B2973" s="250" t="s">
        <v>3415</v>
      </c>
      <c r="C2973" s="250" t="s">
        <v>204</v>
      </c>
      <c r="D2973" s="251" t="n">
        <v>12.67</v>
      </c>
    </row>
    <row r="2974" customFormat="false" ht="12.8" hidden="false" customHeight="false" outlineLevel="0" collapsed="false">
      <c r="A2974" s="250" t="n">
        <v>91902</v>
      </c>
      <c r="B2974" s="250" t="s">
        <v>3416</v>
      </c>
      <c r="C2974" s="250" t="s">
        <v>204</v>
      </c>
      <c r="D2974" s="251" t="n">
        <v>14.8</v>
      </c>
    </row>
    <row r="2975" customFormat="false" ht="12.8" hidden="false" customHeight="false" outlineLevel="0" collapsed="false">
      <c r="A2975" s="250" t="n">
        <v>91904</v>
      </c>
      <c r="B2975" s="250" t="s">
        <v>3417</v>
      </c>
      <c r="C2975" s="250" t="s">
        <v>204</v>
      </c>
      <c r="D2975" s="251" t="n">
        <v>16.65</v>
      </c>
    </row>
    <row r="2976" customFormat="false" ht="12.8" hidden="false" customHeight="false" outlineLevel="0" collapsed="false">
      <c r="A2976" s="250" t="n">
        <v>91905</v>
      </c>
      <c r="B2976" s="250" t="s">
        <v>3418</v>
      </c>
      <c r="C2976" s="250" t="s">
        <v>204</v>
      </c>
      <c r="D2976" s="251" t="n">
        <v>18.69</v>
      </c>
    </row>
    <row r="2977" customFormat="false" ht="12.8" hidden="false" customHeight="false" outlineLevel="0" collapsed="false">
      <c r="A2977" s="250" t="n">
        <v>91907</v>
      </c>
      <c r="B2977" s="250" t="s">
        <v>3419</v>
      </c>
      <c r="C2977" s="250" t="s">
        <v>204</v>
      </c>
      <c r="D2977" s="251" t="n">
        <v>20.57</v>
      </c>
    </row>
    <row r="2978" customFormat="false" ht="12.8" hidden="false" customHeight="false" outlineLevel="0" collapsed="false">
      <c r="A2978" s="250" t="n">
        <v>91908</v>
      </c>
      <c r="B2978" s="250" t="s">
        <v>3420</v>
      </c>
      <c r="C2978" s="250" t="s">
        <v>204</v>
      </c>
      <c r="D2978" s="251" t="n">
        <v>22.14</v>
      </c>
    </row>
    <row r="2979" customFormat="false" ht="12.8" hidden="false" customHeight="false" outlineLevel="0" collapsed="false">
      <c r="A2979" s="250" t="n">
        <v>91910</v>
      </c>
      <c r="B2979" s="250" t="s">
        <v>3421</v>
      </c>
      <c r="C2979" s="250" t="s">
        <v>204</v>
      </c>
      <c r="D2979" s="251" t="n">
        <v>24.16</v>
      </c>
    </row>
    <row r="2980" customFormat="false" ht="12.8" hidden="false" customHeight="false" outlineLevel="0" collapsed="false">
      <c r="A2980" s="250" t="n">
        <v>91911</v>
      </c>
      <c r="B2980" s="250" t="s">
        <v>3422</v>
      </c>
      <c r="C2980" s="250" t="s">
        <v>204</v>
      </c>
      <c r="D2980" s="251" t="n">
        <v>23.07</v>
      </c>
    </row>
    <row r="2981" customFormat="false" ht="12.8" hidden="false" customHeight="false" outlineLevel="0" collapsed="false">
      <c r="A2981" s="250" t="n">
        <v>91913</v>
      </c>
      <c r="B2981" s="250" t="s">
        <v>3423</v>
      </c>
      <c r="C2981" s="250" t="s">
        <v>204</v>
      </c>
      <c r="D2981" s="251" t="n">
        <v>22.79</v>
      </c>
    </row>
    <row r="2982" customFormat="false" ht="12.8" hidden="false" customHeight="false" outlineLevel="0" collapsed="false">
      <c r="A2982" s="250" t="n">
        <v>91914</v>
      </c>
      <c r="B2982" s="250" t="s">
        <v>3424</v>
      </c>
      <c r="C2982" s="250" t="s">
        <v>204</v>
      </c>
      <c r="D2982" s="251" t="n">
        <v>24.84</v>
      </c>
    </row>
    <row r="2983" customFormat="false" ht="12.8" hidden="false" customHeight="false" outlineLevel="0" collapsed="false">
      <c r="A2983" s="250" t="n">
        <v>91916</v>
      </c>
      <c r="B2983" s="250" t="s">
        <v>3425</v>
      </c>
      <c r="C2983" s="250" t="s">
        <v>204</v>
      </c>
      <c r="D2983" s="251" t="n">
        <v>26.69</v>
      </c>
    </row>
    <row r="2984" customFormat="false" ht="12.8" hidden="false" customHeight="false" outlineLevel="0" collapsed="false">
      <c r="A2984" s="250" t="n">
        <v>91917</v>
      </c>
      <c r="B2984" s="250" t="s">
        <v>3426</v>
      </c>
      <c r="C2984" s="250" t="s">
        <v>204</v>
      </c>
      <c r="D2984" s="251" t="n">
        <v>28.66</v>
      </c>
    </row>
    <row r="2985" customFormat="false" ht="12.8" hidden="false" customHeight="false" outlineLevel="0" collapsed="false">
      <c r="A2985" s="250" t="n">
        <v>91919</v>
      </c>
      <c r="B2985" s="250" t="s">
        <v>3427</v>
      </c>
      <c r="C2985" s="250" t="s">
        <v>204</v>
      </c>
      <c r="D2985" s="251" t="n">
        <v>30.54</v>
      </c>
    </row>
    <row r="2986" customFormat="false" ht="12.8" hidden="false" customHeight="false" outlineLevel="0" collapsed="false">
      <c r="A2986" s="250" t="n">
        <v>91920</v>
      </c>
      <c r="B2986" s="250" t="s">
        <v>3428</v>
      </c>
      <c r="C2986" s="250" t="s">
        <v>204</v>
      </c>
      <c r="D2986" s="251" t="n">
        <v>31.95</v>
      </c>
    </row>
    <row r="2987" customFormat="false" ht="12.8" hidden="false" customHeight="false" outlineLevel="0" collapsed="false">
      <c r="A2987" s="250" t="n">
        <v>91922</v>
      </c>
      <c r="B2987" s="250" t="s">
        <v>3429</v>
      </c>
      <c r="C2987" s="250" t="s">
        <v>204</v>
      </c>
      <c r="D2987" s="251" t="n">
        <v>33.97</v>
      </c>
    </row>
    <row r="2988" customFormat="false" ht="12.8" hidden="false" customHeight="false" outlineLevel="0" collapsed="false">
      <c r="A2988" s="250" t="n">
        <v>93013</v>
      </c>
      <c r="B2988" s="250" t="s">
        <v>3430</v>
      </c>
      <c r="C2988" s="250" t="s">
        <v>204</v>
      </c>
      <c r="D2988" s="251" t="n">
        <v>20.27</v>
      </c>
    </row>
    <row r="2989" customFormat="false" ht="12.8" hidden="false" customHeight="false" outlineLevel="0" collapsed="false">
      <c r="A2989" s="250" t="n">
        <v>93014</v>
      </c>
      <c r="B2989" s="250" t="s">
        <v>3431</v>
      </c>
      <c r="C2989" s="250" t="s">
        <v>204</v>
      </c>
      <c r="D2989" s="251" t="n">
        <v>24.29</v>
      </c>
    </row>
    <row r="2990" customFormat="false" ht="12.8" hidden="false" customHeight="false" outlineLevel="0" collapsed="false">
      <c r="A2990" s="250" t="n">
        <v>93015</v>
      </c>
      <c r="B2990" s="250" t="s">
        <v>3432</v>
      </c>
      <c r="C2990" s="250" t="s">
        <v>204</v>
      </c>
      <c r="D2990" s="251" t="n">
        <v>34.01</v>
      </c>
    </row>
    <row r="2991" customFormat="false" ht="12.8" hidden="false" customHeight="false" outlineLevel="0" collapsed="false">
      <c r="A2991" s="250" t="n">
        <v>93016</v>
      </c>
      <c r="B2991" s="250" t="s">
        <v>3433</v>
      </c>
      <c r="C2991" s="250" t="s">
        <v>204</v>
      </c>
      <c r="D2991" s="251" t="n">
        <v>40.23</v>
      </c>
    </row>
    <row r="2992" customFormat="false" ht="12.8" hidden="false" customHeight="false" outlineLevel="0" collapsed="false">
      <c r="A2992" s="250" t="n">
        <v>93017</v>
      </c>
      <c r="B2992" s="250" t="s">
        <v>3434</v>
      </c>
      <c r="C2992" s="250" t="s">
        <v>204</v>
      </c>
      <c r="D2992" s="251" t="n">
        <v>57.5</v>
      </c>
    </row>
    <row r="2993" customFormat="false" ht="12.8" hidden="false" customHeight="false" outlineLevel="0" collapsed="false">
      <c r="A2993" s="250" t="n">
        <v>93018</v>
      </c>
      <c r="B2993" s="250" t="s">
        <v>3435</v>
      </c>
      <c r="C2993" s="250" t="s">
        <v>204</v>
      </c>
      <c r="D2993" s="251" t="n">
        <v>30.74</v>
      </c>
    </row>
    <row r="2994" customFormat="false" ht="12.8" hidden="false" customHeight="false" outlineLevel="0" collapsed="false">
      <c r="A2994" s="250" t="n">
        <v>93020</v>
      </c>
      <c r="B2994" s="250" t="s">
        <v>3436</v>
      </c>
      <c r="C2994" s="250" t="s">
        <v>204</v>
      </c>
      <c r="D2994" s="251" t="n">
        <v>37.89</v>
      </c>
    </row>
    <row r="2995" customFormat="false" ht="12.8" hidden="false" customHeight="false" outlineLevel="0" collapsed="false">
      <c r="A2995" s="250" t="n">
        <v>93022</v>
      </c>
      <c r="B2995" s="250" t="s">
        <v>3437</v>
      </c>
      <c r="C2995" s="250" t="s">
        <v>204</v>
      </c>
      <c r="D2995" s="251" t="n">
        <v>57.08</v>
      </c>
    </row>
    <row r="2996" customFormat="false" ht="12.8" hidden="false" customHeight="false" outlineLevel="0" collapsed="false">
      <c r="A2996" s="250" t="n">
        <v>93024</v>
      </c>
      <c r="B2996" s="250" t="s">
        <v>3438</v>
      </c>
      <c r="C2996" s="250" t="s">
        <v>204</v>
      </c>
      <c r="D2996" s="251" t="n">
        <v>60.91</v>
      </c>
    </row>
    <row r="2997" customFormat="false" ht="12.8" hidden="false" customHeight="false" outlineLevel="0" collapsed="false">
      <c r="A2997" s="250" t="n">
        <v>93026</v>
      </c>
      <c r="B2997" s="250" t="s">
        <v>3439</v>
      </c>
      <c r="C2997" s="250" t="s">
        <v>204</v>
      </c>
      <c r="D2997" s="251" t="n">
        <v>92.83</v>
      </c>
    </row>
    <row r="2998" customFormat="false" ht="12.8" hidden="false" customHeight="false" outlineLevel="0" collapsed="false">
      <c r="A2998" s="250" t="n">
        <v>97559</v>
      </c>
      <c r="B2998" s="250" t="s">
        <v>3440</v>
      </c>
      <c r="C2998" s="250" t="s">
        <v>204</v>
      </c>
      <c r="D2998" s="251" t="n">
        <v>17.91</v>
      </c>
    </row>
    <row r="2999" customFormat="false" ht="12.8" hidden="false" customHeight="false" outlineLevel="0" collapsed="false">
      <c r="A2999" s="250" t="n">
        <v>97562</v>
      </c>
      <c r="B2999" s="250" t="s">
        <v>3441</v>
      </c>
      <c r="C2999" s="250" t="s">
        <v>204</v>
      </c>
      <c r="D2999" s="251" t="n">
        <v>14.59</v>
      </c>
    </row>
    <row r="3000" customFormat="false" ht="12.8" hidden="false" customHeight="false" outlineLevel="0" collapsed="false">
      <c r="A3000" s="250" t="n">
        <v>97564</v>
      </c>
      <c r="B3000" s="250" t="s">
        <v>3442</v>
      </c>
      <c r="C3000" s="250" t="s">
        <v>204</v>
      </c>
      <c r="D3000" s="251" t="n">
        <v>24.63</v>
      </c>
    </row>
    <row r="3001" customFormat="false" ht="12.8" hidden="false" customHeight="false" outlineLevel="0" collapsed="false">
      <c r="A3001" s="250" t="n">
        <v>104395</v>
      </c>
      <c r="B3001" s="250" t="s">
        <v>3443</v>
      </c>
      <c r="C3001" s="250" t="s">
        <v>204</v>
      </c>
      <c r="D3001" s="251" t="n">
        <v>25.47</v>
      </c>
    </row>
    <row r="3002" customFormat="false" ht="12.8" hidden="false" customHeight="false" outlineLevel="0" collapsed="false">
      <c r="A3002" s="250" t="n">
        <v>91924</v>
      </c>
      <c r="B3002" s="250" t="s">
        <v>3444</v>
      </c>
      <c r="C3002" s="250" t="s">
        <v>171</v>
      </c>
      <c r="D3002" s="251" t="n">
        <v>3.45</v>
      </c>
    </row>
    <row r="3003" customFormat="false" ht="12.8" hidden="false" customHeight="false" outlineLevel="0" collapsed="false">
      <c r="A3003" s="250" t="n">
        <v>91925</v>
      </c>
      <c r="B3003" s="250" t="s">
        <v>3445</v>
      </c>
      <c r="C3003" s="250" t="s">
        <v>171</v>
      </c>
      <c r="D3003" s="251" t="n">
        <v>4.03</v>
      </c>
    </row>
    <row r="3004" customFormat="false" ht="12.8" hidden="false" customHeight="false" outlineLevel="0" collapsed="false">
      <c r="A3004" s="250" t="n">
        <v>91926</v>
      </c>
      <c r="B3004" s="250" t="s">
        <v>3446</v>
      </c>
      <c r="C3004" s="250" t="s">
        <v>171</v>
      </c>
      <c r="D3004" s="251" t="n">
        <v>4.87</v>
      </c>
    </row>
    <row r="3005" customFormat="false" ht="12.8" hidden="false" customHeight="false" outlineLevel="0" collapsed="false">
      <c r="A3005" s="250" t="n">
        <v>91927</v>
      </c>
      <c r="B3005" s="250" t="s">
        <v>3447</v>
      </c>
      <c r="C3005" s="250" t="s">
        <v>171</v>
      </c>
      <c r="D3005" s="251" t="n">
        <v>5.37</v>
      </c>
    </row>
    <row r="3006" customFormat="false" ht="12.8" hidden="false" customHeight="false" outlineLevel="0" collapsed="false">
      <c r="A3006" s="250" t="n">
        <v>91928</v>
      </c>
      <c r="B3006" s="250" t="s">
        <v>3448</v>
      </c>
      <c r="C3006" s="250" t="s">
        <v>171</v>
      </c>
      <c r="D3006" s="251" t="n">
        <v>7.35</v>
      </c>
    </row>
    <row r="3007" customFormat="false" ht="12.8" hidden="false" customHeight="false" outlineLevel="0" collapsed="false">
      <c r="A3007" s="250" t="n">
        <v>91929</v>
      </c>
      <c r="B3007" s="250" t="s">
        <v>3449</v>
      </c>
      <c r="C3007" s="250" t="s">
        <v>171</v>
      </c>
      <c r="D3007" s="251" t="n">
        <v>7.77</v>
      </c>
    </row>
    <row r="3008" customFormat="false" ht="12.8" hidden="false" customHeight="false" outlineLevel="0" collapsed="false">
      <c r="A3008" s="250" t="n">
        <v>91930</v>
      </c>
      <c r="B3008" s="250" t="s">
        <v>3450</v>
      </c>
      <c r="C3008" s="250" t="s">
        <v>171</v>
      </c>
      <c r="D3008" s="251" t="n">
        <v>10.16</v>
      </c>
    </row>
    <row r="3009" customFormat="false" ht="12.8" hidden="false" customHeight="false" outlineLevel="0" collapsed="false">
      <c r="A3009" s="250" t="n">
        <v>91931</v>
      </c>
      <c r="B3009" s="250" t="s">
        <v>3451</v>
      </c>
      <c r="C3009" s="250" t="s">
        <v>171</v>
      </c>
      <c r="D3009" s="251" t="n">
        <v>10.86</v>
      </c>
    </row>
    <row r="3010" customFormat="false" ht="12.8" hidden="false" customHeight="false" outlineLevel="0" collapsed="false">
      <c r="A3010" s="250" t="n">
        <v>91932</v>
      </c>
      <c r="B3010" s="250" t="s">
        <v>3452</v>
      </c>
      <c r="C3010" s="250" t="s">
        <v>171</v>
      </c>
      <c r="D3010" s="251" t="n">
        <v>17.74</v>
      </c>
    </row>
    <row r="3011" customFormat="false" ht="12.8" hidden="false" customHeight="false" outlineLevel="0" collapsed="false">
      <c r="A3011" s="250" t="n">
        <v>91933</v>
      </c>
      <c r="B3011" s="250" t="s">
        <v>3453</v>
      </c>
      <c r="C3011" s="250" t="s">
        <v>171</v>
      </c>
      <c r="D3011" s="251" t="n">
        <v>17.2</v>
      </c>
    </row>
    <row r="3012" customFormat="false" ht="12.8" hidden="false" customHeight="false" outlineLevel="0" collapsed="false">
      <c r="A3012" s="250" t="n">
        <v>91934</v>
      </c>
      <c r="B3012" s="250" t="s">
        <v>3454</v>
      </c>
      <c r="C3012" s="250" t="s">
        <v>171</v>
      </c>
      <c r="D3012" s="251" t="n">
        <v>25.75</v>
      </c>
    </row>
    <row r="3013" customFormat="false" ht="12.8" hidden="false" customHeight="false" outlineLevel="0" collapsed="false">
      <c r="A3013" s="250" t="n">
        <v>91935</v>
      </c>
      <c r="B3013" s="250" t="s">
        <v>3455</v>
      </c>
      <c r="C3013" s="250" t="s">
        <v>171</v>
      </c>
      <c r="D3013" s="251" t="n">
        <v>26.82</v>
      </c>
    </row>
    <row r="3014" customFormat="false" ht="12.8" hidden="false" customHeight="false" outlineLevel="0" collapsed="false">
      <c r="A3014" s="250" t="n">
        <v>92979</v>
      </c>
      <c r="B3014" s="250" t="s">
        <v>3456</v>
      </c>
      <c r="C3014" s="250" t="s">
        <v>171</v>
      </c>
      <c r="D3014" s="251" t="n">
        <v>10.61</v>
      </c>
    </row>
    <row r="3015" customFormat="false" ht="12.8" hidden="false" customHeight="false" outlineLevel="0" collapsed="false">
      <c r="A3015" s="250" t="n">
        <v>92980</v>
      </c>
      <c r="B3015" s="250" t="s">
        <v>3457</v>
      </c>
      <c r="C3015" s="250" t="s">
        <v>171</v>
      </c>
      <c r="D3015" s="251" t="n">
        <v>10.16</v>
      </c>
    </row>
    <row r="3016" customFormat="false" ht="12.8" hidden="false" customHeight="false" outlineLevel="0" collapsed="false">
      <c r="A3016" s="250" t="n">
        <v>92981</v>
      </c>
      <c r="B3016" s="250" t="s">
        <v>3458</v>
      </c>
      <c r="C3016" s="250" t="s">
        <v>171</v>
      </c>
      <c r="D3016" s="251" t="n">
        <v>15.16</v>
      </c>
    </row>
    <row r="3017" customFormat="false" ht="12.8" hidden="false" customHeight="false" outlineLevel="0" collapsed="false">
      <c r="A3017" s="250" t="n">
        <v>92982</v>
      </c>
      <c r="B3017" s="250" t="s">
        <v>3459</v>
      </c>
      <c r="C3017" s="250" t="s">
        <v>171</v>
      </c>
      <c r="D3017" s="251" t="n">
        <v>16.04</v>
      </c>
    </row>
    <row r="3018" customFormat="false" ht="12.8" hidden="false" customHeight="false" outlineLevel="0" collapsed="false">
      <c r="A3018" s="250" t="n">
        <v>92984</v>
      </c>
      <c r="B3018" s="250" t="s">
        <v>3460</v>
      </c>
      <c r="C3018" s="250" t="s">
        <v>171</v>
      </c>
      <c r="D3018" s="251" t="n">
        <v>27.62</v>
      </c>
    </row>
    <row r="3019" customFormat="false" ht="12.8" hidden="false" customHeight="false" outlineLevel="0" collapsed="false">
      <c r="A3019" s="250" t="n">
        <v>92986</v>
      </c>
      <c r="B3019" s="250" t="s">
        <v>3461</v>
      </c>
      <c r="C3019" s="250" t="s">
        <v>171</v>
      </c>
      <c r="D3019" s="251" t="n">
        <v>37.78</v>
      </c>
    </row>
    <row r="3020" customFormat="false" ht="12.8" hidden="false" customHeight="false" outlineLevel="0" collapsed="false">
      <c r="A3020" s="250" t="n">
        <v>92988</v>
      </c>
      <c r="B3020" s="250" t="s">
        <v>3462</v>
      </c>
      <c r="C3020" s="250" t="s">
        <v>171</v>
      </c>
      <c r="D3020" s="251" t="n">
        <v>54.32</v>
      </c>
    </row>
    <row r="3021" customFormat="false" ht="12.8" hidden="false" customHeight="false" outlineLevel="0" collapsed="false">
      <c r="A3021" s="250" t="n">
        <v>92990</v>
      </c>
      <c r="B3021" s="250" t="s">
        <v>3463</v>
      </c>
      <c r="C3021" s="250" t="s">
        <v>171</v>
      </c>
      <c r="D3021" s="251" t="n">
        <v>74.83</v>
      </c>
    </row>
    <row r="3022" customFormat="false" ht="12.8" hidden="false" customHeight="false" outlineLevel="0" collapsed="false">
      <c r="A3022" s="250" t="n">
        <v>92992</v>
      </c>
      <c r="B3022" s="250" t="s">
        <v>3464</v>
      </c>
      <c r="C3022" s="250" t="s">
        <v>171</v>
      </c>
      <c r="D3022" s="251" t="n">
        <v>96.53</v>
      </c>
    </row>
    <row r="3023" customFormat="false" ht="12.8" hidden="false" customHeight="false" outlineLevel="0" collapsed="false">
      <c r="A3023" s="250" t="n">
        <v>92994</v>
      </c>
      <c r="B3023" s="250" t="s">
        <v>3465</v>
      </c>
      <c r="C3023" s="250" t="s">
        <v>171</v>
      </c>
      <c r="D3023" s="251" t="n">
        <v>125.05</v>
      </c>
    </row>
    <row r="3024" customFormat="false" ht="12.8" hidden="false" customHeight="false" outlineLevel="0" collapsed="false">
      <c r="A3024" s="250" t="n">
        <v>92996</v>
      </c>
      <c r="B3024" s="250" t="s">
        <v>3466</v>
      </c>
      <c r="C3024" s="250" t="s">
        <v>171</v>
      </c>
      <c r="D3024" s="251" t="n">
        <v>151.17</v>
      </c>
    </row>
    <row r="3025" customFormat="false" ht="12.8" hidden="false" customHeight="false" outlineLevel="0" collapsed="false">
      <c r="A3025" s="250" t="n">
        <v>92998</v>
      </c>
      <c r="B3025" s="250" t="s">
        <v>3467</v>
      </c>
      <c r="C3025" s="250" t="s">
        <v>171</v>
      </c>
      <c r="D3025" s="251" t="n">
        <v>185.05</v>
      </c>
    </row>
    <row r="3026" customFormat="false" ht="12.8" hidden="false" customHeight="false" outlineLevel="0" collapsed="false">
      <c r="A3026" s="250" t="n">
        <v>93000</v>
      </c>
      <c r="B3026" s="250" t="s">
        <v>3468</v>
      </c>
      <c r="C3026" s="250" t="s">
        <v>171</v>
      </c>
      <c r="D3026" s="251" t="n">
        <v>244.54</v>
      </c>
    </row>
    <row r="3027" customFormat="false" ht="12.8" hidden="false" customHeight="false" outlineLevel="0" collapsed="false">
      <c r="A3027" s="250" t="n">
        <v>93002</v>
      </c>
      <c r="B3027" s="250" t="s">
        <v>3469</v>
      </c>
      <c r="C3027" s="250" t="s">
        <v>171</v>
      </c>
      <c r="D3027" s="251" t="n">
        <v>315.65</v>
      </c>
    </row>
    <row r="3028" customFormat="false" ht="12.8" hidden="false" customHeight="false" outlineLevel="0" collapsed="false">
      <c r="A3028" s="250" t="n">
        <v>101884</v>
      </c>
      <c r="B3028" s="250" t="s">
        <v>3470</v>
      </c>
      <c r="C3028" s="250" t="s">
        <v>171</v>
      </c>
      <c r="D3028" s="251" t="n">
        <v>10.22</v>
      </c>
    </row>
    <row r="3029" customFormat="false" ht="12.8" hidden="false" customHeight="false" outlineLevel="0" collapsed="false">
      <c r="A3029" s="250" t="n">
        <v>101885</v>
      </c>
      <c r="B3029" s="250" t="s">
        <v>3471</v>
      </c>
      <c r="C3029" s="250" t="s">
        <v>171</v>
      </c>
      <c r="D3029" s="251" t="n">
        <v>9.77</v>
      </c>
    </row>
    <row r="3030" customFormat="false" ht="12.8" hidden="false" customHeight="false" outlineLevel="0" collapsed="false">
      <c r="A3030" s="250" t="n">
        <v>101886</v>
      </c>
      <c r="B3030" s="250" t="s">
        <v>3472</v>
      </c>
      <c r="C3030" s="250" t="s">
        <v>171</v>
      </c>
      <c r="D3030" s="251" t="n">
        <v>14.71</v>
      </c>
    </row>
    <row r="3031" customFormat="false" ht="12.8" hidden="false" customHeight="false" outlineLevel="0" collapsed="false">
      <c r="A3031" s="250" t="n">
        <v>101887</v>
      </c>
      <c r="B3031" s="250" t="s">
        <v>3473</v>
      </c>
      <c r="C3031" s="250" t="s">
        <v>171</v>
      </c>
      <c r="D3031" s="251" t="n">
        <v>15.59</v>
      </c>
    </row>
    <row r="3032" customFormat="false" ht="12.8" hidden="false" customHeight="false" outlineLevel="0" collapsed="false">
      <c r="A3032" s="250" t="n">
        <v>101888</v>
      </c>
      <c r="B3032" s="250" t="s">
        <v>3474</v>
      </c>
      <c r="C3032" s="250" t="s">
        <v>171</v>
      </c>
      <c r="D3032" s="251" t="n">
        <v>23.06</v>
      </c>
    </row>
    <row r="3033" customFormat="false" ht="12.8" hidden="false" customHeight="false" outlineLevel="0" collapsed="false">
      <c r="A3033" s="250" t="n">
        <v>101889</v>
      </c>
      <c r="B3033" s="250" t="s">
        <v>3475</v>
      </c>
      <c r="C3033" s="250" t="s">
        <v>171</v>
      </c>
      <c r="D3033" s="251" t="n">
        <v>24.22</v>
      </c>
    </row>
    <row r="3034" customFormat="false" ht="12.8" hidden="false" customHeight="false" outlineLevel="0" collapsed="false">
      <c r="A3034" s="250" t="n">
        <v>91936</v>
      </c>
      <c r="B3034" s="250" t="s">
        <v>3476</v>
      </c>
      <c r="C3034" s="250" t="s">
        <v>204</v>
      </c>
      <c r="D3034" s="251" t="n">
        <v>22.51</v>
      </c>
    </row>
    <row r="3035" customFormat="false" ht="12.8" hidden="false" customHeight="false" outlineLevel="0" collapsed="false">
      <c r="A3035" s="250" t="n">
        <v>91937</v>
      </c>
      <c r="B3035" s="250" t="s">
        <v>3477</v>
      </c>
      <c r="C3035" s="250" t="s">
        <v>204</v>
      </c>
      <c r="D3035" s="251" t="n">
        <v>20.74</v>
      </c>
    </row>
    <row r="3036" customFormat="false" ht="12.8" hidden="false" customHeight="false" outlineLevel="0" collapsed="false">
      <c r="A3036" s="250" t="n">
        <v>91939</v>
      </c>
      <c r="B3036" s="250" t="s">
        <v>3478</v>
      </c>
      <c r="C3036" s="250" t="s">
        <v>204</v>
      </c>
      <c r="D3036" s="251" t="n">
        <v>44.3</v>
      </c>
    </row>
    <row r="3037" customFormat="false" ht="12.8" hidden="false" customHeight="false" outlineLevel="0" collapsed="false">
      <c r="A3037" s="250" t="n">
        <v>91940</v>
      </c>
      <c r="B3037" s="250" t="s">
        <v>3479</v>
      </c>
      <c r="C3037" s="250" t="s">
        <v>204</v>
      </c>
      <c r="D3037" s="251" t="n">
        <v>24.75</v>
      </c>
    </row>
    <row r="3038" customFormat="false" ht="12.8" hidden="false" customHeight="false" outlineLevel="0" collapsed="false">
      <c r="A3038" s="250" t="n">
        <v>91941</v>
      </c>
      <c r="B3038" s="250" t="s">
        <v>3480</v>
      </c>
      <c r="C3038" s="250" t="s">
        <v>204</v>
      </c>
      <c r="D3038" s="251" t="n">
        <v>15.16</v>
      </c>
    </row>
    <row r="3039" customFormat="false" ht="12.8" hidden="false" customHeight="false" outlineLevel="0" collapsed="false">
      <c r="A3039" s="250" t="n">
        <v>91942</v>
      </c>
      <c r="B3039" s="250" t="s">
        <v>3481</v>
      </c>
      <c r="C3039" s="250" t="s">
        <v>204</v>
      </c>
      <c r="D3039" s="251" t="n">
        <v>48.11</v>
      </c>
    </row>
    <row r="3040" customFormat="false" ht="12.8" hidden="false" customHeight="false" outlineLevel="0" collapsed="false">
      <c r="A3040" s="250" t="n">
        <v>91943</v>
      </c>
      <c r="B3040" s="250" t="s">
        <v>3482</v>
      </c>
      <c r="C3040" s="250" t="s">
        <v>204</v>
      </c>
      <c r="D3040" s="251" t="n">
        <v>27.88</v>
      </c>
    </row>
    <row r="3041" customFormat="false" ht="12.8" hidden="false" customHeight="false" outlineLevel="0" collapsed="false">
      <c r="A3041" s="250" t="n">
        <v>91944</v>
      </c>
      <c r="B3041" s="250" t="s">
        <v>3483</v>
      </c>
      <c r="C3041" s="250" t="s">
        <v>204</v>
      </c>
      <c r="D3041" s="251" t="n">
        <v>17.91</v>
      </c>
    </row>
    <row r="3042" customFormat="false" ht="12.8" hidden="false" customHeight="false" outlineLevel="0" collapsed="false">
      <c r="A3042" s="250" t="n">
        <v>92865</v>
      </c>
      <c r="B3042" s="250" t="s">
        <v>3484</v>
      </c>
      <c r="C3042" s="250" t="s">
        <v>204</v>
      </c>
      <c r="D3042" s="251" t="n">
        <v>19.44</v>
      </c>
    </row>
    <row r="3043" customFormat="false" ht="12.8" hidden="false" customHeight="false" outlineLevel="0" collapsed="false">
      <c r="A3043" s="250" t="n">
        <v>92866</v>
      </c>
      <c r="B3043" s="250" t="s">
        <v>3485</v>
      </c>
      <c r="C3043" s="250" t="s">
        <v>204</v>
      </c>
      <c r="D3043" s="251" t="n">
        <v>17.98</v>
      </c>
    </row>
    <row r="3044" customFormat="false" ht="12.8" hidden="false" customHeight="false" outlineLevel="0" collapsed="false">
      <c r="A3044" s="250" t="n">
        <v>92867</v>
      </c>
      <c r="B3044" s="250" t="s">
        <v>3486</v>
      </c>
      <c r="C3044" s="250" t="s">
        <v>204</v>
      </c>
      <c r="D3044" s="251" t="n">
        <v>43.34</v>
      </c>
    </row>
    <row r="3045" customFormat="false" ht="12.8" hidden="false" customHeight="false" outlineLevel="0" collapsed="false">
      <c r="A3045" s="250" t="n">
        <v>92868</v>
      </c>
      <c r="B3045" s="250" t="s">
        <v>3487</v>
      </c>
      <c r="C3045" s="250" t="s">
        <v>204</v>
      </c>
      <c r="D3045" s="251" t="n">
        <v>23.79</v>
      </c>
    </row>
    <row r="3046" customFormat="false" ht="12.8" hidden="false" customHeight="false" outlineLevel="0" collapsed="false">
      <c r="A3046" s="250" t="n">
        <v>92869</v>
      </c>
      <c r="B3046" s="250" t="s">
        <v>3488</v>
      </c>
      <c r="C3046" s="250" t="s">
        <v>204</v>
      </c>
      <c r="D3046" s="251" t="n">
        <v>14.2</v>
      </c>
    </row>
    <row r="3047" customFormat="false" ht="12.8" hidden="false" customHeight="false" outlineLevel="0" collapsed="false">
      <c r="A3047" s="250" t="n">
        <v>92870</v>
      </c>
      <c r="B3047" s="250" t="s">
        <v>3489</v>
      </c>
      <c r="C3047" s="250" t="s">
        <v>204</v>
      </c>
      <c r="D3047" s="251" t="n">
        <v>46.37</v>
      </c>
    </row>
    <row r="3048" customFormat="false" ht="12.8" hidden="false" customHeight="false" outlineLevel="0" collapsed="false">
      <c r="A3048" s="250" t="n">
        <v>92871</v>
      </c>
      <c r="B3048" s="250" t="s">
        <v>3490</v>
      </c>
      <c r="C3048" s="250" t="s">
        <v>204</v>
      </c>
      <c r="D3048" s="251" t="n">
        <v>26.14</v>
      </c>
    </row>
    <row r="3049" customFormat="false" ht="12.8" hidden="false" customHeight="false" outlineLevel="0" collapsed="false">
      <c r="A3049" s="250" t="n">
        <v>92872</v>
      </c>
      <c r="B3049" s="250" t="s">
        <v>3491</v>
      </c>
      <c r="C3049" s="250" t="s">
        <v>204</v>
      </c>
      <c r="D3049" s="251" t="n">
        <v>16.17</v>
      </c>
    </row>
    <row r="3050" customFormat="false" ht="12.8" hidden="false" customHeight="false" outlineLevel="0" collapsed="false">
      <c r="A3050" s="250" t="n">
        <v>95777</v>
      </c>
      <c r="B3050" s="250" t="s">
        <v>3492</v>
      </c>
      <c r="C3050" s="250" t="s">
        <v>204</v>
      </c>
      <c r="D3050" s="251" t="n">
        <v>31.36</v>
      </c>
    </row>
    <row r="3051" customFormat="false" ht="12.8" hidden="false" customHeight="false" outlineLevel="0" collapsed="false">
      <c r="A3051" s="250" t="n">
        <v>95778</v>
      </c>
      <c r="B3051" s="250" t="s">
        <v>3493</v>
      </c>
      <c r="C3051" s="250" t="s">
        <v>204</v>
      </c>
      <c r="D3051" s="251" t="n">
        <v>35.4</v>
      </c>
    </row>
    <row r="3052" customFormat="false" ht="12.8" hidden="false" customHeight="false" outlineLevel="0" collapsed="false">
      <c r="A3052" s="250" t="n">
        <v>95779</v>
      </c>
      <c r="B3052" s="250" t="s">
        <v>3494</v>
      </c>
      <c r="C3052" s="250" t="s">
        <v>204</v>
      </c>
      <c r="D3052" s="251" t="n">
        <v>29.43</v>
      </c>
    </row>
    <row r="3053" customFormat="false" ht="12.8" hidden="false" customHeight="false" outlineLevel="0" collapsed="false">
      <c r="A3053" s="250" t="n">
        <v>95780</v>
      </c>
      <c r="B3053" s="250" t="s">
        <v>3495</v>
      </c>
      <c r="C3053" s="250" t="s">
        <v>204</v>
      </c>
      <c r="D3053" s="251" t="n">
        <v>37.08</v>
      </c>
    </row>
    <row r="3054" customFormat="false" ht="12.8" hidden="false" customHeight="false" outlineLevel="0" collapsed="false">
      <c r="A3054" s="250" t="n">
        <v>95781</v>
      </c>
      <c r="B3054" s="250" t="s">
        <v>3496</v>
      </c>
      <c r="C3054" s="250" t="s">
        <v>204</v>
      </c>
      <c r="D3054" s="251" t="n">
        <v>42.8</v>
      </c>
    </row>
    <row r="3055" customFormat="false" ht="12.8" hidden="false" customHeight="false" outlineLevel="0" collapsed="false">
      <c r="A3055" s="250" t="n">
        <v>95782</v>
      </c>
      <c r="B3055" s="250" t="s">
        <v>3497</v>
      </c>
      <c r="C3055" s="250" t="s">
        <v>204</v>
      </c>
      <c r="D3055" s="251" t="n">
        <v>39.29</v>
      </c>
    </row>
    <row r="3056" customFormat="false" ht="12.8" hidden="false" customHeight="false" outlineLevel="0" collapsed="false">
      <c r="A3056" s="250" t="n">
        <v>95785</v>
      </c>
      <c r="B3056" s="250" t="s">
        <v>3498</v>
      </c>
      <c r="C3056" s="250" t="s">
        <v>204</v>
      </c>
      <c r="D3056" s="251" t="n">
        <v>46.38</v>
      </c>
    </row>
    <row r="3057" customFormat="false" ht="12.8" hidden="false" customHeight="false" outlineLevel="0" collapsed="false">
      <c r="A3057" s="250" t="n">
        <v>95787</v>
      </c>
      <c r="B3057" s="250" t="s">
        <v>3499</v>
      </c>
      <c r="C3057" s="250" t="s">
        <v>204</v>
      </c>
      <c r="D3057" s="251" t="n">
        <v>36.25</v>
      </c>
    </row>
    <row r="3058" customFormat="false" ht="12.8" hidden="false" customHeight="false" outlineLevel="0" collapsed="false">
      <c r="A3058" s="250" t="n">
        <v>95789</v>
      </c>
      <c r="B3058" s="250" t="s">
        <v>3500</v>
      </c>
      <c r="C3058" s="250" t="s">
        <v>204</v>
      </c>
      <c r="D3058" s="251" t="n">
        <v>48.85</v>
      </c>
    </row>
    <row r="3059" customFormat="false" ht="12.8" hidden="false" customHeight="false" outlineLevel="0" collapsed="false">
      <c r="A3059" s="250" t="n">
        <v>95791</v>
      </c>
      <c r="B3059" s="250" t="s">
        <v>3501</v>
      </c>
      <c r="C3059" s="250" t="s">
        <v>204</v>
      </c>
      <c r="D3059" s="251" t="n">
        <v>67.2</v>
      </c>
    </row>
    <row r="3060" customFormat="false" ht="12.8" hidden="false" customHeight="false" outlineLevel="0" collapsed="false">
      <c r="A3060" s="250" t="n">
        <v>95795</v>
      </c>
      <c r="B3060" s="250" t="s">
        <v>3502</v>
      </c>
      <c r="C3060" s="250" t="s">
        <v>204</v>
      </c>
      <c r="D3060" s="251" t="n">
        <v>41.34</v>
      </c>
    </row>
    <row r="3061" customFormat="false" ht="12.8" hidden="false" customHeight="false" outlineLevel="0" collapsed="false">
      <c r="A3061" s="250" t="n">
        <v>95796</v>
      </c>
      <c r="B3061" s="250" t="s">
        <v>3503</v>
      </c>
      <c r="C3061" s="250" t="s">
        <v>204</v>
      </c>
      <c r="D3061" s="251" t="n">
        <v>57.4</v>
      </c>
    </row>
    <row r="3062" customFormat="false" ht="12.8" hidden="false" customHeight="false" outlineLevel="0" collapsed="false">
      <c r="A3062" s="250" t="n">
        <v>95797</v>
      </c>
      <c r="B3062" s="250" t="s">
        <v>3504</v>
      </c>
      <c r="C3062" s="250" t="s">
        <v>204</v>
      </c>
      <c r="D3062" s="251" t="n">
        <v>78.89</v>
      </c>
    </row>
    <row r="3063" customFormat="false" ht="12.8" hidden="false" customHeight="false" outlineLevel="0" collapsed="false">
      <c r="A3063" s="250" t="n">
        <v>95801</v>
      </c>
      <c r="B3063" s="250" t="s">
        <v>3505</v>
      </c>
      <c r="C3063" s="250" t="s">
        <v>204</v>
      </c>
      <c r="D3063" s="251" t="n">
        <v>49.05</v>
      </c>
    </row>
    <row r="3064" customFormat="false" ht="12.8" hidden="false" customHeight="false" outlineLevel="0" collapsed="false">
      <c r="A3064" s="250" t="n">
        <v>95802</v>
      </c>
      <c r="B3064" s="250" t="s">
        <v>3506</v>
      </c>
      <c r="C3064" s="250" t="s">
        <v>204</v>
      </c>
      <c r="D3064" s="251" t="n">
        <v>61.54</v>
      </c>
    </row>
    <row r="3065" customFormat="false" ht="12.8" hidden="false" customHeight="false" outlineLevel="0" collapsed="false">
      <c r="A3065" s="250" t="n">
        <v>95803</v>
      </c>
      <c r="B3065" s="250" t="s">
        <v>3507</v>
      </c>
      <c r="C3065" s="250" t="s">
        <v>204</v>
      </c>
      <c r="D3065" s="251" t="n">
        <v>88.55</v>
      </c>
    </row>
    <row r="3066" customFormat="false" ht="12.8" hidden="false" customHeight="false" outlineLevel="0" collapsed="false">
      <c r="A3066" s="250" t="n">
        <v>95804</v>
      </c>
      <c r="B3066" s="250" t="s">
        <v>3508</v>
      </c>
      <c r="C3066" s="250" t="s">
        <v>204</v>
      </c>
      <c r="D3066" s="251" t="n">
        <v>25.9</v>
      </c>
    </row>
    <row r="3067" customFormat="false" ht="12.8" hidden="false" customHeight="false" outlineLevel="0" collapsed="false">
      <c r="A3067" s="250" t="n">
        <v>95805</v>
      </c>
      <c r="B3067" s="250" t="s">
        <v>3509</v>
      </c>
      <c r="C3067" s="250" t="s">
        <v>204</v>
      </c>
      <c r="D3067" s="251" t="n">
        <v>27.77</v>
      </c>
    </row>
    <row r="3068" customFormat="false" ht="12.8" hidden="false" customHeight="false" outlineLevel="0" collapsed="false">
      <c r="A3068" s="250" t="n">
        <v>95806</v>
      </c>
      <c r="B3068" s="250" t="s">
        <v>3510</v>
      </c>
      <c r="C3068" s="250" t="s">
        <v>204</v>
      </c>
      <c r="D3068" s="251" t="n">
        <v>30.84</v>
      </c>
    </row>
    <row r="3069" customFormat="false" ht="12.8" hidden="false" customHeight="false" outlineLevel="0" collapsed="false">
      <c r="A3069" s="250" t="n">
        <v>95807</v>
      </c>
      <c r="B3069" s="250" t="s">
        <v>3511</v>
      </c>
      <c r="C3069" s="250" t="s">
        <v>204</v>
      </c>
      <c r="D3069" s="251" t="n">
        <v>30.99</v>
      </c>
    </row>
    <row r="3070" customFormat="false" ht="12.8" hidden="false" customHeight="false" outlineLevel="0" collapsed="false">
      <c r="A3070" s="250" t="n">
        <v>95808</v>
      </c>
      <c r="B3070" s="250" t="s">
        <v>3512</v>
      </c>
      <c r="C3070" s="250" t="s">
        <v>204</v>
      </c>
      <c r="D3070" s="251" t="n">
        <v>36.63</v>
      </c>
    </row>
    <row r="3071" customFormat="false" ht="12.8" hidden="false" customHeight="false" outlineLevel="0" collapsed="false">
      <c r="A3071" s="250" t="n">
        <v>95809</v>
      </c>
      <c r="B3071" s="250" t="s">
        <v>3513</v>
      </c>
      <c r="C3071" s="250" t="s">
        <v>204</v>
      </c>
      <c r="D3071" s="251" t="n">
        <v>46.21</v>
      </c>
    </row>
    <row r="3072" customFormat="false" ht="12.8" hidden="false" customHeight="false" outlineLevel="0" collapsed="false">
      <c r="A3072" s="250" t="n">
        <v>95810</v>
      </c>
      <c r="B3072" s="250" t="s">
        <v>3514</v>
      </c>
      <c r="C3072" s="250" t="s">
        <v>204</v>
      </c>
      <c r="D3072" s="251" t="n">
        <v>16.52</v>
      </c>
    </row>
    <row r="3073" customFormat="false" ht="12.8" hidden="false" customHeight="false" outlineLevel="0" collapsed="false">
      <c r="A3073" s="250" t="n">
        <v>95811</v>
      </c>
      <c r="B3073" s="250" t="s">
        <v>3515</v>
      </c>
      <c r="C3073" s="250" t="s">
        <v>204</v>
      </c>
      <c r="D3073" s="251" t="n">
        <v>22.17</v>
      </c>
    </row>
    <row r="3074" customFormat="false" ht="12.8" hidden="false" customHeight="false" outlineLevel="0" collapsed="false">
      <c r="A3074" s="250" t="n">
        <v>95812</v>
      </c>
      <c r="B3074" s="250" t="s">
        <v>3516</v>
      </c>
      <c r="C3074" s="250" t="s">
        <v>204</v>
      </c>
      <c r="D3074" s="251" t="n">
        <v>31.75</v>
      </c>
    </row>
    <row r="3075" customFormat="false" ht="12.8" hidden="false" customHeight="false" outlineLevel="0" collapsed="false">
      <c r="A3075" s="250" t="n">
        <v>95813</v>
      </c>
      <c r="B3075" s="250" t="s">
        <v>3517</v>
      </c>
      <c r="C3075" s="250" t="s">
        <v>204</v>
      </c>
      <c r="D3075" s="251" t="n">
        <v>19.66</v>
      </c>
    </row>
    <row r="3076" customFormat="false" ht="12.8" hidden="false" customHeight="false" outlineLevel="0" collapsed="false">
      <c r="A3076" s="250" t="n">
        <v>95814</v>
      </c>
      <c r="B3076" s="250" t="s">
        <v>3518</v>
      </c>
      <c r="C3076" s="250" t="s">
        <v>204</v>
      </c>
      <c r="D3076" s="251" t="n">
        <v>27.18</v>
      </c>
    </row>
    <row r="3077" customFormat="false" ht="12.8" hidden="false" customHeight="false" outlineLevel="0" collapsed="false">
      <c r="A3077" s="250" t="n">
        <v>95815</v>
      </c>
      <c r="B3077" s="250" t="s">
        <v>3519</v>
      </c>
      <c r="C3077" s="250" t="s">
        <v>204</v>
      </c>
      <c r="D3077" s="251" t="n">
        <v>41.33</v>
      </c>
    </row>
    <row r="3078" customFormat="false" ht="12.8" hidden="false" customHeight="false" outlineLevel="0" collapsed="false">
      <c r="A3078" s="250" t="n">
        <v>95816</v>
      </c>
      <c r="B3078" s="250" t="s">
        <v>3520</v>
      </c>
      <c r="C3078" s="250" t="s">
        <v>204</v>
      </c>
      <c r="D3078" s="251" t="n">
        <v>37.48</v>
      </c>
    </row>
    <row r="3079" customFormat="false" ht="12.8" hidden="false" customHeight="false" outlineLevel="0" collapsed="false">
      <c r="A3079" s="250" t="n">
        <v>95817</v>
      </c>
      <c r="B3079" s="250" t="s">
        <v>3521</v>
      </c>
      <c r="C3079" s="250" t="s">
        <v>204</v>
      </c>
      <c r="D3079" s="251" t="n">
        <v>46.46</v>
      </c>
    </row>
    <row r="3080" customFormat="false" ht="12.8" hidden="false" customHeight="false" outlineLevel="0" collapsed="false">
      <c r="A3080" s="250" t="n">
        <v>95818</v>
      </c>
      <c r="B3080" s="250" t="s">
        <v>3522</v>
      </c>
      <c r="C3080" s="250" t="s">
        <v>204</v>
      </c>
      <c r="D3080" s="251" t="n">
        <v>64.53</v>
      </c>
    </row>
    <row r="3081" customFormat="false" ht="12.8" hidden="false" customHeight="false" outlineLevel="0" collapsed="false">
      <c r="A3081" s="250" t="n">
        <v>97881</v>
      </c>
      <c r="B3081" s="250" t="s">
        <v>3523</v>
      </c>
      <c r="C3081" s="250" t="s">
        <v>204</v>
      </c>
      <c r="D3081" s="251" t="n">
        <v>144.22</v>
      </c>
    </row>
    <row r="3082" customFormat="false" ht="12.8" hidden="false" customHeight="false" outlineLevel="0" collapsed="false">
      <c r="A3082" s="250" t="n">
        <v>97882</v>
      </c>
      <c r="B3082" s="250" t="s">
        <v>3524</v>
      </c>
      <c r="C3082" s="250" t="s">
        <v>204</v>
      </c>
      <c r="D3082" s="251" t="n">
        <v>227.97</v>
      </c>
    </row>
    <row r="3083" customFormat="false" ht="12.8" hidden="false" customHeight="false" outlineLevel="0" collapsed="false">
      <c r="A3083" s="250" t="n">
        <v>97883</v>
      </c>
      <c r="B3083" s="250" t="s">
        <v>3525</v>
      </c>
      <c r="C3083" s="250" t="s">
        <v>204</v>
      </c>
      <c r="D3083" s="251" t="n">
        <v>438.32</v>
      </c>
    </row>
    <row r="3084" customFormat="false" ht="12.8" hidden="false" customHeight="false" outlineLevel="0" collapsed="false">
      <c r="A3084" s="250" t="n">
        <v>97884</v>
      </c>
      <c r="B3084" s="250" t="s">
        <v>3526</v>
      </c>
      <c r="C3084" s="250" t="s">
        <v>204</v>
      </c>
      <c r="D3084" s="251" t="n">
        <v>860.49</v>
      </c>
    </row>
    <row r="3085" customFormat="false" ht="12.8" hidden="false" customHeight="false" outlineLevel="0" collapsed="false">
      <c r="A3085" s="250" t="n">
        <v>97885</v>
      </c>
      <c r="B3085" s="250" t="s">
        <v>3527</v>
      </c>
      <c r="C3085" s="250" t="s">
        <v>204</v>
      </c>
      <c r="D3085" s="251" t="n">
        <v>1321.83</v>
      </c>
    </row>
    <row r="3086" customFormat="false" ht="12.8" hidden="false" customHeight="false" outlineLevel="0" collapsed="false">
      <c r="A3086" s="250" t="n">
        <v>97886</v>
      </c>
      <c r="B3086" s="250" t="s">
        <v>3528</v>
      </c>
      <c r="C3086" s="250" t="s">
        <v>204</v>
      </c>
      <c r="D3086" s="251" t="n">
        <v>185.34</v>
      </c>
    </row>
    <row r="3087" customFormat="false" ht="12.8" hidden="false" customHeight="false" outlineLevel="0" collapsed="false">
      <c r="A3087" s="250" t="n">
        <v>97887</v>
      </c>
      <c r="B3087" s="250" t="s">
        <v>3529</v>
      </c>
      <c r="C3087" s="250" t="s">
        <v>204</v>
      </c>
      <c r="D3087" s="251" t="n">
        <v>292.28</v>
      </c>
    </row>
    <row r="3088" customFormat="false" ht="12.8" hidden="false" customHeight="false" outlineLevel="0" collapsed="false">
      <c r="A3088" s="250" t="n">
        <v>97888</v>
      </c>
      <c r="B3088" s="250" t="s">
        <v>3530</v>
      </c>
      <c r="C3088" s="250" t="s">
        <v>204</v>
      </c>
      <c r="D3088" s="251" t="n">
        <v>561.53</v>
      </c>
    </row>
    <row r="3089" customFormat="false" ht="12.8" hidden="false" customHeight="false" outlineLevel="0" collapsed="false">
      <c r="A3089" s="250" t="n">
        <v>97889</v>
      </c>
      <c r="B3089" s="250" t="s">
        <v>3531</v>
      </c>
      <c r="C3089" s="250" t="s">
        <v>204</v>
      </c>
      <c r="D3089" s="251" t="n">
        <v>760.18</v>
      </c>
    </row>
    <row r="3090" customFormat="false" ht="12.8" hidden="false" customHeight="false" outlineLevel="0" collapsed="false">
      <c r="A3090" s="250" t="n">
        <v>97890</v>
      </c>
      <c r="B3090" s="250" t="s">
        <v>3532</v>
      </c>
      <c r="C3090" s="250" t="s">
        <v>204</v>
      </c>
      <c r="D3090" s="251" t="n">
        <v>846.14</v>
      </c>
    </row>
    <row r="3091" customFormat="false" ht="12.8" hidden="false" customHeight="false" outlineLevel="0" collapsed="false">
      <c r="A3091" s="250" t="n">
        <v>97891</v>
      </c>
      <c r="B3091" s="250" t="s">
        <v>3533</v>
      </c>
      <c r="C3091" s="250" t="s">
        <v>204</v>
      </c>
      <c r="D3091" s="251" t="n">
        <v>225.32</v>
      </c>
    </row>
    <row r="3092" customFormat="false" ht="12.8" hidden="false" customHeight="false" outlineLevel="0" collapsed="false">
      <c r="A3092" s="250" t="n">
        <v>97892</v>
      </c>
      <c r="B3092" s="250" t="s">
        <v>3534</v>
      </c>
      <c r="C3092" s="250" t="s">
        <v>204</v>
      </c>
      <c r="D3092" s="251" t="n">
        <v>419.99</v>
      </c>
    </row>
    <row r="3093" customFormat="false" ht="12.8" hidden="false" customHeight="false" outlineLevel="0" collapsed="false">
      <c r="A3093" s="250" t="n">
        <v>97893</v>
      </c>
      <c r="B3093" s="250" t="s">
        <v>3535</v>
      </c>
      <c r="C3093" s="250" t="s">
        <v>204</v>
      </c>
      <c r="D3093" s="251" t="n">
        <v>579.68</v>
      </c>
    </row>
    <row r="3094" customFormat="false" ht="12.8" hidden="false" customHeight="false" outlineLevel="0" collapsed="false">
      <c r="A3094" s="250" t="n">
        <v>97894</v>
      </c>
      <c r="B3094" s="250" t="s">
        <v>3536</v>
      </c>
      <c r="C3094" s="250" t="s">
        <v>204</v>
      </c>
      <c r="D3094" s="251" t="n">
        <v>627.39</v>
      </c>
    </row>
    <row r="3095" customFormat="false" ht="12.8" hidden="false" customHeight="false" outlineLevel="0" collapsed="false">
      <c r="A3095" s="250" t="n">
        <v>104396</v>
      </c>
      <c r="B3095" s="250" t="s">
        <v>3537</v>
      </c>
      <c r="C3095" s="250" t="s">
        <v>204</v>
      </c>
      <c r="D3095" s="251" t="n">
        <v>26.62</v>
      </c>
    </row>
    <row r="3096" customFormat="false" ht="12.8" hidden="false" customHeight="false" outlineLevel="0" collapsed="false">
      <c r="A3096" s="250" t="n">
        <v>104397</v>
      </c>
      <c r="B3096" s="250" t="s">
        <v>3538</v>
      </c>
      <c r="C3096" s="250" t="s">
        <v>204</v>
      </c>
      <c r="D3096" s="251" t="n">
        <v>31.38</v>
      </c>
    </row>
    <row r="3097" customFormat="false" ht="12.8" hidden="false" customHeight="false" outlineLevel="0" collapsed="false">
      <c r="A3097" s="250" t="n">
        <v>104398</v>
      </c>
      <c r="B3097" s="250" t="s">
        <v>3539</v>
      </c>
      <c r="C3097" s="250" t="s">
        <v>204</v>
      </c>
      <c r="D3097" s="251" t="n">
        <v>30.98</v>
      </c>
    </row>
    <row r="3098" customFormat="false" ht="12.8" hidden="false" customHeight="false" outlineLevel="0" collapsed="false">
      <c r="A3098" s="250" t="n">
        <v>104399</v>
      </c>
      <c r="B3098" s="250" t="s">
        <v>3540</v>
      </c>
      <c r="C3098" s="250" t="s">
        <v>204</v>
      </c>
      <c r="D3098" s="251" t="n">
        <v>35.48</v>
      </c>
    </row>
    <row r="3099" customFormat="false" ht="12.8" hidden="false" customHeight="false" outlineLevel="0" collapsed="false">
      <c r="A3099" s="250" t="n">
        <v>104400</v>
      </c>
      <c r="B3099" s="250" t="s">
        <v>3541</v>
      </c>
      <c r="C3099" s="250" t="s">
        <v>204</v>
      </c>
      <c r="D3099" s="251" t="n">
        <v>45.72</v>
      </c>
    </row>
    <row r="3100" customFormat="false" ht="12.8" hidden="false" customHeight="false" outlineLevel="0" collapsed="false">
      <c r="A3100" s="250" t="n">
        <v>104401</v>
      </c>
      <c r="B3100" s="250" t="s">
        <v>3542</v>
      </c>
      <c r="C3100" s="250" t="s">
        <v>204</v>
      </c>
      <c r="D3100" s="251" t="n">
        <v>28.9</v>
      </c>
    </row>
    <row r="3101" customFormat="false" ht="12.8" hidden="false" customHeight="false" outlineLevel="0" collapsed="false">
      <c r="A3101" s="250" t="n">
        <v>104402</v>
      </c>
      <c r="B3101" s="250" t="s">
        <v>3543</v>
      </c>
      <c r="C3101" s="250" t="s">
        <v>204</v>
      </c>
      <c r="D3101" s="251" t="n">
        <v>31.52</v>
      </c>
    </row>
    <row r="3102" customFormat="false" ht="12.8" hidden="false" customHeight="false" outlineLevel="0" collapsed="false">
      <c r="A3102" s="250" t="n">
        <v>104403</v>
      </c>
      <c r="B3102" s="250" t="s">
        <v>3544</v>
      </c>
      <c r="C3102" s="250" t="s">
        <v>204</v>
      </c>
      <c r="D3102" s="251" t="n">
        <v>39.14</v>
      </c>
    </row>
    <row r="3103" customFormat="false" ht="12.8" hidden="false" customHeight="false" outlineLevel="0" collapsed="false">
      <c r="A3103" s="250" t="n">
        <v>104404</v>
      </c>
      <c r="B3103" s="250" t="s">
        <v>3545</v>
      </c>
      <c r="C3103" s="250" t="s">
        <v>204</v>
      </c>
      <c r="D3103" s="251" t="n">
        <v>41.27</v>
      </c>
    </row>
    <row r="3104" customFormat="false" ht="12.8" hidden="false" customHeight="false" outlineLevel="0" collapsed="false">
      <c r="A3104" s="250" t="n">
        <v>104405</v>
      </c>
      <c r="B3104" s="250" t="s">
        <v>3546</v>
      </c>
      <c r="C3104" s="250" t="s">
        <v>204</v>
      </c>
      <c r="D3104" s="251" t="n">
        <v>55.8</v>
      </c>
    </row>
    <row r="3105" customFormat="false" ht="12.8" hidden="false" customHeight="false" outlineLevel="0" collapsed="false">
      <c r="A3105" s="250" t="n">
        <v>93653</v>
      </c>
      <c r="B3105" s="250" t="s">
        <v>3547</v>
      </c>
      <c r="C3105" s="250" t="s">
        <v>204</v>
      </c>
      <c r="D3105" s="251" t="n">
        <v>12.06</v>
      </c>
    </row>
    <row r="3106" customFormat="false" ht="12.8" hidden="false" customHeight="false" outlineLevel="0" collapsed="false">
      <c r="A3106" s="250" t="n">
        <v>93654</v>
      </c>
      <c r="B3106" s="250" t="s">
        <v>3548</v>
      </c>
      <c r="C3106" s="250" t="s">
        <v>204</v>
      </c>
      <c r="D3106" s="251" t="n">
        <v>12.99</v>
      </c>
    </row>
    <row r="3107" customFormat="false" ht="12.8" hidden="false" customHeight="false" outlineLevel="0" collapsed="false">
      <c r="A3107" s="250" t="n">
        <v>93655</v>
      </c>
      <c r="B3107" s="250" t="s">
        <v>3549</v>
      </c>
      <c r="C3107" s="250" t="s">
        <v>204</v>
      </c>
      <c r="D3107" s="251" t="n">
        <v>14.71</v>
      </c>
    </row>
    <row r="3108" customFormat="false" ht="12.8" hidden="false" customHeight="false" outlineLevel="0" collapsed="false">
      <c r="A3108" s="250" t="n">
        <v>93656</v>
      </c>
      <c r="B3108" s="250" t="s">
        <v>3550</v>
      </c>
      <c r="C3108" s="250" t="s">
        <v>204</v>
      </c>
      <c r="D3108" s="251" t="n">
        <v>14.71</v>
      </c>
    </row>
    <row r="3109" customFormat="false" ht="12.8" hidden="false" customHeight="false" outlineLevel="0" collapsed="false">
      <c r="A3109" s="250" t="n">
        <v>93657</v>
      </c>
      <c r="B3109" s="250" t="s">
        <v>3551</v>
      </c>
      <c r="C3109" s="250" t="s">
        <v>204</v>
      </c>
      <c r="D3109" s="251" t="n">
        <v>16.84</v>
      </c>
    </row>
    <row r="3110" customFormat="false" ht="12.8" hidden="false" customHeight="false" outlineLevel="0" collapsed="false">
      <c r="A3110" s="250" t="n">
        <v>93658</v>
      </c>
      <c r="B3110" s="250" t="s">
        <v>3552</v>
      </c>
      <c r="C3110" s="250" t="s">
        <v>204</v>
      </c>
      <c r="D3110" s="251" t="n">
        <v>24.36</v>
      </c>
    </row>
    <row r="3111" customFormat="false" ht="12.8" hidden="false" customHeight="false" outlineLevel="0" collapsed="false">
      <c r="A3111" s="250" t="n">
        <v>93659</v>
      </c>
      <c r="B3111" s="250" t="s">
        <v>3553</v>
      </c>
      <c r="C3111" s="250" t="s">
        <v>204</v>
      </c>
      <c r="D3111" s="251" t="n">
        <v>28.75</v>
      </c>
    </row>
    <row r="3112" customFormat="false" ht="12.8" hidden="false" customHeight="false" outlineLevel="0" collapsed="false">
      <c r="A3112" s="250" t="n">
        <v>93660</v>
      </c>
      <c r="B3112" s="250" t="s">
        <v>3554</v>
      </c>
      <c r="C3112" s="250" t="s">
        <v>204</v>
      </c>
      <c r="D3112" s="251" t="n">
        <v>55.54</v>
      </c>
    </row>
    <row r="3113" customFormat="false" ht="12.8" hidden="false" customHeight="false" outlineLevel="0" collapsed="false">
      <c r="A3113" s="250" t="n">
        <v>93661</v>
      </c>
      <c r="B3113" s="250" t="s">
        <v>3555</v>
      </c>
      <c r="C3113" s="250" t="s">
        <v>204</v>
      </c>
      <c r="D3113" s="251" t="n">
        <v>57.41</v>
      </c>
    </row>
    <row r="3114" customFormat="false" ht="12.8" hidden="false" customHeight="false" outlineLevel="0" collapsed="false">
      <c r="A3114" s="250" t="n">
        <v>93662</v>
      </c>
      <c r="B3114" s="250" t="s">
        <v>3556</v>
      </c>
      <c r="C3114" s="250" t="s">
        <v>204</v>
      </c>
      <c r="D3114" s="251" t="n">
        <v>60.86</v>
      </c>
    </row>
    <row r="3115" customFormat="false" ht="12.8" hidden="false" customHeight="false" outlineLevel="0" collapsed="false">
      <c r="A3115" s="250" t="n">
        <v>93663</v>
      </c>
      <c r="B3115" s="250" t="s">
        <v>3557</v>
      </c>
      <c r="C3115" s="250" t="s">
        <v>204</v>
      </c>
      <c r="D3115" s="251" t="n">
        <v>60.86</v>
      </c>
    </row>
    <row r="3116" customFormat="false" ht="12.8" hidden="false" customHeight="false" outlineLevel="0" collapsed="false">
      <c r="A3116" s="250" t="n">
        <v>93664</v>
      </c>
      <c r="B3116" s="250" t="s">
        <v>3558</v>
      </c>
      <c r="C3116" s="250" t="s">
        <v>204</v>
      </c>
      <c r="D3116" s="251" t="n">
        <v>65.11</v>
      </c>
    </row>
    <row r="3117" customFormat="false" ht="12.8" hidden="false" customHeight="false" outlineLevel="0" collapsed="false">
      <c r="A3117" s="250" t="n">
        <v>93665</v>
      </c>
      <c r="B3117" s="250" t="s">
        <v>3559</v>
      </c>
      <c r="C3117" s="250" t="s">
        <v>204</v>
      </c>
      <c r="D3117" s="251" t="n">
        <v>71.29</v>
      </c>
    </row>
    <row r="3118" customFormat="false" ht="12.8" hidden="false" customHeight="false" outlineLevel="0" collapsed="false">
      <c r="A3118" s="250" t="n">
        <v>93666</v>
      </c>
      <c r="B3118" s="250" t="s">
        <v>3560</v>
      </c>
      <c r="C3118" s="250" t="s">
        <v>204</v>
      </c>
      <c r="D3118" s="251" t="n">
        <v>80.05</v>
      </c>
    </row>
    <row r="3119" customFormat="false" ht="12.8" hidden="false" customHeight="false" outlineLevel="0" collapsed="false">
      <c r="A3119" s="250" t="n">
        <v>93667</v>
      </c>
      <c r="B3119" s="250" t="s">
        <v>3561</v>
      </c>
      <c r="C3119" s="250" t="s">
        <v>204</v>
      </c>
      <c r="D3119" s="251" t="n">
        <v>70.06</v>
      </c>
    </row>
    <row r="3120" customFormat="false" ht="12.8" hidden="false" customHeight="false" outlineLevel="0" collapsed="false">
      <c r="A3120" s="250" t="n">
        <v>93668</v>
      </c>
      <c r="B3120" s="250" t="s">
        <v>3562</v>
      </c>
      <c r="C3120" s="250" t="s">
        <v>204</v>
      </c>
      <c r="D3120" s="251" t="n">
        <v>72.87</v>
      </c>
    </row>
    <row r="3121" customFormat="false" ht="12.8" hidden="false" customHeight="false" outlineLevel="0" collapsed="false">
      <c r="A3121" s="250" t="n">
        <v>93669</v>
      </c>
      <c r="B3121" s="250" t="s">
        <v>3563</v>
      </c>
      <c r="C3121" s="250" t="s">
        <v>204</v>
      </c>
      <c r="D3121" s="251" t="n">
        <v>78.02</v>
      </c>
    </row>
    <row r="3122" customFormat="false" ht="12.8" hidden="false" customHeight="false" outlineLevel="0" collapsed="false">
      <c r="A3122" s="250" t="n">
        <v>93670</v>
      </c>
      <c r="B3122" s="250" t="s">
        <v>3564</v>
      </c>
      <c r="C3122" s="250" t="s">
        <v>204</v>
      </c>
      <c r="D3122" s="251" t="n">
        <v>78.02</v>
      </c>
    </row>
    <row r="3123" customFormat="false" ht="12.8" hidden="false" customHeight="false" outlineLevel="0" collapsed="false">
      <c r="A3123" s="250" t="n">
        <v>93671</v>
      </c>
      <c r="B3123" s="250" t="s">
        <v>3565</v>
      </c>
      <c r="C3123" s="250" t="s">
        <v>204</v>
      </c>
      <c r="D3123" s="251" t="n">
        <v>84.41</v>
      </c>
    </row>
    <row r="3124" customFormat="false" ht="12.8" hidden="false" customHeight="false" outlineLevel="0" collapsed="false">
      <c r="A3124" s="250" t="n">
        <v>93672</v>
      </c>
      <c r="B3124" s="250" t="s">
        <v>3566</v>
      </c>
      <c r="C3124" s="250" t="s">
        <v>204</v>
      </c>
      <c r="D3124" s="251" t="n">
        <v>94.78</v>
      </c>
    </row>
    <row r="3125" customFormat="false" ht="12.8" hidden="false" customHeight="false" outlineLevel="0" collapsed="false">
      <c r="A3125" s="250" t="n">
        <v>93673</v>
      </c>
      <c r="B3125" s="250" t="s">
        <v>3567</v>
      </c>
      <c r="C3125" s="250" t="s">
        <v>204</v>
      </c>
      <c r="D3125" s="251" t="n">
        <v>107.95</v>
      </c>
    </row>
    <row r="3126" customFormat="false" ht="12.8" hidden="false" customHeight="false" outlineLevel="0" collapsed="false">
      <c r="A3126" s="250" t="n">
        <v>97359</v>
      </c>
      <c r="B3126" s="250" t="s">
        <v>3568</v>
      </c>
      <c r="C3126" s="250" t="s">
        <v>204</v>
      </c>
      <c r="D3126" s="251" t="n">
        <v>3309.13</v>
      </c>
    </row>
    <row r="3127" customFormat="false" ht="12.8" hidden="false" customHeight="false" outlineLevel="0" collapsed="false">
      <c r="A3127" s="250" t="n">
        <v>97360</v>
      </c>
      <c r="B3127" s="250" t="s">
        <v>3569</v>
      </c>
      <c r="C3127" s="250" t="s">
        <v>204</v>
      </c>
      <c r="D3127" s="251" t="n">
        <v>6328.48</v>
      </c>
    </row>
    <row r="3128" customFormat="false" ht="12.8" hidden="false" customHeight="false" outlineLevel="0" collapsed="false">
      <c r="A3128" s="250" t="n">
        <v>97361</v>
      </c>
      <c r="B3128" s="250" t="s">
        <v>3570</v>
      </c>
      <c r="C3128" s="250" t="s">
        <v>204</v>
      </c>
      <c r="D3128" s="251" t="n">
        <v>8437.98</v>
      </c>
    </row>
    <row r="3129" customFormat="false" ht="12.8" hidden="false" customHeight="false" outlineLevel="0" collapsed="false">
      <c r="A3129" s="250" t="n">
        <v>97362</v>
      </c>
      <c r="B3129" s="250" t="s">
        <v>3571</v>
      </c>
      <c r="C3129" s="250" t="s">
        <v>204</v>
      </c>
      <c r="D3129" s="251" t="n">
        <v>1486.53</v>
      </c>
    </row>
    <row r="3130" customFormat="false" ht="12.8" hidden="false" customHeight="false" outlineLevel="0" collapsed="false">
      <c r="A3130" s="250" t="n">
        <v>101875</v>
      </c>
      <c r="B3130" s="250" t="s">
        <v>3572</v>
      </c>
      <c r="C3130" s="250" t="s">
        <v>204</v>
      </c>
      <c r="D3130" s="251" t="n">
        <v>332.62</v>
      </c>
    </row>
    <row r="3131" customFormat="false" ht="12.8" hidden="false" customHeight="false" outlineLevel="0" collapsed="false">
      <c r="A3131" s="250" t="n">
        <v>101876</v>
      </c>
      <c r="B3131" s="250" t="s">
        <v>3573</v>
      </c>
      <c r="C3131" s="250" t="s">
        <v>204</v>
      </c>
      <c r="D3131" s="251" t="n">
        <v>82.51</v>
      </c>
    </row>
    <row r="3132" customFormat="false" ht="12.8" hidden="false" customHeight="false" outlineLevel="0" collapsed="false">
      <c r="A3132" s="250" t="n">
        <v>101877</v>
      </c>
      <c r="B3132" s="250" t="s">
        <v>3574</v>
      </c>
      <c r="C3132" s="250" t="s">
        <v>204</v>
      </c>
      <c r="D3132" s="251" t="n">
        <v>59.07</v>
      </c>
    </row>
    <row r="3133" customFormat="false" ht="12.8" hidden="false" customHeight="false" outlineLevel="0" collapsed="false">
      <c r="A3133" s="250" t="n">
        <v>101878</v>
      </c>
      <c r="B3133" s="250" t="s">
        <v>3575</v>
      </c>
      <c r="C3133" s="250" t="s">
        <v>204</v>
      </c>
      <c r="D3133" s="251" t="n">
        <v>488.79</v>
      </c>
    </row>
    <row r="3134" customFormat="false" ht="12.8" hidden="false" customHeight="false" outlineLevel="0" collapsed="false">
      <c r="A3134" s="250" t="n">
        <v>101879</v>
      </c>
      <c r="B3134" s="250" t="s">
        <v>3576</v>
      </c>
      <c r="C3134" s="250" t="s">
        <v>204</v>
      </c>
      <c r="D3134" s="251" t="n">
        <v>474.77</v>
      </c>
    </row>
    <row r="3135" customFormat="false" ht="12.8" hidden="false" customHeight="false" outlineLevel="0" collapsed="false">
      <c r="A3135" s="250" t="n">
        <v>101880</v>
      </c>
      <c r="B3135" s="250" t="s">
        <v>3577</v>
      </c>
      <c r="C3135" s="250" t="s">
        <v>204</v>
      </c>
      <c r="D3135" s="251" t="n">
        <v>547.89</v>
      </c>
    </row>
    <row r="3136" customFormat="false" ht="12.8" hidden="false" customHeight="false" outlineLevel="0" collapsed="false">
      <c r="A3136" s="250" t="n">
        <v>101881</v>
      </c>
      <c r="B3136" s="250" t="s">
        <v>3578</v>
      </c>
      <c r="C3136" s="250" t="s">
        <v>204</v>
      </c>
      <c r="D3136" s="251" t="n">
        <v>775.52</v>
      </c>
    </row>
    <row r="3137" customFormat="false" ht="12.8" hidden="false" customHeight="false" outlineLevel="0" collapsed="false">
      <c r="A3137" s="250" t="n">
        <v>101882</v>
      </c>
      <c r="B3137" s="250" t="s">
        <v>3579</v>
      </c>
      <c r="C3137" s="250" t="s">
        <v>204</v>
      </c>
      <c r="D3137" s="251" t="n">
        <v>1088.99</v>
      </c>
    </row>
    <row r="3138" customFormat="false" ht="12.8" hidden="false" customHeight="false" outlineLevel="0" collapsed="false">
      <c r="A3138" s="250" t="n">
        <v>101883</v>
      </c>
      <c r="B3138" s="250" t="s">
        <v>3580</v>
      </c>
      <c r="C3138" s="250" t="s">
        <v>204</v>
      </c>
      <c r="D3138" s="251" t="n">
        <v>453.43</v>
      </c>
    </row>
    <row r="3139" customFormat="false" ht="12.8" hidden="false" customHeight="false" outlineLevel="0" collapsed="false">
      <c r="A3139" s="250" t="n">
        <v>101890</v>
      </c>
      <c r="B3139" s="250" t="s">
        <v>3581</v>
      </c>
      <c r="C3139" s="250" t="s">
        <v>204</v>
      </c>
      <c r="D3139" s="251" t="n">
        <v>17.2</v>
      </c>
    </row>
    <row r="3140" customFormat="false" ht="12.8" hidden="false" customHeight="false" outlineLevel="0" collapsed="false">
      <c r="A3140" s="250" t="n">
        <v>101891</v>
      </c>
      <c r="B3140" s="250" t="s">
        <v>3582</v>
      </c>
      <c r="C3140" s="250" t="s">
        <v>204</v>
      </c>
      <c r="D3140" s="251" t="n">
        <v>30.16</v>
      </c>
    </row>
    <row r="3141" customFormat="false" ht="12.8" hidden="false" customHeight="false" outlineLevel="0" collapsed="false">
      <c r="A3141" s="250" t="n">
        <v>101892</v>
      </c>
      <c r="B3141" s="250" t="s">
        <v>3583</v>
      </c>
      <c r="C3141" s="250" t="s">
        <v>204</v>
      </c>
      <c r="D3141" s="251" t="n">
        <v>71.28</v>
      </c>
    </row>
    <row r="3142" customFormat="false" ht="12.8" hidden="false" customHeight="false" outlineLevel="0" collapsed="false">
      <c r="A3142" s="250" t="n">
        <v>101893</v>
      </c>
      <c r="B3142" s="250" t="s">
        <v>3584</v>
      </c>
      <c r="C3142" s="250" t="s">
        <v>204</v>
      </c>
      <c r="D3142" s="251" t="n">
        <v>92.09</v>
      </c>
    </row>
    <row r="3143" customFormat="false" ht="12.8" hidden="false" customHeight="false" outlineLevel="0" collapsed="false">
      <c r="A3143" s="250" t="n">
        <v>101894</v>
      </c>
      <c r="B3143" s="250" t="s">
        <v>3585</v>
      </c>
      <c r="C3143" s="250" t="s">
        <v>204</v>
      </c>
      <c r="D3143" s="251" t="n">
        <v>170.5</v>
      </c>
    </row>
    <row r="3144" customFormat="false" ht="12.8" hidden="false" customHeight="false" outlineLevel="0" collapsed="false">
      <c r="A3144" s="250" t="n">
        <v>101895</v>
      </c>
      <c r="B3144" s="250" t="s">
        <v>3586</v>
      </c>
      <c r="C3144" s="250" t="s">
        <v>204</v>
      </c>
      <c r="D3144" s="251" t="n">
        <v>438.52</v>
      </c>
    </row>
    <row r="3145" customFormat="false" ht="12.8" hidden="false" customHeight="false" outlineLevel="0" collapsed="false">
      <c r="A3145" s="250" t="n">
        <v>101896</v>
      </c>
      <c r="B3145" s="250" t="s">
        <v>3587</v>
      </c>
      <c r="C3145" s="250" t="s">
        <v>204</v>
      </c>
      <c r="D3145" s="251" t="n">
        <v>638.12</v>
      </c>
    </row>
    <row r="3146" customFormat="false" ht="12.8" hidden="false" customHeight="false" outlineLevel="0" collapsed="false">
      <c r="A3146" s="250" t="n">
        <v>101897</v>
      </c>
      <c r="B3146" s="250" t="s">
        <v>3588</v>
      </c>
      <c r="C3146" s="250" t="s">
        <v>204</v>
      </c>
      <c r="D3146" s="251" t="n">
        <v>994.54</v>
      </c>
    </row>
    <row r="3147" customFormat="false" ht="12.8" hidden="false" customHeight="false" outlineLevel="0" collapsed="false">
      <c r="A3147" s="250" t="n">
        <v>101898</v>
      </c>
      <c r="B3147" s="250" t="s">
        <v>3589</v>
      </c>
      <c r="C3147" s="250" t="s">
        <v>204</v>
      </c>
      <c r="D3147" s="251" t="n">
        <v>1315.71</v>
      </c>
    </row>
    <row r="3148" customFormat="false" ht="12.8" hidden="false" customHeight="false" outlineLevel="0" collapsed="false">
      <c r="A3148" s="250" t="n">
        <v>101899</v>
      </c>
      <c r="B3148" s="250" t="s">
        <v>3590</v>
      </c>
      <c r="C3148" s="250" t="s">
        <v>204</v>
      </c>
      <c r="D3148" s="251" t="n">
        <v>2079.64</v>
      </c>
    </row>
    <row r="3149" customFormat="false" ht="12.8" hidden="false" customHeight="false" outlineLevel="0" collapsed="false">
      <c r="A3149" s="250" t="n">
        <v>101900</v>
      </c>
      <c r="B3149" s="250" t="s">
        <v>3591</v>
      </c>
      <c r="C3149" s="250" t="s">
        <v>204</v>
      </c>
      <c r="D3149" s="251" t="n">
        <v>4292.31</v>
      </c>
    </row>
    <row r="3150" customFormat="false" ht="12.8" hidden="false" customHeight="false" outlineLevel="0" collapsed="false">
      <c r="A3150" s="250" t="n">
        <v>101901</v>
      </c>
      <c r="B3150" s="250" t="s">
        <v>3592</v>
      </c>
      <c r="C3150" s="250" t="s">
        <v>204</v>
      </c>
      <c r="D3150" s="251" t="n">
        <v>165.61</v>
      </c>
    </row>
    <row r="3151" customFormat="false" ht="12.8" hidden="false" customHeight="false" outlineLevel="0" collapsed="false">
      <c r="A3151" s="250" t="n">
        <v>101902</v>
      </c>
      <c r="B3151" s="250" t="s">
        <v>3593</v>
      </c>
      <c r="C3151" s="250" t="s">
        <v>204</v>
      </c>
      <c r="D3151" s="251" t="n">
        <v>205.1</v>
      </c>
    </row>
    <row r="3152" customFormat="false" ht="12.8" hidden="false" customHeight="false" outlineLevel="0" collapsed="false">
      <c r="A3152" s="250" t="n">
        <v>101903</v>
      </c>
      <c r="B3152" s="250" t="s">
        <v>3594</v>
      </c>
      <c r="C3152" s="250" t="s">
        <v>204</v>
      </c>
      <c r="D3152" s="251" t="n">
        <v>427.88</v>
      </c>
    </row>
    <row r="3153" customFormat="false" ht="12.8" hidden="false" customHeight="false" outlineLevel="0" collapsed="false">
      <c r="A3153" s="250" t="n">
        <v>101904</v>
      </c>
      <c r="B3153" s="250" t="s">
        <v>3595</v>
      </c>
      <c r="C3153" s="250" t="s">
        <v>204</v>
      </c>
      <c r="D3153" s="251" t="n">
        <v>1559.25</v>
      </c>
    </row>
    <row r="3154" customFormat="false" ht="12.8" hidden="false" customHeight="false" outlineLevel="0" collapsed="false">
      <c r="A3154" s="250" t="n">
        <v>101938</v>
      </c>
      <c r="B3154" s="250" t="s">
        <v>3596</v>
      </c>
      <c r="C3154" s="250" t="s">
        <v>204</v>
      </c>
      <c r="D3154" s="251" t="n">
        <v>109.67</v>
      </c>
    </row>
    <row r="3155" customFormat="false" ht="12.8" hidden="false" customHeight="false" outlineLevel="0" collapsed="false">
      <c r="A3155" s="250" t="n">
        <v>101946</v>
      </c>
      <c r="B3155" s="250" t="s">
        <v>3597</v>
      </c>
      <c r="C3155" s="250" t="s">
        <v>204</v>
      </c>
      <c r="D3155" s="251" t="n">
        <v>189.55</v>
      </c>
    </row>
    <row r="3156" customFormat="false" ht="12.8" hidden="false" customHeight="false" outlineLevel="0" collapsed="false">
      <c r="A3156" s="250" t="n">
        <v>91945</v>
      </c>
      <c r="B3156" s="250" t="s">
        <v>3598</v>
      </c>
      <c r="C3156" s="250" t="s">
        <v>204</v>
      </c>
      <c r="D3156" s="251" t="n">
        <v>18.29</v>
      </c>
    </row>
    <row r="3157" customFormat="false" ht="12.8" hidden="false" customHeight="false" outlineLevel="0" collapsed="false">
      <c r="A3157" s="250" t="n">
        <v>91946</v>
      </c>
      <c r="B3157" s="250" t="s">
        <v>3599</v>
      </c>
      <c r="C3157" s="250" t="s">
        <v>204</v>
      </c>
      <c r="D3157" s="251" t="n">
        <v>13.84</v>
      </c>
    </row>
    <row r="3158" customFormat="false" ht="12.8" hidden="false" customHeight="false" outlineLevel="0" collapsed="false">
      <c r="A3158" s="250" t="n">
        <v>91947</v>
      </c>
      <c r="B3158" s="250" t="s">
        <v>3600</v>
      </c>
      <c r="C3158" s="250" t="s">
        <v>204</v>
      </c>
      <c r="D3158" s="251" t="n">
        <v>11.05</v>
      </c>
    </row>
    <row r="3159" customFormat="false" ht="12.8" hidden="false" customHeight="false" outlineLevel="0" collapsed="false">
      <c r="A3159" s="250" t="n">
        <v>91949</v>
      </c>
      <c r="B3159" s="250" t="s">
        <v>3601</v>
      </c>
      <c r="C3159" s="250" t="s">
        <v>204</v>
      </c>
      <c r="D3159" s="251" t="n">
        <v>24.72</v>
      </c>
    </row>
    <row r="3160" customFormat="false" ht="12.8" hidden="false" customHeight="false" outlineLevel="0" collapsed="false">
      <c r="A3160" s="250" t="n">
        <v>91950</v>
      </c>
      <c r="B3160" s="250" t="s">
        <v>3602</v>
      </c>
      <c r="C3160" s="250" t="s">
        <v>204</v>
      </c>
      <c r="D3160" s="251" t="n">
        <v>19.28</v>
      </c>
    </row>
    <row r="3161" customFormat="false" ht="12.8" hidden="false" customHeight="false" outlineLevel="0" collapsed="false">
      <c r="A3161" s="250" t="n">
        <v>91951</v>
      </c>
      <c r="B3161" s="250" t="s">
        <v>3603</v>
      </c>
      <c r="C3161" s="250" t="s">
        <v>204</v>
      </c>
      <c r="D3161" s="251" t="n">
        <v>16.03</v>
      </c>
    </row>
    <row r="3162" customFormat="false" ht="12.8" hidden="false" customHeight="false" outlineLevel="0" collapsed="false">
      <c r="A3162" s="250" t="n">
        <v>91952</v>
      </c>
      <c r="B3162" s="250" t="s">
        <v>3604</v>
      </c>
      <c r="C3162" s="250" t="s">
        <v>204</v>
      </c>
      <c r="D3162" s="251" t="n">
        <v>24.03</v>
      </c>
    </row>
    <row r="3163" customFormat="false" ht="12.8" hidden="false" customHeight="false" outlineLevel="0" collapsed="false">
      <c r="A3163" s="250" t="n">
        <v>91953</v>
      </c>
      <c r="B3163" s="250" t="s">
        <v>3605</v>
      </c>
      <c r="C3163" s="250" t="s">
        <v>204</v>
      </c>
      <c r="D3163" s="251" t="n">
        <v>37.87</v>
      </c>
    </row>
    <row r="3164" customFormat="false" ht="12.8" hidden="false" customHeight="false" outlineLevel="0" collapsed="false">
      <c r="A3164" s="250" t="n">
        <v>91954</v>
      </c>
      <c r="B3164" s="250" t="s">
        <v>3606</v>
      </c>
      <c r="C3164" s="250" t="s">
        <v>204</v>
      </c>
      <c r="D3164" s="251" t="n">
        <v>32.43</v>
      </c>
    </row>
    <row r="3165" customFormat="false" ht="12.8" hidden="false" customHeight="false" outlineLevel="0" collapsed="false">
      <c r="A3165" s="250" t="n">
        <v>91955</v>
      </c>
      <c r="B3165" s="250" t="s">
        <v>3607</v>
      </c>
      <c r="C3165" s="250" t="s">
        <v>204</v>
      </c>
      <c r="D3165" s="251" t="n">
        <v>46.27</v>
      </c>
    </row>
    <row r="3166" customFormat="false" ht="12.8" hidden="false" customHeight="false" outlineLevel="0" collapsed="false">
      <c r="A3166" s="250" t="n">
        <v>91956</v>
      </c>
      <c r="B3166" s="250" t="s">
        <v>3608</v>
      </c>
      <c r="C3166" s="250" t="s">
        <v>204</v>
      </c>
      <c r="D3166" s="251" t="n">
        <v>51.7</v>
      </c>
    </row>
    <row r="3167" customFormat="false" ht="12.8" hidden="false" customHeight="false" outlineLevel="0" collapsed="false">
      <c r="A3167" s="250" t="n">
        <v>91957</v>
      </c>
      <c r="B3167" s="250" t="s">
        <v>3609</v>
      </c>
      <c r="C3167" s="250" t="s">
        <v>204</v>
      </c>
      <c r="D3167" s="251" t="n">
        <v>65.54</v>
      </c>
    </row>
    <row r="3168" customFormat="false" ht="12.8" hidden="false" customHeight="false" outlineLevel="0" collapsed="false">
      <c r="A3168" s="250" t="n">
        <v>91958</v>
      </c>
      <c r="B3168" s="250" t="s">
        <v>3610</v>
      </c>
      <c r="C3168" s="250" t="s">
        <v>204</v>
      </c>
      <c r="D3168" s="251" t="n">
        <v>43.4</v>
      </c>
    </row>
    <row r="3169" customFormat="false" ht="12.8" hidden="false" customHeight="false" outlineLevel="0" collapsed="false">
      <c r="A3169" s="250" t="n">
        <v>91959</v>
      </c>
      <c r="B3169" s="250" t="s">
        <v>3611</v>
      </c>
      <c r="C3169" s="250" t="s">
        <v>204</v>
      </c>
      <c r="D3169" s="251" t="n">
        <v>57.24</v>
      </c>
    </row>
    <row r="3170" customFormat="false" ht="12.8" hidden="false" customHeight="false" outlineLevel="0" collapsed="false">
      <c r="A3170" s="250" t="n">
        <v>91960</v>
      </c>
      <c r="B3170" s="250" t="s">
        <v>3612</v>
      </c>
      <c r="C3170" s="250" t="s">
        <v>204</v>
      </c>
      <c r="D3170" s="251" t="n">
        <v>60.17</v>
      </c>
    </row>
    <row r="3171" customFormat="false" ht="12.8" hidden="false" customHeight="false" outlineLevel="0" collapsed="false">
      <c r="A3171" s="250" t="n">
        <v>91961</v>
      </c>
      <c r="B3171" s="250" t="s">
        <v>3613</v>
      </c>
      <c r="C3171" s="250" t="s">
        <v>204</v>
      </c>
      <c r="D3171" s="251" t="n">
        <v>74.01</v>
      </c>
    </row>
    <row r="3172" customFormat="false" ht="12.8" hidden="false" customHeight="false" outlineLevel="0" collapsed="false">
      <c r="A3172" s="250" t="n">
        <v>91962</v>
      </c>
      <c r="B3172" s="250" t="s">
        <v>3614</v>
      </c>
      <c r="C3172" s="250" t="s">
        <v>204</v>
      </c>
      <c r="D3172" s="251" t="n">
        <v>79.45</v>
      </c>
    </row>
    <row r="3173" customFormat="false" ht="12.8" hidden="false" customHeight="false" outlineLevel="0" collapsed="false">
      <c r="A3173" s="250" t="n">
        <v>91963</v>
      </c>
      <c r="B3173" s="250" t="s">
        <v>3615</v>
      </c>
      <c r="C3173" s="250" t="s">
        <v>204</v>
      </c>
      <c r="D3173" s="251" t="n">
        <v>93.29</v>
      </c>
    </row>
    <row r="3174" customFormat="false" ht="12.8" hidden="false" customHeight="false" outlineLevel="0" collapsed="false">
      <c r="A3174" s="250" t="n">
        <v>91964</v>
      </c>
      <c r="B3174" s="250" t="s">
        <v>3616</v>
      </c>
      <c r="C3174" s="250" t="s">
        <v>204</v>
      </c>
      <c r="D3174" s="251" t="n">
        <v>71.07</v>
      </c>
    </row>
    <row r="3175" customFormat="false" ht="12.8" hidden="false" customHeight="false" outlineLevel="0" collapsed="false">
      <c r="A3175" s="250" t="n">
        <v>91965</v>
      </c>
      <c r="B3175" s="250" t="s">
        <v>3617</v>
      </c>
      <c r="C3175" s="250" t="s">
        <v>204</v>
      </c>
      <c r="D3175" s="251" t="n">
        <v>84.91</v>
      </c>
    </row>
    <row r="3176" customFormat="false" ht="12.8" hidden="false" customHeight="false" outlineLevel="0" collapsed="false">
      <c r="A3176" s="250" t="n">
        <v>91966</v>
      </c>
      <c r="B3176" s="250" t="s">
        <v>3618</v>
      </c>
      <c r="C3176" s="250" t="s">
        <v>204</v>
      </c>
      <c r="D3176" s="251" t="n">
        <v>62.76</v>
      </c>
    </row>
    <row r="3177" customFormat="false" ht="12.8" hidden="false" customHeight="false" outlineLevel="0" collapsed="false">
      <c r="A3177" s="250" t="n">
        <v>91967</v>
      </c>
      <c r="B3177" s="250" t="s">
        <v>3619</v>
      </c>
      <c r="C3177" s="250" t="s">
        <v>204</v>
      </c>
      <c r="D3177" s="251" t="n">
        <v>76.6</v>
      </c>
    </row>
    <row r="3178" customFormat="false" ht="12.8" hidden="false" customHeight="false" outlineLevel="0" collapsed="false">
      <c r="A3178" s="250" t="n">
        <v>91968</v>
      </c>
      <c r="B3178" s="250" t="s">
        <v>3620</v>
      </c>
      <c r="C3178" s="250" t="s">
        <v>204</v>
      </c>
      <c r="D3178" s="251" t="n">
        <v>87.85</v>
      </c>
    </row>
    <row r="3179" customFormat="false" ht="12.8" hidden="false" customHeight="false" outlineLevel="0" collapsed="false">
      <c r="A3179" s="250" t="n">
        <v>91969</v>
      </c>
      <c r="B3179" s="250" t="s">
        <v>3621</v>
      </c>
      <c r="C3179" s="250" t="s">
        <v>204</v>
      </c>
      <c r="D3179" s="251" t="n">
        <v>101.69</v>
      </c>
    </row>
    <row r="3180" customFormat="false" ht="12.8" hidden="false" customHeight="false" outlineLevel="0" collapsed="false">
      <c r="A3180" s="250" t="n">
        <v>91970</v>
      </c>
      <c r="B3180" s="250" t="s">
        <v>3622</v>
      </c>
      <c r="C3180" s="250" t="s">
        <v>204</v>
      </c>
      <c r="D3180" s="251" t="n">
        <v>90.96</v>
      </c>
    </row>
    <row r="3181" customFormat="false" ht="12.8" hidden="false" customHeight="false" outlineLevel="0" collapsed="false">
      <c r="A3181" s="250" t="n">
        <v>91971</v>
      </c>
      <c r="B3181" s="250" t="s">
        <v>3623</v>
      </c>
      <c r="C3181" s="250" t="s">
        <v>204</v>
      </c>
      <c r="D3181" s="251" t="n">
        <v>110.24</v>
      </c>
    </row>
    <row r="3182" customFormat="false" ht="12.8" hidden="false" customHeight="false" outlineLevel="0" collapsed="false">
      <c r="A3182" s="250" t="n">
        <v>91972</v>
      </c>
      <c r="B3182" s="250" t="s">
        <v>3624</v>
      </c>
      <c r="C3182" s="250" t="s">
        <v>204</v>
      </c>
      <c r="D3182" s="251" t="n">
        <v>99.42</v>
      </c>
    </row>
    <row r="3183" customFormat="false" ht="12.8" hidden="false" customHeight="false" outlineLevel="0" collapsed="false">
      <c r="A3183" s="250" t="n">
        <v>91973</v>
      </c>
      <c r="B3183" s="250" t="s">
        <v>3625</v>
      </c>
      <c r="C3183" s="250" t="s">
        <v>204</v>
      </c>
      <c r="D3183" s="251" t="n">
        <v>118.7</v>
      </c>
    </row>
    <row r="3184" customFormat="false" ht="12.8" hidden="false" customHeight="false" outlineLevel="0" collapsed="false">
      <c r="A3184" s="250" t="n">
        <v>91974</v>
      </c>
      <c r="B3184" s="250" t="s">
        <v>3626</v>
      </c>
      <c r="C3184" s="250" t="s">
        <v>204</v>
      </c>
      <c r="D3184" s="251" t="n">
        <v>82.58</v>
      </c>
    </row>
    <row r="3185" customFormat="false" ht="12.8" hidden="false" customHeight="false" outlineLevel="0" collapsed="false">
      <c r="A3185" s="250" t="n">
        <v>91975</v>
      </c>
      <c r="B3185" s="250" t="s">
        <v>3627</v>
      </c>
      <c r="C3185" s="250" t="s">
        <v>204</v>
      </c>
      <c r="D3185" s="251" t="n">
        <v>101.86</v>
      </c>
    </row>
    <row r="3186" customFormat="false" ht="12.8" hidden="false" customHeight="false" outlineLevel="0" collapsed="false">
      <c r="A3186" s="250" t="n">
        <v>91976</v>
      </c>
      <c r="B3186" s="250" t="s">
        <v>3628</v>
      </c>
      <c r="C3186" s="250" t="s">
        <v>204</v>
      </c>
      <c r="D3186" s="251" t="n">
        <v>121.37</v>
      </c>
    </row>
    <row r="3187" customFormat="false" ht="12.8" hidden="false" customHeight="false" outlineLevel="0" collapsed="false">
      <c r="A3187" s="250" t="n">
        <v>91977</v>
      </c>
      <c r="B3187" s="250" t="s">
        <v>3629</v>
      </c>
      <c r="C3187" s="250" t="s">
        <v>204</v>
      </c>
      <c r="D3187" s="251" t="n">
        <v>140.65</v>
      </c>
    </row>
    <row r="3188" customFormat="false" ht="12.8" hidden="false" customHeight="false" outlineLevel="0" collapsed="false">
      <c r="A3188" s="250" t="n">
        <v>91978</v>
      </c>
      <c r="B3188" s="250" t="s">
        <v>3630</v>
      </c>
      <c r="C3188" s="250" t="s">
        <v>204</v>
      </c>
      <c r="D3188" s="251" t="n">
        <v>48.4</v>
      </c>
    </row>
    <row r="3189" customFormat="false" ht="12.8" hidden="false" customHeight="false" outlineLevel="0" collapsed="false">
      <c r="A3189" s="250" t="n">
        <v>91979</v>
      </c>
      <c r="B3189" s="250" t="s">
        <v>3631</v>
      </c>
      <c r="C3189" s="250" t="s">
        <v>204</v>
      </c>
      <c r="D3189" s="251" t="n">
        <v>62.24</v>
      </c>
    </row>
    <row r="3190" customFormat="false" ht="12.8" hidden="false" customHeight="false" outlineLevel="0" collapsed="false">
      <c r="A3190" s="250" t="n">
        <v>91980</v>
      </c>
      <c r="B3190" s="250" t="s">
        <v>3632</v>
      </c>
      <c r="C3190" s="250" t="s">
        <v>204</v>
      </c>
      <c r="D3190" s="251" t="n">
        <v>47.25</v>
      </c>
    </row>
    <row r="3191" customFormat="false" ht="12.8" hidden="false" customHeight="false" outlineLevel="0" collapsed="false">
      <c r="A3191" s="250" t="n">
        <v>91981</v>
      </c>
      <c r="B3191" s="250" t="s">
        <v>3633</v>
      </c>
      <c r="C3191" s="250" t="s">
        <v>204</v>
      </c>
      <c r="D3191" s="251" t="n">
        <v>61.09</v>
      </c>
    </row>
    <row r="3192" customFormat="false" ht="12.8" hidden="false" customHeight="false" outlineLevel="0" collapsed="false">
      <c r="A3192" s="250" t="n">
        <v>91982</v>
      </c>
      <c r="B3192" s="250" t="s">
        <v>3634</v>
      </c>
      <c r="C3192" s="250" t="s">
        <v>204</v>
      </c>
      <c r="D3192" s="251" t="n">
        <v>90.16</v>
      </c>
    </row>
    <row r="3193" customFormat="false" ht="12.8" hidden="false" customHeight="false" outlineLevel="0" collapsed="false">
      <c r="A3193" s="250" t="n">
        <v>91983</v>
      </c>
      <c r="B3193" s="250" t="s">
        <v>3635</v>
      </c>
      <c r="C3193" s="250" t="s">
        <v>204</v>
      </c>
      <c r="D3193" s="251" t="n">
        <v>104</v>
      </c>
    </row>
    <row r="3194" customFormat="false" ht="12.8" hidden="false" customHeight="false" outlineLevel="0" collapsed="false">
      <c r="A3194" s="250" t="n">
        <v>91984</v>
      </c>
      <c r="B3194" s="250" t="s">
        <v>3636</v>
      </c>
      <c r="C3194" s="250" t="s">
        <v>204</v>
      </c>
      <c r="D3194" s="251" t="n">
        <v>22.97</v>
      </c>
    </row>
    <row r="3195" customFormat="false" ht="12.8" hidden="false" customHeight="false" outlineLevel="0" collapsed="false">
      <c r="A3195" s="250" t="n">
        <v>91985</v>
      </c>
      <c r="B3195" s="250" t="s">
        <v>3637</v>
      </c>
      <c r="C3195" s="250" t="s">
        <v>204</v>
      </c>
      <c r="D3195" s="251" t="n">
        <v>36.81</v>
      </c>
    </row>
    <row r="3196" customFormat="false" ht="12.8" hidden="false" customHeight="false" outlineLevel="0" collapsed="false">
      <c r="A3196" s="250" t="n">
        <v>91986</v>
      </c>
      <c r="B3196" s="250" t="s">
        <v>3638</v>
      </c>
      <c r="C3196" s="250" t="s">
        <v>204</v>
      </c>
      <c r="D3196" s="251" t="n">
        <v>44.73</v>
      </c>
    </row>
    <row r="3197" customFormat="false" ht="12.8" hidden="false" customHeight="false" outlineLevel="0" collapsed="false">
      <c r="A3197" s="250" t="n">
        <v>91987</v>
      </c>
      <c r="B3197" s="250" t="s">
        <v>3639</v>
      </c>
      <c r="C3197" s="250" t="s">
        <v>204</v>
      </c>
      <c r="D3197" s="251" t="n">
        <v>58.57</v>
      </c>
    </row>
    <row r="3198" customFormat="false" ht="12.8" hidden="false" customHeight="false" outlineLevel="0" collapsed="false">
      <c r="A3198" s="250" t="n">
        <v>91988</v>
      </c>
      <c r="B3198" s="250" t="s">
        <v>3640</v>
      </c>
      <c r="C3198" s="250" t="s">
        <v>204</v>
      </c>
      <c r="D3198" s="251" t="n">
        <v>26.81</v>
      </c>
    </row>
    <row r="3199" customFormat="false" ht="12.8" hidden="false" customHeight="false" outlineLevel="0" collapsed="false">
      <c r="A3199" s="250" t="n">
        <v>91989</v>
      </c>
      <c r="B3199" s="250" t="s">
        <v>3641</v>
      </c>
      <c r="C3199" s="250" t="s">
        <v>204</v>
      </c>
      <c r="D3199" s="251" t="n">
        <v>40.65</v>
      </c>
    </row>
    <row r="3200" customFormat="false" ht="12.8" hidden="false" customHeight="false" outlineLevel="0" collapsed="false">
      <c r="A3200" s="250" t="n">
        <v>91990</v>
      </c>
      <c r="B3200" s="250" t="s">
        <v>3642</v>
      </c>
      <c r="C3200" s="250" t="s">
        <v>204</v>
      </c>
      <c r="D3200" s="251" t="n">
        <v>46</v>
      </c>
    </row>
    <row r="3201" customFormat="false" ht="12.8" hidden="false" customHeight="false" outlineLevel="0" collapsed="false">
      <c r="A3201" s="250" t="n">
        <v>91991</v>
      </c>
      <c r="B3201" s="250" t="s">
        <v>3643</v>
      </c>
      <c r="C3201" s="250" t="s">
        <v>204</v>
      </c>
      <c r="D3201" s="251" t="n">
        <v>48.07</v>
      </c>
    </row>
    <row r="3202" customFormat="false" ht="12.8" hidden="false" customHeight="false" outlineLevel="0" collapsed="false">
      <c r="A3202" s="250" t="n">
        <v>91992</v>
      </c>
      <c r="B3202" s="250" t="s">
        <v>3644</v>
      </c>
      <c r="C3202" s="250" t="s">
        <v>204</v>
      </c>
      <c r="D3202" s="251" t="n">
        <v>59.84</v>
      </c>
    </row>
    <row r="3203" customFormat="false" ht="12.8" hidden="false" customHeight="false" outlineLevel="0" collapsed="false">
      <c r="A3203" s="250" t="n">
        <v>91993</v>
      </c>
      <c r="B3203" s="250" t="s">
        <v>3645</v>
      </c>
      <c r="C3203" s="250" t="s">
        <v>204</v>
      </c>
      <c r="D3203" s="251" t="n">
        <v>61.91</v>
      </c>
    </row>
    <row r="3204" customFormat="false" ht="12.8" hidden="false" customHeight="false" outlineLevel="0" collapsed="false">
      <c r="A3204" s="250" t="n">
        <v>91994</v>
      </c>
      <c r="B3204" s="250" t="s">
        <v>3646</v>
      </c>
      <c r="C3204" s="250" t="s">
        <v>204</v>
      </c>
      <c r="D3204" s="251" t="n">
        <v>31.36</v>
      </c>
    </row>
    <row r="3205" customFormat="false" ht="12.8" hidden="false" customHeight="false" outlineLevel="0" collapsed="false">
      <c r="A3205" s="250" t="n">
        <v>91995</v>
      </c>
      <c r="B3205" s="250" t="s">
        <v>3647</v>
      </c>
      <c r="C3205" s="250" t="s">
        <v>204</v>
      </c>
      <c r="D3205" s="251" t="n">
        <v>33.43</v>
      </c>
    </row>
    <row r="3206" customFormat="false" ht="12.8" hidden="false" customHeight="false" outlineLevel="0" collapsed="false">
      <c r="A3206" s="250" t="n">
        <v>91996</v>
      </c>
      <c r="B3206" s="250" t="s">
        <v>3648</v>
      </c>
      <c r="C3206" s="250" t="s">
        <v>204</v>
      </c>
      <c r="D3206" s="251" t="n">
        <v>45.2</v>
      </c>
    </row>
    <row r="3207" customFormat="false" ht="12.8" hidden="false" customHeight="false" outlineLevel="0" collapsed="false">
      <c r="A3207" s="250" t="n">
        <v>91997</v>
      </c>
      <c r="B3207" s="250" t="s">
        <v>3649</v>
      </c>
      <c r="C3207" s="250" t="s">
        <v>204</v>
      </c>
      <c r="D3207" s="251" t="n">
        <v>47.27</v>
      </c>
    </row>
    <row r="3208" customFormat="false" ht="12.8" hidden="false" customHeight="false" outlineLevel="0" collapsed="false">
      <c r="A3208" s="250" t="n">
        <v>91998</v>
      </c>
      <c r="B3208" s="250" t="s">
        <v>3650</v>
      </c>
      <c r="C3208" s="250" t="s">
        <v>204</v>
      </c>
      <c r="D3208" s="251" t="n">
        <v>25.69</v>
      </c>
    </row>
    <row r="3209" customFormat="false" ht="12.8" hidden="false" customHeight="false" outlineLevel="0" collapsed="false">
      <c r="A3209" s="250" t="n">
        <v>91999</v>
      </c>
      <c r="B3209" s="250" t="s">
        <v>3651</v>
      </c>
      <c r="C3209" s="250" t="s">
        <v>204</v>
      </c>
      <c r="D3209" s="251" t="n">
        <v>27.76</v>
      </c>
    </row>
    <row r="3210" customFormat="false" ht="12.8" hidden="false" customHeight="false" outlineLevel="0" collapsed="false">
      <c r="A3210" s="250" t="n">
        <v>92000</v>
      </c>
      <c r="B3210" s="250" t="s">
        <v>3652</v>
      </c>
      <c r="C3210" s="250" t="s">
        <v>204</v>
      </c>
      <c r="D3210" s="251" t="n">
        <v>39.53</v>
      </c>
    </row>
    <row r="3211" customFormat="false" ht="12.8" hidden="false" customHeight="false" outlineLevel="0" collapsed="false">
      <c r="A3211" s="250" t="n">
        <v>92001</v>
      </c>
      <c r="B3211" s="250" t="s">
        <v>3653</v>
      </c>
      <c r="C3211" s="250" t="s">
        <v>204</v>
      </c>
      <c r="D3211" s="251" t="n">
        <v>41.6</v>
      </c>
    </row>
    <row r="3212" customFormat="false" ht="12.8" hidden="false" customHeight="false" outlineLevel="0" collapsed="false">
      <c r="A3212" s="250" t="n">
        <v>92002</v>
      </c>
      <c r="B3212" s="250" t="s">
        <v>3654</v>
      </c>
      <c r="C3212" s="250" t="s">
        <v>204</v>
      </c>
      <c r="D3212" s="251" t="n">
        <v>58.03</v>
      </c>
    </row>
    <row r="3213" customFormat="false" ht="12.8" hidden="false" customHeight="false" outlineLevel="0" collapsed="false">
      <c r="A3213" s="250" t="n">
        <v>92003</v>
      </c>
      <c r="B3213" s="250" t="s">
        <v>3655</v>
      </c>
      <c r="C3213" s="250" t="s">
        <v>204</v>
      </c>
      <c r="D3213" s="251" t="n">
        <v>62.17</v>
      </c>
    </row>
    <row r="3214" customFormat="false" ht="12.8" hidden="false" customHeight="false" outlineLevel="0" collapsed="false">
      <c r="A3214" s="250" t="n">
        <v>92004</v>
      </c>
      <c r="B3214" s="250" t="s">
        <v>3656</v>
      </c>
      <c r="C3214" s="250" t="s">
        <v>204</v>
      </c>
      <c r="D3214" s="251" t="n">
        <v>71.87</v>
      </c>
    </row>
    <row r="3215" customFormat="false" ht="12.8" hidden="false" customHeight="false" outlineLevel="0" collapsed="false">
      <c r="A3215" s="250" t="n">
        <v>92005</v>
      </c>
      <c r="B3215" s="250" t="s">
        <v>3657</v>
      </c>
      <c r="C3215" s="250" t="s">
        <v>204</v>
      </c>
      <c r="D3215" s="251" t="n">
        <v>76.01</v>
      </c>
    </row>
    <row r="3216" customFormat="false" ht="12.8" hidden="false" customHeight="false" outlineLevel="0" collapsed="false">
      <c r="A3216" s="250" t="n">
        <v>92006</v>
      </c>
      <c r="B3216" s="250" t="s">
        <v>3658</v>
      </c>
      <c r="C3216" s="250" t="s">
        <v>204</v>
      </c>
      <c r="D3216" s="251" t="n">
        <v>46.63</v>
      </c>
    </row>
    <row r="3217" customFormat="false" ht="12.8" hidden="false" customHeight="false" outlineLevel="0" collapsed="false">
      <c r="A3217" s="250" t="n">
        <v>92007</v>
      </c>
      <c r="B3217" s="250" t="s">
        <v>3659</v>
      </c>
      <c r="C3217" s="250" t="s">
        <v>204</v>
      </c>
      <c r="D3217" s="251" t="n">
        <v>50.77</v>
      </c>
    </row>
    <row r="3218" customFormat="false" ht="12.8" hidden="false" customHeight="false" outlineLevel="0" collapsed="false">
      <c r="A3218" s="250" t="n">
        <v>92008</v>
      </c>
      <c r="B3218" s="250" t="s">
        <v>3660</v>
      </c>
      <c r="C3218" s="250" t="s">
        <v>204</v>
      </c>
      <c r="D3218" s="251" t="n">
        <v>60.47</v>
      </c>
    </row>
    <row r="3219" customFormat="false" ht="12.8" hidden="false" customHeight="false" outlineLevel="0" collapsed="false">
      <c r="A3219" s="250" t="n">
        <v>92009</v>
      </c>
      <c r="B3219" s="250" t="s">
        <v>3661</v>
      </c>
      <c r="C3219" s="250" t="s">
        <v>204</v>
      </c>
      <c r="D3219" s="251" t="n">
        <v>64.61</v>
      </c>
    </row>
    <row r="3220" customFormat="false" ht="12.8" hidden="false" customHeight="false" outlineLevel="0" collapsed="false">
      <c r="A3220" s="250" t="n">
        <v>92010</v>
      </c>
      <c r="B3220" s="250" t="s">
        <v>3662</v>
      </c>
      <c r="C3220" s="250" t="s">
        <v>204</v>
      </c>
      <c r="D3220" s="251" t="n">
        <v>84.64</v>
      </c>
    </row>
    <row r="3221" customFormat="false" ht="12.8" hidden="false" customHeight="false" outlineLevel="0" collapsed="false">
      <c r="A3221" s="250" t="n">
        <v>92011</v>
      </c>
      <c r="B3221" s="250" t="s">
        <v>3663</v>
      </c>
      <c r="C3221" s="250" t="s">
        <v>204</v>
      </c>
      <c r="D3221" s="251" t="n">
        <v>90.85</v>
      </c>
    </row>
    <row r="3222" customFormat="false" ht="12.8" hidden="false" customHeight="false" outlineLevel="0" collapsed="false">
      <c r="A3222" s="250" t="n">
        <v>92012</v>
      </c>
      <c r="B3222" s="250" t="s">
        <v>3664</v>
      </c>
      <c r="C3222" s="250" t="s">
        <v>204</v>
      </c>
      <c r="D3222" s="251" t="n">
        <v>98.48</v>
      </c>
    </row>
    <row r="3223" customFormat="false" ht="12.8" hidden="false" customHeight="false" outlineLevel="0" collapsed="false">
      <c r="A3223" s="250" t="n">
        <v>92013</v>
      </c>
      <c r="B3223" s="250" t="s">
        <v>3665</v>
      </c>
      <c r="C3223" s="250" t="s">
        <v>204</v>
      </c>
      <c r="D3223" s="251" t="n">
        <v>104.69</v>
      </c>
    </row>
    <row r="3224" customFormat="false" ht="12.8" hidden="false" customHeight="false" outlineLevel="0" collapsed="false">
      <c r="A3224" s="250" t="n">
        <v>92014</v>
      </c>
      <c r="B3224" s="250" t="s">
        <v>3666</v>
      </c>
      <c r="C3224" s="250" t="s">
        <v>204</v>
      </c>
      <c r="D3224" s="251" t="n">
        <v>67.58</v>
      </c>
    </row>
    <row r="3225" customFormat="false" ht="12.8" hidden="false" customHeight="false" outlineLevel="0" collapsed="false">
      <c r="A3225" s="250" t="n">
        <v>92015</v>
      </c>
      <c r="B3225" s="250" t="s">
        <v>3667</v>
      </c>
      <c r="C3225" s="250" t="s">
        <v>204</v>
      </c>
      <c r="D3225" s="251" t="n">
        <v>73.79</v>
      </c>
    </row>
    <row r="3226" customFormat="false" ht="12.8" hidden="false" customHeight="false" outlineLevel="0" collapsed="false">
      <c r="A3226" s="250" t="n">
        <v>92016</v>
      </c>
      <c r="B3226" s="250" t="s">
        <v>3668</v>
      </c>
      <c r="C3226" s="250" t="s">
        <v>204</v>
      </c>
      <c r="D3226" s="251" t="n">
        <v>81.42</v>
      </c>
    </row>
    <row r="3227" customFormat="false" ht="12.8" hidden="false" customHeight="false" outlineLevel="0" collapsed="false">
      <c r="A3227" s="250" t="n">
        <v>92017</v>
      </c>
      <c r="B3227" s="250" t="s">
        <v>3669</v>
      </c>
      <c r="C3227" s="250" t="s">
        <v>204</v>
      </c>
      <c r="D3227" s="251" t="n">
        <v>87.63</v>
      </c>
    </row>
    <row r="3228" customFormat="false" ht="12.8" hidden="false" customHeight="false" outlineLevel="0" collapsed="false">
      <c r="A3228" s="250" t="n">
        <v>92018</v>
      </c>
      <c r="B3228" s="250" t="s">
        <v>3670</v>
      </c>
      <c r="C3228" s="250" t="s">
        <v>204</v>
      </c>
      <c r="D3228" s="251" t="n">
        <v>89.34</v>
      </c>
    </row>
    <row r="3229" customFormat="false" ht="12.8" hidden="false" customHeight="false" outlineLevel="0" collapsed="false">
      <c r="A3229" s="250" t="n">
        <v>92019</v>
      </c>
      <c r="B3229" s="250" t="s">
        <v>3671</v>
      </c>
      <c r="C3229" s="250" t="s">
        <v>204</v>
      </c>
      <c r="D3229" s="251" t="n">
        <v>108.62</v>
      </c>
    </row>
    <row r="3230" customFormat="false" ht="12.8" hidden="false" customHeight="false" outlineLevel="0" collapsed="false">
      <c r="A3230" s="250" t="n">
        <v>92020</v>
      </c>
      <c r="B3230" s="250" t="s">
        <v>3672</v>
      </c>
      <c r="C3230" s="250" t="s">
        <v>204</v>
      </c>
      <c r="D3230" s="251" t="n">
        <v>131.61</v>
      </c>
    </row>
    <row r="3231" customFormat="false" ht="12.8" hidden="false" customHeight="false" outlineLevel="0" collapsed="false">
      <c r="A3231" s="250" t="n">
        <v>92021</v>
      </c>
      <c r="B3231" s="250" t="s">
        <v>3673</v>
      </c>
      <c r="C3231" s="250" t="s">
        <v>204</v>
      </c>
      <c r="D3231" s="251" t="n">
        <v>150.89</v>
      </c>
    </row>
    <row r="3232" customFormat="false" ht="12.8" hidden="false" customHeight="false" outlineLevel="0" collapsed="false">
      <c r="A3232" s="250" t="n">
        <v>92022</v>
      </c>
      <c r="B3232" s="250" t="s">
        <v>3674</v>
      </c>
      <c r="C3232" s="250" t="s">
        <v>204</v>
      </c>
      <c r="D3232" s="251" t="n">
        <v>50.63</v>
      </c>
    </row>
    <row r="3233" customFormat="false" ht="12.8" hidden="false" customHeight="false" outlineLevel="0" collapsed="false">
      <c r="A3233" s="250" t="n">
        <v>92023</v>
      </c>
      <c r="B3233" s="250" t="s">
        <v>3675</v>
      </c>
      <c r="C3233" s="250" t="s">
        <v>204</v>
      </c>
      <c r="D3233" s="251" t="n">
        <v>64.47</v>
      </c>
    </row>
    <row r="3234" customFormat="false" ht="12.8" hidden="false" customHeight="false" outlineLevel="0" collapsed="false">
      <c r="A3234" s="250" t="n">
        <v>92024</v>
      </c>
      <c r="B3234" s="250" t="s">
        <v>3676</v>
      </c>
      <c r="C3234" s="250" t="s">
        <v>204</v>
      </c>
      <c r="D3234" s="251" t="n">
        <v>77.31</v>
      </c>
    </row>
    <row r="3235" customFormat="false" ht="12.8" hidden="false" customHeight="false" outlineLevel="0" collapsed="false">
      <c r="A3235" s="250" t="n">
        <v>92025</v>
      </c>
      <c r="B3235" s="250" t="s">
        <v>3677</v>
      </c>
      <c r="C3235" s="250" t="s">
        <v>204</v>
      </c>
      <c r="D3235" s="251" t="n">
        <v>91.15</v>
      </c>
    </row>
    <row r="3236" customFormat="false" ht="12.8" hidden="false" customHeight="false" outlineLevel="0" collapsed="false">
      <c r="A3236" s="250" t="n">
        <v>92026</v>
      </c>
      <c r="B3236" s="250" t="s">
        <v>3678</v>
      </c>
      <c r="C3236" s="250" t="s">
        <v>204</v>
      </c>
      <c r="D3236" s="251" t="n">
        <v>70</v>
      </c>
    </row>
    <row r="3237" customFormat="false" ht="12.8" hidden="false" customHeight="false" outlineLevel="0" collapsed="false">
      <c r="A3237" s="250" t="n">
        <v>92027</v>
      </c>
      <c r="B3237" s="250" t="s">
        <v>3679</v>
      </c>
      <c r="C3237" s="250" t="s">
        <v>204</v>
      </c>
      <c r="D3237" s="251" t="n">
        <v>83.84</v>
      </c>
    </row>
    <row r="3238" customFormat="false" ht="12.8" hidden="false" customHeight="false" outlineLevel="0" collapsed="false">
      <c r="A3238" s="250" t="n">
        <v>92028</v>
      </c>
      <c r="B3238" s="250" t="s">
        <v>3680</v>
      </c>
      <c r="C3238" s="250" t="s">
        <v>204</v>
      </c>
      <c r="D3238" s="251" t="n">
        <v>59.1</v>
      </c>
    </row>
    <row r="3239" customFormat="false" ht="12.8" hidden="false" customHeight="false" outlineLevel="0" collapsed="false">
      <c r="A3239" s="250" t="n">
        <v>92029</v>
      </c>
      <c r="B3239" s="250" t="s">
        <v>3681</v>
      </c>
      <c r="C3239" s="250" t="s">
        <v>204</v>
      </c>
      <c r="D3239" s="251" t="n">
        <v>72.94</v>
      </c>
    </row>
    <row r="3240" customFormat="false" ht="12.8" hidden="false" customHeight="false" outlineLevel="0" collapsed="false">
      <c r="A3240" s="250" t="n">
        <v>92030</v>
      </c>
      <c r="B3240" s="250" t="s">
        <v>3682</v>
      </c>
      <c r="C3240" s="250" t="s">
        <v>204</v>
      </c>
      <c r="D3240" s="251" t="n">
        <v>85.71</v>
      </c>
    </row>
    <row r="3241" customFormat="false" ht="12.8" hidden="false" customHeight="false" outlineLevel="0" collapsed="false">
      <c r="A3241" s="250" t="n">
        <v>92031</v>
      </c>
      <c r="B3241" s="250" t="s">
        <v>3683</v>
      </c>
      <c r="C3241" s="250" t="s">
        <v>204</v>
      </c>
      <c r="D3241" s="251" t="n">
        <v>99.55</v>
      </c>
    </row>
    <row r="3242" customFormat="false" ht="12.8" hidden="false" customHeight="false" outlineLevel="0" collapsed="false">
      <c r="A3242" s="250" t="n">
        <v>92032</v>
      </c>
      <c r="B3242" s="250" t="s">
        <v>3684</v>
      </c>
      <c r="C3242" s="250" t="s">
        <v>204</v>
      </c>
      <c r="D3242" s="251" t="n">
        <v>86.78</v>
      </c>
    </row>
    <row r="3243" customFormat="false" ht="12.8" hidden="false" customHeight="false" outlineLevel="0" collapsed="false">
      <c r="A3243" s="250" t="n">
        <v>92033</v>
      </c>
      <c r="B3243" s="250" t="s">
        <v>3685</v>
      </c>
      <c r="C3243" s="250" t="s">
        <v>204</v>
      </c>
      <c r="D3243" s="251" t="n">
        <v>100.62</v>
      </c>
    </row>
    <row r="3244" customFormat="false" ht="12.8" hidden="false" customHeight="false" outlineLevel="0" collapsed="false">
      <c r="A3244" s="250" t="n">
        <v>92034</v>
      </c>
      <c r="B3244" s="250" t="s">
        <v>3686</v>
      </c>
      <c r="C3244" s="250" t="s">
        <v>204</v>
      </c>
      <c r="D3244" s="251" t="n">
        <v>78.38</v>
      </c>
    </row>
    <row r="3245" customFormat="false" ht="12.8" hidden="false" customHeight="false" outlineLevel="0" collapsed="false">
      <c r="A3245" s="250" t="n">
        <v>92035</v>
      </c>
      <c r="B3245" s="250" t="s">
        <v>3687</v>
      </c>
      <c r="C3245" s="250" t="s">
        <v>204</v>
      </c>
      <c r="D3245" s="251" t="n">
        <v>92.22</v>
      </c>
    </row>
    <row r="3246" customFormat="false" ht="12.8" hidden="false" customHeight="false" outlineLevel="0" collapsed="false">
      <c r="A3246" s="250" t="n">
        <v>97595</v>
      </c>
      <c r="B3246" s="250" t="s">
        <v>3688</v>
      </c>
      <c r="C3246" s="250" t="s">
        <v>204</v>
      </c>
      <c r="D3246" s="251" t="n">
        <v>119.81</v>
      </c>
    </row>
    <row r="3247" customFormat="false" ht="12.8" hidden="false" customHeight="false" outlineLevel="0" collapsed="false">
      <c r="A3247" s="250" t="n">
        <v>97596</v>
      </c>
      <c r="B3247" s="250" t="s">
        <v>3689</v>
      </c>
      <c r="C3247" s="250" t="s">
        <v>204</v>
      </c>
      <c r="D3247" s="251" t="n">
        <v>86.87</v>
      </c>
    </row>
    <row r="3248" customFormat="false" ht="12.8" hidden="false" customHeight="false" outlineLevel="0" collapsed="false">
      <c r="A3248" s="250" t="n">
        <v>97597</v>
      </c>
      <c r="B3248" s="250" t="s">
        <v>3690</v>
      </c>
      <c r="C3248" s="250" t="s">
        <v>204</v>
      </c>
      <c r="D3248" s="251" t="n">
        <v>84.66</v>
      </c>
    </row>
    <row r="3249" customFormat="false" ht="12.8" hidden="false" customHeight="false" outlineLevel="0" collapsed="false">
      <c r="A3249" s="250" t="n">
        <v>97598</v>
      </c>
      <c r="B3249" s="250" t="s">
        <v>3691</v>
      </c>
      <c r="C3249" s="250" t="s">
        <v>204</v>
      </c>
      <c r="D3249" s="251" t="n">
        <v>80.45</v>
      </c>
    </row>
    <row r="3250" customFormat="false" ht="12.8" hidden="false" customHeight="false" outlineLevel="0" collapsed="false">
      <c r="A3250" s="250" t="n">
        <v>97599</v>
      </c>
      <c r="B3250" s="250" t="s">
        <v>3692</v>
      </c>
      <c r="C3250" s="250" t="s">
        <v>204</v>
      </c>
      <c r="D3250" s="251" t="n">
        <v>21.71</v>
      </c>
    </row>
    <row r="3251" customFormat="false" ht="12.8" hidden="false" customHeight="false" outlineLevel="0" collapsed="false">
      <c r="A3251" s="250" t="n">
        <v>97609</v>
      </c>
      <c r="B3251" s="250" t="s">
        <v>3693</v>
      </c>
      <c r="C3251" s="250" t="s">
        <v>204</v>
      </c>
      <c r="D3251" s="251" t="n">
        <v>15.75</v>
      </c>
    </row>
    <row r="3252" customFormat="false" ht="12.8" hidden="false" customHeight="false" outlineLevel="0" collapsed="false">
      <c r="A3252" s="250" t="n">
        <v>97610</v>
      </c>
      <c r="B3252" s="250" t="s">
        <v>3694</v>
      </c>
      <c r="C3252" s="250" t="s">
        <v>204</v>
      </c>
      <c r="D3252" s="251" t="n">
        <v>16.4</v>
      </c>
    </row>
    <row r="3253" customFormat="false" ht="12.8" hidden="false" customHeight="false" outlineLevel="0" collapsed="false">
      <c r="A3253" s="250" t="n">
        <v>100902</v>
      </c>
      <c r="B3253" s="250" t="s">
        <v>3695</v>
      </c>
      <c r="C3253" s="250" t="s">
        <v>204</v>
      </c>
      <c r="D3253" s="251" t="n">
        <v>33.52</v>
      </c>
    </row>
    <row r="3254" customFormat="false" ht="12.8" hidden="false" customHeight="false" outlineLevel="0" collapsed="false">
      <c r="A3254" s="250" t="n">
        <v>100903</v>
      </c>
      <c r="B3254" s="250" t="s">
        <v>3696</v>
      </c>
      <c r="C3254" s="250" t="s">
        <v>204</v>
      </c>
      <c r="D3254" s="251" t="n">
        <v>36.36</v>
      </c>
    </row>
    <row r="3255" customFormat="false" ht="12.8" hidden="false" customHeight="false" outlineLevel="0" collapsed="false">
      <c r="A3255" s="250" t="n">
        <v>103782</v>
      </c>
      <c r="B3255" s="250" t="s">
        <v>3697</v>
      </c>
      <c r="C3255" s="250" t="s">
        <v>204</v>
      </c>
      <c r="D3255" s="251" t="n">
        <v>37</v>
      </c>
    </row>
    <row r="3256" customFormat="false" ht="12.8" hidden="false" customHeight="false" outlineLevel="0" collapsed="false">
      <c r="A3256" s="250" t="n">
        <v>105554</v>
      </c>
      <c r="B3256" s="250" t="s">
        <v>3698</v>
      </c>
      <c r="C3256" s="250" t="s">
        <v>204</v>
      </c>
      <c r="D3256" s="251" t="n">
        <v>19.3</v>
      </c>
    </row>
    <row r="3257" customFormat="false" ht="12.8" hidden="false" customHeight="false" outlineLevel="0" collapsed="false">
      <c r="A3257" s="250" t="n">
        <v>101489</v>
      </c>
      <c r="B3257" s="250" t="s">
        <v>3699</v>
      </c>
      <c r="C3257" s="250" t="s">
        <v>204</v>
      </c>
      <c r="D3257" s="251" t="n">
        <v>1610.34</v>
      </c>
    </row>
    <row r="3258" customFormat="false" ht="12.8" hidden="false" customHeight="false" outlineLevel="0" collapsed="false">
      <c r="A3258" s="250" t="n">
        <v>101490</v>
      </c>
      <c r="B3258" s="250" t="s">
        <v>3700</v>
      </c>
      <c r="C3258" s="250" t="s">
        <v>204</v>
      </c>
      <c r="D3258" s="251" t="n">
        <v>1716.16</v>
      </c>
    </row>
    <row r="3259" customFormat="false" ht="12.8" hidden="false" customHeight="false" outlineLevel="0" collapsed="false">
      <c r="A3259" s="250" t="n">
        <v>101491</v>
      </c>
      <c r="B3259" s="250" t="s">
        <v>3701</v>
      </c>
      <c r="C3259" s="250" t="s">
        <v>204</v>
      </c>
      <c r="D3259" s="251" t="n">
        <v>1724.96</v>
      </c>
    </row>
    <row r="3260" customFormat="false" ht="12.8" hidden="false" customHeight="false" outlineLevel="0" collapsed="false">
      <c r="A3260" s="250" t="n">
        <v>101492</v>
      </c>
      <c r="B3260" s="250" t="s">
        <v>3702</v>
      </c>
      <c r="C3260" s="250" t="s">
        <v>204</v>
      </c>
      <c r="D3260" s="251" t="n">
        <v>1869.9</v>
      </c>
    </row>
    <row r="3261" customFormat="false" ht="12.8" hidden="false" customHeight="false" outlineLevel="0" collapsed="false">
      <c r="A3261" s="250" t="n">
        <v>101493</v>
      </c>
      <c r="B3261" s="250" t="s">
        <v>3703</v>
      </c>
      <c r="C3261" s="250" t="s">
        <v>204</v>
      </c>
      <c r="D3261" s="251" t="n">
        <v>1584.26</v>
      </c>
    </row>
    <row r="3262" customFormat="false" ht="12.8" hidden="false" customHeight="false" outlineLevel="0" collapsed="false">
      <c r="A3262" s="250" t="n">
        <v>101494</v>
      </c>
      <c r="B3262" s="250" t="s">
        <v>3704</v>
      </c>
      <c r="C3262" s="250" t="s">
        <v>204</v>
      </c>
      <c r="D3262" s="251" t="n">
        <v>1690.08</v>
      </c>
    </row>
    <row r="3263" customFormat="false" ht="12.8" hidden="false" customHeight="false" outlineLevel="0" collapsed="false">
      <c r="A3263" s="250" t="n">
        <v>101495</v>
      </c>
      <c r="B3263" s="250" t="s">
        <v>3705</v>
      </c>
      <c r="C3263" s="250" t="s">
        <v>204</v>
      </c>
      <c r="D3263" s="251" t="n">
        <v>1698.88</v>
      </c>
    </row>
    <row r="3264" customFormat="false" ht="12.8" hidden="false" customHeight="false" outlineLevel="0" collapsed="false">
      <c r="A3264" s="250" t="n">
        <v>101496</v>
      </c>
      <c r="B3264" s="250" t="s">
        <v>3706</v>
      </c>
      <c r="C3264" s="250" t="s">
        <v>204</v>
      </c>
      <c r="D3264" s="251" t="n">
        <v>1843.82</v>
      </c>
    </row>
    <row r="3265" customFormat="false" ht="12.8" hidden="false" customHeight="false" outlineLevel="0" collapsed="false">
      <c r="A3265" s="250" t="n">
        <v>101497</v>
      </c>
      <c r="B3265" s="250" t="s">
        <v>3707</v>
      </c>
      <c r="C3265" s="250" t="s">
        <v>204</v>
      </c>
      <c r="D3265" s="251" t="n">
        <v>1860.23</v>
      </c>
    </row>
    <row r="3266" customFormat="false" ht="12.8" hidden="false" customHeight="false" outlineLevel="0" collapsed="false">
      <c r="A3266" s="250" t="n">
        <v>101498</v>
      </c>
      <c r="B3266" s="250" t="s">
        <v>3708</v>
      </c>
      <c r="C3266" s="250" t="s">
        <v>204</v>
      </c>
      <c r="D3266" s="251" t="n">
        <v>2020.4</v>
      </c>
    </row>
    <row r="3267" customFormat="false" ht="12.8" hidden="false" customHeight="false" outlineLevel="0" collapsed="false">
      <c r="A3267" s="250" t="n">
        <v>101499</v>
      </c>
      <c r="B3267" s="250" t="s">
        <v>3709</v>
      </c>
      <c r="C3267" s="250" t="s">
        <v>204</v>
      </c>
      <c r="D3267" s="251" t="n">
        <v>2033.72</v>
      </c>
    </row>
    <row r="3268" customFormat="false" ht="12.8" hidden="false" customHeight="false" outlineLevel="0" collapsed="false">
      <c r="A3268" s="250" t="n">
        <v>101500</v>
      </c>
      <c r="B3268" s="250" t="s">
        <v>3710</v>
      </c>
      <c r="C3268" s="250" t="s">
        <v>204</v>
      </c>
      <c r="D3268" s="251" t="n">
        <v>2236.06</v>
      </c>
    </row>
    <row r="3269" customFormat="false" ht="12.8" hidden="false" customHeight="false" outlineLevel="0" collapsed="false">
      <c r="A3269" s="250" t="n">
        <v>101501</v>
      </c>
      <c r="B3269" s="250" t="s">
        <v>3711</v>
      </c>
      <c r="C3269" s="250" t="s">
        <v>204</v>
      </c>
      <c r="D3269" s="251" t="n">
        <v>1843.1</v>
      </c>
    </row>
    <row r="3270" customFormat="false" ht="12.8" hidden="false" customHeight="false" outlineLevel="0" collapsed="false">
      <c r="A3270" s="250" t="n">
        <v>101502</v>
      </c>
      <c r="B3270" s="250" t="s">
        <v>3712</v>
      </c>
      <c r="C3270" s="250" t="s">
        <v>204</v>
      </c>
      <c r="D3270" s="251" t="n">
        <v>2003.27</v>
      </c>
    </row>
    <row r="3271" customFormat="false" ht="12.8" hidden="false" customHeight="false" outlineLevel="0" collapsed="false">
      <c r="A3271" s="250" t="n">
        <v>101503</v>
      </c>
      <c r="B3271" s="250" t="s">
        <v>3713</v>
      </c>
      <c r="C3271" s="250" t="s">
        <v>204</v>
      </c>
      <c r="D3271" s="251" t="n">
        <v>2016.59</v>
      </c>
    </row>
    <row r="3272" customFormat="false" ht="12.8" hidden="false" customHeight="false" outlineLevel="0" collapsed="false">
      <c r="A3272" s="250" t="n">
        <v>101504</v>
      </c>
      <c r="B3272" s="250" t="s">
        <v>3714</v>
      </c>
      <c r="C3272" s="250" t="s">
        <v>204</v>
      </c>
      <c r="D3272" s="251" t="n">
        <v>2218.93</v>
      </c>
    </row>
    <row r="3273" customFormat="false" ht="12.8" hidden="false" customHeight="false" outlineLevel="0" collapsed="false">
      <c r="A3273" s="250" t="n">
        <v>101505</v>
      </c>
      <c r="B3273" s="250" t="s">
        <v>3715</v>
      </c>
      <c r="C3273" s="250" t="s">
        <v>204</v>
      </c>
      <c r="D3273" s="251" t="n">
        <v>1983.59</v>
      </c>
    </row>
    <row r="3274" customFormat="false" ht="12.8" hidden="false" customHeight="false" outlineLevel="0" collapsed="false">
      <c r="A3274" s="250" t="n">
        <v>101506</v>
      </c>
      <c r="B3274" s="250" t="s">
        <v>3716</v>
      </c>
      <c r="C3274" s="250" t="s">
        <v>204</v>
      </c>
      <c r="D3274" s="251" t="n">
        <v>2197.15</v>
      </c>
    </row>
    <row r="3275" customFormat="false" ht="12.8" hidden="false" customHeight="false" outlineLevel="0" collapsed="false">
      <c r="A3275" s="250" t="n">
        <v>101507</v>
      </c>
      <c r="B3275" s="250" t="s">
        <v>3717</v>
      </c>
      <c r="C3275" s="250" t="s">
        <v>204</v>
      </c>
      <c r="D3275" s="251" t="n">
        <v>2214.91</v>
      </c>
    </row>
    <row r="3276" customFormat="false" ht="12.8" hidden="false" customHeight="false" outlineLevel="0" collapsed="false">
      <c r="A3276" s="250" t="n">
        <v>101508</v>
      </c>
      <c r="B3276" s="250" t="s">
        <v>3718</v>
      </c>
      <c r="C3276" s="250" t="s">
        <v>204</v>
      </c>
      <c r="D3276" s="251" t="n">
        <v>2473.64</v>
      </c>
    </row>
    <row r="3277" customFormat="false" ht="12.8" hidden="false" customHeight="false" outlineLevel="0" collapsed="false">
      <c r="A3277" s="250" t="n">
        <v>101509</v>
      </c>
      <c r="B3277" s="250" t="s">
        <v>3719</v>
      </c>
      <c r="C3277" s="250" t="s">
        <v>204</v>
      </c>
      <c r="D3277" s="251" t="n">
        <v>2008.73</v>
      </c>
    </row>
    <row r="3278" customFormat="false" ht="12.8" hidden="false" customHeight="false" outlineLevel="0" collapsed="false">
      <c r="A3278" s="250" t="n">
        <v>101510</v>
      </c>
      <c r="B3278" s="250" t="s">
        <v>3720</v>
      </c>
      <c r="C3278" s="250" t="s">
        <v>204</v>
      </c>
      <c r="D3278" s="251" t="n">
        <v>2222.29</v>
      </c>
    </row>
    <row r="3279" customFormat="false" ht="12.8" hidden="false" customHeight="false" outlineLevel="0" collapsed="false">
      <c r="A3279" s="250" t="n">
        <v>101511</v>
      </c>
      <c r="B3279" s="250" t="s">
        <v>3721</v>
      </c>
      <c r="C3279" s="250" t="s">
        <v>204</v>
      </c>
      <c r="D3279" s="251" t="n">
        <v>2240.05</v>
      </c>
    </row>
    <row r="3280" customFormat="false" ht="12.8" hidden="false" customHeight="false" outlineLevel="0" collapsed="false">
      <c r="A3280" s="250" t="n">
        <v>101512</v>
      </c>
      <c r="B3280" s="250" t="s">
        <v>3722</v>
      </c>
      <c r="C3280" s="250" t="s">
        <v>204</v>
      </c>
      <c r="D3280" s="251" t="n">
        <v>2498.78</v>
      </c>
    </row>
    <row r="3281" customFormat="false" ht="12.8" hidden="false" customHeight="false" outlineLevel="0" collapsed="false">
      <c r="A3281" s="250" t="n">
        <v>101513</v>
      </c>
      <c r="B3281" s="250" t="s">
        <v>3723</v>
      </c>
      <c r="C3281" s="250" t="s">
        <v>204</v>
      </c>
      <c r="D3281" s="251" t="n">
        <v>880.37</v>
      </c>
    </row>
    <row r="3282" customFormat="false" ht="12.8" hidden="false" customHeight="false" outlineLevel="0" collapsed="false">
      <c r="A3282" s="250" t="n">
        <v>101514</v>
      </c>
      <c r="B3282" s="250" t="s">
        <v>3724</v>
      </c>
      <c r="C3282" s="250" t="s">
        <v>204</v>
      </c>
      <c r="D3282" s="251" t="n">
        <v>1007.35</v>
      </c>
    </row>
    <row r="3283" customFormat="false" ht="12.8" hidden="false" customHeight="false" outlineLevel="0" collapsed="false">
      <c r="A3283" s="250" t="n">
        <v>101515</v>
      </c>
      <c r="B3283" s="250" t="s">
        <v>3725</v>
      </c>
      <c r="C3283" s="250" t="s">
        <v>204</v>
      </c>
      <c r="D3283" s="251" t="n">
        <v>1017.91</v>
      </c>
    </row>
    <row r="3284" customFormat="false" ht="12.8" hidden="false" customHeight="false" outlineLevel="0" collapsed="false">
      <c r="A3284" s="250" t="n">
        <v>101516</v>
      </c>
      <c r="B3284" s="250" t="s">
        <v>3726</v>
      </c>
      <c r="C3284" s="250" t="s">
        <v>204</v>
      </c>
      <c r="D3284" s="251" t="n">
        <v>1152.02</v>
      </c>
    </row>
    <row r="3285" customFormat="false" ht="12.8" hidden="false" customHeight="false" outlineLevel="0" collapsed="false">
      <c r="A3285" s="250" t="n">
        <v>101517</v>
      </c>
      <c r="B3285" s="250" t="s">
        <v>3727</v>
      </c>
      <c r="C3285" s="250" t="s">
        <v>204</v>
      </c>
      <c r="D3285" s="251" t="n">
        <v>854.28</v>
      </c>
    </row>
    <row r="3286" customFormat="false" ht="12.8" hidden="false" customHeight="false" outlineLevel="0" collapsed="false">
      <c r="A3286" s="250" t="n">
        <v>101518</v>
      </c>
      <c r="B3286" s="250" t="s">
        <v>3728</v>
      </c>
      <c r="C3286" s="250" t="s">
        <v>204</v>
      </c>
      <c r="D3286" s="251" t="n">
        <v>981.26</v>
      </c>
    </row>
    <row r="3287" customFormat="false" ht="12.8" hidden="false" customHeight="false" outlineLevel="0" collapsed="false">
      <c r="A3287" s="250" t="n">
        <v>101519</v>
      </c>
      <c r="B3287" s="250" t="s">
        <v>3729</v>
      </c>
      <c r="C3287" s="250" t="s">
        <v>204</v>
      </c>
      <c r="D3287" s="251" t="n">
        <v>991.82</v>
      </c>
    </row>
    <row r="3288" customFormat="false" ht="12.8" hidden="false" customHeight="false" outlineLevel="0" collapsed="false">
      <c r="A3288" s="250" t="n">
        <v>101520</v>
      </c>
      <c r="B3288" s="250" t="s">
        <v>3730</v>
      </c>
      <c r="C3288" s="250" t="s">
        <v>204</v>
      </c>
      <c r="D3288" s="251" t="n">
        <v>1125.93</v>
      </c>
    </row>
    <row r="3289" customFormat="false" ht="12.8" hidden="false" customHeight="false" outlineLevel="0" collapsed="false">
      <c r="A3289" s="250" t="n">
        <v>101521</v>
      </c>
      <c r="B3289" s="250" t="s">
        <v>3731</v>
      </c>
      <c r="C3289" s="250" t="s">
        <v>204</v>
      </c>
      <c r="D3289" s="251" t="n">
        <v>1146.6</v>
      </c>
    </row>
    <row r="3290" customFormat="false" ht="12.8" hidden="false" customHeight="false" outlineLevel="0" collapsed="false">
      <c r="A3290" s="250" t="n">
        <v>101522</v>
      </c>
      <c r="B3290" s="250" t="s">
        <v>3732</v>
      </c>
      <c r="C3290" s="250" t="s">
        <v>204</v>
      </c>
      <c r="D3290" s="251" t="n">
        <v>1337.07</v>
      </c>
    </row>
    <row r="3291" customFormat="false" ht="12.8" hidden="false" customHeight="false" outlineLevel="0" collapsed="false">
      <c r="A3291" s="250" t="n">
        <v>101523</v>
      </c>
      <c r="B3291" s="250" t="s">
        <v>3733</v>
      </c>
      <c r="C3291" s="250" t="s">
        <v>204</v>
      </c>
      <c r="D3291" s="251" t="n">
        <v>1352.91</v>
      </c>
    </row>
    <row r="3292" customFormat="false" ht="12.8" hidden="false" customHeight="false" outlineLevel="0" collapsed="false">
      <c r="A3292" s="250" t="n">
        <v>101524</v>
      </c>
      <c r="B3292" s="250" t="s">
        <v>3734</v>
      </c>
      <c r="C3292" s="250" t="s">
        <v>204</v>
      </c>
      <c r="D3292" s="251" t="n">
        <v>1554.08</v>
      </c>
    </row>
    <row r="3293" customFormat="false" ht="12.8" hidden="false" customHeight="false" outlineLevel="0" collapsed="false">
      <c r="A3293" s="250" t="n">
        <v>101525</v>
      </c>
      <c r="B3293" s="250" t="s">
        <v>3735</v>
      </c>
      <c r="C3293" s="250" t="s">
        <v>204</v>
      </c>
      <c r="D3293" s="251" t="n">
        <v>1129.47</v>
      </c>
    </row>
    <row r="3294" customFormat="false" ht="12.8" hidden="false" customHeight="false" outlineLevel="0" collapsed="false">
      <c r="A3294" s="250" t="n">
        <v>101526</v>
      </c>
      <c r="B3294" s="250" t="s">
        <v>3736</v>
      </c>
      <c r="C3294" s="250" t="s">
        <v>204</v>
      </c>
      <c r="D3294" s="251" t="n">
        <v>1319.94</v>
      </c>
    </row>
    <row r="3295" customFormat="false" ht="12.8" hidden="false" customHeight="false" outlineLevel="0" collapsed="false">
      <c r="A3295" s="250" t="n">
        <v>101527</v>
      </c>
      <c r="B3295" s="250" t="s">
        <v>3737</v>
      </c>
      <c r="C3295" s="250" t="s">
        <v>204</v>
      </c>
      <c r="D3295" s="251" t="n">
        <v>1335.78</v>
      </c>
    </row>
    <row r="3296" customFormat="false" ht="12.8" hidden="false" customHeight="false" outlineLevel="0" collapsed="false">
      <c r="A3296" s="250" t="n">
        <v>101528</v>
      </c>
      <c r="B3296" s="250" t="s">
        <v>3738</v>
      </c>
      <c r="C3296" s="250" t="s">
        <v>204</v>
      </c>
      <c r="D3296" s="251" t="n">
        <v>1536.95</v>
      </c>
    </row>
    <row r="3297" customFormat="false" ht="12.8" hidden="false" customHeight="false" outlineLevel="0" collapsed="false">
      <c r="A3297" s="250" t="n">
        <v>101529</v>
      </c>
      <c r="B3297" s="250" t="s">
        <v>3739</v>
      </c>
      <c r="C3297" s="250" t="s">
        <v>204</v>
      </c>
      <c r="D3297" s="251" t="n">
        <v>1288.02</v>
      </c>
    </row>
    <row r="3298" customFormat="false" ht="12.8" hidden="false" customHeight="false" outlineLevel="0" collapsed="false">
      <c r="A3298" s="250" t="n">
        <v>101530</v>
      </c>
      <c r="B3298" s="250" t="s">
        <v>3740</v>
      </c>
      <c r="C3298" s="250" t="s">
        <v>204</v>
      </c>
      <c r="D3298" s="251" t="n">
        <v>1541.98</v>
      </c>
    </row>
    <row r="3299" customFormat="false" ht="12.8" hidden="false" customHeight="false" outlineLevel="0" collapsed="false">
      <c r="A3299" s="250" t="n">
        <v>101531</v>
      </c>
      <c r="B3299" s="250" t="s">
        <v>3741</v>
      </c>
      <c r="C3299" s="250" t="s">
        <v>204</v>
      </c>
      <c r="D3299" s="251" t="n">
        <v>1563.1</v>
      </c>
    </row>
    <row r="3300" customFormat="false" ht="12.8" hidden="false" customHeight="false" outlineLevel="0" collapsed="false">
      <c r="A3300" s="250" t="n">
        <v>101532</v>
      </c>
      <c r="B3300" s="250" t="s">
        <v>3742</v>
      </c>
      <c r="C3300" s="250" t="s">
        <v>204</v>
      </c>
      <c r="D3300" s="251" t="n">
        <v>1831.33</v>
      </c>
    </row>
    <row r="3301" customFormat="false" ht="12.8" hidden="false" customHeight="false" outlineLevel="0" collapsed="false">
      <c r="A3301" s="250" t="n">
        <v>101533</v>
      </c>
      <c r="B3301" s="250" t="s">
        <v>3743</v>
      </c>
      <c r="C3301" s="250" t="s">
        <v>204</v>
      </c>
      <c r="D3301" s="251" t="n">
        <v>1313.16</v>
      </c>
    </row>
    <row r="3302" customFormat="false" ht="12.8" hidden="false" customHeight="false" outlineLevel="0" collapsed="false">
      <c r="A3302" s="250" t="n">
        <v>101534</v>
      </c>
      <c r="B3302" s="250" t="s">
        <v>3744</v>
      </c>
      <c r="C3302" s="250" t="s">
        <v>204</v>
      </c>
      <c r="D3302" s="251" t="n">
        <v>1567.12</v>
      </c>
    </row>
    <row r="3303" customFormat="false" ht="12.8" hidden="false" customHeight="false" outlineLevel="0" collapsed="false">
      <c r="A3303" s="250" t="n">
        <v>101535</v>
      </c>
      <c r="B3303" s="250" t="s">
        <v>3745</v>
      </c>
      <c r="C3303" s="250" t="s">
        <v>204</v>
      </c>
      <c r="D3303" s="251" t="n">
        <v>1588.24</v>
      </c>
    </row>
    <row r="3304" customFormat="false" ht="12.8" hidden="false" customHeight="false" outlineLevel="0" collapsed="false">
      <c r="A3304" s="250" t="n">
        <v>101536</v>
      </c>
      <c r="B3304" s="250" t="s">
        <v>3746</v>
      </c>
      <c r="C3304" s="250" t="s">
        <v>204</v>
      </c>
      <c r="D3304" s="251" t="n">
        <v>1856.47</v>
      </c>
    </row>
    <row r="3305" customFormat="false" ht="12.8" hidden="false" customHeight="false" outlineLevel="0" collapsed="false">
      <c r="A3305" s="250" t="n">
        <v>101537</v>
      </c>
      <c r="B3305" s="250" t="s">
        <v>3747</v>
      </c>
      <c r="C3305" s="250" t="s">
        <v>204</v>
      </c>
      <c r="D3305" s="251" t="n">
        <v>116.55</v>
      </c>
    </row>
    <row r="3306" customFormat="false" ht="12.8" hidden="false" customHeight="false" outlineLevel="0" collapsed="false">
      <c r="A3306" s="250" t="n">
        <v>101538</v>
      </c>
      <c r="B3306" s="250" t="s">
        <v>3748</v>
      </c>
      <c r="C3306" s="250" t="s">
        <v>204</v>
      </c>
      <c r="D3306" s="251" t="n">
        <v>47.48</v>
      </c>
    </row>
    <row r="3307" customFormat="false" ht="12.8" hidden="false" customHeight="false" outlineLevel="0" collapsed="false">
      <c r="A3307" s="250" t="n">
        <v>101539</v>
      </c>
      <c r="B3307" s="250" t="s">
        <v>3749</v>
      </c>
      <c r="C3307" s="250" t="s">
        <v>204</v>
      </c>
      <c r="D3307" s="251" t="n">
        <v>81.59</v>
      </c>
    </row>
    <row r="3308" customFormat="false" ht="12.8" hidden="false" customHeight="false" outlineLevel="0" collapsed="false">
      <c r="A3308" s="250" t="n">
        <v>101540</v>
      </c>
      <c r="B3308" s="250" t="s">
        <v>3750</v>
      </c>
      <c r="C3308" s="250" t="s">
        <v>204</v>
      </c>
      <c r="D3308" s="251" t="n">
        <v>134.3</v>
      </c>
    </row>
    <row r="3309" customFormat="false" ht="12.8" hidden="false" customHeight="false" outlineLevel="0" collapsed="false">
      <c r="A3309" s="250" t="n">
        <v>101541</v>
      </c>
      <c r="B3309" s="250" t="s">
        <v>3751</v>
      </c>
      <c r="C3309" s="250" t="s">
        <v>204</v>
      </c>
      <c r="D3309" s="251" t="n">
        <v>175.93</v>
      </c>
    </row>
    <row r="3310" customFormat="false" ht="12.8" hidden="false" customHeight="false" outlineLevel="0" collapsed="false">
      <c r="A3310" s="250" t="n">
        <v>101542</v>
      </c>
      <c r="B3310" s="250" t="s">
        <v>3752</v>
      </c>
      <c r="C3310" s="250" t="s">
        <v>204</v>
      </c>
      <c r="D3310" s="251" t="n">
        <v>36.75</v>
      </c>
    </row>
    <row r="3311" customFormat="false" ht="12.8" hidden="false" customHeight="false" outlineLevel="0" collapsed="false">
      <c r="A3311" s="250" t="n">
        <v>101543</v>
      </c>
      <c r="B3311" s="250" t="s">
        <v>3753</v>
      </c>
      <c r="C3311" s="250" t="s">
        <v>204</v>
      </c>
      <c r="D3311" s="251" t="n">
        <v>67.03</v>
      </c>
    </row>
    <row r="3312" customFormat="false" ht="12.8" hidden="false" customHeight="false" outlineLevel="0" collapsed="false">
      <c r="A3312" s="250" t="n">
        <v>101544</v>
      </c>
      <c r="B3312" s="250" t="s">
        <v>3754</v>
      </c>
      <c r="C3312" s="250" t="s">
        <v>204</v>
      </c>
      <c r="D3312" s="251" t="n">
        <v>105.7</v>
      </c>
    </row>
    <row r="3313" customFormat="false" ht="12.8" hidden="false" customHeight="false" outlineLevel="0" collapsed="false">
      <c r="A3313" s="250" t="n">
        <v>101545</v>
      </c>
      <c r="B3313" s="250" t="s">
        <v>3755</v>
      </c>
      <c r="C3313" s="250" t="s">
        <v>204</v>
      </c>
      <c r="D3313" s="251" t="n">
        <v>150.71</v>
      </c>
    </row>
    <row r="3314" customFormat="false" ht="12.8" hidden="false" customHeight="false" outlineLevel="0" collapsed="false">
      <c r="A3314" s="250" t="n">
        <v>101546</v>
      </c>
      <c r="B3314" s="250" t="s">
        <v>3756</v>
      </c>
      <c r="C3314" s="250" t="s">
        <v>204</v>
      </c>
      <c r="D3314" s="251" t="n">
        <v>32.44</v>
      </c>
    </row>
    <row r="3315" customFormat="false" ht="12.8" hidden="false" customHeight="false" outlineLevel="0" collapsed="false">
      <c r="A3315" s="250" t="n">
        <v>101547</v>
      </c>
      <c r="B3315" s="250" t="s">
        <v>3757</v>
      </c>
      <c r="C3315" s="250" t="s">
        <v>204</v>
      </c>
      <c r="D3315" s="251" t="n">
        <v>99.43</v>
      </c>
    </row>
    <row r="3316" customFormat="false" ht="12.8" hidden="false" customHeight="false" outlineLevel="0" collapsed="false">
      <c r="A3316" s="250" t="n">
        <v>101548</v>
      </c>
      <c r="B3316" s="250" t="s">
        <v>3758</v>
      </c>
      <c r="C3316" s="250" t="s">
        <v>204</v>
      </c>
      <c r="D3316" s="251" t="n">
        <v>8.81</v>
      </c>
    </row>
    <row r="3317" customFormat="false" ht="12.8" hidden="false" customHeight="false" outlineLevel="0" collapsed="false">
      <c r="A3317" s="250" t="n">
        <v>101549</v>
      </c>
      <c r="B3317" s="250" t="s">
        <v>3759</v>
      </c>
      <c r="C3317" s="250" t="s">
        <v>204</v>
      </c>
      <c r="D3317" s="251" t="n">
        <v>25.88</v>
      </c>
    </row>
    <row r="3318" customFormat="false" ht="12.8" hidden="false" customHeight="false" outlineLevel="0" collapsed="false">
      <c r="A3318" s="250" t="n">
        <v>101553</v>
      </c>
      <c r="B3318" s="250" t="s">
        <v>3760</v>
      </c>
      <c r="C3318" s="250" t="s">
        <v>204</v>
      </c>
      <c r="D3318" s="251" t="n">
        <v>16.93</v>
      </c>
    </row>
    <row r="3319" customFormat="false" ht="12.8" hidden="false" customHeight="false" outlineLevel="0" collapsed="false">
      <c r="A3319" s="250" t="n">
        <v>101554</v>
      </c>
      <c r="B3319" s="250" t="s">
        <v>3761</v>
      </c>
      <c r="C3319" s="250" t="s">
        <v>204</v>
      </c>
      <c r="D3319" s="251" t="n">
        <v>13.13</v>
      </c>
    </row>
    <row r="3320" customFormat="false" ht="12.8" hidden="false" customHeight="false" outlineLevel="0" collapsed="false">
      <c r="A3320" s="250" t="n">
        <v>101555</v>
      </c>
      <c r="B3320" s="250" t="s">
        <v>3762</v>
      </c>
      <c r="C3320" s="250" t="s">
        <v>204</v>
      </c>
      <c r="D3320" s="251" t="n">
        <v>9.67</v>
      </c>
    </row>
    <row r="3321" customFormat="false" ht="12.8" hidden="false" customHeight="false" outlineLevel="0" collapsed="false">
      <c r="A3321" s="250" t="n">
        <v>101556</v>
      </c>
      <c r="B3321" s="250" t="s">
        <v>3763</v>
      </c>
      <c r="C3321" s="250" t="s">
        <v>204</v>
      </c>
      <c r="D3321" s="251" t="n">
        <v>9.12</v>
      </c>
    </row>
    <row r="3322" customFormat="false" ht="12.8" hidden="false" customHeight="false" outlineLevel="0" collapsed="false">
      <c r="A3322" s="250" t="n">
        <v>101560</v>
      </c>
      <c r="B3322" s="250" t="s">
        <v>3764</v>
      </c>
      <c r="C3322" s="250" t="s">
        <v>171</v>
      </c>
      <c r="D3322" s="251" t="n">
        <v>9.65</v>
      </c>
    </row>
    <row r="3323" customFormat="false" ht="12.8" hidden="false" customHeight="false" outlineLevel="0" collapsed="false">
      <c r="A3323" s="250" t="n">
        <v>101561</v>
      </c>
      <c r="B3323" s="250" t="s">
        <v>3765</v>
      </c>
      <c r="C3323" s="250" t="s">
        <v>171</v>
      </c>
      <c r="D3323" s="251" t="n">
        <v>15.3</v>
      </c>
    </row>
    <row r="3324" customFormat="false" ht="12.8" hidden="false" customHeight="false" outlineLevel="0" collapsed="false">
      <c r="A3324" s="250" t="n">
        <v>101562</v>
      </c>
      <c r="B3324" s="250" t="s">
        <v>3766</v>
      </c>
      <c r="C3324" s="250" t="s">
        <v>171</v>
      </c>
      <c r="D3324" s="251" t="n">
        <v>23.66</v>
      </c>
    </row>
    <row r="3325" customFormat="false" ht="12.8" hidden="false" customHeight="false" outlineLevel="0" collapsed="false">
      <c r="A3325" s="250" t="n">
        <v>101563</v>
      </c>
      <c r="B3325" s="250" t="s">
        <v>3767</v>
      </c>
      <c r="C3325" s="250" t="s">
        <v>171</v>
      </c>
      <c r="D3325" s="251" t="n">
        <v>33.39</v>
      </c>
    </row>
    <row r="3326" customFormat="false" ht="12.8" hidden="false" customHeight="false" outlineLevel="0" collapsed="false">
      <c r="A3326" s="250" t="n">
        <v>101564</v>
      </c>
      <c r="B3326" s="250" t="s">
        <v>3768</v>
      </c>
      <c r="C3326" s="250" t="s">
        <v>171</v>
      </c>
      <c r="D3326" s="251" t="n">
        <v>49.31</v>
      </c>
    </row>
    <row r="3327" customFormat="false" ht="12.8" hidden="false" customHeight="false" outlineLevel="0" collapsed="false">
      <c r="A3327" s="250" t="n">
        <v>101565</v>
      </c>
      <c r="B3327" s="250" t="s">
        <v>3769</v>
      </c>
      <c r="C3327" s="250" t="s">
        <v>171</v>
      </c>
      <c r="D3327" s="251" t="n">
        <v>68.96</v>
      </c>
    </row>
    <row r="3328" customFormat="false" ht="12.8" hidden="false" customHeight="false" outlineLevel="0" collapsed="false">
      <c r="A3328" s="250" t="n">
        <v>101567</v>
      </c>
      <c r="B3328" s="250" t="s">
        <v>3770</v>
      </c>
      <c r="C3328" s="250" t="s">
        <v>171</v>
      </c>
      <c r="D3328" s="251" t="n">
        <v>89.49</v>
      </c>
    </row>
    <row r="3329" customFormat="false" ht="12.8" hidden="false" customHeight="false" outlineLevel="0" collapsed="false">
      <c r="A3329" s="250" t="n">
        <v>101568</v>
      </c>
      <c r="B3329" s="250" t="s">
        <v>3771</v>
      </c>
      <c r="C3329" s="250" t="s">
        <v>171</v>
      </c>
      <c r="D3329" s="251" t="n">
        <v>117</v>
      </c>
    </row>
    <row r="3330" customFormat="false" ht="12.8" hidden="false" customHeight="false" outlineLevel="0" collapsed="false">
      <c r="A3330" s="250" t="n">
        <v>101630</v>
      </c>
      <c r="B3330" s="250" t="s">
        <v>3772</v>
      </c>
      <c r="C3330" s="250" t="s">
        <v>204</v>
      </c>
      <c r="D3330" s="251" t="n">
        <v>88.63</v>
      </c>
    </row>
    <row r="3331" customFormat="false" ht="12.8" hidden="false" customHeight="false" outlineLevel="0" collapsed="false">
      <c r="A3331" s="250" t="n">
        <v>101632</v>
      </c>
      <c r="B3331" s="250" t="s">
        <v>3773</v>
      </c>
      <c r="C3331" s="250" t="s">
        <v>204</v>
      </c>
      <c r="D3331" s="251" t="n">
        <v>40.51</v>
      </c>
    </row>
    <row r="3332" customFormat="false" ht="12.8" hidden="false" customHeight="false" outlineLevel="0" collapsed="false">
      <c r="A3332" s="250" t="n">
        <v>101633</v>
      </c>
      <c r="B3332" s="250" t="s">
        <v>3774</v>
      </c>
      <c r="C3332" s="250" t="s">
        <v>204</v>
      </c>
      <c r="D3332" s="251" t="n">
        <v>109.46</v>
      </c>
    </row>
    <row r="3333" customFormat="false" ht="12.8" hidden="false" customHeight="false" outlineLevel="0" collapsed="false">
      <c r="A3333" s="250" t="n">
        <v>101636</v>
      </c>
      <c r="B3333" s="250" t="s">
        <v>3775</v>
      </c>
      <c r="C3333" s="250" t="s">
        <v>204</v>
      </c>
      <c r="D3333" s="251" t="n">
        <v>174</v>
      </c>
    </row>
    <row r="3334" customFormat="false" ht="12.8" hidden="false" customHeight="false" outlineLevel="0" collapsed="false">
      <c r="A3334" s="250" t="n">
        <v>101637</v>
      </c>
      <c r="B3334" s="250" t="s">
        <v>3776</v>
      </c>
      <c r="C3334" s="250" t="s">
        <v>204</v>
      </c>
      <c r="D3334" s="251" t="n">
        <v>168.98</v>
      </c>
    </row>
    <row r="3335" customFormat="false" ht="12.8" hidden="false" customHeight="false" outlineLevel="0" collapsed="false">
      <c r="A3335" s="250" t="n">
        <v>101651</v>
      </c>
      <c r="B3335" s="250" t="s">
        <v>3777</v>
      </c>
      <c r="C3335" s="250" t="s">
        <v>204</v>
      </c>
      <c r="D3335" s="251" t="n">
        <v>72.09</v>
      </c>
    </row>
    <row r="3336" customFormat="false" ht="12.8" hidden="false" customHeight="false" outlineLevel="0" collapsed="false">
      <c r="A3336" s="250" t="n">
        <v>101653</v>
      </c>
      <c r="B3336" s="250" t="s">
        <v>3778</v>
      </c>
      <c r="C3336" s="250" t="s">
        <v>204</v>
      </c>
      <c r="D3336" s="251" t="n">
        <v>327.42</v>
      </c>
    </row>
    <row r="3337" customFormat="false" ht="12.8" hidden="false" customHeight="false" outlineLevel="0" collapsed="false">
      <c r="A3337" s="250" t="n">
        <v>101654</v>
      </c>
      <c r="B3337" s="250" t="s">
        <v>3779</v>
      </c>
      <c r="C3337" s="250" t="s">
        <v>204</v>
      </c>
      <c r="D3337" s="251" t="n">
        <v>212.03</v>
      </c>
    </row>
    <row r="3338" customFormat="false" ht="12.8" hidden="false" customHeight="false" outlineLevel="0" collapsed="false">
      <c r="A3338" s="250" t="n">
        <v>101655</v>
      </c>
      <c r="B3338" s="250" t="s">
        <v>3780</v>
      </c>
      <c r="C3338" s="250" t="s">
        <v>204</v>
      </c>
      <c r="D3338" s="251" t="n">
        <v>318.76</v>
      </c>
    </row>
    <row r="3339" customFormat="false" ht="12.8" hidden="false" customHeight="false" outlineLevel="0" collapsed="false">
      <c r="A3339" s="250" t="n">
        <v>101656</v>
      </c>
      <c r="B3339" s="250" t="s">
        <v>3781</v>
      </c>
      <c r="C3339" s="250" t="s">
        <v>204</v>
      </c>
      <c r="D3339" s="251" t="n">
        <v>343.68</v>
      </c>
    </row>
    <row r="3340" customFormat="false" ht="12.8" hidden="false" customHeight="false" outlineLevel="0" collapsed="false">
      <c r="A3340" s="250" t="n">
        <v>101657</v>
      </c>
      <c r="B3340" s="250" t="s">
        <v>3782</v>
      </c>
      <c r="C3340" s="250" t="s">
        <v>204</v>
      </c>
      <c r="D3340" s="251" t="n">
        <v>396.77</v>
      </c>
    </row>
    <row r="3341" customFormat="false" ht="12.8" hidden="false" customHeight="false" outlineLevel="0" collapsed="false">
      <c r="A3341" s="250" t="n">
        <v>101658</v>
      </c>
      <c r="B3341" s="250" t="s">
        <v>3783</v>
      </c>
      <c r="C3341" s="250" t="s">
        <v>204</v>
      </c>
      <c r="D3341" s="251" t="n">
        <v>505.93</v>
      </c>
    </row>
    <row r="3342" customFormat="false" ht="12.8" hidden="false" customHeight="false" outlineLevel="0" collapsed="false">
      <c r="A3342" s="250" t="n">
        <v>101659</v>
      </c>
      <c r="B3342" s="250" t="s">
        <v>3784</v>
      </c>
      <c r="C3342" s="250" t="s">
        <v>204</v>
      </c>
      <c r="D3342" s="251" t="n">
        <v>573.81</v>
      </c>
    </row>
    <row r="3343" customFormat="false" ht="12.8" hidden="false" customHeight="false" outlineLevel="0" collapsed="false">
      <c r="A3343" s="250" t="n">
        <v>101660</v>
      </c>
      <c r="B3343" s="250" t="s">
        <v>3785</v>
      </c>
      <c r="C3343" s="250" t="s">
        <v>204</v>
      </c>
      <c r="D3343" s="251" t="n">
        <v>894.3</v>
      </c>
    </row>
    <row r="3344" customFormat="false" ht="12.8" hidden="false" customHeight="false" outlineLevel="0" collapsed="false">
      <c r="A3344" s="250" t="n">
        <v>101661</v>
      </c>
      <c r="B3344" s="250" t="s">
        <v>3786</v>
      </c>
      <c r="C3344" s="250" t="s">
        <v>204</v>
      </c>
      <c r="D3344" s="251" t="n">
        <v>146.85</v>
      </c>
    </row>
    <row r="3345" customFormat="false" ht="12.8" hidden="false" customHeight="false" outlineLevel="0" collapsed="false">
      <c r="A3345" s="250" t="n">
        <v>101663</v>
      </c>
      <c r="B3345" s="250" t="s">
        <v>3787</v>
      </c>
      <c r="C3345" s="250" t="s">
        <v>204</v>
      </c>
      <c r="D3345" s="251" t="n">
        <v>35.93</v>
      </c>
    </row>
    <row r="3346" customFormat="false" ht="12.8" hidden="false" customHeight="false" outlineLevel="0" collapsed="false">
      <c r="A3346" s="250" t="n">
        <v>101664</v>
      </c>
      <c r="B3346" s="250" t="s">
        <v>3788</v>
      </c>
      <c r="C3346" s="250" t="s">
        <v>204</v>
      </c>
      <c r="D3346" s="251" t="n">
        <v>37.12</v>
      </c>
    </row>
    <row r="3347" customFormat="false" ht="12.8" hidden="false" customHeight="false" outlineLevel="0" collapsed="false">
      <c r="A3347" s="250" t="n">
        <v>101665</v>
      </c>
      <c r="B3347" s="250" t="s">
        <v>3789</v>
      </c>
      <c r="C3347" s="250" t="s">
        <v>204</v>
      </c>
      <c r="D3347" s="251" t="n">
        <v>42.26</v>
      </c>
    </row>
    <row r="3348" customFormat="false" ht="12.8" hidden="false" customHeight="false" outlineLevel="0" collapsed="false">
      <c r="A3348" s="250" t="n">
        <v>100578</v>
      </c>
      <c r="B3348" s="250" t="s">
        <v>3790</v>
      </c>
      <c r="C3348" s="250" t="s">
        <v>204</v>
      </c>
      <c r="D3348" s="251" t="n">
        <v>549.1</v>
      </c>
    </row>
    <row r="3349" customFormat="false" ht="12.8" hidden="false" customHeight="false" outlineLevel="0" collapsed="false">
      <c r="A3349" s="250" t="n">
        <v>100579</v>
      </c>
      <c r="B3349" s="250" t="s">
        <v>3791</v>
      </c>
      <c r="C3349" s="250" t="s">
        <v>204</v>
      </c>
      <c r="D3349" s="251" t="n">
        <v>600.47</v>
      </c>
    </row>
    <row r="3350" customFormat="false" ht="12.8" hidden="false" customHeight="false" outlineLevel="0" collapsed="false">
      <c r="A3350" s="250" t="n">
        <v>100580</v>
      </c>
      <c r="B3350" s="250" t="s">
        <v>3792</v>
      </c>
      <c r="C3350" s="250" t="s">
        <v>204</v>
      </c>
      <c r="D3350" s="251" t="n">
        <v>673.45</v>
      </c>
    </row>
    <row r="3351" customFormat="false" ht="12.8" hidden="false" customHeight="false" outlineLevel="0" collapsed="false">
      <c r="A3351" s="250" t="n">
        <v>100581</v>
      </c>
      <c r="B3351" s="250" t="s">
        <v>3793</v>
      </c>
      <c r="C3351" s="250" t="s">
        <v>204</v>
      </c>
      <c r="D3351" s="251" t="n">
        <v>625.89</v>
      </c>
    </row>
    <row r="3352" customFormat="false" ht="12.8" hidden="false" customHeight="false" outlineLevel="0" collapsed="false">
      <c r="A3352" s="250" t="n">
        <v>100582</v>
      </c>
      <c r="B3352" s="250" t="s">
        <v>3794</v>
      </c>
      <c r="C3352" s="250" t="s">
        <v>204</v>
      </c>
      <c r="D3352" s="251" t="n">
        <v>757.61</v>
      </c>
    </row>
    <row r="3353" customFormat="false" ht="12.8" hidden="false" customHeight="false" outlineLevel="0" collapsed="false">
      <c r="A3353" s="250" t="n">
        <v>100583</v>
      </c>
      <c r="B3353" s="250" t="s">
        <v>3795</v>
      </c>
      <c r="C3353" s="250" t="s">
        <v>204</v>
      </c>
      <c r="D3353" s="251" t="n">
        <v>653.64</v>
      </c>
    </row>
    <row r="3354" customFormat="false" ht="12.8" hidden="false" customHeight="false" outlineLevel="0" collapsed="false">
      <c r="A3354" s="250" t="n">
        <v>100584</v>
      </c>
      <c r="B3354" s="250" t="s">
        <v>3796</v>
      </c>
      <c r="C3354" s="250" t="s">
        <v>204</v>
      </c>
      <c r="D3354" s="251" t="n">
        <v>732.71</v>
      </c>
    </row>
    <row r="3355" customFormat="false" ht="12.8" hidden="false" customHeight="false" outlineLevel="0" collapsed="false">
      <c r="A3355" s="250" t="n">
        <v>100585</v>
      </c>
      <c r="B3355" s="250" t="s">
        <v>3797</v>
      </c>
      <c r="C3355" s="250" t="s">
        <v>204</v>
      </c>
      <c r="D3355" s="251" t="n">
        <v>707.17</v>
      </c>
    </row>
    <row r="3356" customFormat="false" ht="12.8" hidden="false" customHeight="false" outlineLevel="0" collapsed="false">
      <c r="A3356" s="250" t="n">
        <v>100586</v>
      </c>
      <c r="B3356" s="250" t="s">
        <v>3798</v>
      </c>
      <c r="C3356" s="250" t="s">
        <v>204</v>
      </c>
      <c r="D3356" s="251" t="n">
        <v>833.03</v>
      </c>
    </row>
    <row r="3357" customFormat="false" ht="12.8" hidden="false" customHeight="false" outlineLevel="0" collapsed="false">
      <c r="A3357" s="250" t="n">
        <v>100587</v>
      </c>
      <c r="B3357" s="250" t="s">
        <v>3799</v>
      </c>
      <c r="C3357" s="250" t="s">
        <v>204</v>
      </c>
      <c r="D3357" s="251" t="n">
        <v>763.22</v>
      </c>
    </row>
    <row r="3358" customFormat="false" ht="12.8" hidden="false" customHeight="false" outlineLevel="0" collapsed="false">
      <c r="A3358" s="250" t="n">
        <v>100588</v>
      </c>
      <c r="B3358" s="250" t="s">
        <v>3800</v>
      </c>
      <c r="C3358" s="250" t="s">
        <v>204</v>
      </c>
      <c r="D3358" s="251" t="n">
        <v>861.03</v>
      </c>
    </row>
    <row r="3359" customFormat="false" ht="12.8" hidden="false" customHeight="false" outlineLevel="0" collapsed="false">
      <c r="A3359" s="250" t="n">
        <v>100589</v>
      </c>
      <c r="B3359" s="250" t="s">
        <v>3801</v>
      </c>
      <c r="C3359" s="250" t="s">
        <v>204</v>
      </c>
      <c r="D3359" s="251" t="n">
        <v>859.55</v>
      </c>
    </row>
    <row r="3360" customFormat="false" ht="12.8" hidden="false" customHeight="false" outlineLevel="0" collapsed="false">
      <c r="A3360" s="250" t="n">
        <v>100590</v>
      </c>
      <c r="B3360" s="250" t="s">
        <v>3802</v>
      </c>
      <c r="C3360" s="250" t="s">
        <v>204</v>
      </c>
      <c r="D3360" s="251" t="n">
        <v>956.58</v>
      </c>
    </row>
    <row r="3361" customFormat="false" ht="12.8" hidden="false" customHeight="false" outlineLevel="0" collapsed="false">
      <c r="A3361" s="250" t="n">
        <v>100591</v>
      </c>
      <c r="B3361" s="250" t="s">
        <v>3803</v>
      </c>
      <c r="C3361" s="250" t="s">
        <v>204</v>
      </c>
      <c r="D3361" s="251" t="n">
        <v>844.72</v>
      </c>
    </row>
    <row r="3362" customFormat="false" ht="12.8" hidden="false" customHeight="false" outlineLevel="0" collapsed="false">
      <c r="A3362" s="250" t="n">
        <v>100592</v>
      </c>
      <c r="B3362" s="250" t="s">
        <v>3804</v>
      </c>
      <c r="C3362" s="250" t="s">
        <v>204</v>
      </c>
      <c r="D3362" s="251" t="n">
        <v>925.05</v>
      </c>
    </row>
    <row r="3363" customFormat="false" ht="12.8" hidden="false" customHeight="false" outlineLevel="0" collapsed="false">
      <c r="A3363" s="250" t="n">
        <v>100593</v>
      </c>
      <c r="B3363" s="250" t="s">
        <v>3805</v>
      </c>
      <c r="C3363" s="250" t="s">
        <v>204</v>
      </c>
      <c r="D3363" s="251" t="n">
        <v>905.12</v>
      </c>
    </row>
    <row r="3364" customFormat="false" ht="12.8" hidden="false" customHeight="false" outlineLevel="0" collapsed="false">
      <c r="A3364" s="250" t="n">
        <v>100594</v>
      </c>
      <c r="B3364" s="250" t="s">
        <v>3806</v>
      </c>
      <c r="C3364" s="250" t="s">
        <v>204</v>
      </c>
      <c r="D3364" s="251" t="n">
        <v>1041.02</v>
      </c>
    </row>
    <row r="3365" customFormat="false" ht="12.8" hidden="false" customHeight="false" outlineLevel="0" collapsed="false">
      <c r="A3365" s="250" t="n">
        <v>100595</v>
      </c>
      <c r="B3365" s="250" t="s">
        <v>3807</v>
      </c>
      <c r="C3365" s="250" t="s">
        <v>204</v>
      </c>
      <c r="D3365" s="251" t="n">
        <v>1086.53</v>
      </c>
    </row>
    <row r="3366" customFormat="false" ht="12.8" hidden="false" customHeight="false" outlineLevel="0" collapsed="false">
      <c r="A3366" s="250" t="n">
        <v>100596</v>
      </c>
      <c r="B3366" s="250" t="s">
        <v>3808</v>
      </c>
      <c r="C3366" s="250" t="s">
        <v>204</v>
      </c>
      <c r="D3366" s="251" t="n">
        <v>1269.58</v>
      </c>
    </row>
    <row r="3367" customFormat="false" ht="12.8" hidden="false" customHeight="false" outlineLevel="0" collapsed="false">
      <c r="A3367" s="250" t="n">
        <v>100597</v>
      </c>
      <c r="B3367" s="250" t="s">
        <v>3809</v>
      </c>
      <c r="C3367" s="250" t="s">
        <v>204</v>
      </c>
      <c r="D3367" s="251" t="n">
        <v>1269.82</v>
      </c>
    </row>
    <row r="3368" customFormat="false" ht="12.8" hidden="false" customHeight="false" outlineLevel="0" collapsed="false">
      <c r="A3368" s="250" t="n">
        <v>100598</v>
      </c>
      <c r="B3368" s="250" t="s">
        <v>3810</v>
      </c>
      <c r="C3368" s="250" t="s">
        <v>204</v>
      </c>
      <c r="D3368" s="251" t="n">
        <v>1420.72</v>
      </c>
    </row>
    <row r="3369" customFormat="false" ht="12.8" hidden="false" customHeight="false" outlineLevel="0" collapsed="false">
      <c r="A3369" s="250" t="n">
        <v>100599</v>
      </c>
      <c r="B3369" s="250" t="s">
        <v>3811</v>
      </c>
      <c r="C3369" s="250" t="s">
        <v>204</v>
      </c>
      <c r="D3369" s="251" t="n">
        <v>544.78</v>
      </c>
    </row>
    <row r="3370" customFormat="false" ht="12.8" hidden="false" customHeight="false" outlineLevel="0" collapsed="false">
      <c r="A3370" s="250" t="n">
        <v>100600</v>
      </c>
      <c r="B3370" s="250" t="s">
        <v>3812</v>
      </c>
      <c r="C3370" s="250" t="s">
        <v>204</v>
      </c>
      <c r="D3370" s="251" t="n">
        <v>656.43</v>
      </c>
    </row>
    <row r="3371" customFormat="false" ht="12.8" hidden="false" customHeight="false" outlineLevel="0" collapsed="false">
      <c r="A3371" s="250" t="n">
        <v>100601</v>
      </c>
      <c r="B3371" s="250" t="s">
        <v>3813</v>
      </c>
      <c r="C3371" s="250" t="s">
        <v>204</v>
      </c>
      <c r="D3371" s="251" t="n">
        <v>837.01</v>
      </c>
    </row>
    <row r="3372" customFormat="false" ht="12.8" hidden="false" customHeight="false" outlineLevel="0" collapsed="false">
      <c r="A3372" s="250" t="n">
        <v>100602</v>
      </c>
      <c r="B3372" s="250" t="s">
        <v>3814</v>
      </c>
      <c r="C3372" s="250" t="s">
        <v>204</v>
      </c>
      <c r="D3372" s="251" t="n">
        <v>1062.35</v>
      </c>
    </row>
    <row r="3373" customFormat="false" ht="12.8" hidden="false" customHeight="false" outlineLevel="0" collapsed="false">
      <c r="A3373" s="250" t="n">
        <v>100603</v>
      </c>
      <c r="B3373" s="250" t="s">
        <v>3815</v>
      </c>
      <c r="C3373" s="250" t="s">
        <v>204</v>
      </c>
      <c r="D3373" s="251" t="n">
        <v>1644.89</v>
      </c>
    </row>
    <row r="3374" customFormat="false" ht="12.8" hidden="false" customHeight="false" outlineLevel="0" collapsed="false">
      <c r="A3374" s="250" t="n">
        <v>100604</v>
      </c>
      <c r="B3374" s="250" t="s">
        <v>3816</v>
      </c>
      <c r="C3374" s="250" t="s">
        <v>204</v>
      </c>
      <c r="D3374" s="251" t="n">
        <v>696.78</v>
      </c>
    </row>
    <row r="3375" customFormat="false" ht="12.8" hidden="false" customHeight="false" outlineLevel="0" collapsed="false">
      <c r="A3375" s="250" t="n">
        <v>100605</v>
      </c>
      <c r="B3375" s="250" t="s">
        <v>3817</v>
      </c>
      <c r="C3375" s="250" t="s">
        <v>204</v>
      </c>
      <c r="D3375" s="251" t="n">
        <v>1116.4</v>
      </c>
    </row>
    <row r="3376" customFormat="false" ht="12.8" hidden="false" customHeight="false" outlineLevel="0" collapsed="false">
      <c r="A3376" s="250" t="n">
        <v>100606</v>
      </c>
      <c r="B3376" s="250" t="s">
        <v>3818</v>
      </c>
      <c r="C3376" s="250" t="s">
        <v>204</v>
      </c>
      <c r="D3376" s="251" t="n">
        <v>1716.86</v>
      </c>
    </row>
    <row r="3377" customFormat="false" ht="12.8" hidden="false" customHeight="false" outlineLevel="0" collapsed="false">
      <c r="A3377" s="250" t="n">
        <v>100607</v>
      </c>
      <c r="B3377" s="250" t="s">
        <v>3819</v>
      </c>
      <c r="C3377" s="250" t="s">
        <v>204</v>
      </c>
      <c r="D3377" s="251" t="n">
        <v>716.04</v>
      </c>
    </row>
    <row r="3378" customFormat="false" ht="12.8" hidden="false" customHeight="false" outlineLevel="0" collapsed="false">
      <c r="A3378" s="250" t="n">
        <v>100608</v>
      </c>
      <c r="B3378" s="250" t="s">
        <v>3820</v>
      </c>
      <c r="C3378" s="250" t="s">
        <v>204</v>
      </c>
      <c r="D3378" s="251" t="n">
        <v>1143.04</v>
      </c>
    </row>
    <row r="3379" customFormat="false" ht="12.8" hidden="false" customHeight="false" outlineLevel="0" collapsed="false">
      <c r="A3379" s="250" t="n">
        <v>100609</v>
      </c>
      <c r="B3379" s="250" t="s">
        <v>3821</v>
      </c>
      <c r="C3379" s="250" t="s">
        <v>204</v>
      </c>
      <c r="D3379" s="251" t="n">
        <v>1755.65</v>
      </c>
    </row>
    <row r="3380" customFormat="false" ht="12.8" hidden="false" customHeight="false" outlineLevel="0" collapsed="false">
      <c r="A3380" s="250" t="n">
        <v>100610</v>
      </c>
      <c r="B3380" s="250" t="s">
        <v>3822</v>
      </c>
      <c r="C3380" s="250" t="s">
        <v>204</v>
      </c>
      <c r="D3380" s="251" t="n">
        <v>735.14</v>
      </c>
    </row>
    <row r="3381" customFormat="false" ht="12.8" hidden="false" customHeight="false" outlineLevel="0" collapsed="false">
      <c r="A3381" s="250" t="n">
        <v>100611</v>
      </c>
      <c r="B3381" s="250" t="s">
        <v>3823</v>
      </c>
      <c r="C3381" s="250" t="s">
        <v>204</v>
      </c>
      <c r="D3381" s="251" t="n">
        <v>927.85</v>
      </c>
    </row>
    <row r="3382" customFormat="false" ht="12.8" hidden="false" customHeight="false" outlineLevel="0" collapsed="false">
      <c r="A3382" s="250" t="n">
        <v>100612</v>
      </c>
      <c r="B3382" s="250" t="s">
        <v>3824</v>
      </c>
      <c r="C3382" s="250" t="s">
        <v>204</v>
      </c>
      <c r="D3382" s="251" t="n">
        <v>1169.2</v>
      </c>
    </row>
    <row r="3383" customFormat="false" ht="12.8" hidden="false" customHeight="false" outlineLevel="0" collapsed="false">
      <c r="A3383" s="250" t="n">
        <v>100613</v>
      </c>
      <c r="B3383" s="250" t="s">
        <v>3825</v>
      </c>
      <c r="C3383" s="250" t="s">
        <v>204</v>
      </c>
      <c r="D3383" s="251" t="n">
        <v>1793.69</v>
      </c>
    </row>
    <row r="3384" customFormat="false" ht="12.8" hidden="false" customHeight="false" outlineLevel="0" collapsed="false">
      <c r="A3384" s="250" t="n">
        <v>100614</v>
      </c>
      <c r="B3384" s="250" t="s">
        <v>3826</v>
      </c>
      <c r="C3384" s="250" t="s">
        <v>204</v>
      </c>
      <c r="D3384" s="251" t="n">
        <v>972.39</v>
      </c>
    </row>
    <row r="3385" customFormat="false" ht="12.8" hidden="false" customHeight="false" outlineLevel="0" collapsed="false">
      <c r="A3385" s="250" t="n">
        <v>100615</v>
      </c>
      <c r="B3385" s="250" t="s">
        <v>3827</v>
      </c>
      <c r="C3385" s="250" t="s">
        <v>204</v>
      </c>
      <c r="D3385" s="251" t="n">
        <v>1221.2</v>
      </c>
    </row>
    <row r="3386" customFormat="false" ht="12.8" hidden="false" customHeight="false" outlineLevel="0" collapsed="false">
      <c r="A3386" s="250" t="n">
        <v>100616</v>
      </c>
      <c r="B3386" s="250" t="s">
        <v>3828</v>
      </c>
      <c r="C3386" s="250" t="s">
        <v>204</v>
      </c>
      <c r="D3386" s="251" t="n">
        <v>1874.22</v>
      </c>
    </row>
    <row r="3387" customFormat="false" ht="12.8" hidden="false" customHeight="false" outlineLevel="0" collapsed="false">
      <c r="A3387" s="250" t="n">
        <v>100617</v>
      </c>
      <c r="B3387" s="250" t="s">
        <v>3829</v>
      </c>
      <c r="C3387" s="250" t="s">
        <v>204</v>
      </c>
      <c r="D3387" s="251" t="n">
        <v>1273.12</v>
      </c>
    </row>
    <row r="3388" customFormat="false" ht="12.8" hidden="false" customHeight="false" outlineLevel="0" collapsed="false">
      <c r="A3388" s="250" t="n">
        <v>100618</v>
      </c>
      <c r="B3388" s="250" t="s">
        <v>3830</v>
      </c>
      <c r="C3388" s="250" t="s">
        <v>204</v>
      </c>
      <c r="D3388" s="251" t="n">
        <v>1956.38</v>
      </c>
    </row>
    <row r="3389" customFormat="false" ht="12.8" hidden="false" customHeight="false" outlineLevel="0" collapsed="false">
      <c r="A3389" s="250" t="n">
        <v>100619</v>
      </c>
      <c r="B3389" s="250" t="s">
        <v>3831</v>
      </c>
      <c r="C3389" s="250" t="s">
        <v>204</v>
      </c>
      <c r="D3389" s="251" t="n">
        <v>622.36</v>
      </c>
    </row>
    <row r="3390" customFormat="false" ht="12.8" hidden="false" customHeight="false" outlineLevel="0" collapsed="false">
      <c r="A3390" s="250" t="n">
        <v>100620</v>
      </c>
      <c r="B3390" s="250" t="s">
        <v>3832</v>
      </c>
      <c r="C3390" s="250" t="s">
        <v>204</v>
      </c>
      <c r="D3390" s="251" t="n">
        <v>2686.61</v>
      </c>
    </row>
    <row r="3391" customFormat="false" ht="12.8" hidden="false" customHeight="false" outlineLevel="0" collapsed="false">
      <c r="A3391" s="250" t="n">
        <v>100621</v>
      </c>
      <c r="B3391" s="250" t="s">
        <v>3833</v>
      </c>
      <c r="C3391" s="250" t="s">
        <v>204</v>
      </c>
      <c r="D3391" s="251" t="n">
        <v>3143.39</v>
      </c>
    </row>
    <row r="3392" customFormat="false" ht="12.8" hidden="false" customHeight="false" outlineLevel="0" collapsed="false">
      <c r="A3392" s="250" t="n">
        <v>100622</v>
      </c>
      <c r="B3392" s="250" t="s">
        <v>3834</v>
      </c>
      <c r="C3392" s="250" t="s">
        <v>204</v>
      </c>
      <c r="D3392" s="251" t="n">
        <v>2407.05</v>
      </c>
    </row>
    <row r="3393" customFormat="false" ht="12.8" hidden="false" customHeight="false" outlineLevel="0" collapsed="false">
      <c r="A3393" s="250" t="n">
        <v>100623</v>
      </c>
      <c r="B3393" s="250" t="s">
        <v>3835</v>
      </c>
      <c r="C3393" s="250" t="s">
        <v>204</v>
      </c>
      <c r="D3393" s="251" t="n">
        <v>2610.4</v>
      </c>
    </row>
    <row r="3394" customFormat="false" ht="12.8" hidden="false" customHeight="false" outlineLevel="0" collapsed="false">
      <c r="A3394" s="250" t="n">
        <v>97605</v>
      </c>
      <c r="B3394" s="250" t="s">
        <v>3836</v>
      </c>
      <c r="C3394" s="250" t="s">
        <v>204</v>
      </c>
      <c r="D3394" s="251" t="n">
        <v>96.62</v>
      </c>
    </row>
    <row r="3395" customFormat="false" ht="12.8" hidden="false" customHeight="false" outlineLevel="0" collapsed="false">
      <c r="A3395" s="250" t="n">
        <v>97607</v>
      </c>
      <c r="B3395" s="250" t="s">
        <v>3837</v>
      </c>
      <c r="C3395" s="250" t="s">
        <v>204</v>
      </c>
      <c r="D3395" s="251" t="n">
        <v>124.01</v>
      </c>
    </row>
    <row r="3396" customFormat="false" ht="12.8" hidden="false" customHeight="false" outlineLevel="0" collapsed="false">
      <c r="A3396" s="250" t="n">
        <v>102102</v>
      </c>
      <c r="B3396" s="250" t="s">
        <v>3838</v>
      </c>
      <c r="C3396" s="250" t="s">
        <v>204</v>
      </c>
      <c r="D3396" s="251" t="n">
        <v>11181.8</v>
      </c>
    </row>
    <row r="3397" customFormat="false" ht="12.8" hidden="false" customHeight="false" outlineLevel="0" collapsed="false">
      <c r="A3397" s="250" t="n">
        <v>102103</v>
      </c>
      <c r="B3397" s="250" t="s">
        <v>3839</v>
      </c>
      <c r="C3397" s="250" t="s">
        <v>204</v>
      </c>
      <c r="D3397" s="251" t="n">
        <v>12424.34</v>
      </c>
    </row>
    <row r="3398" customFormat="false" ht="12.8" hidden="false" customHeight="false" outlineLevel="0" collapsed="false">
      <c r="A3398" s="250" t="n">
        <v>102104</v>
      </c>
      <c r="B3398" s="250" t="s">
        <v>3840</v>
      </c>
      <c r="C3398" s="250" t="s">
        <v>204</v>
      </c>
      <c r="D3398" s="251" t="n">
        <v>15885.18</v>
      </c>
    </row>
    <row r="3399" customFormat="false" ht="12.8" hidden="false" customHeight="false" outlineLevel="0" collapsed="false">
      <c r="A3399" s="250" t="n">
        <v>102105</v>
      </c>
      <c r="B3399" s="250" t="s">
        <v>3841</v>
      </c>
      <c r="C3399" s="250" t="s">
        <v>204</v>
      </c>
      <c r="D3399" s="251" t="n">
        <v>19480.87</v>
      </c>
    </row>
    <row r="3400" customFormat="false" ht="12.8" hidden="false" customHeight="false" outlineLevel="0" collapsed="false">
      <c r="A3400" s="250" t="n">
        <v>102106</v>
      </c>
      <c r="B3400" s="250" t="s">
        <v>3842</v>
      </c>
      <c r="C3400" s="250" t="s">
        <v>204</v>
      </c>
      <c r="D3400" s="251" t="n">
        <v>24384.03</v>
      </c>
    </row>
    <row r="3401" customFormat="false" ht="12.8" hidden="false" customHeight="false" outlineLevel="0" collapsed="false">
      <c r="A3401" s="250" t="n">
        <v>102107</v>
      </c>
      <c r="B3401" s="250" t="s">
        <v>3843</v>
      </c>
      <c r="C3401" s="250" t="s">
        <v>204</v>
      </c>
      <c r="D3401" s="251" t="n">
        <v>33950.13</v>
      </c>
    </row>
    <row r="3402" customFormat="false" ht="12.8" hidden="false" customHeight="false" outlineLevel="0" collapsed="false">
      <c r="A3402" s="250" t="n">
        <v>102108</v>
      </c>
      <c r="B3402" s="250" t="s">
        <v>3844</v>
      </c>
      <c r="C3402" s="250" t="s">
        <v>204</v>
      </c>
      <c r="D3402" s="251" t="n">
        <v>39504.31</v>
      </c>
    </row>
    <row r="3403" customFormat="false" ht="12.8" hidden="false" customHeight="false" outlineLevel="0" collapsed="false">
      <c r="A3403" s="250" t="n">
        <v>102109</v>
      </c>
      <c r="B3403" s="250" t="s">
        <v>3845</v>
      </c>
      <c r="C3403" s="250" t="s">
        <v>204</v>
      </c>
      <c r="D3403" s="251" t="n">
        <v>65.88</v>
      </c>
    </row>
    <row r="3404" customFormat="false" ht="12.8" hidden="false" customHeight="false" outlineLevel="0" collapsed="false">
      <c r="A3404" s="250" t="n">
        <v>102110</v>
      </c>
      <c r="B3404" s="250" t="s">
        <v>3846</v>
      </c>
      <c r="C3404" s="250" t="s">
        <v>204</v>
      </c>
      <c r="D3404" s="251" t="n">
        <v>174.78</v>
      </c>
    </row>
    <row r="3405" customFormat="false" ht="12.8" hidden="false" customHeight="false" outlineLevel="0" collapsed="false">
      <c r="A3405" s="250" t="n">
        <v>103654</v>
      </c>
      <c r="B3405" s="250" t="s">
        <v>3847</v>
      </c>
      <c r="C3405" s="250" t="s">
        <v>204</v>
      </c>
      <c r="D3405" s="251" t="n">
        <v>63838.11</v>
      </c>
    </row>
    <row r="3406" customFormat="false" ht="12.8" hidden="false" customHeight="false" outlineLevel="0" collapsed="false">
      <c r="A3406" s="250" t="n">
        <v>103655</v>
      </c>
      <c r="B3406" s="250" t="s">
        <v>3848</v>
      </c>
      <c r="C3406" s="250" t="s">
        <v>204</v>
      </c>
      <c r="D3406" s="251" t="n">
        <v>87400.32</v>
      </c>
    </row>
    <row r="3407" customFormat="false" ht="12.8" hidden="false" customHeight="false" outlineLevel="0" collapsed="false">
      <c r="A3407" s="250" t="n">
        <v>103656</v>
      </c>
      <c r="B3407" s="250" t="s">
        <v>3849</v>
      </c>
      <c r="C3407" s="250" t="s">
        <v>204</v>
      </c>
      <c r="D3407" s="251" t="n">
        <v>122124.25</v>
      </c>
    </row>
    <row r="3408" customFormat="false" ht="12.8" hidden="false" customHeight="false" outlineLevel="0" collapsed="false">
      <c r="A3408" s="250" t="n">
        <v>96973</v>
      </c>
      <c r="B3408" s="250" t="s">
        <v>3850</v>
      </c>
      <c r="C3408" s="250" t="s">
        <v>171</v>
      </c>
      <c r="D3408" s="251" t="n">
        <v>77.61</v>
      </c>
    </row>
    <row r="3409" customFormat="false" ht="12.8" hidden="false" customHeight="false" outlineLevel="0" collapsed="false">
      <c r="A3409" s="250" t="n">
        <v>96974</v>
      </c>
      <c r="B3409" s="250" t="s">
        <v>3851</v>
      </c>
      <c r="C3409" s="250" t="s">
        <v>171</v>
      </c>
      <c r="D3409" s="251" t="n">
        <v>98.51</v>
      </c>
    </row>
    <row r="3410" customFormat="false" ht="12.8" hidden="false" customHeight="false" outlineLevel="0" collapsed="false">
      <c r="A3410" s="250" t="n">
        <v>96975</v>
      </c>
      <c r="B3410" s="250" t="s">
        <v>3852</v>
      </c>
      <c r="C3410" s="250" t="s">
        <v>171</v>
      </c>
      <c r="D3410" s="251" t="n">
        <v>120.28</v>
      </c>
    </row>
    <row r="3411" customFormat="false" ht="12.8" hidden="false" customHeight="false" outlineLevel="0" collapsed="false">
      <c r="A3411" s="250" t="n">
        <v>96976</v>
      </c>
      <c r="B3411" s="250" t="s">
        <v>3853</v>
      </c>
      <c r="C3411" s="250" t="s">
        <v>171</v>
      </c>
      <c r="D3411" s="251" t="n">
        <v>155.07</v>
      </c>
    </row>
    <row r="3412" customFormat="false" ht="12.8" hidden="false" customHeight="false" outlineLevel="0" collapsed="false">
      <c r="A3412" s="250" t="n">
        <v>96977</v>
      </c>
      <c r="B3412" s="250" t="s">
        <v>3854</v>
      </c>
      <c r="C3412" s="250" t="s">
        <v>171</v>
      </c>
      <c r="D3412" s="251" t="n">
        <v>54.71</v>
      </c>
    </row>
    <row r="3413" customFormat="false" ht="12.8" hidden="false" customHeight="false" outlineLevel="0" collapsed="false">
      <c r="A3413" s="250" t="n">
        <v>96978</v>
      </c>
      <c r="B3413" s="250" t="s">
        <v>3855</v>
      </c>
      <c r="C3413" s="250" t="s">
        <v>171</v>
      </c>
      <c r="D3413" s="251" t="n">
        <v>71.99</v>
      </c>
    </row>
    <row r="3414" customFormat="false" ht="12.8" hidden="false" customHeight="false" outlineLevel="0" collapsed="false">
      <c r="A3414" s="250" t="n">
        <v>96979</v>
      </c>
      <c r="B3414" s="250" t="s">
        <v>3856</v>
      </c>
      <c r="C3414" s="250" t="s">
        <v>171</v>
      </c>
      <c r="D3414" s="251" t="n">
        <v>102.69</v>
      </c>
    </row>
    <row r="3415" customFormat="false" ht="12.8" hidden="false" customHeight="false" outlineLevel="0" collapsed="false">
      <c r="A3415" s="250" t="n">
        <v>96984</v>
      </c>
      <c r="B3415" s="250" t="s">
        <v>3857</v>
      </c>
      <c r="C3415" s="250" t="s">
        <v>204</v>
      </c>
      <c r="D3415" s="251" t="n">
        <v>72.36</v>
      </c>
    </row>
    <row r="3416" customFormat="false" ht="12.8" hidden="false" customHeight="false" outlineLevel="0" collapsed="false">
      <c r="A3416" s="250" t="n">
        <v>96985</v>
      </c>
      <c r="B3416" s="250" t="s">
        <v>3858</v>
      </c>
      <c r="C3416" s="250" t="s">
        <v>204</v>
      </c>
      <c r="D3416" s="251" t="n">
        <v>103.53</v>
      </c>
    </row>
    <row r="3417" customFormat="false" ht="12.8" hidden="false" customHeight="false" outlineLevel="0" collapsed="false">
      <c r="A3417" s="250" t="n">
        <v>96986</v>
      </c>
      <c r="B3417" s="250" t="s">
        <v>3859</v>
      </c>
      <c r="C3417" s="250" t="s">
        <v>204</v>
      </c>
      <c r="D3417" s="251" t="n">
        <v>154.74</v>
      </c>
    </row>
    <row r="3418" customFormat="false" ht="12.8" hidden="false" customHeight="false" outlineLevel="0" collapsed="false">
      <c r="A3418" s="250" t="n">
        <v>96987</v>
      </c>
      <c r="B3418" s="250" t="s">
        <v>3860</v>
      </c>
      <c r="C3418" s="250" t="s">
        <v>204</v>
      </c>
      <c r="D3418" s="251" t="n">
        <v>152.07</v>
      </c>
    </row>
    <row r="3419" customFormat="false" ht="12.8" hidden="false" customHeight="false" outlineLevel="0" collapsed="false">
      <c r="A3419" s="250" t="n">
        <v>96988</v>
      </c>
      <c r="B3419" s="250" t="s">
        <v>3861</v>
      </c>
      <c r="C3419" s="250" t="s">
        <v>204</v>
      </c>
      <c r="D3419" s="251" t="n">
        <v>175.8</v>
      </c>
    </row>
    <row r="3420" customFormat="false" ht="12.8" hidden="false" customHeight="false" outlineLevel="0" collapsed="false">
      <c r="A3420" s="250" t="n">
        <v>96989</v>
      </c>
      <c r="B3420" s="250" t="s">
        <v>3862</v>
      </c>
      <c r="C3420" s="250" t="s">
        <v>204</v>
      </c>
      <c r="D3420" s="251" t="n">
        <v>147.05</v>
      </c>
    </row>
    <row r="3421" customFormat="false" ht="12.8" hidden="false" customHeight="false" outlineLevel="0" collapsed="false">
      <c r="A3421" s="250" t="n">
        <v>98463</v>
      </c>
      <c r="B3421" s="250" t="s">
        <v>3863</v>
      </c>
      <c r="C3421" s="250" t="s">
        <v>204</v>
      </c>
      <c r="D3421" s="251" t="n">
        <v>33.34</v>
      </c>
    </row>
    <row r="3422" customFormat="false" ht="12.8" hidden="false" customHeight="false" outlineLevel="0" collapsed="false">
      <c r="A3422" s="250" t="n">
        <v>104746</v>
      </c>
      <c r="B3422" s="250" t="s">
        <v>3864</v>
      </c>
      <c r="C3422" s="250" t="s">
        <v>204</v>
      </c>
      <c r="D3422" s="251" t="n">
        <v>31.84</v>
      </c>
    </row>
    <row r="3423" customFormat="false" ht="12.8" hidden="false" customHeight="false" outlineLevel="0" collapsed="false">
      <c r="A3423" s="250" t="n">
        <v>104749</v>
      </c>
      <c r="B3423" s="250" t="s">
        <v>3865</v>
      </c>
      <c r="C3423" s="250" t="s">
        <v>204</v>
      </c>
      <c r="D3423" s="251" t="n">
        <v>27.02</v>
      </c>
    </row>
    <row r="3424" customFormat="false" ht="12.8" hidden="false" customHeight="false" outlineLevel="0" collapsed="false">
      <c r="A3424" s="250" t="n">
        <v>104750</v>
      </c>
      <c r="B3424" s="250" t="s">
        <v>3866</v>
      </c>
      <c r="C3424" s="250" t="s">
        <v>204</v>
      </c>
      <c r="D3424" s="251" t="n">
        <v>22.09</v>
      </c>
    </row>
    <row r="3425" customFormat="false" ht="12.8" hidden="false" customHeight="false" outlineLevel="0" collapsed="false">
      <c r="A3425" s="250" t="n">
        <v>104751</v>
      </c>
      <c r="B3425" s="250" t="s">
        <v>3867</v>
      </c>
      <c r="C3425" s="250" t="s">
        <v>204</v>
      </c>
      <c r="D3425" s="251" t="n">
        <v>30.56</v>
      </c>
    </row>
    <row r="3426" customFormat="false" ht="12.8" hidden="false" customHeight="false" outlineLevel="0" collapsed="false">
      <c r="A3426" s="250" t="n">
        <v>104752</v>
      </c>
      <c r="B3426" s="250" t="s">
        <v>3868</v>
      </c>
      <c r="C3426" s="250" t="s">
        <v>204</v>
      </c>
      <c r="D3426" s="251" t="n">
        <v>24.29</v>
      </c>
    </row>
    <row r="3427" customFormat="false" ht="12.8" hidden="false" customHeight="false" outlineLevel="0" collapsed="false">
      <c r="A3427" s="250" t="n">
        <v>104753</v>
      </c>
      <c r="B3427" s="250" t="s">
        <v>3869</v>
      </c>
      <c r="C3427" s="250" t="s">
        <v>204</v>
      </c>
      <c r="D3427" s="251" t="n">
        <v>28.41</v>
      </c>
    </row>
    <row r="3428" customFormat="false" ht="12.8" hidden="false" customHeight="false" outlineLevel="0" collapsed="false">
      <c r="A3428" s="250" t="n">
        <v>104754</v>
      </c>
      <c r="B3428" s="250" t="s">
        <v>3870</v>
      </c>
      <c r="C3428" s="250" t="s">
        <v>204</v>
      </c>
      <c r="D3428" s="251" t="n">
        <v>35.49</v>
      </c>
    </row>
    <row r="3429" customFormat="false" ht="12.8" hidden="false" customHeight="false" outlineLevel="0" collapsed="false">
      <c r="A3429" s="250" t="n">
        <v>104755</v>
      </c>
      <c r="B3429" s="250" t="s">
        <v>3871</v>
      </c>
      <c r="C3429" s="250" t="s">
        <v>204</v>
      </c>
      <c r="D3429" s="251" t="n">
        <v>46.46</v>
      </c>
    </row>
    <row r="3430" customFormat="false" ht="12.8" hidden="false" customHeight="false" outlineLevel="0" collapsed="false">
      <c r="A3430" s="250" t="n">
        <v>103490</v>
      </c>
      <c r="B3430" s="250" t="s">
        <v>3872</v>
      </c>
      <c r="C3430" s="250" t="s">
        <v>33</v>
      </c>
      <c r="D3430" s="251" t="n">
        <v>3552.01</v>
      </c>
    </row>
    <row r="3431" customFormat="false" ht="12.8" hidden="false" customHeight="false" outlineLevel="0" collapsed="false">
      <c r="A3431" s="250" t="n">
        <v>103491</v>
      </c>
      <c r="B3431" s="250" t="s">
        <v>3873</v>
      </c>
      <c r="C3431" s="250" t="s">
        <v>33</v>
      </c>
      <c r="D3431" s="251" t="n">
        <v>619.53</v>
      </c>
    </row>
    <row r="3432" customFormat="false" ht="12.8" hidden="false" customHeight="false" outlineLevel="0" collapsed="false">
      <c r="A3432" s="250" t="n">
        <v>104758</v>
      </c>
      <c r="B3432" s="250" t="s">
        <v>3874</v>
      </c>
      <c r="C3432" s="250" t="s">
        <v>204</v>
      </c>
      <c r="D3432" s="251" t="n">
        <v>22.86</v>
      </c>
    </row>
    <row r="3433" customFormat="false" ht="12.8" hidden="false" customHeight="false" outlineLevel="0" collapsed="false">
      <c r="A3433" s="250" t="n">
        <v>104759</v>
      </c>
      <c r="B3433" s="250" t="s">
        <v>3875</v>
      </c>
      <c r="C3433" s="250" t="s">
        <v>204</v>
      </c>
      <c r="D3433" s="251" t="n">
        <v>60.91</v>
      </c>
    </row>
    <row r="3434" customFormat="false" ht="12.8" hidden="false" customHeight="false" outlineLevel="0" collapsed="false">
      <c r="A3434" s="250" t="n">
        <v>104760</v>
      </c>
      <c r="B3434" s="250" t="s">
        <v>3876</v>
      </c>
      <c r="C3434" s="250" t="s">
        <v>204</v>
      </c>
      <c r="D3434" s="251" t="n">
        <v>88.97</v>
      </c>
    </row>
    <row r="3435" customFormat="false" ht="12.8" hidden="false" customHeight="false" outlineLevel="0" collapsed="false">
      <c r="A3435" s="250" t="n">
        <v>104761</v>
      </c>
      <c r="B3435" s="250" t="s">
        <v>3877</v>
      </c>
      <c r="C3435" s="250" t="s">
        <v>204</v>
      </c>
      <c r="D3435" s="251" t="n">
        <v>11.54</v>
      </c>
    </row>
    <row r="3436" customFormat="false" ht="12.8" hidden="false" customHeight="false" outlineLevel="0" collapsed="false">
      <c r="A3436" s="250" t="n">
        <v>104762</v>
      </c>
      <c r="B3436" s="250" t="s">
        <v>3878</v>
      </c>
      <c r="C3436" s="250" t="s">
        <v>204</v>
      </c>
      <c r="D3436" s="251" t="n">
        <v>30.77</v>
      </c>
    </row>
    <row r="3437" customFormat="false" ht="12.8" hidden="false" customHeight="false" outlineLevel="0" collapsed="false">
      <c r="A3437" s="250" t="n">
        <v>104763</v>
      </c>
      <c r="B3437" s="250" t="s">
        <v>3879</v>
      </c>
      <c r="C3437" s="250" t="s">
        <v>204</v>
      </c>
      <c r="D3437" s="251" t="n">
        <v>44.94</v>
      </c>
    </row>
    <row r="3438" customFormat="false" ht="12.8" hidden="false" customHeight="false" outlineLevel="0" collapsed="false">
      <c r="A3438" s="250" t="n">
        <v>104764</v>
      </c>
      <c r="B3438" s="250" t="s">
        <v>3880</v>
      </c>
      <c r="C3438" s="250" t="s">
        <v>171</v>
      </c>
      <c r="D3438" s="251" t="n">
        <v>24.35</v>
      </c>
    </row>
    <row r="3439" customFormat="false" ht="12.8" hidden="false" customHeight="false" outlineLevel="0" collapsed="false">
      <c r="A3439" s="250" t="n">
        <v>104765</v>
      </c>
      <c r="B3439" s="250" t="s">
        <v>3881</v>
      </c>
      <c r="C3439" s="250" t="s">
        <v>171</v>
      </c>
      <c r="D3439" s="251" t="n">
        <v>21.22</v>
      </c>
    </row>
    <row r="3440" customFormat="false" ht="12.8" hidden="false" customHeight="false" outlineLevel="0" collapsed="false">
      <c r="A3440" s="250" t="n">
        <v>104766</v>
      </c>
      <c r="B3440" s="250" t="s">
        <v>3882</v>
      </c>
      <c r="C3440" s="250" t="s">
        <v>171</v>
      </c>
      <c r="D3440" s="251" t="n">
        <v>21.63</v>
      </c>
    </row>
    <row r="3441" customFormat="false" ht="12.8" hidden="false" customHeight="false" outlineLevel="0" collapsed="false">
      <c r="A3441" s="250" t="n">
        <v>104768</v>
      </c>
      <c r="B3441" s="250" t="s">
        <v>3883</v>
      </c>
      <c r="C3441" s="250" t="s">
        <v>204</v>
      </c>
      <c r="D3441" s="251" t="n">
        <v>0.96</v>
      </c>
    </row>
    <row r="3442" customFormat="false" ht="12.8" hidden="false" customHeight="false" outlineLevel="0" collapsed="false">
      <c r="A3442" s="250" t="n">
        <v>104770</v>
      </c>
      <c r="B3442" s="250" t="s">
        <v>3884</v>
      </c>
      <c r="C3442" s="250" t="s">
        <v>204</v>
      </c>
      <c r="D3442" s="251" t="n">
        <v>2.58</v>
      </c>
    </row>
    <row r="3443" customFormat="false" ht="12.8" hidden="false" customHeight="false" outlineLevel="0" collapsed="false">
      <c r="A3443" s="250" t="n">
        <v>104772</v>
      </c>
      <c r="B3443" s="250" t="s">
        <v>3885</v>
      </c>
      <c r="C3443" s="250" t="s">
        <v>204</v>
      </c>
      <c r="D3443" s="251" t="n">
        <v>3.77</v>
      </c>
    </row>
    <row r="3444" customFormat="false" ht="12.8" hidden="false" customHeight="false" outlineLevel="0" collapsed="false">
      <c r="A3444" s="250" t="n">
        <v>104774</v>
      </c>
      <c r="B3444" s="250" t="s">
        <v>3886</v>
      </c>
      <c r="C3444" s="250" t="s">
        <v>204</v>
      </c>
      <c r="D3444" s="251" t="n">
        <v>3.24</v>
      </c>
    </row>
    <row r="3445" customFormat="false" ht="12.8" hidden="false" customHeight="false" outlineLevel="0" collapsed="false">
      <c r="A3445" s="250" t="n">
        <v>104776</v>
      </c>
      <c r="B3445" s="250" t="s">
        <v>3887</v>
      </c>
      <c r="C3445" s="250" t="s">
        <v>204</v>
      </c>
      <c r="D3445" s="251" t="n">
        <v>8.66</v>
      </c>
    </row>
    <row r="3446" customFormat="false" ht="12.8" hidden="false" customHeight="false" outlineLevel="0" collapsed="false">
      <c r="A3446" s="250" t="n">
        <v>104778</v>
      </c>
      <c r="B3446" s="250" t="s">
        <v>3888</v>
      </c>
      <c r="C3446" s="250" t="s">
        <v>204</v>
      </c>
      <c r="D3446" s="251" t="n">
        <v>12.66</v>
      </c>
    </row>
    <row r="3447" customFormat="false" ht="12.8" hidden="false" customHeight="false" outlineLevel="0" collapsed="false">
      <c r="A3447" s="250" t="n">
        <v>104780</v>
      </c>
      <c r="B3447" s="250" t="s">
        <v>3889</v>
      </c>
      <c r="C3447" s="250" t="s">
        <v>171</v>
      </c>
      <c r="D3447" s="251" t="n">
        <v>7.03</v>
      </c>
    </row>
    <row r="3448" customFormat="false" ht="12.8" hidden="false" customHeight="false" outlineLevel="0" collapsed="false">
      <c r="A3448" s="250" t="n">
        <v>104785</v>
      </c>
      <c r="B3448" s="250" t="s">
        <v>3890</v>
      </c>
      <c r="C3448" s="250" t="s">
        <v>171</v>
      </c>
      <c r="D3448" s="251" t="n">
        <v>14.88</v>
      </c>
    </row>
    <row r="3449" customFormat="false" ht="12.8" hidden="false" customHeight="false" outlineLevel="0" collapsed="false">
      <c r="A3449" s="250" t="n">
        <v>96765</v>
      </c>
      <c r="B3449" s="250" t="s">
        <v>3891</v>
      </c>
      <c r="C3449" s="250" t="s">
        <v>204</v>
      </c>
      <c r="D3449" s="251" t="n">
        <v>1817.89</v>
      </c>
    </row>
    <row r="3450" customFormat="false" ht="12.8" hidden="false" customHeight="false" outlineLevel="0" collapsed="false">
      <c r="A3450" s="250" t="n">
        <v>101905</v>
      </c>
      <c r="B3450" s="250" t="s">
        <v>3892</v>
      </c>
      <c r="C3450" s="250" t="s">
        <v>204</v>
      </c>
      <c r="D3450" s="251" t="n">
        <v>233</v>
      </c>
    </row>
    <row r="3451" customFormat="false" ht="12.8" hidden="false" customHeight="false" outlineLevel="0" collapsed="false">
      <c r="A3451" s="250" t="n">
        <v>101906</v>
      </c>
      <c r="B3451" s="250" t="s">
        <v>3893</v>
      </c>
      <c r="C3451" s="250" t="s">
        <v>204</v>
      </c>
      <c r="D3451" s="251" t="n">
        <v>666.78</v>
      </c>
    </row>
    <row r="3452" customFormat="false" ht="12.8" hidden="false" customHeight="false" outlineLevel="0" collapsed="false">
      <c r="A3452" s="250" t="n">
        <v>101907</v>
      </c>
      <c r="B3452" s="250" t="s">
        <v>3894</v>
      </c>
      <c r="C3452" s="250" t="s">
        <v>204</v>
      </c>
      <c r="D3452" s="251" t="n">
        <v>719.63</v>
      </c>
    </row>
    <row r="3453" customFormat="false" ht="12.8" hidden="false" customHeight="false" outlineLevel="0" collapsed="false">
      <c r="A3453" s="250" t="n">
        <v>101908</v>
      </c>
      <c r="B3453" s="250" t="s">
        <v>3895</v>
      </c>
      <c r="C3453" s="250" t="s">
        <v>204</v>
      </c>
      <c r="D3453" s="251" t="n">
        <v>226.39</v>
      </c>
    </row>
    <row r="3454" customFormat="false" ht="12.8" hidden="false" customHeight="false" outlineLevel="0" collapsed="false">
      <c r="A3454" s="250" t="n">
        <v>101909</v>
      </c>
      <c r="B3454" s="250" t="s">
        <v>3896</v>
      </c>
      <c r="C3454" s="250" t="s">
        <v>204</v>
      </c>
      <c r="D3454" s="251" t="n">
        <v>261.63</v>
      </c>
    </row>
    <row r="3455" customFormat="false" ht="12.8" hidden="false" customHeight="false" outlineLevel="0" collapsed="false">
      <c r="A3455" s="250" t="n">
        <v>101910</v>
      </c>
      <c r="B3455" s="250" t="s">
        <v>3897</v>
      </c>
      <c r="C3455" s="250" t="s">
        <v>204</v>
      </c>
      <c r="D3455" s="251" t="n">
        <v>305.66</v>
      </c>
    </row>
    <row r="3456" customFormat="false" ht="12.8" hidden="false" customHeight="false" outlineLevel="0" collapsed="false">
      <c r="A3456" s="250" t="n">
        <v>101911</v>
      </c>
      <c r="B3456" s="250" t="s">
        <v>3898</v>
      </c>
      <c r="C3456" s="250" t="s">
        <v>204</v>
      </c>
      <c r="D3456" s="251" t="n">
        <v>349.7</v>
      </c>
    </row>
    <row r="3457" customFormat="false" ht="12.8" hidden="false" customHeight="false" outlineLevel="0" collapsed="false">
      <c r="A3457" s="250" t="n">
        <v>101912</v>
      </c>
      <c r="B3457" s="250" t="s">
        <v>3899</v>
      </c>
      <c r="C3457" s="250" t="s">
        <v>204</v>
      </c>
      <c r="D3457" s="251" t="n">
        <v>2218.27</v>
      </c>
    </row>
    <row r="3458" customFormat="false" ht="12.8" hidden="false" customHeight="false" outlineLevel="0" collapsed="false">
      <c r="A3458" s="250" t="n">
        <v>101913</v>
      </c>
      <c r="B3458" s="250" t="s">
        <v>3900</v>
      </c>
      <c r="C3458" s="250" t="s">
        <v>204</v>
      </c>
      <c r="D3458" s="251" t="n">
        <v>390.75</v>
      </c>
    </row>
    <row r="3459" customFormat="false" ht="12.8" hidden="false" customHeight="false" outlineLevel="0" collapsed="false">
      <c r="A3459" s="250" t="n">
        <v>101914</v>
      </c>
      <c r="B3459" s="250" t="s">
        <v>3901</v>
      </c>
      <c r="C3459" s="250" t="s">
        <v>204</v>
      </c>
      <c r="D3459" s="251" t="n">
        <v>496.22</v>
      </c>
    </row>
    <row r="3460" customFormat="false" ht="12.8" hidden="false" customHeight="false" outlineLevel="0" collapsed="false">
      <c r="A3460" s="250" t="n">
        <v>101915</v>
      </c>
      <c r="B3460" s="250" t="s">
        <v>3902</v>
      </c>
      <c r="C3460" s="250" t="s">
        <v>204</v>
      </c>
      <c r="D3460" s="251" t="n">
        <v>349.04</v>
      </c>
    </row>
    <row r="3461" customFormat="false" ht="12.8" hidden="false" customHeight="false" outlineLevel="0" collapsed="false">
      <c r="A3461" s="250" t="n">
        <v>101916</v>
      </c>
      <c r="B3461" s="250" t="s">
        <v>3903</v>
      </c>
      <c r="C3461" s="250" t="s">
        <v>204</v>
      </c>
      <c r="D3461" s="251" t="n">
        <v>3469.04</v>
      </c>
    </row>
    <row r="3462" customFormat="false" ht="12.8" hidden="false" customHeight="false" outlineLevel="0" collapsed="false">
      <c r="A3462" s="250" t="n">
        <v>101917</v>
      </c>
      <c r="B3462" s="250" t="s">
        <v>3904</v>
      </c>
      <c r="C3462" s="250" t="s">
        <v>204</v>
      </c>
      <c r="D3462" s="251" t="n">
        <v>175.32</v>
      </c>
    </row>
    <row r="3463" customFormat="false" ht="12.8" hidden="false" customHeight="false" outlineLevel="0" collapsed="false">
      <c r="A3463" s="250" t="n">
        <v>98261</v>
      </c>
      <c r="B3463" s="250" t="s">
        <v>3905</v>
      </c>
      <c r="C3463" s="250" t="s">
        <v>171</v>
      </c>
      <c r="D3463" s="251" t="n">
        <v>5.42</v>
      </c>
    </row>
    <row r="3464" customFormat="false" ht="12.8" hidden="false" customHeight="false" outlineLevel="0" collapsed="false">
      <c r="A3464" s="250" t="n">
        <v>98262</v>
      </c>
      <c r="B3464" s="250" t="s">
        <v>3906</v>
      </c>
      <c r="C3464" s="250" t="s">
        <v>171</v>
      </c>
      <c r="D3464" s="251" t="n">
        <v>6.38</v>
      </c>
    </row>
    <row r="3465" customFormat="false" ht="12.8" hidden="false" customHeight="false" outlineLevel="0" collapsed="false">
      <c r="A3465" s="250" t="n">
        <v>98263</v>
      </c>
      <c r="B3465" s="250" t="s">
        <v>3907</v>
      </c>
      <c r="C3465" s="250" t="s">
        <v>171</v>
      </c>
      <c r="D3465" s="251" t="n">
        <v>6.66</v>
      </c>
    </row>
    <row r="3466" customFormat="false" ht="12.8" hidden="false" customHeight="false" outlineLevel="0" collapsed="false">
      <c r="A3466" s="250" t="n">
        <v>98264</v>
      </c>
      <c r="B3466" s="250" t="s">
        <v>3908</v>
      </c>
      <c r="C3466" s="250" t="s">
        <v>171</v>
      </c>
      <c r="D3466" s="251" t="n">
        <v>7.66</v>
      </c>
    </row>
    <row r="3467" customFormat="false" ht="12.8" hidden="false" customHeight="false" outlineLevel="0" collapsed="false">
      <c r="A3467" s="250" t="n">
        <v>98265</v>
      </c>
      <c r="B3467" s="250" t="s">
        <v>3909</v>
      </c>
      <c r="C3467" s="250" t="s">
        <v>171</v>
      </c>
      <c r="D3467" s="251" t="n">
        <v>8.34</v>
      </c>
    </row>
    <row r="3468" customFormat="false" ht="12.8" hidden="false" customHeight="false" outlineLevel="0" collapsed="false">
      <c r="A3468" s="250" t="n">
        <v>98266</v>
      </c>
      <c r="B3468" s="250" t="s">
        <v>3910</v>
      </c>
      <c r="C3468" s="250" t="s">
        <v>171</v>
      </c>
      <c r="D3468" s="251" t="n">
        <v>9.23</v>
      </c>
    </row>
    <row r="3469" customFormat="false" ht="12.8" hidden="false" customHeight="false" outlineLevel="0" collapsed="false">
      <c r="A3469" s="250" t="n">
        <v>98267</v>
      </c>
      <c r="B3469" s="250" t="s">
        <v>3911</v>
      </c>
      <c r="C3469" s="250" t="s">
        <v>171</v>
      </c>
      <c r="D3469" s="251" t="n">
        <v>14.01</v>
      </c>
    </row>
    <row r="3470" customFormat="false" ht="12.8" hidden="false" customHeight="false" outlineLevel="0" collapsed="false">
      <c r="A3470" s="250" t="n">
        <v>98268</v>
      </c>
      <c r="B3470" s="250" t="s">
        <v>3912</v>
      </c>
      <c r="C3470" s="250" t="s">
        <v>171</v>
      </c>
      <c r="D3470" s="251" t="n">
        <v>21.32</v>
      </c>
    </row>
    <row r="3471" customFormat="false" ht="12.8" hidden="false" customHeight="false" outlineLevel="0" collapsed="false">
      <c r="A3471" s="250" t="n">
        <v>98269</v>
      </c>
      <c r="B3471" s="250" t="s">
        <v>3913</v>
      </c>
      <c r="C3471" s="250" t="s">
        <v>171</v>
      </c>
      <c r="D3471" s="251" t="n">
        <v>28.32</v>
      </c>
    </row>
    <row r="3472" customFormat="false" ht="12.8" hidden="false" customHeight="false" outlineLevel="0" collapsed="false">
      <c r="A3472" s="250" t="n">
        <v>98270</v>
      </c>
      <c r="B3472" s="250" t="s">
        <v>3914</v>
      </c>
      <c r="C3472" s="250" t="s">
        <v>171</v>
      </c>
      <c r="D3472" s="251" t="n">
        <v>41.42</v>
      </c>
    </row>
    <row r="3473" customFormat="false" ht="12.8" hidden="false" customHeight="false" outlineLevel="0" collapsed="false">
      <c r="A3473" s="250" t="n">
        <v>98271</v>
      </c>
      <c r="B3473" s="250" t="s">
        <v>3915</v>
      </c>
      <c r="C3473" s="250" t="s">
        <v>171</v>
      </c>
      <c r="D3473" s="251" t="n">
        <v>57.14</v>
      </c>
    </row>
    <row r="3474" customFormat="false" ht="12.8" hidden="false" customHeight="false" outlineLevel="0" collapsed="false">
      <c r="A3474" s="250" t="n">
        <v>98272</v>
      </c>
      <c r="B3474" s="250" t="s">
        <v>3916</v>
      </c>
      <c r="C3474" s="250" t="s">
        <v>171</v>
      </c>
      <c r="D3474" s="251" t="n">
        <v>127.42</v>
      </c>
    </row>
    <row r="3475" customFormat="false" ht="12.8" hidden="false" customHeight="false" outlineLevel="0" collapsed="false">
      <c r="A3475" s="250" t="n">
        <v>98273</v>
      </c>
      <c r="B3475" s="250" t="s">
        <v>3917</v>
      </c>
      <c r="C3475" s="250" t="s">
        <v>171</v>
      </c>
      <c r="D3475" s="251" t="n">
        <v>3.12</v>
      </c>
    </row>
    <row r="3476" customFormat="false" ht="12.8" hidden="false" customHeight="false" outlineLevel="0" collapsed="false">
      <c r="A3476" s="250" t="n">
        <v>98274</v>
      </c>
      <c r="B3476" s="250" t="s">
        <v>3918</v>
      </c>
      <c r="C3476" s="250" t="s">
        <v>171</v>
      </c>
      <c r="D3476" s="251" t="n">
        <v>3.79</v>
      </c>
    </row>
    <row r="3477" customFormat="false" ht="12.8" hidden="false" customHeight="false" outlineLevel="0" collapsed="false">
      <c r="A3477" s="250" t="n">
        <v>98275</v>
      </c>
      <c r="B3477" s="250" t="s">
        <v>3919</v>
      </c>
      <c r="C3477" s="250" t="s">
        <v>171</v>
      </c>
      <c r="D3477" s="251" t="n">
        <v>4.67</v>
      </c>
    </row>
    <row r="3478" customFormat="false" ht="12.8" hidden="false" customHeight="false" outlineLevel="0" collapsed="false">
      <c r="A3478" s="250" t="n">
        <v>98276</v>
      </c>
      <c r="B3478" s="250" t="s">
        <v>3920</v>
      </c>
      <c r="C3478" s="250" t="s">
        <v>171</v>
      </c>
      <c r="D3478" s="251" t="n">
        <v>9.45</v>
      </c>
    </row>
    <row r="3479" customFormat="false" ht="12.8" hidden="false" customHeight="false" outlineLevel="0" collapsed="false">
      <c r="A3479" s="250" t="n">
        <v>98277</v>
      </c>
      <c r="B3479" s="250" t="s">
        <v>3921</v>
      </c>
      <c r="C3479" s="250" t="s">
        <v>171</v>
      </c>
      <c r="D3479" s="251" t="n">
        <v>16.77</v>
      </c>
    </row>
    <row r="3480" customFormat="false" ht="12.8" hidden="false" customHeight="false" outlineLevel="0" collapsed="false">
      <c r="A3480" s="250" t="n">
        <v>98278</v>
      </c>
      <c r="B3480" s="250" t="s">
        <v>3922</v>
      </c>
      <c r="C3480" s="250" t="s">
        <v>171</v>
      </c>
      <c r="D3480" s="251" t="n">
        <v>23.77</v>
      </c>
    </row>
    <row r="3481" customFormat="false" ht="12.8" hidden="false" customHeight="false" outlineLevel="0" collapsed="false">
      <c r="A3481" s="250" t="n">
        <v>98279</v>
      </c>
      <c r="B3481" s="250" t="s">
        <v>3923</v>
      </c>
      <c r="C3481" s="250" t="s">
        <v>171</v>
      </c>
      <c r="D3481" s="251" t="n">
        <v>36.86</v>
      </c>
    </row>
    <row r="3482" customFormat="false" ht="12.8" hidden="false" customHeight="false" outlineLevel="0" collapsed="false">
      <c r="A3482" s="250" t="n">
        <v>98280</v>
      </c>
      <c r="B3482" s="250" t="s">
        <v>3924</v>
      </c>
      <c r="C3482" s="250" t="s">
        <v>171</v>
      </c>
      <c r="D3482" s="251" t="n">
        <v>11.27</v>
      </c>
    </row>
    <row r="3483" customFormat="false" ht="12.8" hidden="false" customHeight="false" outlineLevel="0" collapsed="false">
      <c r="A3483" s="250" t="n">
        <v>98281</v>
      </c>
      <c r="B3483" s="250" t="s">
        <v>3925</v>
      </c>
      <c r="C3483" s="250" t="s">
        <v>171</v>
      </c>
      <c r="D3483" s="251" t="n">
        <v>12.23</v>
      </c>
    </row>
    <row r="3484" customFormat="false" ht="12.8" hidden="false" customHeight="false" outlineLevel="0" collapsed="false">
      <c r="A3484" s="250" t="n">
        <v>98282</v>
      </c>
      <c r="B3484" s="250" t="s">
        <v>3926</v>
      </c>
      <c r="C3484" s="250" t="s">
        <v>171</v>
      </c>
      <c r="D3484" s="251" t="n">
        <v>12.51</v>
      </c>
    </row>
    <row r="3485" customFormat="false" ht="12.8" hidden="false" customHeight="false" outlineLevel="0" collapsed="false">
      <c r="A3485" s="250" t="n">
        <v>98283</v>
      </c>
      <c r="B3485" s="250" t="s">
        <v>3927</v>
      </c>
      <c r="C3485" s="250" t="s">
        <v>171</v>
      </c>
      <c r="D3485" s="251" t="n">
        <v>13.51</v>
      </c>
    </row>
    <row r="3486" customFormat="false" ht="12.8" hidden="false" customHeight="false" outlineLevel="0" collapsed="false">
      <c r="A3486" s="250" t="n">
        <v>98284</v>
      </c>
      <c r="B3486" s="250" t="s">
        <v>3928</v>
      </c>
      <c r="C3486" s="250" t="s">
        <v>171</v>
      </c>
      <c r="D3486" s="251" t="n">
        <v>14.18</v>
      </c>
    </row>
    <row r="3487" customFormat="false" ht="12.8" hidden="false" customHeight="false" outlineLevel="0" collapsed="false">
      <c r="A3487" s="250" t="n">
        <v>98285</v>
      </c>
      <c r="B3487" s="250" t="s">
        <v>3929</v>
      </c>
      <c r="C3487" s="250" t="s">
        <v>171</v>
      </c>
      <c r="D3487" s="251" t="n">
        <v>15.08</v>
      </c>
    </row>
    <row r="3488" customFormat="false" ht="12.8" hidden="false" customHeight="false" outlineLevel="0" collapsed="false">
      <c r="A3488" s="250" t="n">
        <v>98286</v>
      </c>
      <c r="B3488" s="250" t="s">
        <v>3930</v>
      </c>
      <c r="C3488" s="250" t="s">
        <v>171</v>
      </c>
      <c r="D3488" s="251" t="n">
        <v>19.86</v>
      </c>
    </row>
    <row r="3489" customFormat="false" ht="12.8" hidden="false" customHeight="false" outlineLevel="0" collapsed="false">
      <c r="A3489" s="250" t="n">
        <v>98287</v>
      </c>
      <c r="B3489" s="250" t="s">
        <v>3931</v>
      </c>
      <c r="C3489" s="250" t="s">
        <v>171</v>
      </c>
      <c r="D3489" s="251" t="n">
        <v>1.91</v>
      </c>
    </row>
    <row r="3490" customFormat="false" ht="12.8" hidden="false" customHeight="false" outlineLevel="0" collapsed="false">
      <c r="A3490" s="250" t="n">
        <v>98288</v>
      </c>
      <c r="B3490" s="250" t="s">
        <v>3932</v>
      </c>
      <c r="C3490" s="250" t="s">
        <v>171</v>
      </c>
      <c r="D3490" s="251" t="n">
        <v>2.87</v>
      </c>
    </row>
    <row r="3491" customFormat="false" ht="12.8" hidden="false" customHeight="false" outlineLevel="0" collapsed="false">
      <c r="A3491" s="250" t="n">
        <v>98289</v>
      </c>
      <c r="B3491" s="250" t="s">
        <v>3933</v>
      </c>
      <c r="C3491" s="250" t="s">
        <v>171</v>
      </c>
      <c r="D3491" s="251" t="n">
        <v>3.14</v>
      </c>
    </row>
    <row r="3492" customFormat="false" ht="12.8" hidden="false" customHeight="false" outlineLevel="0" collapsed="false">
      <c r="A3492" s="250" t="n">
        <v>98290</v>
      </c>
      <c r="B3492" s="250" t="s">
        <v>3934</v>
      </c>
      <c r="C3492" s="250" t="s">
        <v>171</v>
      </c>
      <c r="D3492" s="251" t="n">
        <v>4.15</v>
      </c>
    </row>
    <row r="3493" customFormat="false" ht="12.8" hidden="false" customHeight="false" outlineLevel="0" collapsed="false">
      <c r="A3493" s="250" t="n">
        <v>98291</v>
      </c>
      <c r="B3493" s="250" t="s">
        <v>3935</v>
      </c>
      <c r="C3493" s="250" t="s">
        <v>171</v>
      </c>
      <c r="D3493" s="251" t="n">
        <v>4.82</v>
      </c>
    </row>
    <row r="3494" customFormat="false" ht="12.8" hidden="false" customHeight="false" outlineLevel="0" collapsed="false">
      <c r="A3494" s="250" t="n">
        <v>98292</v>
      </c>
      <c r="B3494" s="250" t="s">
        <v>3936</v>
      </c>
      <c r="C3494" s="250" t="s">
        <v>171</v>
      </c>
      <c r="D3494" s="251" t="n">
        <v>5.72</v>
      </c>
    </row>
    <row r="3495" customFormat="false" ht="12.8" hidden="false" customHeight="false" outlineLevel="0" collapsed="false">
      <c r="A3495" s="250" t="n">
        <v>98293</v>
      </c>
      <c r="B3495" s="250" t="s">
        <v>3937</v>
      </c>
      <c r="C3495" s="250" t="s">
        <v>171</v>
      </c>
      <c r="D3495" s="251" t="n">
        <v>10.5</v>
      </c>
    </row>
    <row r="3496" customFormat="false" ht="12.8" hidden="false" customHeight="false" outlineLevel="0" collapsed="false">
      <c r="A3496" s="250" t="n">
        <v>98400</v>
      </c>
      <c r="B3496" s="250" t="s">
        <v>3938</v>
      </c>
      <c r="C3496" s="250" t="s">
        <v>171</v>
      </c>
      <c r="D3496" s="251" t="n">
        <v>16.63</v>
      </c>
    </row>
    <row r="3497" customFormat="false" ht="12.8" hidden="false" customHeight="false" outlineLevel="0" collapsed="false">
      <c r="A3497" s="250" t="n">
        <v>98401</v>
      </c>
      <c r="B3497" s="250" t="s">
        <v>3939</v>
      </c>
      <c r="C3497" s="250" t="s">
        <v>171</v>
      </c>
      <c r="D3497" s="251" t="n">
        <v>24.94</v>
      </c>
    </row>
    <row r="3498" customFormat="false" ht="12.8" hidden="false" customHeight="false" outlineLevel="0" collapsed="false">
      <c r="A3498" s="250" t="n">
        <v>98402</v>
      </c>
      <c r="B3498" s="250" t="s">
        <v>3940</v>
      </c>
      <c r="C3498" s="250" t="s">
        <v>171</v>
      </c>
      <c r="D3498" s="251" t="n">
        <v>28.89</v>
      </c>
    </row>
    <row r="3499" customFormat="false" ht="12.8" hidden="false" customHeight="false" outlineLevel="0" collapsed="false">
      <c r="A3499" s="250" t="n">
        <v>100556</v>
      </c>
      <c r="B3499" s="250" t="s">
        <v>3941</v>
      </c>
      <c r="C3499" s="250" t="s">
        <v>204</v>
      </c>
      <c r="D3499" s="251" t="n">
        <v>44.23</v>
      </c>
    </row>
    <row r="3500" customFormat="false" ht="12.8" hidden="false" customHeight="false" outlineLevel="0" collapsed="false">
      <c r="A3500" s="250" t="n">
        <v>100557</v>
      </c>
      <c r="B3500" s="250" t="s">
        <v>3942</v>
      </c>
      <c r="C3500" s="250" t="s">
        <v>204</v>
      </c>
      <c r="D3500" s="251" t="n">
        <v>416.66</v>
      </c>
    </row>
    <row r="3501" customFormat="false" ht="12.8" hidden="false" customHeight="false" outlineLevel="0" collapsed="false">
      <c r="A3501" s="250" t="n">
        <v>100560</v>
      </c>
      <c r="B3501" s="250" t="s">
        <v>3943</v>
      </c>
      <c r="C3501" s="250" t="s">
        <v>204</v>
      </c>
      <c r="D3501" s="251" t="n">
        <v>118.67</v>
      </c>
    </row>
    <row r="3502" customFormat="false" ht="12.8" hidden="false" customHeight="false" outlineLevel="0" collapsed="false">
      <c r="A3502" s="250" t="n">
        <v>100561</v>
      </c>
      <c r="B3502" s="250" t="s">
        <v>3944</v>
      </c>
      <c r="C3502" s="250" t="s">
        <v>204</v>
      </c>
      <c r="D3502" s="251" t="n">
        <v>191.66</v>
      </c>
    </row>
    <row r="3503" customFormat="false" ht="12.8" hidden="false" customHeight="false" outlineLevel="0" collapsed="false">
      <c r="A3503" s="250" t="n">
        <v>100562</v>
      </c>
      <c r="B3503" s="250" t="s">
        <v>3945</v>
      </c>
      <c r="C3503" s="250" t="s">
        <v>204</v>
      </c>
      <c r="D3503" s="251" t="n">
        <v>279.71</v>
      </c>
    </row>
    <row r="3504" customFormat="false" ht="12.8" hidden="false" customHeight="false" outlineLevel="0" collapsed="false">
      <c r="A3504" s="250" t="n">
        <v>100563</v>
      </c>
      <c r="B3504" s="250" t="s">
        <v>3946</v>
      </c>
      <c r="C3504" s="250" t="s">
        <v>204</v>
      </c>
      <c r="D3504" s="251" t="n">
        <v>388.87</v>
      </c>
    </row>
    <row r="3505" customFormat="false" ht="12.8" hidden="false" customHeight="false" outlineLevel="0" collapsed="false">
      <c r="A3505" s="250" t="n">
        <v>101795</v>
      </c>
      <c r="B3505" s="250" t="s">
        <v>3947</v>
      </c>
      <c r="C3505" s="250" t="s">
        <v>204</v>
      </c>
      <c r="D3505" s="251" t="n">
        <v>621.04</v>
      </c>
    </row>
    <row r="3506" customFormat="false" ht="12.8" hidden="false" customHeight="false" outlineLevel="0" collapsed="false">
      <c r="A3506" s="250" t="n">
        <v>101798</v>
      </c>
      <c r="B3506" s="250" t="s">
        <v>3948</v>
      </c>
      <c r="C3506" s="250" t="s">
        <v>204</v>
      </c>
      <c r="D3506" s="251" t="n">
        <v>377.54</v>
      </c>
    </row>
    <row r="3507" customFormat="false" ht="12.8" hidden="false" customHeight="false" outlineLevel="0" collapsed="false">
      <c r="A3507" s="250" t="n">
        <v>101799</v>
      </c>
      <c r="B3507" s="250" t="s">
        <v>3949</v>
      </c>
      <c r="C3507" s="250" t="s">
        <v>204</v>
      </c>
      <c r="D3507" s="251" t="n">
        <v>905.3</v>
      </c>
    </row>
    <row r="3508" customFormat="false" ht="12.8" hidden="false" customHeight="false" outlineLevel="0" collapsed="false">
      <c r="A3508" s="250" t="n">
        <v>98397</v>
      </c>
      <c r="B3508" s="250" t="s">
        <v>3950</v>
      </c>
      <c r="C3508" s="250" t="s">
        <v>23</v>
      </c>
      <c r="D3508" s="251" t="n">
        <v>13.83</v>
      </c>
    </row>
    <row r="3509" customFormat="false" ht="12.8" hidden="false" customHeight="false" outlineLevel="0" collapsed="false">
      <c r="A3509" s="250" t="n">
        <v>103244</v>
      </c>
      <c r="B3509" s="250" t="s">
        <v>3951</v>
      </c>
      <c r="C3509" s="250" t="s">
        <v>204</v>
      </c>
      <c r="D3509" s="251" t="n">
        <v>2471.76</v>
      </c>
    </row>
    <row r="3510" customFormat="false" ht="12.8" hidden="false" customHeight="false" outlineLevel="0" collapsed="false">
      <c r="A3510" s="250" t="n">
        <v>103245</v>
      </c>
      <c r="B3510" s="250" t="s">
        <v>3952</v>
      </c>
      <c r="C3510" s="250" t="s">
        <v>204</v>
      </c>
      <c r="D3510" s="251" t="n">
        <v>1957.06</v>
      </c>
    </row>
    <row r="3511" customFormat="false" ht="12.8" hidden="false" customHeight="false" outlineLevel="0" collapsed="false">
      <c r="A3511" s="250" t="n">
        <v>103246</v>
      </c>
      <c r="B3511" s="250" t="s">
        <v>3953</v>
      </c>
      <c r="C3511" s="250" t="s">
        <v>204</v>
      </c>
      <c r="D3511" s="251" t="n">
        <v>2131.12</v>
      </c>
    </row>
    <row r="3512" customFormat="false" ht="12.8" hidden="false" customHeight="false" outlineLevel="0" collapsed="false">
      <c r="A3512" s="250" t="n">
        <v>103247</v>
      </c>
      <c r="B3512" s="250" t="s">
        <v>3954</v>
      </c>
      <c r="C3512" s="250" t="s">
        <v>204</v>
      </c>
      <c r="D3512" s="251" t="n">
        <v>2739.46</v>
      </c>
    </row>
    <row r="3513" customFormat="false" ht="12.8" hidden="false" customHeight="false" outlineLevel="0" collapsed="false">
      <c r="A3513" s="250" t="n">
        <v>103248</v>
      </c>
      <c r="B3513" s="250" t="s">
        <v>3955</v>
      </c>
      <c r="C3513" s="250" t="s">
        <v>204</v>
      </c>
      <c r="D3513" s="251" t="n">
        <v>2245.09</v>
      </c>
    </row>
    <row r="3514" customFormat="false" ht="12.8" hidden="false" customHeight="false" outlineLevel="0" collapsed="false">
      <c r="A3514" s="250" t="n">
        <v>103249</v>
      </c>
      <c r="B3514" s="250" t="s">
        <v>3956</v>
      </c>
      <c r="C3514" s="250" t="s">
        <v>204</v>
      </c>
      <c r="D3514" s="251" t="n">
        <v>2409.36</v>
      </c>
    </row>
    <row r="3515" customFormat="false" ht="12.8" hidden="false" customHeight="false" outlineLevel="0" collapsed="false">
      <c r="A3515" s="250" t="n">
        <v>103250</v>
      </c>
      <c r="B3515" s="250" t="s">
        <v>3957</v>
      </c>
      <c r="C3515" s="250" t="s">
        <v>204</v>
      </c>
      <c r="D3515" s="251" t="n">
        <v>3966.64</v>
      </c>
    </row>
    <row r="3516" customFormat="false" ht="12.8" hidden="false" customHeight="false" outlineLevel="0" collapsed="false">
      <c r="A3516" s="250" t="n">
        <v>103251</v>
      </c>
      <c r="B3516" s="250" t="s">
        <v>3958</v>
      </c>
      <c r="C3516" s="250" t="s">
        <v>204</v>
      </c>
      <c r="D3516" s="251" t="n">
        <v>3140.96</v>
      </c>
    </row>
    <row r="3517" customFormat="false" ht="12.8" hidden="false" customHeight="false" outlineLevel="0" collapsed="false">
      <c r="A3517" s="250" t="n">
        <v>103252</v>
      </c>
      <c r="B3517" s="250" t="s">
        <v>3959</v>
      </c>
      <c r="C3517" s="250" t="s">
        <v>204</v>
      </c>
      <c r="D3517" s="251" t="n">
        <v>3473.94</v>
      </c>
    </row>
    <row r="3518" customFormat="false" ht="12.8" hidden="false" customHeight="false" outlineLevel="0" collapsed="false">
      <c r="A3518" s="250" t="n">
        <v>103253</v>
      </c>
      <c r="B3518" s="250" t="s">
        <v>3960</v>
      </c>
      <c r="C3518" s="250" t="s">
        <v>204</v>
      </c>
      <c r="D3518" s="251" t="n">
        <v>5395.07</v>
      </c>
    </row>
    <row r="3519" customFormat="false" ht="12.8" hidden="false" customHeight="false" outlineLevel="0" collapsed="false">
      <c r="A3519" s="250" t="n">
        <v>103254</v>
      </c>
      <c r="B3519" s="250" t="s">
        <v>3961</v>
      </c>
      <c r="C3519" s="250" t="s">
        <v>204</v>
      </c>
      <c r="D3519" s="251" t="n">
        <v>4045.19</v>
      </c>
    </row>
    <row r="3520" customFormat="false" ht="12.8" hidden="false" customHeight="false" outlineLevel="0" collapsed="false">
      <c r="A3520" s="250" t="n">
        <v>103255</v>
      </c>
      <c r="B3520" s="250" t="s">
        <v>3962</v>
      </c>
      <c r="C3520" s="250" t="s">
        <v>204</v>
      </c>
      <c r="D3520" s="251" t="n">
        <v>4521.46</v>
      </c>
    </row>
    <row r="3521" customFormat="false" ht="12.8" hidden="false" customHeight="false" outlineLevel="0" collapsed="false">
      <c r="A3521" s="250" t="n">
        <v>103256</v>
      </c>
      <c r="B3521" s="250" t="s">
        <v>3963</v>
      </c>
      <c r="C3521" s="250" t="s">
        <v>204</v>
      </c>
      <c r="D3521" s="251" t="n">
        <v>10007.18</v>
      </c>
    </row>
    <row r="3522" customFormat="false" ht="12.8" hidden="false" customHeight="false" outlineLevel="0" collapsed="false">
      <c r="A3522" s="250" t="n">
        <v>103257</v>
      </c>
      <c r="B3522" s="250" t="s">
        <v>3964</v>
      </c>
      <c r="C3522" s="250" t="s">
        <v>204</v>
      </c>
      <c r="D3522" s="251" t="n">
        <v>5746.02</v>
      </c>
    </row>
    <row r="3523" customFormat="false" ht="12.8" hidden="false" customHeight="false" outlineLevel="0" collapsed="false">
      <c r="A3523" s="250" t="n">
        <v>103258</v>
      </c>
      <c r="B3523" s="250" t="s">
        <v>3965</v>
      </c>
      <c r="C3523" s="250" t="s">
        <v>204</v>
      </c>
      <c r="D3523" s="251" t="n">
        <v>11181.99</v>
      </c>
    </row>
    <row r="3524" customFormat="false" ht="12.8" hidden="false" customHeight="false" outlineLevel="0" collapsed="false">
      <c r="A3524" s="250" t="n">
        <v>103259</v>
      </c>
      <c r="B3524" s="250" t="s">
        <v>3966</v>
      </c>
      <c r="C3524" s="250" t="s">
        <v>204</v>
      </c>
      <c r="D3524" s="251" t="n">
        <v>6056.72</v>
      </c>
    </row>
    <row r="3525" customFormat="false" ht="12.8" hidden="false" customHeight="false" outlineLevel="0" collapsed="false">
      <c r="A3525" s="250" t="n">
        <v>103260</v>
      </c>
      <c r="B3525" s="250" t="s">
        <v>3967</v>
      </c>
      <c r="C3525" s="250" t="s">
        <v>204</v>
      </c>
      <c r="D3525" s="251" t="n">
        <v>6219.82</v>
      </c>
    </row>
    <row r="3526" customFormat="false" ht="12.8" hidden="false" customHeight="false" outlineLevel="0" collapsed="false">
      <c r="A3526" s="250" t="n">
        <v>103261</v>
      </c>
      <c r="B3526" s="250" t="s">
        <v>3968</v>
      </c>
      <c r="C3526" s="250" t="s">
        <v>204</v>
      </c>
      <c r="D3526" s="251" t="n">
        <v>12613.24</v>
      </c>
    </row>
    <row r="3527" customFormat="false" ht="12.8" hidden="false" customHeight="false" outlineLevel="0" collapsed="false">
      <c r="A3527" s="250" t="n">
        <v>103262</v>
      </c>
      <c r="B3527" s="250" t="s">
        <v>3969</v>
      </c>
      <c r="C3527" s="250" t="s">
        <v>204</v>
      </c>
      <c r="D3527" s="251" t="n">
        <v>7943.43</v>
      </c>
    </row>
    <row r="3528" customFormat="false" ht="12.8" hidden="false" customHeight="false" outlineLevel="0" collapsed="false">
      <c r="A3528" s="250" t="n">
        <v>103263</v>
      </c>
      <c r="B3528" s="250" t="s">
        <v>3970</v>
      </c>
      <c r="C3528" s="250" t="s">
        <v>204</v>
      </c>
      <c r="D3528" s="251" t="n">
        <v>17495.76</v>
      </c>
    </row>
    <row r="3529" customFormat="false" ht="12.8" hidden="false" customHeight="false" outlineLevel="0" collapsed="false">
      <c r="A3529" s="250" t="n">
        <v>103264</v>
      </c>
      <c r="B3529" s="250" t="s">
        <v>3971</v>
      </c>
      <c r="C3529" s="250" t="s">
        <v>204</v>
      </c>
      <c r="D3529" s="251" t="n">
        <v>9849.94</v>
      </c>
    </row>
    <row r="3530" customFormat="false" ht="12.8" hidden="false" customHeight="false" outlineLevel="0" collapsed="false">
      <c r="A3530" s="250" t="n">
        <v>103265</v>
      </c>
      <c r="B3530" s="250" t="s">
        <v>3972</v>
      </c>
      <c r="C3530" s="250" t="s">
        <v>204</v>
      </c>
      <c r="D3530" s="251" t="n">
        <v>21074.62</v>
      </c>
    </row>
    <row r="3531" customFormat="false" ht="12.8" hidden="false" customHeight="false" outlineLevel="0" collapsed="false">
      <c r="A3531" s="250" t="n">
        <v>103266</v>
      </c>
      <c r="B3531" s="250" t="s">
        <v>3973</v>
      </c>
      <c r="C3531" s="250" t="s">
        <v>204</v>
      </c>
      <c r="D3531" s="251" t="n">
        <v>10990.43</v>
      </c>
    </row>
    <row r="3532" customFormat="false" ht="12.8" hidden="false" customHeight="false" outlineLevel="0" collapsed="false">
      <c r="A3532" s="250" t="n">
        <v>103267</v>
      </c>
      <c r="B3532" s="250" t="s">
        <v>3974</v>
      </c>
      <c r="C3532" s="250" t="s">
        <v>204</v>
      </c>
      <c r="D3532" s="251" t="n">
        <v>6278.08</v>
      </c>
    </row>
    <row r="3533" customFormat="false" ht="12.8" hidden="false" customHeight="false" outlineLevel="0" collapsed="false">
      <c r="A3533" s="250" t="n">
        <v>103268</v>
      </c>
      <c r="B3533" s="250" t="s">
        <v>3975</v>
      </c>
      <c r="C3533" s="250" t="s">
        <v>204</v>
      </c>
      <c r="D3533" s="251" t="n">
        <v>7439.77</v>
      </c>
    </row>
    <row r="3534" customFormat="false" ht="12.8" hidden="false" customHeight="false" outlineLevel="0" collapsed="false">
      <c r="A3534" s="250" t="n">
        <v>103269</v>
      </c>
      <c r="B3534" s="250" t="s">
        <v>3976</v>
      </c>
      <c r="C3534" s="250" t="s">
        <v>204</v>
      </c>
      <c r="D3534" s="251" t="n">
        <v>7704.04</v>
      </c>
    </row>
    <row r="3535" customFormat="false" ht="12.8" hidden="false" customHeight="false" outlineLevel="0" collapsed="false">
      <c r="A3535" s="250" t="n">
        <v>103270</v>
      </c>
      <c r="B3535" s="250" t="s">
        <v>3977</v>
      </c>
      <c r="C3535" s="250" t="s">
        <v>204</v>
      </c>
      <c r="D3535" s="251" t="n">
        <v>7994.25</v>
      </c>
    </row>
    <row r="3536" customFormat="false" ht="12.8" hidden="false" customHeight="false" outlineLevel="0" collapsed="false">
      <c r="A3536" s="250" t="n">
        <v>103271</v>
      </c>
      <c r="B3536" s="250" t="s">
        <v>3978</v>
      </c>
      <c r="C3536" s="250" t="s">
        <v>204</v>
      </c>
      <c r="D3536" s="251" t="n">
        <v>11308.96</v>
      </c>
    </row>
    <row r="3537" customFormat="false" ht="12.8" hidden="false" customHeight="false" outlineLevel="0" collapsed="false">
      <c r="A3537" s="250" t="n">
        <v>103272</v>
      </c>
      <c r="B3537" s="250" t="s">
        <v>3979</v>
      </c>
      <c r="C3537" s="250" t="s">
        <v>204</v>
      </c>
      <c r="D3537" s="251" t="n">
        <v>11678.01</v>
      </c>
    </row>
    <row r="3538" customFormat="false" ht="12.8" hidden="false" customHeight="false" outlineLevel="0" collapsed="false">
      <c r="A3538" s="250" t="n">
        <v>103273</v>
      </c>
      <c r="B3538" s="250" t="s">
        <v>3980</v>
      </c>
      <c r="C3538" s="250" t="s">
        <v>204</v>
      </c>
      <c r="D3538" s="251" t="n">
        <v>12021.65</v>
      </c>
    </row>
    <row r="3539" customFormat="false" ht="12.8" hidden="false" customHeight="false" outlineLevel="0" collapsed="false">
      <c r="A3539" s="250" t="n">
        <v>103274</v>
      </c>
      <c r="B3539" s="250" t="s">
        <v>3981</v>
      </c>
      <c r="C3539" s="250" t="s">
        <v>204</v>
      </c>
      <c r="D3539" s="251" t="n">
        <v>13757.34</v>
      </c>
    </row>
    <row r="3540" customFormat="false" ht="12.8" hidden="false" customHeight="false" outlineLevel="0" collapsed="false">
      <c r="A3540" s="250" t="n">
        <v>103275</v>
      </c>
      <c r="B3540" s="250" t="s">
        <v>3982</v>
      </c>
      <c r="C3540" s="250" t="s">
        <v>204</v>
      </c>
      <c r="D3540" s="251" t="n">
        <v>13686.48</v>
      </c>
    </row>
    <row r="3541" customFormat="false" ht="12.8" hidden="false" customHeight="false" outlineLevel="0" collapsed="false">
      <c r="A3541" s="250" t="n">
        <v>103276</v>
      </c>
      <c r="B3541" s="250" t="s">
        <v>3983</v>
      </c>
      <c r="C3541" s="250" t="s">
        <v>204</v>
      </c>
      <c r="D3541" s="251" t="n">
        <v>14357.78</v>
      </c>
    </row>
    <row r="3542" customFormat="false" ht="12.8" hidden="false" customHeight="false" outlineLevel="0" collapsed="false">
      <c r="A3542" s="250" t="n">
        <v>103277</v>
      </c>
      <c r="B3542" s="250" t="s">
        <v>3984</v>
      </c>
      <c r="C3542" s="250" t="s">
        <v>204</v>
      </c>
      <c r="D3542" s="251" t="n">
        <v>26441.03</v>
      </c>
    </row>
    <row r="3543" customFormat="false" ht="12.8" hidden="false" customHeight="false" outlineLevel="0" collapsed="false">
      <c r="A3543" s="250" t="n">
        <v>103278</v>
      </c>
      <c r="B3543" s="250" t="s">
        <v>3985</v>
      </c>
      <c r="C3543" s="250" t="s">
        <v>204</v>
      </c>
      <c r="D3543" s="251" t="n">
        <v>33820.15</v>
      </c>
    </row>
    <row r="3544" customFormat="false" ht="12.8" hidden="false" customHeight="false" outlineLevel="0" collapsed="false">
      <c r="A3544" s="250" t="n">
        <v>103288</v>
      </c>
      <c r="B3544" s="250" t="s">
        <v>3986</v>
      </c>
      <c r="C3544" s="250" t="s">
        <v>204</v>
      </c>
      <c r="D3544" s="251" t="n">
        <v>19.62</v>
      </c>
    </row>
    <row r="3545" customFormat="false" ht="12.8" hidden="false" customHeight="false" outlineLevel="0" collapsed="false">
      <c r="A3545" s="250" t="n">
        <v>103289</v>
      </c>
      <c r="B3545" s="250" t="s">
        <v>3987</v>
      </c>
      <c r="C3545" s="250" t="s">
        <v>171</v>
      </c>
      <c r="D3545" s="251" t="n">
        <v>32.41</v>
      </c>
    </row>
    <row r="3546" customFormat="false" ht="12.8" hidden="false" customHeight="false" outlineLevel="0" collapsed="false">
      <c r="A3546" s="250" t="n">
        <v>103290</v>
      </c>
      <c r="B3546" s="250" t="s">
        <v>3988</v>
      </c>
      <c r="C3546" s="250" t="s">
        <v>171</v>
      </c>
      <c r="D3546" s="251" t="n">
        <v>49.33</v>
      </c>
    </row>
    <row r="3547" customFormat="false" ht="12.8" hidden="false" customHeight="false" outlineLevel="0" collapsed="false">
      <c r="A3547" s="250" t="n">
        <v>103291</v>
      </c>
      <c r="B3547" s="250" t="s">
        <v>3989</v>
      </c>
      <c r="C3547" s="250" t="s">
        <v>171</v>
      </c>
      <c r="D3547" s="251" t="n">
        <v>61.48</v>
      </c>
    </row>
    <row r="3548" customFormat="false" ht="12.8" hidden="false" customHeight="false" outlineLevel="0" collapsed="false">
      <c r="A3548" s="250" t="n">
        <v>103292</v>
      </c>
      <c r="B3548" s="250" t="s">
        <v>3990</v>
      </c>
      <c r="C3548" s="250" t="s">
        <v>171</v>
      </c>
      <c r="D3548" s="251" t="n">
        <v>73.86</v>
      </c>
    </row>
    <row r="3549" customFormat="false" ht="12.8" hidden="false" customHeight="false" outlineLevel="0" collapsed="false">
      <c r="A3549" s="250" t="n">
        <v>101936</v>
      </c>
      <c r="B3549" s="250" t="s">
        <v>3991</v>
      </c>
      <c r="C3549" s="250" t="s">
        <v>204</v>
      </c>
      <c r="D3549" s="251" t="n">
        <v>9305.01</v>
      </c>
    </row>
    <row r="3550" customFormat="false" ht="12.8" hidden="false" customHeight="false" outlineLevel="0" collapsed="false">
      <c r="A3550" s="250" t="n">
        <v>101937</v>
      </c>
      <c r="B3550" s="250" t="s">
        <v>3992</v>
      </c>
      <c r="C3550" s="250" t="s">
        <v>204</v>
      </c>
      <c r="D3550" s="251" t="n">
        <v>17428.29</v>
      </c>
    </row>
    <row r="3551" customFormat="false" ht="12.8" hidden="false" customHeight="false" outlineLevel="0" collapsed="false">
      <c r="A3551" s="250" t="n">
        <v>98294</v>
      </c>
      <c r="B3551" s="250" t="s">
        <v>3993</v>
      </c>
      <c r="C3551" s="250" t="s">
        <v>171</v>
      </c>
      <c r="D3551" s="251" t="n">
        <v>7.53</v>
      </c>
    </row>
    <row r="3552" customFormat="false" ht="12.8" hidden="false" customHeight="false" outlineLevel="0" collapsed="false">
      <c r="A3552" s="250" t="n">
        <v>98295</v>
      </c>
      <c r="B3552" s="250" t="s">
        <v>3994</v>
      </c>
      <c r="C3552" s="250" t="s">
        <v>171</v>
      </c>
      <c r="D3552" s="251" t="n">
        <v>6.47</v>
      </c>
    </row>
    <row r="3553" customFormat="false" ht="12.8" hidden="false" customHeight="false" outlineLevel="0" collapsed="false">
      <c r="A3553" s="250" t="n">
        <v>98296</v>
      </c>
      <c r="B3553" s="250" t="s">
        <v>3995</v>
      </c>
      <c r="C3553" s="250" t="s">
        <v>171</v>
      </c>
      <c r="D3553" s="251" t="n">
        <v>11.03</v>
      </c>
    </row>
    <row r="3554" customFormat="false" ht="12.8" hidden="false" customHeight="false" outlineLevel="0" collapsed="false">
      <c r="A3554" s="250" t="n">
        <v>98297</v>
      </c>
      <c r="B3554" s="250" t="s">
        <v>3996</v>
      </c>
      <c r="C3554" s="250" t="s">
        <v>171</v>
      </c>
      <c r="D3554" s="251" t="n">
        <v>9.34</v>
      </c>
    </row>
    <row r="3555" customFormat="false" ht="12.8" hidden="false" customHeight="false" outlineLevel="0" collapsed="false">
      <c r="A3555" s="250" t="n">
        <v>98298</v>
      </c>
      <c r="B3555" s="250" t="s">
        <v>3997</v>
      </c>
      <c r="C3555" s="250" t="s">
        <v>171</v>
      </c>
      <c r="D3555" s="251" t="n">
        <v>26.24</v>
      </c>
    </row>
    <row r="3556" customFormat="false" ht="12.8" hidden="false" customHeight="false" outlineLevel="0" collapsed="false">
      <c r="A3556" s="250" t="n">
        <v>98299</v>
      </c>
      <c r="B3556" s="250" t="s">
        <v>3998</v>
      </c>
      <c r="C3556" s="250" t="s">
        <v>171</v>
      </c>
      <c r="D3556" s="251" t="n">
        <v>24.15</v>
      </c>
    </row>
    <row r="3557" customFormat="false" ht="12.8" hidden="false" customHeight="false" outlineLevel="0" collapsed="false">
      <c r="A3557" s="250" t="n">
        <v>98300</v>
      </c>
      <c r="B3557" s="250" t="s">
        <v>3999</v>
      </c>
      <c r="C3557" s="250" t="s">
        <v>171</v>
      </c>
      <c r="D3557" s="251" t="n">
        <v>7.79</v>
      </c>
    </row>
    <row r="3558" customFormat="false" ht="12.8" hidden="false" customHeight="false" outlineLevel="0" collapsed="false">
      <c r="A3558" s="250" t="n">
        <v>98301</v>
      </c>
      <c r="B3558" s="250" t="s">
        <v>4000</v>
      </c>
      <c r="C3558" s="250" t="s">
        <v>204</v>
      </c>
      <c r="D3558" s="251" t="n">
        <v>737.93</v>
      </c>
    </row>
    <row r="3559" customFormat="false" ht="12.8" hidden="false" customHeight="false" outlineLevel="0" collapsed="false">
      <c r="A3559" s="250" t="n">
        <v>98302</v>
      </c>
      <c r="B3559" s="250" t="s">
        <v>4001</v>
      </c>
      <c r="C3559" s="250" t="s">
        <v>204</v>
      </c>
      <c r="D3559" s="251" t="n">
        <v>1190.74</v>
      </c>
    </row>
    <row r="3560" customFormat="false" ht="12.8" hidden="false" customHeight="false" outlineLevel="0" collapsed="false">
      <c r="A3560" s="250" t="n">
        <v>98304</v>
      </c>
      <c r="B3560" s="250" t="s">
        <v>4002</v>
      </c>
      <c r="C3560" s="250" t="s">
        <v>204</v>
      </c>
      <c r="D3560" s="251" t="n">
        <v>3477.29</v>
      </c>
    </row>
    <row r="3561" customFormat="false" ht="12.8" hidden="false" customHeight="false" outlineLevel="0" collapsed="false">
      <c r="A3561" s="250" t="n">
        <v>98305</v>
      </c>
      <c r="B3561" s="250" t="s">
        <v>4003</v>
      </c>
      <c r="C3561" s="250" t="s">
        <v>204</v>
      </c>
      <c r="D3561" s="251" t="n">
        <v>2273.35</v>
      </c>
    </row>
    <row r="3562" customFormat="false" ht="12.8" hidden="false" customHeight="false" outlineLevel="0" collapsed="false">
      <c r="A3562" s="250" t="n">
        <v>98306</v>
      </c>
      <c r="B3562" s="250" t="s">
        <v>4004</v>
      </c>
      <c r="C3562" s="250" t="s">
        <v>204</v>
      </c>
      <c r="D3562" s="251" t="n">
        <v>75.37</v>
      </c>
    </row>
    <row r="3563" customFormat="false" ht="12.8" hidden="false" customHeight="false" outlineLevel="0" collapsed="false">
      <c r="A3563" s="250" t="n">
        <v>98307</v>
      </c>
      <c r="B3563" s="250" t="s">
        <v>4005</v>
      </c>
      <c r="C3563" s="250" t="s">
        <v>204</v>
      </c>
      <c r="D3563" s="251" t="n">
        <v>49.51</v>
      </c>
    </row>
    <row r="3564" customFormat="false" ht="12.8" hidden="false" customHeight="false" outlineLevel="0" collapsed="false">
      <c r="A3564" s="250" t="n">
        <v>98308</v>
      </c>
      <c r="B3564" s="250" t="s">
        <v>4006</v>
      </c>
      <c r="C3564" s="250" t="s">
        <v>204</v>
      </c>
      <c r="D3564" s="251" t="n">
        <v>34.79</v>
      </c>
    </row>
    <row r="3565" customFormat="false" ht="12.8" hidden="false" customHeight="false" outlineLevel="0" collapsed="false">
      <c r="A3565" s="250" t="n">
        <v>98593</v>
      </c>
      <c r="B3565" s="250" t="s">
        <v>4007</v>
      </c>
      <c r="C3565" s="250" t="s">
        <v>204</v>
      </c>
      <c r="D3565" s="251" t="n">
        <v>2554</v>
      </c>
    </row>
    <row r="3566" customFormat="false" ht="12.8" hidden="false" customHeight="false" outlineLevel="0" collapsed="false">
      <c r="A3566" s="250" t="n">
        <v>100553</v>
      </c>
      <c r="B3566" s="250" t="s">
        <v>4008</v>
      </c>
      <c r="C3566" s="250" t="s">
        <v>171</v>
      </c>
      <c r="D3566" s="251" t="n">
        <v>28.91</v>
      </c>
    </row>
    <row r="3567" customFormat="false" ht="12.8" hidden="false" customHeight="false" outlineLevel="0" collapsed="false">
      <c r="A3567" s="250" t="n">
        <v>100554</v>
      </c>
      <c r="B3567" s="250" t="s">
        <v>4009</v>
      </c>
      <c r="C3567" s="250" t="s">
        <v>171</v>
      </c>
      <c r="D3567" s="251" t="n">
        <v>7.42</v>
      </c>
    </row>
    <row r="3568" customFormat="false" ht="12.8" hidden="false" customHeight="false" outlineLevel="0" collapsed="false">
      <c r="A3568" s="250" t="n">
        <v>100555</v>
      </c>
      <c r="B3568" s="250" t="s">
        <v>4010</v>
      </c>
      <c r="C3568" s="250" t="s">
        <v>204</v>
      </c>
      <c r="D3568" s="251" t="n">
        <v>1156.6</v>
      </c>
    </row>
    <row r="3569" customFormat="false" ht="12.8" hidden="false" customHeight="false" outlineLevel="0" collapsed="false">
      <c r="A3569" s="250" t="n">
        <v>89355</v>
      </c>
      <c r="B3569" s="250" t="s">
        <v>4011</v>
      </c>
      <c r="C3569" s="250" t="s">
        <v>171</v>
      </c>
      <c r="D3569" s="251" t="n">
        <v>26.37</v>
      </c>
    </row>
    <row r="3570" customFormat="false" ht="12.8" hidden="false" customHeight="false" outlineLevel="0" collapsed="false">
      <c r="A3570" s="250" t="n">
        <v>89356</v>
      </c>
      <c r="B3570" s="250" t="s">
        <v>4012</v>
      </c>
      <c r="C3570" s="250" t="s">
        <v>171</v>
      </c>
      <c r="D3570" s="251" t="n">
        <v>30.44</v>
      </c>
    </row>
    <row r="3571" customFormat="false" ht="12.8" hidden="false" customHeight="false" outlineLevel="0" collapsed="false">
      <c r="A3571" s="250" t="n">
        <v>89357</v>
      </c>
      <c r="B3571" s="250" t="s">
        <v>4013</v>
      </c>
      <c r="C3571" s="250" t="s">
        <v>171</v>
      </c>
      <c r="D3571" s="251" t="n">
        <v>40.37</v>
      </c>
    </row>
    <row r="3572" customFormat="false" ht="12.8" hidden="false" customHeight="false" outlineLevel="0" collapsed="false">
      <c r="A3572" s="250" t="n">
        <v>89401</v>
      </c>
      <c r="B3572" s="250" t="s">
        <v>4014</v>
      </c>
      <c r="C3572" s="250" t="s">
        <v>171</v>
      </c>
      <c r="D3572" s="251" t="n">
        <v>13.16</v>
      </c>
    </row>
    <row r="3573" customFormat="false" ht="12.8" hidden="false" customHeight="false" outlineLevel="0" collapsed="false">
      <c r="A3573" s="250" t="n">
        <v>89402</v>
      </c>
      <c r="B3573" s="250" t="s">
        <v>4015</v>
      </c>
      <c r="C3573" s="250" t="s">
        <v>171</v>
      </c>
      <c r="D3573" s="251" t="n">
        <v>15.15</v>
      </c>
    </row>
    <row r="3574" customFormat="false" ht="12.8" hidden="false" customHeight="false" outlineLevel="0" collapsed="false">
      <c r="A3574" s="250" t="n">
        <v>89403</v>
      </c>
      <c r="B3574" s="250" t="s">
        <v>4016</v>
      </c>
      <c r="C3574" s="250" t="s">
        <v>171</v>
      </c>
      <c r="D3574" s="251" t="n">
        <v>22.16</v>
      </c>
    </row>
    <row r="3575" customFormat="false" ht="12.8" hidden="false" customHeight="false" outlineLevel="0" collapsed="false">
      <c r="A3575" s="250" t="n">
        <v>89446</v>
      </c>
      <c r="B3575" s="250" t="s">
        <v>4017</v>
      </c>
      <c r="C3575" s="250" t="s">
        <v>171</v>
      </c>
      <c r="D3575" s="251" t="n">
        <v>5.55</v>
      </c>
    </row>
    <row r="3576" customFormat="false" ht="12.8" hidden="false" customHeight="false" outlineLevel="0" collapsed="false">
      <c r="A3576" s="250" t="n">
        <v>89447</v>
      </c>
      <c r="B3576" s="250" t="s">
        <v>4018</v>
      </c>
      <c r="C3576" s="250" t="s">
        <v>171</v>
      </c>
      <c r="D3576" s="251" t="n">
        <v>10.72</v>
      </c>
    </row>
    <row r="3577" customFormat="false" ht="12.8" hidden="false" customHeight="false" outlineLevel="0" collapsed="false">
      <c r="A3577" s="250" t="n">
        <v>89448</v>
      </c>
      <c r="B3577" s="250" t="s">
        <v>4019</v>
      </c>
      <c r="C3577" s="250" t="s">
        <v>171</v>
      </c>
      <c r="D3577" s="251" t="n">
        <v>16.26</v>
      </c>
    </row>
    <row r="3578" customFormat="false" ht="12.8" hidden="false" customHeight="false" outlineLevel="0" collapsed="false">
      <c r="A3578" s="250" t="n">
        <v>89449</v>
      </c>
      <c r="B3578" s="250" t="s">
        <v>4020</v>
      </c>
      <c r="C3578" s="250" t="s">
        <v>171</v>
      </c>
      <c r="D3578" s="251" t="n">
        <v>18.05</v>
      </c>
    </row>
    <row r="3579" customFormat="false" ht="12.8" hidden="false" customHeight="false" outlineLevel="0" collapsed="false">
      <c r="A3579" s="250" t="n">
        <v>89450</v>
      </c>
      <c r="B3579" s="250" t="s">
        <v>4021</v>
      </c>
      <c r="C3579" s="250" t="s">
        <v>171</v>
      </c>
      <c r="D3579" s="251" t="n">
        <v>28.6</v>
      </c>
    </row>
    <row r="3580" customFormat="false" ht="12.8" hidden="false" customHeight="false" outlineLevel="0" collapsed="false">
      <c r="A3580" s="250" t="n">
        <v>89451</v>
      </c>
      <c r="B3580" s="250" t="s">
        <v>4022</v>
      </c>
      <c r="C3580" s="250" t="s">
        <v>171</v>
      </c>
      <c r="D3580" s="251" t="n">
        <v>46.25</v>
      </c>
    </row>
    <row r="3581" customFormat="false" ht="12.8" hidden="false" customHeight="false" outlineLevel="0" collapsed="false">
      <c r="A3581" s="250" t="n">
        <v>89452</v>
      </c>
      <c r="B3581" s="250" t="s">
        <v>4023</v>
      </c>
      <c r="C3581" s="250" t="s">
        <v>171</v>
      </c>
      <c r="D3581" s="251" t="n">
        <v>63.41</v>
      </c>
    </row>
    <row r="3582" customFormat="false" ht="12.8" hidden="false" customHeight="false" outlineLevel="0" collapsed="false">
      <c r="A3582" s="250" t="n">
        <v>89508</v>
      </c>
      <c r="B3582" s="250" t="s">
        <v>4024</v>
      </c>
      <c r="C3582" s="250" t="s">
        <v>171</v>
      </c>
      <c r="D3582" s="251" t="n">
        <v>19.8</v>
      </c>
    </row>
    <row r="3583" customFormat="false" ht="12.8" hidden="false" customHeight="false" outlineLevel="0" collapsed="false">
      <c r="A3583" s="250" t="n">
        <v>89509</v>
      </c>
      <c r="B3583" s="250" t="s">
        <v>4025</v>
      </c>
      <c r="C3583" s="250" t="s">
        <v>171</v>
      </c>
      <c r="D3583" s="251" t="n">
        <v>26.58</v>
      </c>
    </row>
    <row r="3584" customFormat="false" ht="12.8" hidden="false" customHeight="false" outlineLevel="0" collapsed="false">
      <c r="A3584" s="250" t="n">
        <v>89511</v>
      </c>
      <c r="B3584" s="250" t="s">
        <v>4026</v>
      </c>
      <c r="C3584" s="250" t="s">
        <v>171</v>
      </c>
      <c r="D3584" s="251" t="n">
        <v>44.8</v>
      </c>
    </row>
    <row r="3585" customFormat="false" ht="12.8" hidden="false" customHeight="false" outlineLevel="0" collapsed="false">
      <c r="A3585" s="250" t="n">
        <v>89512</v>
      </c>
      <c r="B3585" s="250" t="s">
        <v>4027</v>
      </c>
      <c r="C3585" s="250" t="s">
        <v>171</v>
      </c>
      <c r="D3585" s="251" t="n">
        <v>57.33</v>
      </c>
    </row>
    <row r="3586" customFormat="false" ht="12.8" hidden="false" customHeight="false" outlineLevel="0" collapsed="false">
      <c r="A3586" s="250" t="n">
        <v>89576</v>
      </c>
      <c r="B3586" s="250" t="s">
        <v>4028</v>
      </c>
      <c r="C3586" s="250" t="s">
        <v>171</v>
      </c>
      <c r="D3586" s="251" t="n">
        <v>28.02</v>
      </c>
    </row>
    <row r="3587" customFormat="false" ht="12.8" hidden="false" customHeight="false" outlineLevel="0" collapsed="false">
      <c r="A3587" s="250" t="n">
        <v>89578</v>
      </c>
      <c r="B3587" s="250" t="s">
        <v>4029</v>
      </c>
      <c r="C3587" s="250" t="s">
        <v>171</v>
      </c>
      <c r="D3587" s="251" t="n">
        <v>35.05</v>
      </c>
    </row>
    <row r="3588" customFormat="false" ht="12.8" hidden="false" customHeight="false" outlineLevel="0" collapsed="false">
      <c r="A3588" s="250" t="n">
        <v>89580</v>
      </c>
      <c r="B3588" s="250" t="s">
        <v>4030</v>
      </c>
      <c r="C3588" s="250" t="s">
        <v>171</v>
      </c>
      <c r="D3588" s="251" t="n">
        <v>72.02</v>
      </c>
    </row>
    <row r="3589" customFormat="false" ht="12.8" hidden="false" customHeight="false" outlineLevel="0" collapsed="false">
      <c r="A3589" s="250" t="n">
        <v>89633</v>
      </c>
      <c r="B3589" s="250" t="s">
        <v>4031</v>
      </c>
      <c r="C3589" s="250" t="s">
        <v>171</v>
      </c>
      <c r="D3589" s="251" t="n">
        <v>30.84</v>
      </c>
    </row>
    <row r="3590" customFormat="false" ht="12.8" hidden="false" customHeight="false" outlineLevel="0" collapsed="false">
      <c r="A3590" s="250" t="n">
        <v>89634</v>
      </c>
      <c r="B3590" s="250" t="s">
        <v>4032</v>
      </c>
      <c r="C3590" s="250" t="s">
        <v>171</v>
      </c>
      <c r="D3590" s="251" t="n">
        <v>42.98</v>
      </c>
    </row>
    <row r="3591" customFormat="false" ht="12.8" hidden="false" customHeight="false" outlineLevel="0" collapsed="false">
      <c r="A3591" s="250" t="n">
        <v>89635</v>
      </c>
      <c r="B3591" s="250" t="s">
        <v>4033</v>
      </c>
      <c r="C3591" s="250" t="s">
        <v>171</v>
      </c>
      <c r="D3591" s="251" t="n">
        <v>61.1</v>
      </c>
    </row>
    <row r="3592" customFormat="false" ht="12.8" hidden="false" customHeight="false" outlineLevel="0" collapsed="false">
      <c r="A3592" s="250" t="n">
        <v>89636</v>
      </c>
      <c r="B3592" s="250" t="s">
        <v>4034</v>
      </c>
      <c r="C3592" s="250" t="s">
        <v>171</v>
      </c>
      <c r="D3592" s="251" t="n">
        <v>76.18</v>
      </c>
    </row>
    <row r="3593" customFormat="false" ht="12.8" hidden="false" customHeight="false" outlineLevel="0" collapsed="false">
      <c r="A3593" s="250" t="n">
        <v>89711</v>
      </c>
      <c r="B3593" s="250" t="s">
        <v>4035</v>
      </c>
      <c r="C3593" s="250" t="s">
        <v>171</v>
      </c>
      <c r="D3593" s="251" t="n">
        <v>27.1</v>
      </c>
    </row>
    <row r="3594" customFormat="false" ht="12.8" hidden="false" customHeight="false" outlineLevel="0" collapsed="false">
      <c r="A3594" s="250" t="n">
        <v>89712</v>
      </c>
      <c r="B3594" s="250" t="s">
        <v>4036</v>
      </c>
      <c r="C3594" s="250" t="s">
        <v>171</v>
      </c>
      <c r="D3594" s="251" t="n">
        <v>33.43</v>
      </c>
    </row>
    <row r="3595" customFormat="false" ht="12.8" hidden="false" customHeight="false" outlineLevel="0" collapsed="false">
      <c r="A3595" s="250" t="n">
        <v>89713</v>
      </c>
      <c r="B3595" s="250" t="s">
        <v>4037</v>
      </c>
      <c r="C3595" s="250" t="s">
        <v>171</v>
      </c>
      <c r="D3595" s="251" t="n">
        <v>41.37</v>
      </c>
    </row>
    <row r="3596" customFormat="false" ht="12.8" hidden="false" customHeight="false" outlineLevel="0" collapsed="false">
      <c r="A3596" s="250" t="n">
        <v>89714</v>
      </c>
      <c r="B3596" s="250" t="s">
        <v>4038</v>
      </c>
      <c r="C3596" s="250" t="s">
        <v>171</v>
      </c>
      <c r="D3596" s="251" t="n">
        <v>46.55</v>
      </c>
    </row>
    <row r="3597" customFormat="false" ht="12.8" hidden="false" customHeight="false" outlineLevel="0" collapsed="false">
      <c r="A3597" s="250" t="n">
        <v>89716</v>
      </c>
      <c r="B3597" s="250" t="s">
        <v>4039</v>
      </c>
      <c r="C3597" s="250" t="s">
        <v>171</v>
      </c>
      <c r="D3597" s="251" t="n">
        <v>29.07</v>
      </c>
    </row>
    <row r="3598" customFormat="false" ht="12.8" hidden="false" customHeight="false" outlineLevel="0" collapsed="false">
      <c r="A3598" s="250" t="n">
        <v>89717</v>
      </c>
      <c r="B3598" s="250" t="s">
        <v>4040</v>
      </c>
      <c r="C3598" s="250" t="s">
        <v>171</v>
      </c>
      <c r="D3598" s="251" t="n">
        <v>44.69</v>
      </c>
    </row>
    <row r="3599" customFormat="false" ht="12.8" hidden="false" customHeight="false" outlineLevel="0" collapsed="false">
      <c r="A3599" s="250" t="n">
        <v>89770</v>
      </c>
      <c r="B3599" s="250" t="s">
        <v>4041</v>
      </c>
      <c r="C3599" s="250" t="s">
        <v>171</v>
      </c>
      <c r="D3599" s="251" t="n">
        <v>44.74</v>
      </c>
    </row>
    <row r="3600" customFormat="false" ht="12.8" hidden="false" customHeight="false" outlineLevel="0" collapsed="false">
      <c r="A3600" s="250" t="n">
        <v>89771</v>
      </c>
      <c r="B3600" s="250" t="s">
        <v>4042</v>
      </c>
      <c r="C3600" s="250" t="s">
        <v>171</v>
      </c>
      <c r="D3600" s="251" t="n">
        <v>59.64</v>
      </c>
    </row>
    <row r="3601" customFormat="false" ht="12.8" hidden="false" customHeight="false" outlineLevel="0" collapsed="false">
      <c r="A3601" s="250" t="n">
        <v>89773</v>
      </c>
      <c r="B3601" s="250" t="s">
        <v>4043</v>
      </c>
      <c r="C3601" s="250" t="s">
        <v>171</v>
      </c>
      <c r="D3601" s="251" t="n">
        <v>139.71</v>
      </c>
    </row>
    <row r="3602" customFormat="false" ht="12.8" hidden="false" customHeight="false" outlineLevel="0" collapsed="false">
      <c r="A3602" s="250" t="n">
        <v>89775</v>
      </c>
      <c r="B3602" s="250" t="s">
        <v>4044</v>
      </c>
      <c r="C3602" s="250" t="s">
        <v>171</v>
      </c>
      <c r="D3602" s="251" t="n">
        <v>218.08</v>
      </c>
    </row>
    <row r="3603" customFormat="false" ht="12.8" hidden="false" customHeight="false" outlineLevel="0" collapsed="false">
      <c r="A3603" s="250" t="n">
        <v>89798</v>
      </c>
      <c r="B3603" s="250" t="s">
        <v>4045</v>
      </c>
      <c r="C3603" s="250" t="s">
        <v>171</v>
      </c>
      <c r="D3603" s="251" t="n">
        <v>14.51</v>
      </c>
    </row>
    <row r="3604" customFormat="false" ht="12.8" hidden="false" customHeight="false" outlineLevel="0" collapsed="false">
      <c r="A3604" s="250" t="n">
        <v>89799</v>
      </c>
      <c r="B3604" s="250" t="s">
        <v>4046</v>
      </c>
      <c r="C3604" s="250" t="s">
        <v>171</v>
      </c>
      <c r="D3604" s="251" t="n">
        <v>25.69</v>
      </c>
    </row>
    <row r="3605" customFormat="false" ht="12.8" hidden="false" customHeight="false" outlineLevel="0" collapsed="false">
      <c r="A3605" s="250" t="n">
        <v>89800</v>
      </c>
      <c r="B3605" s="250" t="s">
        <v>4047</v>
      </c>
      <c r="C3605" s="250" t="s">
        <v>171</v>
      </c>
      <c r="D3605" s="251" t="n">
        <v>34.13</v>
      </c>
    </row>
    <row r="3606" customFormat="false" ht="12.8" hidden="false" customHeight="false" outlineLevel="0" collapsed="false">
      <c r="A3606" s="250" t="n">
        <v>89848</v>
      </c>
      <c r="B3606" s="250" t="s">
        <v>4048</v>
      </c>
      <c r="C3606" s="250" t="s">
        <v>171</v>
      </c>
      <c r="D3606" s="251" t="n">
        <v>32.51</v>
      </c>
    </row>
    <row r="3607" customFormat="false" ht="12.8" hidden="false" customHeight="false" outlineLevel="0" collapsed="false">
      <c r="A3607" s="250" t="n">
        <v>89849</v>
      </c>
      <c r="B3607" s="250" t="s">
        <v>4049</v>
      </c>
      <c r="C3607" s="250" t="s">
        <v>171</v>
      </c>
      <c r="D3607" s="251" t="n">
        <v>63.43</v>
      </c>
    </row>
    <row r="3608" customFormat="false" ht="12.8" hidden="false" customHeight="false" outlineLevel="0" collapsed="false">
      <c r="A3608" s="250" t="n">
        <v>89865</v>
      </c>
      <c r="B3608" s="250" t="s">
        <v>4050</v>
      </c>
      <c r="C3608" s="250" t="s">
        <v>171</v>
      </c>
      <c r="D3608" s="251" t="n">
        <v>21.73</v>
      </c>
    </row>
    <row r="3609" customFormat="false" ht="12.8" hidden="false" customHeight="false" outlineLevel="0" collapsed="false">
      <c r="A3609" s="250" t="n">
        <v>92275</v>
      </c>
      <c r="B3609" s="250" t="s">
        <v>4051</v>
      </c>
      <c r="C3609" s="250" t="s">
        <v>171</v>
      </c>
      <c r="D3609" s="251" t="n">
        <v>56.53</v>
      </c>
    </row>
    <row r="3610" customFormat="false" ht="12.8" hidden="false" customHeight="false" outlineLevel="0" collapsed="false">
      <c r="A3610" s="250" t="n">
        <v>92276</v>
      </c>
      <c r="B3610" s="250" t="s">
        <v>4052</v>
      </c>
      <c r="C3610" s="250" t="s">
        <v>171</v>
      </c>
      <c r="D3610" s="251" t="n">
        <v>71.82</v>
      </c>
    </row>
    <row r="3611" customFormat="false" ht="12.8" hidden="false" customHeight="false" outlineLevel="0" collapsed="false">
      <c r="A3611" s="250" t="n">
        <v>92277</v>
      </c>
      <c r="B3611" s="250" t="s">
        <v>4053</v>
      </c>
      <c r="C3611" s="250" t="s">
        <v>171</v>
      </c>
      <c r="D3611" s="251" t="n">
        <v>103.57</v>
      </c>
    </row>
    <row r="3612" customFormat="false" ht="12.8" hidden="false" customHeight="false" outlineLevel="0" collapsed="false">
      <c r="A3612" s="250" t="n">
        <v>92278</v>
      </c>
      <c r="B3612" s="250" t="s">
        <v>4054</v>
      </c>
      <c r="C3612" s="250" t="s">
        <v>171</v>
      </c>
      <c r="D3612" s="251" t="n">
        <v>139.15</v>
      </c>
    </row>
    <row r="3613" customFormat="false" ht="12.8" hidden="false" customHeight="false" outlineLevel="0" collapsed="false">
      <c r="A3613" s="250" t="n">
        <v>92279</v>
      </c>
      <c r="B3613" s="250" t="s">
        <v>4055</v>
      </c>
      <c r="C3613" s="250" t="s">
        <v>171</v>
      </c>
      <c r="D3613" s="251" t="n">
        <v>200.89</v>
      </c>
    </row>
    <row r="3614" customFormat="false" ht="12.8" hidden="false" customHeight="false" outlineLevel="0" collapsed="false">
      <c r="A3614" s="250" t="n">
        <v>92280</v>
      </c>
      <c r="B3614" s="250" t="s">
        <v>4056</v>
      </c>
      <c r="C3614" s="250" t="s">
        <v>171</v>
      </c>
      <c r="D3614" s="251" t="n">
        <v>281.64</v>
      </c>
    </row>
    <row r="3615" customFormat="false" ht="12.8" hidden="false" customHeight="false" outlineLevel="0" collapsed="false">
      <c r="A3615" s="250" t="n">
        <v>92281</v>
      </c>
      <c r="B3615" s="250" t="s">
        <v>4057</v>
      </c>
      <c r="C3615" s="250" t="s">
        <v>171</v>
      </c>
      <c r="D3615" s="251" t="n">
        <v>111.68</v>
      </c>
    </row>
    <row r="3616" customFormat="false" ht="12.8" hidden="false" customHeight="false" outlineLevel="0" collapsed="false">
      <c r="A3616" s="250" t="n">
        <v>92282</v>
      </c>
      <c r="B3616" s="250" t="s">
        <v>4058</v>
      </c>
      <c r="C3616" s="250" t="s">
        <v>171</v>
      </c>
      <c r="D3616" s="251" t="n">
        <v>129.2</v>
      </c>
    </row>
    <row r="3617" customFormat="false" ht="12.8" hidden="false" customHeight="false" outlineLevel="0" collapsed="false">
      <c r="A3617" s="250" t="n">
        <v>92283</v>
      </c>
      <c r="B3617" s="250" t="s">
        <v>4059</v>
      </c>
      <c r="C3617" s="250" t="s">
        <v>171</v>
      </c>
      <c r="D3617" s="251" t="n">
        <v>175.89</v>
      </c>
    </row>
    <row r="3618" customFormat="false" ht="12.8" hidden="false" customHeight="false" outlineLevel="0" collapsed="false">
      <c r="A3618" s="250" t="n">
        <v>92284</v>
      </c>
      <c r="B3618" s="250" t="s">
        <v>4060</v>
      </c>
      <c r="C3618" s="250" t="s">
        <v>171</v>
      </c>
      <c r="D3618" s="251" t="n">
        <v>221.5</v>
      </c>
    </row>
    <row r="3619" customFormat="false" ht="12.8" hidden="false" customHeight="false" outlineLevel="0" collapsed="false">
      <c r="A3619" s="250" t="n">
        <v>92285</v>
      </c>
      <c r="B3619" s="250" t="s">
        <v>4061</v>
      </c>
      <c r="C3619" s="250" t="s">
        <v>171</v>
      </c>
      <c r="D3619" s="251" t="n">
        <v>299.16</v>
      </c>
    </row>
    <row r="3620" customFormat="false" ht="12.8" hidden="false" customHeight="false" outlineLevel="0" collapsed="false">
      <c r="A3620" s="250" t="n">
        <v>92286</v>
      </c>
      <c r="B3620" s="250" t="s">
        <v>4062</v>
      </c>
      <c r="C3620" s="250" t="s">
        <v>171</v>
      </c>
      <c r="D3620" s="251" t="n">
        <v>381.27</v>
      </c>
    </row>
    <row r="3621" customFormat="false" ht="12.8" hidden="false" customHeight="false" outlineLevel="0" collapsed="false">
      <c r="A3621" s="250" t="n">
        <v>92305</v>
      </c>
      <c r="B3621" s="250" t="s">
        <v>4063</v>
      </c>
      <c r="C3621" s="250" t="s">
        <v>171</v>
      </c>
      <c r="D3621" s="251" t="n">
        <v>40.4</v>
      </c>
    </row>
    <row r="3622" customFormat="false" ht="12.8" hidden="false" customHeight="false" outlineLevel="0" collapsed="false">
      <c r="A3622" s="250" t="n">
        <v>92306</v>
      </c>
      <c r="B3622" s="250" t="s">
        <v>4064</v>
      </c>
      <c r="C3622" s="250" t="s">
        <v>171</v>
      </c>
      <c r="D3622" s="251" t="n">
        <v>64.24</v>
      </c>
    </row>
    <row r="3623" customFormat="false" ht="12.8" hidden="false" customHeight="false" outlineLevel="0" collapsed="false">
      <c r="A3623" s="250" t="n">
        <v>92307</v>
      </c>
      <c r="B3623" s="250" t="s">
        <v>4065</v>
      </c>
      <c r="C3623" s="250" t="s">
        <v>171</v>
      </c>
      <c r="D3623" s="251" t="n">
        <v>79.89</v>
      </c>
    </row>
    <row r="3624" customFormat="false" ht="12.8" hidden="false" customHeight="false" outlineLevel="0" collapsed="false">
      <c r="A3624" s="250" t="n">
        <v>92308</v>
      </c>
      <c r="B3624" s="250" t="s">
        <v>4066</v>
      </c>
      <c r="C3624" s="250" t="s">
        <v>171</v>
      </c>
      <c r="D3624" s="251" t="n">
        <v>56.54</v>
      </c>
    </row>
    <row r="3625" customFormat="false" ht="12.8" hidden="false" customHeight="false" outlineLevel="0" collapsed="false">
      <c r="A3625" s="250" t="n">
        <v>92309</v>
      </c>
      <c r="B3625" s="250" t="s">
        <v>4067</v>
      </c>
      <c r="C3625" s="250" t="s">
        <v>171</v>
      </c>
      <c r="D3625" s="251" t="n">
        <v>123.25</v>
      </c>
    </row>
    <row r="3626" customFormat="false" ht="12.8" hidden="false" customHeight="false" outlineLevel="0" collapsed="false">
      <c r="A3626" s="250" t="n">
        <v>92310</v>
      </c>
      <c r="B3626" s="250" t="s">
        <v>4068</v>
      </c>
      <c r="C3626" s="250" t="s">
        <v>171</v>
      </c>
      <c r="D3626" s="251" t="n">
        <v>141.12</v>
      </c>
    </row>
    <row r="3627" customFormat="false" ht="12.8" hidden="false" customHeight="false" outlineLevel="0" collapsed="false">
      <c r="A3627" s="250" t="n">
        <v>92320</v>
      </c>
      <c r="B3627" s="250" t="s">
        <v>4069</v>
      </c>
      <c r="C3627" s="250" t="s">
        <v>171</v>
      </c>
      <c r="D3627" s="251" t="n">
        <v>56.26</v>
      </c>
    </row>
    <row r="3628" customFormat="false" ht="12.8" hidden="false" customHeight="false" outlineLevel="0" collapsed="false">
      <c r="A3628" s="250" t="n">
        <v>92321</v>
      </c>
      <c r="B3628" s="250" t="s">
        <v>4070</v>
      </c>
      <c r="C3628" s="250" t="s">
        <v>171</v>
      </c>
      <c r="D3628" s="251" t="n">
        <v>91.56</v>
      </c>
    </row>
    <row r="3629" customFormat="false" ht="12.8" hidden="false" customHeight="false" outlineLevel="0" collapsed="false">
      <c r="A3629" s="250" t="n">
        <v>92322</v>
      </c>
      <c r="B3629" s="250" t="s">
        <v>4071</v>
      </c>
      <c r="C3629" s="250" t="s">
        <v>171</v>
      </c>
      <c r="D3629" s="251" t="n">
        <v>117.02</v>
      </c>
    </row>
    <row r="3630" customFormat="false" ht="12.8" hidden="false" customHeight="false" outlineLevel="0" collapsed="false">
      <c r="A3630" s="250" t="n">
        <v>92323</v>
      </c>
      <c r="B3630" s="250" t="s">
        <v>4072</v>
      </c>
      <c r="C3630" s="250" t="s">
        <v>171</v>
      </c>
      <c r="D3630" s="251" t="n">
        <v>68.59</v>
      </c>
    </row>
    <row r="3631" customFormat="false" ht="12.8" hidden="false" customHeight="false" outlineLevel="0" collapsed="false">
      <c r="A3631" s="250" t="n">
        <v>92324</v>
      </c>
      <c r="B3631" s="250" t="s">
        <v>4073</v>
      </c>
      <c r="C3631" s="250" t="s">
        <v>171</v>
      </c>
      <c r="D3631" s="251" t="n">
        <v>146.75</v>
      </c>
    </row>
    <row r="3632" customFormat="false" ht="12.8" hidden="false" customHeight="false" outlineLevel="0" collapsed="false">
      <c r="A3632" s="250" t="n">
        <v>92325</v>
      </c>
      <c r="B3632" s="250" t="s">
        <v>4074</v>
      </c>
      <c r="C3632" s="250" t="s">
        <v>171</v>
      </c>
      <c r="D3632" s="251" t="n">
        <v>174.44</v>
      </c>
    </row>
    <row r="3633" customFormat="false" ht="12.8" hidden="false" customHeight="false" outlineLevel="0" collapsed="false">
      <c r="A3633" s="250" t="n">
        <v>92335</v>
      </c>
      <c r="B3633" s="250" t="s">
        <v>4075</v>
      </c>
      <c r="C3633" s="250" t="s">
        <v>171</v>
      </c>
      <c r="D3633" s="251" t="n">
        <v>100.3</v>
      </c>
    </row>
    <row r="3634" customFormat="false" ht="12.8" hidden="false" customHeight="false" outlineLevel="0" collapsed="false">
      <c r="A3634" s="250" t="n">
        <v>92336</v>
      </c>
      <c r="B3634" s="250" t="s">
        <v>4076</v>
      </c>
      <c r="C3634" s="250" t="s">
        <v>171</v>
      </c>
      <c r="D3634" s="251" t="n">
        <v>122.87</v>
      </c>
    </row>
    <row r="3635" customFormat="false" ht="12.8" hidden="false" customHeight="false" outlineLevel="0" collapsed="false">
      <c r="A3635" s="250" t="n">
        <v>92337</v>
      </c>
      <c r="B3635" s="250" t="s">
        <v>4077</v>
      </c>
      <c r="C3635" s="250" t="s">
        <v>171</v>
      </c>
      <c r="D3635" s="251" t="n">
        <v>160.85</v>
      </c>
    </row>
    <row r="3636" customFormat="false" ht="12.8" hidden="false" customHeight="false" outlineLevel="0" collapsed="false">
      <c r="A3636" s="250" t="n">
        <v>92338</v>
      </c>
      <c r="B3636" s="250" t="s">
        <v>4078</v>
      </c>
      <c r="C3636" s="250" t="s">
        <v>171</v>
      </c>
      <c r="D3636" s="251" t="n">
        <v>151.77</v>
      </c>
    </row>
    <row r="3637" customFormat="false" ht="12.8" hidden="false" customHeight="false" outlineLevel="0" collapsed="false">
      <c r="A3637" s="250" t="n">
        <v>92339</v>
      </c>
      <c r="B3637" s="250" t="s">
        <v>4079</v>
      </c>
      <c r="C3637" s="250" t="s">
        <v>171</v>
      </c>
      <c r="D3637" s="251" t="n">
        <v>225.39</v>
      </c>
    </row>
    <row r="3638" customFormat="false" ht="12.8" hidden="false" customHeight="false" outlineLevel="0" collapsed="false">
      <c r="A3638" s="250" t="n">
        <v>92341</v>
      </c>
      <c r="B3638" s="250" t="s">
        <v>4080</v>
      </c>
      <c r="C3638" s="250" t="s">
        <v>171</v>
      </c>
      <c r="D3638" s="251" t="n">
        <v>114.85</v>
      </c>
    </row>
    <row r="3639" customFormat="false" ht="12.8" hidden="false" customHeight="false" outlineLevel="0" collapsed="false">
      <c r="A3639" s="250" t="n">
        <v>92342</v>
      </c>
      <c r="B3639" s="250" t="s">
        <v>4081</v>
      </c>
      <c r="C3639" s="250" t="s">
        <v>171</v>
      </c>
      <c r="D3639" s="251" t="n">
        <v>137.51</v>
      </c>
    </row>
    <row r="3640" customFormat="false" ht="12.8" hidden="false" customHeight="false" outlineLevel="0" collapsed="false">
      <c r="A3640" s="250" t="n">
        <v>92343</v>
      </c>
      <c r="B3640" s="250" t="s">
        <v>4082</v>
      </c>
      <c r="C3640" s="250" t="s">
        <v>171</v>
      </c>
      <c r="D3640" s="251" t="n">
        <v>175.63</v>
      </c>
    </row>
    <row r="3641" customFormat="false" ht="12.8" hidden="false" customHeight="false" outlineLevel="0" collapsed="false">
      <c r="A3641" s="250" t="n">
        <v>92359</v>
      </c>
      <c r="B3641" s="250" t="s">
        <v>4083</v>
      </c>
      <c r="C3641" s="250" t="s">
        <v>171</v>
      </c>
      <c r="D3641" s="251" t="n">
        <v>67.61</v>
      </c>
    </row>
    <row r="3642" customFormat="false" ht="12.8" hidden="false" customHeight="false" outlineLevel="0" collapsed="false">
      <c r="A3642" s="250" t="n">
        <v>92360</v>
      </c>
      <c r="B3642" s="250" t="s">
        <v>4084</v>
      </c>
      <c r="C3642" s="250" t="s">
        <v>171</v>
      </c>
      <c r="D3642" s="251" t="n">
        <v>90.3</v>
      </c>
    </row>
    <row r="3643" customFormat="false" ht="12.8" hidden="false" customHeight="false" outlineLevel="0" collapsed="false">
      <c r="A3643" s="250" t="n">
        <v>92361</v>
      </c>
      <c r="B3643" s="250" t="s">
        <v>4085</v>
      </c>
      <c r="C3643" s="250" t="s">
        <v>171</v>
      </c>
      <c r="D3643" s="251" t="n">
        <v>122.29</v>
      </c>
    </row>
    <row r="3644" customFormat="false" ht="12.8" hidden="false" customHeight="false" outlineLevel="0" collapsed="false">
      <c r="A3644" s="250" t="n">
        <v>92362</v>
      </c>
      <c r="B3644" s="250" t="s">
        <v>4086</v>
      </c>
      <c r="C3644" s="250" t="s">
        <v>171</v>
      </c>
      <c r="D3644" s="251" t="n">
        <v>194.75</v>
      </c>
    </row>
    <row r="3645" customFormat="false" ht="12.8" hidden="false" customHeight="false" outlineLevel="0" collapsed="false">
      <c r="A3645" s="250" t="n">
        <v>92364</v>
      </c>
      <c r="B3645" s="250" t="s">
        <v>4087</v>
      </c>
      <c r="C3645" s="250" t="s">
        <v>171</v>
      </c>
      <c r="D3645" s="251" t="n">
        <v>61.21</v>
      </c>
    </row>
    <row r="3646" customFormat="false" ht="12.8" hidden="false" customHeight="false" outlineLevel="0" collapsed="false">
      <c r="A3646" s="250" t="n">
        <v>92365</v>
      </c>
      <c r="B3646" s="250" t="s">
        <v>4088</v>
      </c>
      <c r="C3646" s="250" t="s">
        <v>171</v>
      </c>
      <c r="D3646" s="251" t="n">
        <v>70.22</v>
      </c>
    </row>
    <row r="3647" customFormat="false" ht="12.8" hidden="false" customHeight="false" outlineLevel="0" collapsed="false">
      <c r="A3647" s="250" t="n">
        <v>92366</v>
      </c>
      <c r="B3647" s="250" t="s">
        <v>4089</v>
      </c>
      <c r="C3647" s="250" t="s">
        <v>171</v>
      </c>
      <c r="D3647" s="251" t="n">
        <v>96.85</v>
      </c>
    </row>
    <row r="3648" customFormat="false" ht="12.8" hidden="false" customHeight="false" outlineLevel="0" collapsed="false">
      <c r="A3648" s="250" t="n">
        <v>92367</v>
      </c>
      <c r="B3648" s="250" t="s">
        <v>4090</v>
      </c>
      <c r="C3648" s="250" t="s">
        <v>171</v>
      </c>
      <c r="D3648" s="251" t="n">
        <v>118.69</v>
      </c>
    </row>
    <row r="3649" customFormat="false" ht="12.8" hidden="false" customHeight="false" outlineLevel="0" collapsed="false">
      <c r="A3649" s="250" t="n">
        <v>92368</v>
      </c>
      <c r="B3649" s="250" t="s">
        <v>4091</v>
      </c>
      <c r="C3649" s="250" t="s">
        <v>171</v>
      </c>
      <c r="D3649" s="251" t="n">
        <v>156.05</v>
      </c>
    </row>
    <row r="3650" customFormat="false" ht="12.8" hidden="false" customHeight="false" outlineLevel="0" collapsed="false">
      <c r="A3650" s="250" t="n">
        <v>92645</v>
      </c>
      <c r="B3650" s="250" t="s">
        <v>4092</v>
      </c>
      <c r="C3650" s="250" t="s">
        <v>171</v>
      </c>
      <c r="D3650" s="251" t="n">
        <v>72.91</v>
      </c>
    </row>
    <row r="3651" customFormat="false" ht="12.8" hidden="false" customHeight="false" outlineLevel="0" collapsed="false">
      <c r="A3651" s="250" t="n">
        <v>92646</v>
      </c>
      <c r="B3651" s="250" t="s">
        <v>4093</v>
      </c>
      <c r="C3651" s="250" t="s">
        <v>171</v>
      </c>
      <c r="D3651" s="251" t="n">
        <v>95.6</v>
      </c>
    </row>
    <row r="3652" customFormat="false" ht="12.8" hidden="false" customHeight="false" outlineLevel="0" collapsed="false">
      <c r="A3652" s="250" t="n">
        <v>92648</v>
      </c>
      <c r="B3652" s="250" t="s">
        <v>4094</v>
      </c>
      <c r="C3652" s="250" t="s">
        <v>171</v>
      </c>
      <c r="D3652" s="251" t="n">
        <v>104.79</v>
      </c>
    </row>
    <row r="3653" customFormat="false" ht="12.8" hidden="false" customHeight="false" outlineLevel="0" collapsed="false">
      <c r="A3653" s="250" t="n">
        <v>92649</v>
      </c>
      <c r="B3653" s="250" t="s">
        <v>4095</v>
      </c>
      <c r="C3653" s="250" t="s">
        <v>171</v>
      </c>
      <c r="D3653" s="251" t="n">
        <v>127.59</v>
      </c>
    </row>
    <row r="3654" customFormat="false" ht="12.8" hidden="false" customHeight="false" outlineLevel="0" collapsed="false">
      <c r="A3654" s="250" t="n">
        <v>92650</v>
      </c>
      <c r="B3654" s="250" t="s">
        <v>4096</v>
      </c>
      <c r="C3654" s="250" t="s">
        <v>171</v>
      </c>
      <c r="D3654" s="251" t="n">
        <v>200.05</v>
      </c>
    </row>
    <row r="3655" customFormat="false" ht="12.8" hidden="false" customHeight="false" outlineLevel="0" collapsed="false">
      <c r="A3655" s="250" t="n">
        <v>92652</v>
      </c>
      <c r="B3655" s="250" t="s">
        <v>4097</v>
      </c>
      <c r="C3655" s="250" t="s">
        <v>171</v>
      </c>
      <c r="D3655" s="251" t="n">
        <v>67.84</v>
      </c>
    </row>
    <row r="3656" customFormat="false" ht="12.8" hidden="false" customHeight="false" outlineLevel="0" collapsed="false">
      <c r="A3656" s="250" t="n">
        <v>92653</v>
      </c>
      <c r="B3656" s="250" t="s">
        <v>4098</v>
      </c>
      <c r="C3656" s="250" t="s">
        <v>171</v>
      </c>
      <c r="D3656" s="251" t="n">
        <v>76.93</v>
      </c>
    </row>
    <row r="3657" customFormat="false" ht="12.8" hidden="false" customHeight="false" outlineLevel="0" collapsed="false">
      <c r="A3657" s="250" t="n">
        <v>92654</v>
      </c>
      <c r="B3657" s="250" t="s">
        <v>4099</v>
      </c>
      <c r="C3657" s="250" t="s">
        <v>171</v>
      </c>
      <c r="D3657" s="251" t="n">
        <v>103.55</v>
      </c>
    </row>
    <row r="3658" customFormat="false" ht="12.8" hidden="false" customHeight="false" outlineLevel="0" collapsed="false">
      <c r="A3658" s="250" t="n">
        <v>92655</v>
      </c>
      <c r="B3658" s="250" t="s">
        <v>4100</v>
      </c>
      <c r="C3658" s="250" t="s">
        <v>171</v>
      </c>
      <c r="D3658" s="251" t="n">
        <v>125.54</v>
      </c>
    </row>
    <row r="3659" customFormat="false" ht="12.8" hidden="false" customHeight="false" outlineLevel="0" collapsed="false">
      <c r="A3659" s="250" t="n">
        <v>92656</v>
      </c>
      <c r="B3659" s="250" t="s">
        <v>4101</v>
      </c>
      <c r="C3659" s="250" t="s">
        <v>171</v>
      </c>
      <c r="D3659" s="251" t="n">
        <v>162.9</v>
      </c>
    </row>
    <row r="3660" customFormat="false" ht="12.8" hidden="false" customHeight="false" outlineLevel="0" collapsed="false">
      <c r="A3660" s="250" t="n">
        <v>92687</v>
      </c>
      <c r="B3660" s="250" t="s">
        <v>4102</v>
      </c>
      <c r="C3660" s="250" t="s">
        <v>171</v>
      </c>
      <c r="D3660" s="251" t="n">
        <v>32.54</v>
      </c>
    </row>
    <row r="3661" customFormat="false" ht="12.8" hidden="false" customHeight="false" outlineLevel="0" collapsed="false">
      <c r="A3661" s="250" t="n">
        <v>92688</v>
      </c>
      <c r="B3661" s="250" t="s">
        <v>4103</v>
      </c>
      <c r="C3661" s="250" t="s">
        <v>171</v>
      </c>
      <c r="D3661" s="251" t="n">
        <v>46.51</v>
      </c>
    </row>
    <row r="3662" customFormat="false" ht="12.8" hidden="false" customHeight="false" outlineLevel="0" collapsed="false">
      <c r="A3662" s="250" t="n">
        <v>92689</v>
      </c>
      <c r="B3662" s="250" t="s">
        <v>4104</v>
      </c>
      <c r="C3662" s="250" t="s">
        <v>171</v>
      </c>
      <c r="D3662" s="251" t="n">
        <v>52.67</v>
      </c>
    </row>
    <row r="3663" customFormat="false" ht="12.8" hidden="false" customHeight="false" outlineLevel="0" collapsed="false">
      <c r="A3663" s="250" t="n">
        <v>92690</v>
      </c>
      <c r="B3663" s="250" t="s">
        <v>4105</v>
      </c>
      <c r="C3663" s="250" t="s">
        <v>171</v>
      </c>
      <c r="D3663" s="251" t="n">
        <v>76.15</v>
      </c>
    </row>
    <row r="3664" customFormat="false" ht="12.8" hidden="false" customHeight="false" outlineLevel="0" collapsed="false">
      <c r="A3664" s="250" t="n">
        <v>92691</v>
      </c>
      <c r="B3664" s="250" t="s">
        <v>4106</v>
      </c>
      <c r="C3664" s="250" t="s">
        <v>171</v>
      </c>
      <c r="D3664" s="251" t="n">
        <v>102.82</v>
      </c>
    </row>
    <row r="3665" customFormat="false" ht="12.8" hidden="false" customHeight="false" outlineLevel="0" collapsed="false">
      <c r="A3665" s="250" t="n">
        <v>94462</v>
      </c>
      <c r="B3665" s="250" t="s">
        <v>4107</v>
      </c>
      <c r="C3665" s="250" t="s">
        <v>171</v>
      </c>
      <c r="D3665" s="251" t="n">
        <v>108.03</v>
      </c>
    </row>
    <row r="3666" customFormat="false" ht="12.8" hidden="false" customHeight="false" outlineLevel="0" collapsed="false">
      <c r="A3666" s="250" t="n">
        <v>94463</v>
      </c>
      <c r="B3666" s="250" t="s">
        <v>4108</v>
      </c>
      <c r="C3666" s="250" t="s">
        <v>171</v>
      </c>
      <c r="D3666" s="251" t="n">
        <v>132.18</v>
      </c>
    </row>
    <row r="3667" customFormat="false" ht="12.8" hidden="false" customHeight="false" outlineLevel="0" collapsed="false">
      <c r="A3667" s="250" t="n">
        <v>94464</v>
      </c>
      <c r="B3667" s="250" t="s">
        <v>4109</v>
      </c>
      <c r="C3667" s="250" t="s">
        <v>171</v>
      </c>
      <c r="D3667" s="251" t="n">
        <v>172.87</v>
      </c>
    </row>
    <row r="3668" customFormat="false" ht="12.8" hidden="false" customHeight="false" outlineLevel="0" collapsed="false">
      <c r="A3668" s="250" t="n">
        <v>94602</v>
      </c>
      <c r="B3668" s="250" t="s">
        <v>4110</v>
      </c>
      <c r="C3668" s="250" t="s">
        <v>171</v>
      </c>
      <c r="D3668" s="251" t="n">
        <v>227.11</v>
      </c>
    </row>
    <row r="3669" customFormat="false" ht="12.8" hidden="false" customHeight="false" outlineLevel="0" collapsed="false">
      <c r="A3669" s="250" t="n">
        <v>94603</v>
      </c>
      <c r="B3669" s="250" t="s">
        <v>4111</v>
      </c>
      <c r="C3669" s="250" t="s">
        <v>171</v>
      </c>
      <c r="D3669" s="251" t="n">
        <v>307.58</v>
      </c>
    </row>
    <row r="3670" customFormat="false" ht="12.8" hidden="false" customHeight="false" outlineLevel="0" collapsed="false">
      <c r="A3670" s="250" t="n">
        <v>94604</v>
      </c>
      <c r="B3670" s="250" t="s">
        <v>4112</v>
      </c>
      <c r="C3670" s="250" t="s">
        <v>171</v>
      </c>
      <c r="D3670" s="251" t="n">
        <v>434.9</v>
      </c>
    </row>
    <row r="3671" customFormat="false" ht="12.8" hidden="false" customHeight="false" outlineLevel="0" collapsed="false">
      <c r="A3671" s="250" t="n">
        <v>94605</v>
      </c>
      <c r="B3671" s="250" t="s">
        <v>4113</v>
      </c>
      <c r="C3671" s="250" t="s">
        <v>171</v>
      </c>
      <c r="D3671" s="251" t="n">
        <v>626.82</v>
      </c>
    </row>
    <row r="3672" customFormat="false" ht="12.8" hidden="false" customHeight="false" outlineLevel="0" collapsed="false">
      <c r="A3672" s="250" t="n">
        <v>94648</v>
      </c>
      <c r="B3672" s="250" t="s">
        <v>4114</v>
      </c>
      <c r="C3672" s="250" t="s">
        <v>171</v>
      </c>
      <c r="D3672" s="251" t="n">
        <v>7.39</v>
      </c>
    </row>
    <row r="3673" customFormat="false" ht="12.8" hidden="false" customHeight="false" outlineLevel="0" collapsed="false">
      <c r="A3673" s="250" t="n">
        <v>94649</v>
      </c>
      <c r="B3673" s="250" t="s">
        <v>4115</v>
      </c>
      <c r="C3673" s="250" t="s">
        <v>171</v>
      </c>
      <c r="D3673" s="251" t="n">
        <v>13.26</v>
      </c>
    </row>
    <row r="3674" customFormat="false" ht="12.8" hidden="false" customHeight="false" outlineLevel="0" collapsed="false">
      <c r="A3674" s="250" t="n">
        <v>94650</v>
      </c>
      <c r="B3674" s="250" t="s">
        <v>4116</v>
      </c>
      <c r="C3674" s="250" t="s">
        <v>171</v>
      </c>
      <c r="D3674" s="251" t="n">
        <v>19.88</v>
      </c>
    </row>
    <row r="3675" customFormat="false" ht="12.8" hidden="false" customHeight="false" outlineLevel="0" collapsed="false">
      <c r="A3675" s="250" t="n">
        <v>94651</v>
      </c>
      <c r="B3675" s="250" t="s">
        <v>4117</v>
      </c>
      <c r="C3675" s="250" t="s">
        <v>171</v>
      </c>
      <c r="D3675" s="251" t="n">
        <v>23.45</v>
      </c>
    </row>
    <row r="3676" customFormat="false" ht="12.8" hidden="false" customHeight="false" outlineLevel="0" collapsed="false">
      <c r="A3676" s="250" t="n">
        <v>94652</v>
      </c>
      <c r="B3676" s="250" t="s">
        <v>4118</v>
      </c>
      <c r="C3676" s="250" t="s">
        <v>171</v>
      </c>
      <c r="D3676" s="251" t="n">
        <v>36.26</v>
      </c>
    </row>
    <row r="3677" customFormat="false" ht="12.8" hidden="false" customHeight="false" outlineLevel="0" collapsed="false">
      <c r="A3677" s="250" t="n">
        <v>94653</v>
      </c>
      <c r="B3677" s="250" t="s">
        <v>4119</v>
      </c>
      <c r="C3677" s="250" t="s">
        <v>171</v>
      </c>
      <c r="D3677" s="251" t="n">
        <v>58.19</v>
      </c>
    </row>
    <row r="3678" customFormat="false" ht="12.8" hidden="false" customHeight="false" outlineLevel="0" collapsed="false">
      <c r="A3678" s="250" t="n">
        <v>94654</v>
      </c>
      <c r="B3678" s="250" t="s">
        <v>4120</v>
      </c>
      <c r="C3678" s="250" t="s">
        <v>171</v>
      </c>
      <c r="D3678" s="251" t="n">
        <v>78.84</v>
      </c>
    </row>
    <row r="3679" customFormat="false" ht="12.8" hidden="false" customHeight="false" outlineLevel="0" collapsed="false">
      <c r="A3679" s="250" t="n">
        <v>94655</v>
      </c>
      <c r="B3679" s="250" t="s">
        <v>4121</v>
      </c>
      <c r="C3679" s="250" t="s">
        <v>171</v>
      </c>
      <c r="D3679" s="251" t="n">
        <v>124.38</v>
      </c>
    </row>
    <row r="3680" customFormat="false" ht="12.8" hidden="false" customHeight="false" outlineLevel="0" collapsed="false">
      <c r="A3680" s="250" t="n">
        <v>94716</v>
      </c>
      <c r="B3680" s="250" t="s">
        <v>4122</v>
      </c>
      <c r="C3680" s="250" t="s">
        <v>171</v>
      </c>
      <c r="D3680" s="251" t="n">
        <v>21.95</v>
      </c>
    </row>
    <row r="3681" customFormat="false" ht="12.8" hidden="false" customHeight="false" outlineLevel="0" collapsed="false">
      <c r="A3681" s="250" t="n">
        <v>94717</v>
      </c>
      <c r="B3681" s="250" t="s">
        <v>4123</v>
      </c>
      <c r="C3681" s="250" t="s">
        <v>171</v>
      </c>
      <c r="D3681" s="251" t="n">
        <v>36.51</v>
      </c>
    </row>
    <row r="3682" customFormat="false" ht="12.8" hidden="false" customHeight="false" outlineLevel="0" collapsed="false">
      <c r="A3682" s="250" t="n">
        <v>94718</v>
      </c>
      <c r="B3682" s="250" t="s">
        <v>4124</v>
      </c>
      <c r="C3682" s="250" t="s">
        <v>171</v>
      </c>
      <c r="D3682" s="251" t="n">
        <v>47.67</v>
      </c>
    </row>
    <row r="3683" customFormat="false" ht="12.8" hidden="false" customHeight="false" outlineLevel="0" collapsed="false">
      <c r="A3683" s="250" t="n">
        <v>94719</v>
      </c>
      <c r="B3683" s="250" t="s">
        <v>4125</v>
      </c>
      <c r="C3683" s="250" t="s">
        <v>171</v>
      </c>
      <c r="D3683" s="251" t="n">
        <v>63.56</v>
      </c>
    </row>
    <row r="3684" customFormat="false" ht="12.8" hidden="false" customHeight="false" outlineLevel="0" collapsed="false">
      <c r="A3684" s="250" t="n">
        <v>94720</v>
      </c>
      <c r="B3684" s="250" t="s">
        <v>4126</v>
      </c>
      <c r="C3684" s="250" t="s">
        <v>171</v>
      </c>
      <c r="D3684" s="251" t="n">
        <v>93.08</v>
      </c>
    </row>
    <row r="3685" customFormat="false" ht="12.8" hidden="false" customHeight="false" outlineLevel="0" collapsed="false">
      <c r="A3685" s="250" t="n">
        <v>94721</v>
      </c>
      <c r="B3685" s="250" t="s">
        <v>4127</v>
      </c>
      <c r="C3685" s="250" t="s">
        <v>171</v>
      </c>
      <c r="D3685" s="251" t="n">
        <v>150.98</v>
      </c>
    </row>
    <row r="3686" customFormat="false" ht="12.8" hidden="false" customHeight="false" outlineLevel="0" collapsed="false">
      <c r="A3686" s="250" t="n">
        <v>94722</v>
      </c>
      <c r="B3686" s="250" t="s">
        <v>4128</v>
      </c>
      <c r="C3686" s="250" t="s">
        <v>171</v>
      </c>
      <c r="D3686" s="251" t="n">
        <v>234.99</v>
      </c>
    </row>
    <row r="3687" customFormat="false" ht="12.8" hidden="false" customHeight="false" outlineLevel="0" collapsed="false">
      <c r="A3687" s="250" t="n">
        <v>94723</v>
      </c>
      <c r="B3687" s="250" t="s">
        <v>4129</v>
      </c>
      <c r="C3687" s="250" t="s">
        <v>171</v>
      </c>
      <c r="D3687" s="251" t="n">
        <v>440.68</v>
      </c>
    </row>
    <row r="3688" customFormat="false" ht="12.8" hidden="false" customHeight="false" outlineLevel="0" collapsed="false">
      <c r="A3688" s="250" t="n">
        <v>95697</v>
      </c>
      <c r="B3688" s="250" t="s">
        <v>4130</v>
      </c>
      <c r="C3688" s="250" t="s">
        <v>171</v>
      </c>
      <c r="D3688" s="251" t="n">
        <v>99.49</v>
      </c>
    </row>
    <row r="3689" customFormat="false" ht="12.8" hidden="false" customHeight="false" outlineLevel="0" collapsed="false">
      <c r="A3689" s="250" t="n">
        <v>96635</v>
      </c>
      <c r="B3689" s="250" t="s">
        <v>4131</v>
      </c>
      <c r="C3689" s="250" t="s">
        <v>171</v>
      </c>
      <c r="D3689" s="251" t="n">
        <v>50.92</v>
      </c>
    </row>
    <row r="3690" customFormat="false" ht="12.8" hidden="false" customHeight="false" outlineLevel="0" collapsed="false">
      <c r="A3690" s="250" t="n">
        <v>96636</v>
      </c>
      <c r="B3690" s="250" t="s">
        <v>4132</v>
      </c>
      <c r="C3690" s="250" t="s">
        <v>171</v>
      </c>
      <c r="D3690" s="251" t="n">
        <v>53.69</v>
      </c>
    </row>
    <row r="3691" customFormat="false" ht="12.8" hidden="false" customHeight="false" outlineLevel="0" collapsed="false">
      <c r="A3691" s="250" t="n">
        <v>96644</v>
      </c>
      <c r="B3691" s="250" t="s">
        <v>4133</v>
      </c>
      <c r="C3691" s="250" t="s">
        <v>171</v>
      </c>
      <c r="D3691" s="251" t="n">
        <v>25.64</v>
      </c>
    </row>
    <row r="3692" customFormat="false" ht="12.8" hidden="false" customHeight="false" outlineLevel="0" collapsed="false">
      <c r="A3692" s="250" t="n">
        <v>96645</v>
      </c>
      <c r="B3692" s="250" t="s">
        <v>4134</v>
      </c>
      <c r="C3692" s="250" t="s">
        <v>171</v>
      </c>
      <c r="D3692" s="251" t="n">
        <v>23.05</v>
      </c>
    </row>
    <row r="3693" customFormat="false" ht="12.8" hidden="false" customHeight="false" outlineLevel="0" collapsed="false">
      <c r="A3693" s="250" t="n">
        <v>96646</v>
      </c>
      <c r="B3693" s="250" t="s">
        <v>4135</v>
      </c>
      <c r="C3693" s="250" t="s">
        <v>171</v>
      </c>
      <c r="D3693" s="251" t="n">
        <v>27.67</v>
      </c>
    </row>
    <row r="3694" customFormat="false" ht="12.8" hidden="false" customHeight="false" outlineLevel="0" collapsed="false">
      <c r="A3694" s="250" t="n">
        <v>96647</v>
      </c>
      <c r="B3694" s="250" t="s">
        <v>4136</v>
      </c>
      <c r="C3694" s="250" t="s">
        <v>171</v>
      </c>
      <c r="D3694" s="251" t="n">
        <v>27.67</v>
      </c>
    </row>
    <row r="3695" customFormat="false" ht="12.8" hidden="false" customHeight="false" outlineLevel="0" collapsed="false">
      <c r="A3695" s="250" t="n">
        <v>96648</v>
      </c>
      <c r="B3695" s="250" t="s">
        <v>4137</v>
      </c>
      <c r="C3695" s="250" t="s">
        <v>171</v>
      </c>
      <c r="D3695" s="251" t="n">
        <v>33.58</v>
      </c>
    </row>
    <row r="3696" customFormat="false" ht="12.8" hidden="false" customHeight="false" outlineLevel="0" collapsed="false">
      <c r="A3696" s="250" t="n">
        <v>96649</v>
      </c>
      <c r="B3696" s="250" t="s">
        <v>4138</v>
      </c>
      <c r="C3696" s="250" t="s">
        <v>171</v>
      </c>
      <c r="D3696" s="251" t="n">
        <v>43.51</v>
      </c>
    </row>
    <row r="3697" customFormat="false" ht="12.8" hidden="false" customHeight="false" outlineLevel="0" collapsed="false">
      <c r="A3697" s="250" t="n">
        <v>96668</v>
      </c>
      <c r="B3697" s="250" t="s">
        <v>4139</v>
      </c>
      <c r="C3697" s="250" t="s">
        <v>171</v>
      </c>
      <c r="D3697" s="251" t="n">
        <v>18.91</v>
      </c>
    </row>
    <row r="3698" customFormat="false" ht="12.8" hidden="false" customHeight="false" outlineLevel="0" collapsed="false">
      <c r="A3698" s="250" t="n">
        <v>96669</v>
      </c>
      <c r="B3698" s="250" t="s">
        <v>4140</v>
      </c>
      <c r="C3698" s="250" t="s">
        <v>171</v>
      </c>
      <c r="D3698" s="251" t="n">
        <v>19.47</v>
      </c>
    </row>
    <row r="3699" customFormat="false" ht="12.8" hidden="false" customHeight="false" outlineLevel="0" collapsed="false">
      <c r="A3699" s="250" t="n">
        <v>96670</v>
      </c>
      <c r="B3699" s="250" t="s">
        <v>4141</v>
      </c>
      <c r="C3699" s="250" t="s">
        <v>171</v>
      </c>
      <c r="D3699" s="251" t="n">
        <v>25.1</v>
      </c>
    </row>
    <row r="3700" customFormat="false" ht="12.8" hidden="false" customHeight="false" outlineLevel="0" collapsed="false">
      <c r="A3700" s="250" t="n">
        <v>96671</v>
      </c>
      <c r="B3700" s="250" t="s">
        <v>4142</v>
      </c>
      <c r="C3700" s="250" t="s">
        <v>171</v>
      </c>
      <c r="D3700" s="251" t="n">
        <v>37.19</v>
      </c>
    </row>
    <row r="3701" customFormat="false" ht="12.8" hidden="false" customHeight="false" outlineLevel="0" collapsed="false">
      <c r="A3701" s="250" t="n">
        <v>96672</v>
      </c>
      <c r="B3701" s="250" t="s">
        <v>4143</v>
      </c>
      <c r="C3701" s="250" t="s">
        <v>171</v>
      </c>
      <c r="D3701" s="251" t="n">
        <v>55.74</v>
      </c>
    </row>
    <row r="3702" customFormat="false" ht="12.8" hidden="false" customHeight="false" outlineLevel="0" collapsed="false">
      <c r="A3702" s="250" t="n">
        <v>96673</v>
      </c>
      <c r="B3702" s="250" t="s">
        <v>4144</v>
      </c>
      <c r="C3702" s="250" t="s">
        <v>171</v>
      </c>
      <c r="D3702" s="251" t="n">
        <v>69.91</v>
      </c>
    </row>
    <row r="3703" customFormat="false" ht="12.8" hidden="false" customHeight="false" outlineLevel="0" collapsed="false">
      <c r="A3703" s="250" t="n">
        <v>96674</v>
      </c>
      <c r="B3703" s="250" t="s">
        <v>4145</v>
      </c>
      <c r="C3703" s="250" t="s">
        <v>171</v>
      </c>
      <c r="D3703" s="251" t="n">
        <v>111.08</v>
      </c>
    </row>
    <row r="3704" customFormat="false" ht="12.8" hidden="false" customHeight="false" outlineLevel="0" collapsed="false">
      <c r="A3704" s="250" t="n">
        <v>96675</v>
      </c>
      <c r="B3704" s="250" t="s">
        <v>4146</v>
      </c>
      <c r="C3704" s="250" t="s">
        <v>171</v>
      </c>
      <c r="D3704" s="251" t="n">
        <v>160.18</v>
      </c>
    </row>
    <row r="3705" customFormat="false" ht="12.8" hidden="false" customHeight="false" outlineLevel="0" collapsed="false">
      <c r="A3705" s="250" t="n">
        <v>96676</v>
      </c>
      <c r="B3705" s="250" t="s">
        <v>4147</v>
      </c>
      <c r="C3705" s="250" t="s">
        <v>171</v>
      </c>
      <c r="D3705" s="251" t="n">
        <v>24.58</v>
      </c>
    </row>
    <row r="3706" customFormat="false" ht="12.8" hidden="false" customHeight="false" outlineLevel="0" collapsed="false">
      <c r="A3706" s="250" t="n">
        <v>96677</v>
      </c>
      <c r="B3706" s="250" t="s">
        <v>4148</v>
      </c>
      <c r="C3706" s="250" t="s">
        <v>171</v>
      </c>
      <c r="D3706" s="251" t="n">
        <v>31.85</v>
      </c>
    </row>
    <row r="3707" customFormat="false" ht="12.8" hidden="false" customHeight="false" outlineLevel="0" collapsed="false">
      <c r="A3707" s="250" t="n">
        <v>96678</v>
      </c>
      <c r="B3707" s="250" t="s">
        <v>4149</v>
      </c>
      <c r="C3707" s="250" t="s">
        <v>171</v>
      </c>
      <c r="D3707" s="251" t="n">
        <v>43.33</v>
      </c>
    </row>
    <row r="3708" customFormat="false" ht="12.8" hidden="false" customHeight="false" outlineLevel="0" collapsed="false">
      <c r="A3708" s="250" t="n">
        <v>96679</v>
      </c>
      <c r="B3708" s="250" t="s">
        <v>4150</v>
      </c>
      <c r="C3708" s="250" t="s">
        <v>171</v>
      </c>
      <c r="D3708" s="251" t="n">
        <v>63.6</v>
      </c>
    </row>
    <row r="3709" customFormat="false" ht="12.8" hidden="false" customHeight="false" outlineLevel="0" collapsed="false">
      <c r="A3709" s="250" t="n">
        <v>96680</v>
      </c>
      <c r="B3709" s="250" t="s">
        <v>4151</v>
      </c>
      <c r="C3709" s="250" t="s">
        <v>171</v>
      </c>
      <c r="D3709" s="251" t="n">
        <v>103.35</v>
      </c>
    </row>
    <row r="3710" customFormat="false" ht="12.8" hidden="false" customHeight="false" outlineLevel="0" collapsed="false">
      <c r="A3710" s="250" t="n">
        <v>96681</v>
      </c>
      <c r="B3710" s="250" t="s">
        <v>4152</v>
      </c>
      <c r="C3710" s="250" t="s">
        <v>171</v>
      </c>
      <c r="D3710" s="251" t="n">
        <v>138.14</v>
      </c>
    </row>
    <row r="3711" customFormat="false" ht="12.8" hidden="false" customHeight="false" outlineLevel="0" collapsed="false">
      <c r="A3711" s="250" t="n">
        <v>96682</v>
      </c>
      <c r="B3711" s="250" t="s">
        <v>4153</v>
      </c>
      <c r="C3711" s="250" t="s">
        <v>171</v>
      </c>
      <c r="D3711" s="251" t="n">
        <v>225.04</v>
      </c>
    </row>
    <row r="3712" customFormat="false" ht="12.8" hidden="false" customHeight="false" outlineLevel="0" collapsed="false">
      <c r="A3712" s="250" t="n">
        <v>96683</v>
      </c>
      <c r="B3712" s="250" t="s">
        <v>4154</v>
      </c>
      <c r="C3712" s="250" t="s">
        <v>171</v>
      </c>
      <c r="D3712" s="251" t="n">
        <v>307.68</v>
      </c>
    </row>
    <row r="3713" customFormat="false" ht="12.8" hidden="false" customHeight="false" outlineLevel="0" collapsed="false">
      <c r="A3713" s="250" t="n">
        <v>96718</v>
      </c>
      <c r="B3713" s="250" t="s">
        <v>4155</v>
      </c>
      <c r="C3713" s="250" t="s">
        <v>171</v>
      </c>
      <c r="D3713" s="251" t="n">
        <v>15.82</v>
      </c>
    </row>
    <row r="3714" customFormat="false" ht="12.8" hidden="false" customHeight="false" outlineLevel="0" collapsed="false">
      <c r="A3714" s="250" t="n">
        <v>96719</v>
      </c>
      <c r="B3714" s="250" t="s">
        <v>4156</v>
      </c>
      <c r="C3714" s="250" t="s">
        <v>171</v>
      </c>
      <c r="D3714" s="251" t="n">
        <v>20</v>
      </c>
    </row>
    <row r="3715" customFormat="false" ht="12.8" hidden="false" customHeight="false" outlineLevel="0" collapsed="false">
      <c r="A3715" s="250" t="n">
        <v>96720</v>
      </c>
      <c r="B3715" s="250" t="s">
        <v>4157</v>
      </c>
      <c r="C3715" s="250" t="s">
        <v>171</v>
      </c>
      <c r="D3715" s="251" t="n">
        <v>18.5</v>
      </c>
    </row>
    <row r="3716" customFormat="false" ht="12.8" hidden="false" customHeight="false" outlineLevel="0" collapsed="false">
      <c r="A3716" s="250" t="n">
        <v>96721</v>
      </c>
      <c r="B3716" s="250" t="s">
        <v>4158</v>
      </c>
      <c r="C3716" s="250" t="s">
        <v>171</v>
      </c>
      <c r="D3716" s="251" t="n">
        <v>23.88</v>
      </c>
    </row>
    <row r="3717" customFormat="false" ht="12.8" hidden="false" customHeight="false" outlineLevel="0" collapsed="false">
      <c r="A3717" s="250" t="n">
        <v>96722</v>
      </c>
      <c r="B3717" s="250" t="s">
        <v>4159</v>
      </c>
      <c r="C3717" s="250" t="s">
        <v>171</v>
      </c>
      <c r="D3717" s="251" t="n">
        <v>36.09</v>
      </c>
    </row>
    <row r="3718" customFormat="false" ht="12.8" hidden="false" customHeight="false" outlineLevel="0" collapsed="false">
      <c r="A3718" s="250" t="n">
        <v>96723</v>
      </c>
      <c r="B3718" s="250" t="s">
        <v>4160</v>
      </c>
      <c r="C3718" s="250" t="s">
        <v>171</v>
      </c>
      <c r="D3718" s="251" t="n">
        <v>55.52</v>
      </c>
    </row>
    <row r="3719" customFormat="false" ht="12.8" hidden="false" customHeight="false" outlineLevel="0" collapsed="false">
      <c r="A3719" s="250" t="n">
        <v>96724</v>
      </c>
      <c r="B3719" s="250" t="s">
        <v>4161</v>
      </c>
      <c r="C3719" s="250" t="s">
        <v>171</v>
      </c>
      <c r="D3719" s="251" t="n">
        <v>71.26</v>
      </c>
    </row>
    <row r="3720" customFormat="false" ht="12.8" hidden="false" customHeight="false" outlineLevel="0" collapsed="false">
      <c r="A3720" s="250" t="n">
        <v>96725</v>
      </c>
      <c r="B3720" s="250" t="s">
        <v>4162</v>
      </c>
      <c r="C3720" s="250" t="s">
        <v>171</v>
      </c>
      <c r="D3720" s="251" t="n">
        <v>115.36</v>
      </c>
    </row>
    <row r="3721" customFormat="false" ht="12.8" hidden="false" customHeight="false" outlineLevel="0" collapsed="false">
      <c r="A3721" s="250" t="n">
        <v>96726</v>
      </c>
      <c r="B3721" s="250" t="s">
        <v>4163</v>
      </c>
      <c r="C3721" s="250" t="s">
        <v>171</v>
      </c>
      <c r="D3721" s="251" t="n">
        <v>170.08</v>
      </c>
    </row>
    <row r="3722" customFormat="false" ht="12.8" hidden="false" customHeight="false" outlineLevel="0" collapsed="false">
      <c r="A3722" s="250" t="n">
        <v>96727</v>
      </c>
      <c r="B3722" s="250" t="s">
        <v>4164</v>
      </c>
      <c r="C3722" s="250" t="s">
        <v>171</v>
      </c>
      <c r="D3722" s="251" t="n">
        <v>18.1</v>
      </c>
    </row>
    <row r="3723" customFormat="false" ht="12.8" hidden="false" customHeight="false" outlineLevel="0" collapsed="false">
      <c r="A3723" s="250" t="n">
        <v>96728</v>
      </c>
      <c r="B3723" s="250" t="s">
        <v>4165</v>
      </c>
      <c r="C3723" s="250" t="s">
        <v>171</v>
      </c>
      <c r="D3723" s="251" t="n">
        <v>23.09</v>
      </c>
    </row>
    <row r="3724" customFormat="false" ht="12.8" hidden="false" customHeight="false" outlineLevel="0" collapsed="false">
      <c r="A3724" s="250" t="n">
        <v>96729</v>
      </c>
      <c r="B3724" s="250" t="s">
        <v>4166</v>
      </c>
      <c r="C3724" s="250" t="s">
        <v>171</v>
      </c>
      <c r="D3724" s="251" t="n">
        <v>29.56</v>
      </c>
    </row>
    <row r="3725" customFormat="false" ht="12.8" hidden="false" customHeight="false" outlineLevel="0" collapsed="false">
      <c r="A3725" s="250" t="n">
        <v>96730</v>
      </c>
      <c r="B3725" s="250" t="s">
        <v>4167</v>
      </c>
      <c r="C3725" s="250" t="s">
        <v>171</v>
      </c>
      <c r="D3725" s="251" t="n">
        <v>40.5</v>
      </c>
    </row>
    <row r="3726" customFormat="false" ht="12.8" hidden="false" customHeight="false" outlineLevel="0" collapsed="false">
      <c r="A3726" s="250" t="n">
        <v>96731</v>
      </c>
      <c r="B3726" s="250" t="s">
        <v>4168</v>
      </c>
      <c r="C3726" s="250" t="s">
        <v>171</v>
      </c>
      <c r="D3726" s="251" t="n">
        <v>60.65</v>
      </c>
    </row>
    <row r="3727" customFormat="false" ht="12.8" hidden="false" customHeight="false" outlineLevel="0" collapsed="false">
      <c r="A3727" s="250" t="n">
        <v>96732</v>
      </c>
      <c r="B3727" s="250" t="s">
        <v>4169</v>
      </c>
      <c r="C3727" s="250" t="s">
        <v>171</v>
      </c>
      <c r="D3727" s="251" t="n">
        <v>101.13</v>
      </c>
    </row>
    <row r="3728" customFormat="false" ht="12.8" hidden="false" customHeight="false" outlineLevel="0" collapsed="false">
      <c r="A3728" s="250" t="n">
        <v>96733</v>
      </c>
      <c r="B3728" s="250" t="s">
        <v>4170</v>
      </c>
      <c r="C3728" s="250" t="s">
        <v>171</v>
      </c>
      <c r="D3728" s="251" t="n">
        <v>137.48</v>
      </c>
    </row>
    <row r="3729" customFormat="false" ht="12.8" hidden="false" customHeight="false" outlineLevel="0" collapsed="false">
      <c r="A3729" s="250" t="n">
        <v>96734</v>
      </c>
      <c r="B3729" s="250" t="s">
        <v>4171</v>
      </c>
      <c r="C3729" s="250" t="s">
        <v>171</v>
      </c>
      <c r="D3729" s="251" t="n">
        <v>227.55</v>
      </c>
    </row>
    <row r="3730" customFormat="false" ht="12.8" hidden="false" customHeight="false" outlineLevel="0" collapsed="false">
      <c r="A3730" s="250" t="n">
        <v>96735</v>
      </c>
      <c r="B3730" s="250" t="s">
        <v>4172</v>
      </c>
      <c r="C3730" s="250" t="s">
        <v>171</v>
      </c>
      <c r="D3730" s="251" t="n">
        <v>316.54</v>
      </c>
    </row>
    <row r="3731" customFormat="false" ht="12.8" hidden="false" customHeight="false" outlineLevel="0" collapsed="false">
      <c r="A3731" s="250" t="n">
        <v>96798</v>
      </c>
      <c r="B3731" s="250" t="s">
        <v>4173</v>
      </c>
      <c r="C3731" s="250" t="s">
        <v>171</v>
      </c>
      <c r="D3731" s="251" t="n">
        <v>8.94</v>
      </c>
    </row>
    <row r="3732" customFormat="false" ht="12.8" hidden="false" customHeight="false" outlineLevel="0" collapsed="false">
      <c r="A3732" s="250" t="n">
        <v>96799</v>
      </c>
      <c r="B3732" s="250" t="s">
        <v>4174</v>
      </c>
      <c r="C3732" s="250" t="s">
        <v>171</v>
      </c>
      <c r="D3732" s="251" t="n">
        <v>11.44</v>
      </c>
    </row>
    <row r="3733" customFormat="false" ht="12.8" hidden="false" customHeight="false" outlineLevel="0" collapsed="false">
      <c r="A3733" s="250" t="n">
        <v>96800</v>
      </c>
      <c r="B3733" s="250" t="s">
        <v>4175</v>
      </c>
      <c r="C3733" s="250" t="s">
        <v>171</v>
      </c>
      <c r="D3733" s="251" t="n">
        <v>15.44</v>
      </c>
    </row>
    <row r="3734" customFormat="false" ht="12.8" hidden="false" customHeight="false" outlineLevel="0" collapsed="false">
      <c r="A3734" s="250" t="n">
        <v>96801</v>
      </c>
      <c r="B3734" s="250" t="s">
        <v>4176</v>
      </c>
      <c r="C3734" s="250" t="s">
        <v>171</v>
      </c>
      <c r="D3734" s="251" t="n">
        <v>23.04</v>
      </c>
    </row>
    <row r="3735" customFormat="false" ht="12.8" hidden="false" customHeight="false" outlineLevel="0" collapsed="false">
      <c r="A3735" s="250" t="n">
        <v>97327</v>
      </c>
      <c r="B3735" s="250" t="s">
        <v>4177</v>
      </c>
      <c r="C3735" s="250" t="s">
        <v>171</v>
      </c>
      <c r="D3735" s="251" t="n">
        <v>27.1</v>
      </c>
    </row>
    <row r="3736" customFormat="false" ht="12.8" hidden="false" customHeight="false" outlineLevel="0" collapsed="false">
      <c r="A3736" s="250" t="n">
        <v>97328</v>
      </c>
      <c r="B3736" s="250" t="s">
        <v>4178</v>
      </c>
      <c r="C3736" s="250" t="s">
        <v>171</v>
      </c>
      <c r="D3736" s="251" t="n">
        <v>43.96</v>
      </c>
    </row>
    <row r="3737" customFormat="false" ht="12.8" hidden="false" customHeight="false" outlineLevel="0" collapsed="false">
      <c r="A3737" s="250" t="n">
        <v>97329</v>
      </c>
      <c r="B3737" s="250" t="s">
        <v>4179</v>
      </c>
      <c r="C3737" s="250" t="s">
        <v>171</v>
      </c>
      <c r="D3737" s="251" t="n">
        <v>55.96</v>
      </c>
    </row>
    <row r="3738" customFormat="false" ht="12.8" hidden="false" customHeight="false" outlineLevel="0" collapsed="false">
      <c r="A3738" s="250" t="n">
        <v>97330</v>
      </c>
      <c r="B3738" s="250" t="s">
        <v>4180</v>
      </c>
      <c r="C3738" s="250" t="s">
        <v>171</v>
      </c>
      <c r="D3738" s="251" t="n">
        <v>68.28</v>
      </c>
    </row>
    <row r="3739" customFormat="false" ht="12.8" hidden="false" customHeight="false" outlineLevel="0" collapsed="false">
      <c r="A3739" s="250" t="n">
        <v>97331</v>
      </c>
      <c r="B3739" s="250" t="s">
        <v>4181</v>
      </c>
      <c r="C3739" s="250" t="s">
        <v>171</v>
      </c>
      <c r="D3739" s="251" t="n">
        <v>27.58</v>
      </c>
    </row>
    <row r="3740" customFormat="false" ht="12.8" hidden="false" customHeight="false" outlineLevel="0" collapsed="false">
      <c r="A3740" s="250" t="n">
        <v>97332</v>
      </c>
      <c r="B3740" s="250" t="s">
        <v>4182</v>
      </c>
      <c r="C3740" s="250" t="s">
        <v>171</v>
      </c>
      <c r="D3740" s="251" t="n">
        <v>44.5</v>
      </c>
    </row>
    <row r="3741" customFormat="false" ht="12.8" hidden="false" customHeight="false" outlineLevel="0" collapsed="false">
      <c r="A3741" s="250" t="n">
        <v>97333</v>
      </c>
      <c r="B3741" s="250" t="s">
        <v>4183</v>
      </c>
      <c r="C3741" s="250" t="s">
        <v>171</v>
      </c>
      <c r="D3741" s="251" t="n">
        <v>56.65</v>
      </c>
    </row>
    <row r="3742" customFormat="false" ht="12.8" hidden="false" customHeight="false" outlineLevel="0" collapsed="false">
      <c r="A3742" s="250" t="n">
        <v>97334</v>
      </c>
      <c r="B3742" s="250" t="s">
        <v>4184</v>
      </c>
      <c r="C3742" s="250" t="s">
        <v>171</v>
      </c>
      <c r="D3742" s="251" t="n">
        <v>69.03</v>
      </c>
    </row>
    <row r="3743" customFormat="false" ht="12.8" hidden="false" customHeight="false" outlineLevel="0" collapsed="false">
      <c r="A3743" s="250" t="n">
        <v>97335</v>
      </c>
      <c r="B3743" s="250" t="s">
        <v>4185</v>
      </c>
      <c r="C3743" s="250" t="s">
        <v>171</v>
      </c>
      <c r="D3743" s="251" t="n">
        <v>80.97</v>
      </c>
    </row>
    <row r="3744" customFormat="false" ht="12.8" hidden="false" customHeight="false" outlineLevel="0" collapsed="false">
      <c r="A3744" s="250" t="n">
        <v>97336</v>
      </c>
      <c r="B3744" s="250" t="s">
        <v>4186</v>
      </c>
      <c r="C3744" s="250" t="s">
        <v>171</v>
      </c>
      <c r="D3744" s="251" t="n">
        <v>103.06</v>
      </c>
    </row>
    <row r="3745" customFormat="false" ht="12.8" hidden="false" customHeight="false" outlineLevel="0" collapsed="false">
      <c r="A3745" s="250" t="n">
        <v>97337</v>
      </c>
      <c r="B3745" s="250" t="s">
        <v>4187</v>
      </c>
      <c r="C3745" s="250" t="s">
        <v>171</v>
      </c>
      <c r="D3745" s="251" t="n">
        <v>154.7</v>
      </c>
    </row>
    <row r="3746" customFormat="false" ht="12.8" hidden="false" customHeight="false" outlineLevel="0" collapsed="false">
      <c r="A3746" s="250" t="n">
        <v>97338</v>
      </c>
      <c r="B3746" s="250" t="s">
        <v>4188</v>
      </c>
      <c r="C3746" s="250" t="s">
        <v>171</v>
      </c>
      <c r="D3746" s="251" t="n">
        <v>186.14</v>
      </c>
    </row>
    <row r="3747" customFormat="false" ht="12.8" hidden="false" customHeight="false" outlineLevel="0" collapsed="false">
      <c r="A3747" s="250" t="n">
        <v>97339</v>
      </c>
      <c r="B3747" s="250" t="s">
        <v>4189</v>
      </c>
      <c r="C3747" s="250" t="s">
        <v>171</v>
      </c>
      <c r="D3747" s="251" t="n">
        <v>200.89</v>
      </c>
    </row>
    <row r="3748" customFormat="false" ht="12.8" hidden="false" customHeight="false" outlineLevel="0" collapsed="false">
      <c r="A3748" s="250" t="n">
        <v>97340</v>
      </c>
      <c r="B3748" s="250" t="s">
        <v>4190</v>
      </c>
      <c r="C3748" s="250" t="s">
        <v>171</v>
      </c>
      <c r="D3748" s="251" t="n">
        <v>202.64</v>
      </c>
    </row>
    <row r="3749" customFormat="false" ht="12.8" hidden="false" customHeight="false" outlineLevel="0" collapsed="false">
      <c r="A3749" s="250" t="n">
        <v>97498</v>
      </c>
      <c r="B3749" s="250" t="s">
        <v>4191</v>
      </c>
      <c r="C3749" s="250" t="s">
        <v>171</v>
      </c>
      <c r="D3749" s="251" t="n">
        <v>50.03</v>
      </c>
    </row>
    <row r="3750" customFormat="false" ht="12.8" hidden="false" customHeight="false" outlineLevel="0" collapsed="false">
      <c r="A3750" s="250" t="n">
        <v>97535</v>
      </c>
      <c r="B3750" s="250" t="s">
        <v>4192</v>
      </c>
      <c r="C3750" s="250" t="s">
        <v>171</v>
      </c>
      <c r="D3750" s="251" t="n">
        <v>56.66</v>
      </c>
    </row>
    <row r="3751" customFormat="false" ht="12.8" hidden="false" customHeight="false" outlineLevel="0" collapsed="false">
      <c r="A3751" s="250" t="n">
        <v>97536</v>
      </c>
      <c r="B3751" s="250" t="s">
        <v>4193</v>
      </c>
      <c r="C3751" s="250" t="s">
        <v>171</v>
      </c>
      <c r="D3751" s="251" t="n">
        <v>71.91</v>
      </c>
    </row>
    <row r="3752" customFormat="false" ht="12.8" hidden="false" customHeight="false" outlineLevel="0" collapsed="false">
      <c r="A3752" s="250" t="n">
        <v>100788</v>
      </c>
      <c r="B3752" s="250" t="s">
        <v>4194</v>
      </c>
      <c r="C3752" s="250" t="s">
        <v>204</v>
      </c>
      <c r="D3752" s="251" t="n">
        <v>734.78</v>
      </c>
    </row>
    <row r="3753" customFormat="false" ht="12.8" hidden="false" customHeight="false" outlineLevel="0" collapsed="false">
      <c r="A3753" s="250" t="n">
        <v>100791</v>
      </c>
      <c r="B3753" s="250" t="s">
        <v>4195</v>
      </c>
      <c r="C3753" s="250" t="s">
        <v>171</v>
      </c>
      <c r="D3753" s="251" t="n">
        <v>19.92</v>
      </c>
    </row>
    <row r="3754" customFormat="false" ht="12.8" hidden="false" customHeight="false" outlineLevel="0" collapsed="false">
      <c r="A3754" s="250" t="n">
        <v>100792</v>
      </c>
      <c r="B3754" s="250" t="s">
        <v>4196</v>
      </c>
      <c r="C3754" s="250" t="s">
        <v>171</v>
      </c>
      <c r="D3754" s="251" t="n">
        <v>27.82</v>
      </c>
    </row>
    <row r="3755" customFormat="false" ht="12.8" hidden="false" customHeight="false" outlineLevel="0" collapsed="false">
      <c r="A3755" s="250" t="n">
        <v>100793</v>
      </c>
      <c r="B3755" s="250" t="s">
        <v>4197</v>
      </c>
      <c r="C3755" s="250" t="s">
        <v>171</v>
      </c>
      <c r="D3755" s="251" t="n">
        <v>36.15</v>
      </c>
    </row>
    <row r="3756" customFormat="false" ht="12.8" hidden="false" customHeight="false" outlineLevel="0" collapsed="false">
      <c r="A3756" s="250" t="n">
        <v>100794</v>
      </c>
      <c r="B3756" s="250" t="s">
        <v>4198</v>
      </c>
      <c r="C3756" s="250" t="s">
        <v>171</v>
      </c>
      <c r="D3756" s="251" t="n">
        <v>47.93</v>
      </c>
    </row>
    <row r="3757" customFormat="false" ht="12.8" hidden="false" customHeight="false" outlineLevel="0" collapsed="false">
      <c r="A3757" s="250" t="n">
        <v>100799</v>
      </c>
      <c r="B3757" s="250" t="s">
        <v>4199</v>
      </c>
      <c r="C3757" s="250" t="s">
        <v>171</v>
      </c>
      <c r="D3757" s="251" t="n">
        <v>20.59</v>
      </c>
    </row>
    <row r="3758" customFormat="false" ht="12.8" hidden="false" customHeight="false" outlineLevel="0" collapsed="false">
      <c r="A3758" s="250" t="n">
        <v>100800</v>
      </c>
      <c r="B3758" s="250" t="s">
        <v>4200</v>
      </c>
      <c r="C3758" s="250" t="s">
        <v>171</v>
      </c>
      <c r="D3758" s="251" t="n">
        <v>28.5</v>
      </c>
    </row>
    <row r="3759" customFormat="false" ht="12.8" hidden="false" customHeight="false" outlineLevel="0" collapsed="false">
      <c r="A3759" s="250" t="n">
        <v>100801</v>
      </c>
      <c r="B3759" s="250" t="s">
        <v>4201</v>
      </c>
      <c r="C3759" s="250" t="s">
        <v>171</v>
      </c>
      <c r="D3759" s="251" t="n">
        <v>36.82</v>
      </c>
    </row>
    <row r="3760" customFormat="false" ht="12.8" hidden="false" customHeight="false" outlineLevel="0" collapsed="false">
      <c r="A3760" s="250" t="n">
        <v>100802</v>
      </c>
      <c r="B3760" s="250" t="s">
        <v>4202</v>
      </c>
      <c r="C3760" s="250" t="s">
        <v>171</v>
      </c>
      <c r="D3760" s="251" t="n">
        <v>48.61</v>
      </c>
    </row>
    <row r="3761" customFormat="false" ht="12.8" hidden="false" customHeight="false" outlineLevel="0" collapsed="false">
      <c r="A3761" s="250" t="n">
        <v>100803</v>
      </c>
      <c r="B3761" s="250" t="s">
        <v>4203</v>
      </c>
      <c r="C3761" s="250" t="s">
        <v>171</v>
      </c>
      <c r="D3761" s="251" t="n">
        <v>18.53</v>
      </c>
    </row>
    <row r="3762" customFormat="false" ht="12.8" hidden="false" customHeight="false" outlineLevel="0" collapsed="false">
      <c r="A3762" s="250" t="n">
        <v>100804</v>
      </c>
      <c r="B3762" s="250" t="s">
        <v>4204</v>
      </c>
      <c r="C3762" s="250" t="s">
        <v>171</v>
      </c>
      <c r="D3762" s="251" t="n">
        <v>26.19</v>
      </c>
    </row>
    <row r="3763" customFormat="false" ht="12.8" hidden="false" customHeight="false" outlineLevel="0" collapsed="false">
      <c r="A3763" s="250" t="n">
        <v>100805</v>
      </c>
      <c r="B3763" s="250" t="s">
        <v>4205</v>
      </c>
      <c r="C3763" s="250" t="s">
        <v>171</v>
      </c>
      <c r="D3763" s="251" t="n">
        <v>34.19</v>
      </c>
    </row>
    <row r="3764" customFormat="false" ht="12.8" hidden="false" customHeight="false" outlineLevel="0" collapsed="false">
      <c r="A3764" s="250" t="n">
        <v>100806</v>
      </c>
      <c r="B3764" s="250" t="s">
        <v>4206</v>
      </c>
      <c r="C3764" s="250" t="s">
        <v>171</v>
      </c>
      <c r="D3764" s="251" t="n">
        <v>45.53</v>
      </c>
    </row>
    <row r="3765" customFormat="false" ht="12.8" hidden="false" customHeight="false" outlineLevel="0" collapsed="false">
      <c r="A3765" s="250" t="n">
        <v>100807</v>
      </c>
      <c r="B3765" s="250" t="s">
        <v>4207</v>
      </c>
      <c r="C3765" s="250" t="s">
        <v>171</v>
      </c>
      <c r="D3765" s="251" t="n">
        <v>28.47</v>
      </c>
    </row>
    <row r="3766" customFormat="false" ht="12.8" hidden="false" customHeight="false" outlineLevel="0" collapsed="false">
      <c r="A3766" s="250" t="n">
        <v>100808</v>
      </c>
      <c r="B3766" s="250" t="s">
        <v>4208</v>
      </c>
      <c r="C3766" s="250" t="s">
        <v>171</v>
      </c>
      <c r="D3766" s="251" t="n">
        <v>37.85</v>
      </c>
    </row>
    <row r="3767" customFormat="false" ht="12.8" hidden="false" customHeight="false" outlineLevel="0" collapsed="false">
      <c r="A3767" s="250" t="n">
        <v>100809</v>
      </c>
      <c r="B3767" s="250" t="s">
        <v>4209</v>
      </c>
      <c r="C3767" s="250" t="s">
        <v>171</v>
      </c>
      <c r="D3767" s="251" t="n">
        <v>48.01</v>
      </c>
    </row>
    <row r="3768" customFormat="false" ht="12.8" hidden="false" customHeight="false" outlineLevel="0" collapsed="false">
      <c r="A3768" s="250" t="n">
        <v>100810</v>
      </c>
      <c r="B3768" s="250" t="s">
        <v>4210</v>
      </c>
      <c r="C3768" s="250" t="s">
        <v>171</v>
      </c>
      <c r="D3768" s="251" t="n">
        <v>62.36</v>
      </c>
    </row>
    <row r="3769" customFormat="false" ht="12.8" hidden="false" customHeight="false" outlineLevel="0" collapsed="false">
      <c r="A3769" s="250" t="n">
        <v>101918</v>
      </c>
      <c r="B3769" s="250" t="s">
        <v>4211</v>
      </c>
      <c r="C3769" s="250" t="s">
        <v>171</v>
      </c>
      <c r="D3769" s="251" t="n">
        <v>231.46</v>
      </c>
    </row>
    <row r="3770" customFormat="false" ht="12.8" hidden="false" customHeight="false" outlineLevel="0" collapsed="false">
      <c r="A3770" s="250" t="n">
        <v>101919</v>
      </c>
      <c r="B3770" s="250" t="s">
        <v>4212</v>
      </c>
      <c r="C3770" s="250" t="s">
        <v>204</v>
      </c>
      <c r="D3770" s="251" t="n">
        <v>467.43</v>
      </c>
    </row>
    <row r="3771" customFormat="false" ht="12.8" hidden="false" customHeight="false" outlineLevel="0" collapsed="false">
      <c r="A3771" s="250" t="n">
        <v>101920</v>
      </c>
      <c r="B3771" s="250" t="s">
        <v>4213</v>
      </c>
      <c r="C3771" s="250" t="s">
        <v>204</v>
      </c>
      <c r="D3771" s="251" t="n">
        <v>228.46</v>
      </c>
    </row>
    <row r="3772" customFormat="false" ht="12.8" hidden="false" customHeight="false" outlineLevel="0" collapsed="false">
      <c r="A3772" s="250" t="n">
        <v>101921</v>
      </c>
      <c r="B3772" s="250" t="s">
        <v>4214</v>
      </c>
      <c r="C3772" s="250" t="s">
        <v>204</v>
      </c>
      <c r="D3772" s="251" t="n">
        <v>259.23</v>
      </c>
    </row>
    <row r="3773" customFormat="false" ht="12.8" hidden="false" customHeight="false" outlineLevel="0" collapsed="false">
      <c r="A3773" s="250" t="n">
        <v>101922</v>
      </c>
      <c r="B3773" s="250" t="s">
        <v>4215</v>
      </c>
      <c r="C3773" s="250" t="s">
        <v>204</v>
      </c>
      <c r="D3773" s="251" t="n">
        <v>259.23</v>
      </c>
    </row>
    <row r="3774" customFormat="false" ht="12.8" hidden="false" customHeight="false" outlineLevel="0" collapsed="false">
      <c r="A3774" s="250" t="n">
        <v>101923</v>
      </c>
      <c r="B3774" s="250" t="s">
        <v>4216</v>
      </c>
      <c r="C3774" s="250" t="s">
        <v>204</v>
      </c>
      <c r="D3774" s="251" t="n">
        <v>259.23</v>
      </c>
    </row>
    <row r="3775" customFormat="false" ht="12.8" hidden="false" customHeight="false" outlineLevel="0" collapsed="false">
      <c r="A3775" s="250" t="n">
        <v>101924</v>
      </c>
      <c r="B3775" s="250" t="s">
        <v>4217</v>
      </c>
      <c r="C3775" s="250" t="s">
        <v>204</v>
      </c>
      <c r="D3775" s="251" t="n">
        <v>215.58</v>
      </c>
    </row>
    <row r="3776" customFormat="false" ht="12.8" hidden="false" customHeight="false" outlineLevel="0" collapsed="false">
      <c r="A3776" s="250" t="n">
        <v>101925</v>
      </c>
      <c r="B3776" s="250" t="s">
        <v>4218</v>
      </c>
      <c r="C3776" s="250" t="s">
        <v>204</v>
      </c>
      <c r="D3776" s="251" t="n">
        <v>358.9</v>
      </c>
    </row>
    <row r="3777" customFormat="false" ht="12.8" hidden="false" customHeight="false" outlineLevel="0" collapsed="false">
      <c r="A3777" s="250" t="n">
        <v>101926</v>
      </c>
      <c r="B3777" s="250" t="s">
        <v>4219</v>
      </c>
      <c r="C3777" s="250" t="s">
        <v>204</v>
      </c>
      <c r="D3777" s="251" t="n">
        <v>463.37</v>
      </c>
    </row>
    <row r="3778" customFormat="false" ht="12.8" hidden="false" customHeight="false" outlineLevel="0" collapsed="false">
      <c r="A3778" s="250" t="n">
        <v>101927</v>
      </c>
      <c r="B3778" s="250" t="s">
        <v>4220</v>
      </c>
      <c r="C3778" s="250" t="s">
        <v>171</v>
      </c>
      <c r="D3778" s="251" t="n">
        <v>210.76</v>
      </c>
    </row>
    <row r="3779" customFormat="false" ht="12.8" hidden="false" customHeight="false" outlineLevel="0" collapsed="false">
      <c r="A3779" s="250" t="n">
        <v>101928</v>
      </c>
      <c r="B3779" s="250" t="s">
        <v>4221</v>
      </c>
      <c r="C3779" s="250" t="s">
        <v>204</v>
      </c>
      <c r="D3779" s="251" t="n">
        <v>475.34</v>
      </c>
    </row>
    <row r="3780" customFormat="false" ht="12.8" hidden="false" customHeight="false" outlineLevel="0" collapsed="false">
      <c r="A3780" s="250" t="n">
        <v>101929</v>
      </c>
      <c r="B3780" s="250" t="s">
        <v>4222</v>
      </c>
      <c r="C3780" s="250" t="s">
        <v>204</v>
      </c>
      <c r="D3780" s="251" t="n">
        <v>236.37</v>
      </c>
    </row>
    <row r="3781" customFormat="false" ht="12.8" hidden="false" customHeight="false" outlineLevel="0" collapsed="false">
      <c r="A3781" s="250" t="n">
        <v>101930</v>
      </c>
      <c r="B3781" s="250" t="s">
        <v>4223</v>
      </c>
      <c r="C3781" s="250" t="s">
        <v>204</v>
      </c>
      <c r="D3781" s="251" t="n">
        <v>267.14</v>
      </c>
    </row>
    <row r="3782" customFormat="false" ht="12.8" hidden="false" customHeight="false" outlineLevel="0" collapsed="false">
      <c r="A3782" s="250" t="n">
        <v>101931</v>
      </c>
      <c r="B3782" s="250" t="s">
        <v>4224</v>
      </c>
      <c r="C3782" s="250" t="s">
        <v>204</v>
      </c>
      <c r="D3782" s="251" t="n">
        <v>267.14</v>
      </c>
    </row>
    <row r="3783" customFormat="false" ht="12.8" hidden="false" customHeight="false" outlineLevel="0" collapsed="false">
      <c r="A3783" s="250" t="n">
        <v>101932</v>
      </c>
      <c r="B3783" s="250" t="s">
        <v>4225</v>
      </c>
      <c r="C3783" s="250" t="s">
        <v>204</v>
      </c>
      <c r="D3783" s="251" t="n">
        <v>267.14</v>
      </c>
    </row>
    <row r="3784" customFormat="false" ht="12.8" hidden="false" customHeight="false" outlineLevel="0" collapsed="false">
      <c r="A3784" s="250" t="n">
        <v>101933</v>
      </c>
      <c r="B3784" s="250" t="s">
        <v>4226</v>
      </c>
      <c r="C3784" s="250" t="s">
        <v>204</v>
      </c>
      <c r="D3784" s="251" t="n">
        <v>223.49</v>
      </c>
    </row>
    <row r="3785" customFormat="false" ht="12.8" hidden="false" customHeight="false" outlineLevel="0" collapsed="false">
      <c r="A3785" s="250" t="n">
        <v>101934</v>
      </c>
      <c r="B3785" s="250" t="s">
        <v>4227</v>
      </c>
      <c r="C3785" s="250" t="s">
        <v>204</v>
      </c>
      <c r="D3785" s="251" t="n">
        <v>370.78</v>
      </c>
    </row>
    <row r="3786" customFormat="false" ht="12.8" hidden="false" customHeight="false" outlineLevel="0" collapsed="false">
      <c r="A3786" s="250" t="n">
        <v>101935</v>
      </c>
      <c r="B3786" s="250" t="s">
        <v>4228</v>
      </c>
      <c r="C3786" s="250" t="s">
        <v>204</v>
      </c>
      <c r="D3786" s="251" t="n">
        <v>479.21</v>
      </c>
    </row>
    <row r="3787" customFormat="false" ht="12.8" hidden="false" customHeight="false" outlineLevel="0" collapsed="false">
      <c r="A3787" s="250" t="n">
        <v>103802</v>
      </c>
      <c r="B3787" s="250" t="s">
        <v>4229</v>
      </c>
      <c r="C3787" s="250" t="s">
        <v>171</v>
      </c>
      <c r="D3787" s="251" t="n">
        <v>43.44</v>
      </c>
    </row>
    <row r="3788" customFormat="false" ht="12.8" hidden="false" customHeight="false" outlineLevel="0" collapsed="false">
      <c r="A3788" s="250" t="n">
        <v>103803</v>
      </c>
      <c r="B3788" s="250" t="s">
        <v>4230</v>
      </c>
      <c r="C3788" s="250" t="s">
        <v>171</v>
      </c>
      <c r="D3788" s="251" t="n">
        <v>74.66</v>
      </c>
    </row>
    <row r="3789" customFormat="false" ht="12.8" hidden="false" customHeight="false" outlineLevel="0" collapsed="false">
      <c r="A3789" s="250" t="n">
        <v>103804</v>
      </c>
      <c r="B3789" s="250" t="s">
        <v>4231</v>
      </c>
      <c r="C3789" s="250" t="s">
        <v>171</v>
      </c>
      <c r="D3789" s="251" t="n">
        <v>89.08</v>
      </c>
    </row>
    <row r="3790" customFormat="false" ht="12.8" hidden="false" customHeight="false" outlineLevel="0" collapsed="false">
      <c r="A3790" s="250" t="n">
        <v>103835</v>
      </c>
      <c r="B3790" s="250" t="s">
        <v>4232</v>
      </c>
      <c r="C3790" s="250" t="s">
        <v>171</v>
      </c>
      <c r="D3790" s="251" t="n">
        <v>68.09</v>
      </c>
    </row>
    <row r="3791" customFormat="false" ht="12.8" hidden="false" customHeight="false" outlineLevel="0" collapsed="false">
      <c r="A3791" s="250" t="n">
        <v>103836</v>
      </c>
      <c r="B3791" s="250" t="s">
        <v>4233</v>
      </c>
      <c r="C3791" s="250" t="s">
        <v>171</v>
      </c>
      <c r="D3791" s="251" t="n">
        <v>104.48</v>
      </c>
    </row>
    <row r="3792" customFormat="false" ht="12.8" hidden="false" customHeight="false" outlineLevel="0" collapsed="false">
      <c r="A3792" s="250" t="n">
        <v>103837</v>
      </c>
      <c r="B3792" s="250" t="s">
        <v>4234</v>
      </c>
      <c r="C3792" s="250" t="s">
        <v>171</v>
      </c>
      <c r="D3792" s="251" t="n">
        <v>131.38</v>
      </c>
    </row>
    <row r="3793" customFormat="false" ht="12.8" hidden="false" customHeight="false" outlineLevel="0" collapsed="false">
      <c r="A3793" s="250" t="n">
        <v>103868</v>
      </c>
      <c r="B3793" s="250" t="s">
        <v>4235</v>
      </c>
      <c r="C3793" s="250" t="s">
        <v>171</v>
      </c>
      <c r="D3793" s="251" t="n">
        <v>57.12</v>
      </c>
    </row>
    <row r="3794" customFormat="false" ht="12.8" hidden="false" customHeight="false" outlineLevel="0" collapsed="false">
      <c r="A3794" s="250" t="n">
        <v>103869</v>
      </c>
      <c r="B3794" s="250" t="s">
        <v>4236</v>
      </c>
      <c r="C3794" s="250" t="s">
        <v>171</v>
      </c>
      <c r="D3794" s="251" t="n">
        <v>84.24</v>
      </c>
    </row>
    <row r="3795" customFormat="false" ht="12.8" hidden="false" customHeight="false" outlineLevel="0" collapsed="false">
      <c r="A3795" s="250" t="n">
        <v>103870</v>
      </c>
      <c r="B3795" s="250" t="s">
        <v>4237</v>
      </c>
      <c r="C3795" s="250" t="s">
        <v>171</v>
      </c>
      <c r="D3795" s="251" t="n">
        <v>102.7</v>
      </c>
    </row>
    <row r="3796" customFormat="false" ht="12.8" hidden="false" customHeight="false" outlineLevel="0" collapsed="false">
      <c r="A3796" s="250" t="n">
        <v>103871</v>
      </c>
      <c r="B3796" s="250" t="s">
        <v>4238</v>
      </c>
      <c r="C3796" s="250" t="s">
        <v>171</v>
      </c>
      <c r="D3796" s="251" t="n">
        <v>69.29</v>
      </c>
    </row>
    <row r="3797" customFormat="false" ht="12.8" hidden="false" customHeight="false" outlineLevel="0" collapsed="false">
      <c r="A3797" s="250" t="n">
        <v>103872</v>
      </c>
      <c r="B3797" s="250" t="s">
        <v>4239</v>
      </c>
      <c r="C3797" s="250" t="s">
        <v>171</v>
      </c>
      <c r="D3797" s="251" t="n">
        <v>139.28</v>
      </c>
    </row>
    <row r="3798" customFormat="false" ht="12.8" hidden="false" customHeight="false" outlineLevel="0" collapsed="false">
      <c r="A3798" s="250" t="n">
        <v>103873</v>
      </c>
      <c r="B3798" s="250" t="s">
        <v>4240</v>
      </c>
      <c r="C3798" s="250" t="s">
        <v>171</v>
      </c>
      <c r="D3798" s="251" t="n">
        <v>159.96</v>
      </c>
    </row>
    <row r="3799" customFormat="false" ht="12.8" hidden="false" customHeight="false" outlineLevel="0" collapsed="false">
      <c r="A3799" s="250" t="n">
        <v>103978</v>
      </c>
      <c r="B3799" s="250" t="s">
        <v>4241</v>
      </c>
      <c r="C3799" s="250" t="s">
        <v>171</v>
      </c>
      <c r="D3799" s="251" t="n">
        <v>29.71</v>
      </c>
    </row>
    <row r="3800" customFormat="false" ht="12.8" hidden="false" customHeight="false" outlineLevel="0" collapsed="false">
      <c r="A3800" s="250" t="n">
        <v>103979</v>
      </c>
      <c r="B3800" s="250" t="s">
        <v>4242</v>
      </c>
      <c r="C3800" s="250" t="s">
        <v>171</v>
      </c>
      <c r="D3800" s="251" t="n">
        <v>34.1</v>
      </c>
    </row>
    <row r="3801" customFormat="false" ht="12.8" hidden="false" customHeight="false" outlineLevel="0" collapsed="false">
      <c r="A3801" s="250" t="n">
        <v>104021</v>
      </c>
      <c r="B3801" s="250" t="s">
        <v>4243</v>
      </c>
      <c r="C3801" s="250" t="s">
        <v>171</v>
      </c>
      <c r="D3801" s="251" t="n">
        <v>73.55</v>
      </c>
    </row>
    <row r="3802" customFormat="false" ht="12.8" hidden="false" customHeight="false" outlineLevel="0" collapsed="false">
      <c r="A3802" s="250" t="n">
        <v>104166</v>
      </c>
      <c r="B3802" s="250" t="s">
        <v>4244</v>
      </c>
      <c r="C3802" s="250" t="s">
        <v>171</v>
      </c>
      <c r="D3802" s="251" t="n">
        <v>80.23</v>
      </c>
    </row>
    <row r="3803" customFormat="false" ht="12.8" hidden="false" customHeight="false" outlineLevel="0" collapsed="false">
      <c r="A3803" s="250" t="n">
        <v>104194</v>
      </c>
      <c r="B3803" s="250" t="s">
        <v>4245</v>
      </c>
      <c r="C3803" s="250" t="s">
        <v>171</v>
      </c>
      <c r="D3803" s="251" t="n">
        <v>25.79</v>
      </c>
    </row>
    <row r="3804" customFormat="false" ht="12.8" hidden="false" customHeight="false" outlineLevel="0" collapsed="false">
      <c r="A3804" s="250" t="n">
        <v>104195</v>
      </c>
      <c r="B3804" s="250" t="s">
        <v>4246</v>
      </c>
      <c r="C3804" s="250" t="s">
        <v>171</v>
      </c>
      <c r="D3804" s="251" t="n">
        <v>27.26</v>
      </c>
    </row>
    <row r="3805" customFormat="false" ht="12.8" hidden="false" customHeight="false" outlineLevel="0" collapsed="false">
      <c r="A3805" s="250" t="n">
        <v>104315</v>
      </c>
      <c r="B3805" s="250" t="s">
        <v>4247</v>
      </c>
      <c r="C3805" s="250" t="s">
        <v>171</v>
      </c>
      <c r="D3805" s="251" t="n">
        <v>20.37</v>
      </c>
    </row>
    <row r="3806" customFormat="false" ht="12.8" hidden="false" customHeight="false" outlineLevel="0" collapsed="false">
      <c r="A3806" s="250" t="n">
        <v>104316</v>
      </c>
      <c r="B3806" s="250" t="s">
        <v>4248</v>
      </c>
      <c r="C3806" s="250" t="s">
        <v>171</v>
      </c>
      <c r="D3806" s="251" t="n">
        <v>27.86</v>
      </c>
    </row>
    <row r="3807" customFormat="false" ht="12.8" hidden="false" customHeight="false" outlineLevel="0" collapsed="false">
      <c r="A3807" s="250" t="n">
        <v>105138</v>
      </c>
      <c r="B3807" s="250" t="s">
        <v>4249</v>
      </c>
      <c r="C3807" s="250" t="s">
        <v>204</v>
      </c>
      <c r="D3807" s="251" t="n">
        <v>17.47</v>
      </c>
    </row>
    <row r="3808" customFormat="false" ht="12.8" hidden="false" customHeight="false" outlineLevel="0" collapsed="false">
      <c r="A3808" s="250" t="n">
        <v>105139</v>
      </c>
      <c r="B3808" s="250" t="s">
        <v>4250</v>
      </c>
      <c r="C3808" s="250" t="s">
        <v>204</v>
      </c>
      <c r="D3808" s="251" t="n">
        <v>20.42</v>
      </c>
    </row>
    <row r="3809" customFormat="false" ht="12.8" hidden="false" customHeight="false" outlineLevel="0" collapsed="false">
      <c r="A3809" s="250" t="n">
        <v>105140</v>
      </c>
      <c r="B3809" s="250" t="s">
        <v>4251</v>
      </c>
      <c r="C3809" s="250" t="s">
        <v>204</v>
      </c>
      <c r="D3809" s="251" t="n">
        <v>26.2</v>
      </c>
    </row>
    <row r="3810" customFormat="false" ht="12.8" hidden="false" customHeight="false" outlineLevel="0" collapsed="false">
      <c r="A3810" s="250" t="n">
        <v>105141</v>
      </c>
      <c r="B3810" s="250" t="s">
        <v>4252</v>
      </c>
      <c r="C3810" s="250" t="s">
        <v>204</v>
      </c>
      <c r="D3810" s="251" t="n">
        <v>31.32</v>
      </c>
    </row>
    <row r="3811" customFormat="false" ht="12.8" hidden="false" customHeight="false" outlineLevel="0" collapsed="false">
      <c r="A3811" s="250" t="n">
        <v>105142</v>
      </c>
      <c r="B3811" s="250" t="s">
        <v>4253</v>
      </c>
      <c r="C3811" s="250" t="s">
        <v>204</v>
      </c>
      <c r="D3811" s="251" t="n">
        <v>7.09</v>
      </c>
    </row>
    <row r="3812" customFormat="false" ht="12.8" hidden="false" customHeight="false" outlineLevel="0" collapsed="false">
      <c r="A3812" s="250" t="n">
        <v>105143</v>
      </c>
      <c r="B3812" s="250" t="s">
        <v>4254</v>
      </c>
      <c r="C3812" s="250" t="s">
        <v>204</v>
      </c>
      <c r="D3812" s="251" t="n">
        <v>10.51</v>
      </c>
    </row>
    <row r="3813" customFormat="false" ht="12.8" hidden="false" customHeight="false" outlineLevel="0" collapsed="false">
      <c r="A3813" s="250" t="n">
        <v>105144</v>
      </c>
      <c r="B3813" s="250" t="s">
        <v>4255</v>
      </c>
      <c r="C3813" s="250" t="s">
        <v>204</v>
      </c>
      <c r="D3813" s="251" t="n">
        <v>22.05</v>
      </c>
    </row>
    <row r="3814" customFormat="false" ht="12.8" hidden="false" customHeight="false" outlineLevel="0" collapsed="false">
      <c r="A3814" s="250" t="n">
        <v>105145</v>
      </c>
      <c r="B3814" s="250" t="s">
        <v>4256</v>
      </c>
      <c r="C3814" s="250" t="s">
        <v>204</v>
      </c>
      <c r="D3814" s="251" t="n">
        <v>12.15</v>
      </c>
    </row>
    <row r="3815" customFormat="false" ht="12.8" hidden="false" customHeight="false" outlineLevel="0" collapsed="false">
      <c r="A3815" s="250" t="n">
        <v>105153</v>
      </c>
      <c r="B3815" s="250" t="s">
        <v>4257</v>
      </c>
      <c r="C3815" s="250" t="s">
        <v>204</v>
      </c>
      <c r="D3815" s="251" t="n">
        <v>55.96</v>
      </c>
    </row>
    <row r="3816" customFormat="false" ht="12.8" hidden="false" customHeight="false" outlineLevel="0" collapsed="false">
      <c r="A3816" s="250" t="n">
        <v>89358</v>
      </c>
      <c r="B3816" s="250" t="s">
        <v>4258</v>
      </c>
      <c r="C3816" s="250" t="s">
        <v>204</v>
      </c>
      <c r="D3816" s="251" t="n">
        <v>10.23</v>
      </c>
    </row>
    <row r="3817" customFormat="false" ht="12.8" hidden="false" customHeight="false" outlineLevel="0" collapsed="false">
      <c r="A3817" s="250" t="n">
        <v>89359</v>
      </c>
      <c r="B3817" s="250" t="s">
        <v>4259</v>
      </c>
      <c r="C3817" s="250" t="s">
        <v>204</v>
      </c>
      <c r="D3817" s="251" t="n">
        <v>10.76</v>
      </c>
    </row>
    <row r="3818" customFormat="false" ht="12.8" hidden="false" customHeight="false" outlineLevel="0" collapsed="false">
      <c r="A3818" s="250" t="n">
        <v>89360</v>
      </c>
      <c r="B3818" s="250" t="s">
        <v>4260</v>
      </c>
      <c r="C3818" s="250" t="s">
        <v>204</v>
      </c>
      <c r="D3818" s="251" t="n">
        <v>11.71</v>
      </c>
    </row>
    <row r="3819" customFormat="false" ht="12.8" hidden="false" customHeight="false" outlineLevel="0" collapsed="false">
      <c r="A3819" s="250" t="n">
        <v>89361</v>
      </c>
      <c r="B3819" s="250" t="s">
        <v>4261</v>
      </c>
      <c r="C3819" s="250" t="s">
        <v>204</v>
      </c>
      <c r="D3819" s="251" t="n">
        <v>11.78</v>
      </c>
    </row>
    <row r="3820" customFormat="false" ht="12.8" hidden="false" customHeight="false" outlineLevel="0" collapsed="false">
      <c r="A3820" s="250" t="n">
        <v>89362</v>
      </c>
      <c r="B3820" s="250" t="s">
        <v>4262</v>
      </c>
      <c r="C3820" s="250" t="s">
        <v>204</v>
      </c>
      <c r="D3820" s="251" t="n">
        <v>12.06</v>
      </c>
    </row>
    <row r="3821" customFormat="false" ht="12.8" hidden="false" customHeight="false" outlineLevel="0" collapsed="false">
      <c r="A3821" s="250" t="n">
        <v>89363</v>
      </c>
      <c r="B3821" s="250" t="s">
        <v>4263</v>
      </c>
      <c r="C3821" s="250" t="s">
        <v>204</v>
      </c>
      <c r="D3821" s="251" t="n">
        <v>12.82</v>
      </c>
    </row>
    <row r="3822" customFormat="false" ht="12.8" hidden="false" customHeight="false" outlineLevel="0" collapsed="false">
      <c r="A3822" s="250" t="n">
        <v>89364</v>
      </c>
      <c r="B3822" s="250" t="s">
        <v>4264</v>
      </c>
      <c r="C3822" s="250" t="s">
        <v>204</v>
      </c>
      <c r="D3822" s="251" t="n">
        <v>14.26</v>
      </c>
    </row>
    <row r="3823" customFormat="false" ht="12.8" hidden="false" customHeight="false" outlineLevel="0" collapsed="false">
      <c r="A3823" s="250" t="n">
        <v>89365</v>
      </c>
      <c r="B3823" s="250" t="s">
        <v>4265</v>
      </c>
      <c r="C3823" s="250" t="s">
        <v>204</v>
      </c>
      <c r="D3823" s="251" t="n">
        <v>13.74</v>
      </c>
    </row>
    <row r="3824" customFormat="false" ht="12.8" hidden="false" customHeight="false" outlineLevel="0" collapsed="false">
      <c r="A3824" s="250" t="n">
        <v>89366</v>
      </c>
      <c r="B3824" s="250" t="s">
        <v>4266</v>
      </c>
      <c r="C3824" s="250" t="s">
        <v>204</v>
      </c>
      <c r="D3824" s="251" t="n">
        <v>18.34</v>
      </c>
    </row>
    <row r="3825" customFormat="false" ht="12.8" hidden="false" customHeight="false" outlineLevel="0" collapsed="false">
      <c r="A3825" s="250" t="n">
        <v>89367</v>
      </c>
      <c r="B3825" s="250" t="s">
        <v>4267</v>
      </c>
      <c r="C3825" s="250" t="s">
        <v>204</v>
      </c>
      <c r="D3825" s="251" t="n">
        <v>16.05</v>
      </c>
    </row>
    <row r="3826" customFormat="false" ht="12.8" hidden="false" customHeight="false" outlineLevel="0" collapsed="false">
      <c r="A3826" s="250" t="n">
        <v>89368</v>
      </c>
      <c r="B3826" s="250" t="s">
        <v>4268</v>
      </c>
      <c r="C3826" s="250" t="s">
        <v>204</v>
      </c>
      <c r="D3826" s="251" t="n">
        <v>17.72</v>
      </c>
    </row>
    <row r="3827" customFormat="false" ht="12.8" hidden="false" customHeight="false" outlineLevel="0" collapsed="false">
      <c r="A3827" s="250" t="n">
        <v>89369</v>
      </c>
      <c r="B3827" s="250" t="s">
        <v>4269</v>
      </c>
      <c r="C3827" s="250" t="s">
        <v>204</v>
      </c>
      <c r="D3827" s="251" t="n">
        <v>19.96</v>
      </c>
    </row>
    <row r="3828" customFormat="false" ht="12.8" hidden="false" customHeight="false" outlineLevel="0" collapsed="false">
      <c r="A3828" s="250" t="n">
        <v>89370</v>
      </c>
      <c r="B3828" s="250" t="s">
        <v>4270</v>
      </c>
      <c r="C3828" s="250" t="s">
        <v>204</v>
      </c>
      <c r="D3828" s="251" t="n">
        <v>18.04</v>
      </c>
    </row>
    <row r="3829" customFormat="false" ht="12.8" hidden="false" customHeight="false" outlineLevel="0" collapsed="false">
      <c r="A3829" s="250" t="n">
        <v>89371</v>
      </c>
      <c r="B3829" s="250" t="s">
        <v>4271</v>
      </c>
      <c r="C3829" s="250" t="s">
        <v>204</v>
      </c>
      <c r="D3829" s="251" t="n">
        <v>7.42</v>
      </c>
    </row>
    <row r="3830" customFormat="false" ht="12.8" hidden="false" customHeight="false" outlineLevel="0" collapsed="false">
      <c r="A3830" s="250" t="n">
        <v>89372</v>
      </c>
      <c r="B3830" s="250" t="s">
        <v>4272</v>
      </c>
      <c r="C3830" s="250" t="s">
        <v>204</v>
      </c>
      <c r="D3830" s="251" t="n">
        <v>16.96</v>
      </c>
    </row>
    <row r="3831" customFormat="false" ht="12.8" hidden="false" customHeight="false" outlineLevel="0" collapsed="false">
      <c r="A3831" s="250" t="n">
        <v>89373</v>
      </c>
      <c r="B3831" s="250" t="s">
        <v>4273</v>
      </c>
      <c r="C3831" s="250" t="s">
        <v>204</v>
      </c>
      <c r="D3831" s="251" t="n">
        <v>8.65</v>
      </c>
    </row>
    <row r="3832" customFormat="false" ht="12.8" hidden="false" customHeight="false" outlineLevel="0" collapsed="false">
      <c r="A3832" s="250" t="n">
        <v>89374</v>
      </c>
      <c r="B3832" s="250" t="s">
        <v>4274</v>
      </c>
      <c r="C3832" s="250" t="s">
        <v>204</v>
      </c>
      <c r="D3832" s="251" t="n">
        <v>11.2</v>
      </c>
    </row>
    <row r="3833" customFormat="false" ht="12.8" hidden="false" customHeight="false" outlineLevel="0" collapsed="false">
      <c r="A3833" s="250" t="n">
        <v>89375</v>
      </c>
      <c r="B3833" s="250" t="s">
        <v>4275</v>
      </c>
      <c r="C3833" s="250" t="s">
        <v>204</v>
      </c>
      <c r="D3833" s="251" t="n">
        <v>13.1</v>
      </c>
    </row>
    <row r="3834" customFormat="false" ht="12.8" hidden="false" customHeight="false" outlineLevel="0" collapsed="false">
      <c r="A3834" s="250" t="n">
        <v>89376</v>
      </c>
      <c r="B3834" s="250" t="s">
        <v>4276</v>
      </c>
      <c r="C3834" s="250" t="s">
        <v>204</v>
      </c>
      <c r="D3834" s="251" t="n">
        <v>6.98</v>
      </c>
    </row>
    <row r="3835" customFormat="false" ht="12.8" hidden="false" customHeight="false" outlineLevel="0" collapsed="false">
      <c r="A3835" s="250" t="n">
        <v>89377</v>
      </c>
      <c r="B3835" s="250" t="s">
        <v>4277</v>
      </c>
      <c r="C3835" s="250" t="s">
        <v>204</v>
      </c>
      <c r="D3835" s="251" t="n">
        <v>11.45</v>
      </c>
    </row>
    <row r="3836" customFormat="false" ht="12.8" hidden="false" customHeight="false" outlineLevel="0" collapsed="false">
      <c r="A3836" s="250" t="n">
        <v>89378</v>
      </c>
      <c r="B3836" s="250" t="s">
        <v>4278</v>
      </c>
      <c r="C3836" s="250" t="s">
        <v>204</v>
      </c>
      <c r="D3836" s="251" t="n">
        <v>8.68</v>
      </c>
    </row>
    <row r="3837" customFormat="false" ht="12.8" hidden="false" customHeight="false" outlineLevel="0" collapsed="false">
      <c r="A3837" s="250" t="n">
        <v>89379</v>
      </c>
      <c r="B3837" s="250" t="s">
        <v>4279</v>
      </c>
      <c r="C3837" s="250" t="s">
        <v>204</v>
      </c>
      <c r="D3837" s="251" t="n">
        <v>19.86</v>
      </c>
    </row>
    <row r="3838" customFormat="false" ht="12.8" hidden="false" customHeight="false" outlineLevel="0" collapsed="false">
      <c r="A3838" s="250" t="n">
        <v>89380</v>
      </c>
      <c r="B3838" s="250" t="s">
        <v>4280</v>
      </c>
      <c r="C3838" s="250" t="s">
        <v>204</v>
      </c>
      <c r="D3838" s="251" t="n">
        <v>11.73</v>
      </c>
    </row>
    <row r="3839" customFormat="false" ht="12.8" hidden="false" customHeight="false" outlineLevel="0" collapsed="false">
      <c r="A3839" s="250" t="n">
        <v>89381</v>
      </c>
      <c r="B3839" s="250" t="s">
        <v>4281</v>
      </c>
      <c r="C3839" s="250" t="s">
        <v>204</v>
      </c>
      <c r="D3839" s="251" t="n">
        <v>13.66</v>
      </c>
    </row>
    <row r="3840" customFormat="false" ht="12.8" hidden="false" customHeight="false" outlineLevel="0" collapsed="false">
      <c r="A3840" s="250" t="n">
        <v>89382</v>
      </c>
      <c r="B3840" s="250" t="s">
        <v>4282</v>
      </c>
      <c r="C3840" s="250" t="s">
        <v>204</v>
      </c>
      <c r="D3840" s="251" t="n">
        <v>15.64</v>
      </c>
    </row>
    <row r="3841" customFormat="false" ht="12.8" hidden="false" customHeight="false" outlineLevel="0" collapsed="false">
      <c r="A3841" s="250" t="n">
        <v>89383</v>
      </c>
      <c r="B3841" s="250" t="s">
        <v>4283</v>
      </c>
      <c r="C3841" s="250" t="s">
        <v>204</v>
      </c>
      <c r="D3841" s="251" t="n">
        <v>8.15</v>
      </c>
    </row>
    <row r="3842" customFormat="false" ht="12.8" hidden="false" customHeight="false" outlineLevel="0" collapsed="false">
      <c r="A3842" s="250" t="n">
        <v>89384</v>
      </c>
      <c r="B3842" s="250" t="s">
        <v>4284</v>
      </c>
      <c r="C3842" s="250" t="s">
        <v>204</v>
      </c>
      <c r="D3842" s="251" t="n">
        <v>14.37</v>
      </c>
    </row>
    <row r="3843" customFormat="false" ht="12.8" hidden="false" customHeight="false" outlineLevel="0" collapsed="false">
      <c r="A3843" s="250" t="n">
        <v>89385</v>
      </c>
      <c r="B3843" s="250" t="s">
        <v>4285</v>
      </c>
      <c r="C3843" s="250" t="s">
        <v>204</v>
      </c>
      <c r="D3843" s="251" t="n">
        <v>8.76</v>
      </c>
    </row>
    <row r="3844" customFormat="false" ht="12.8" hidden="false" customHeight="false" outlineLevel="0" collapsed="false">
      <c r="A3844" s="250" t="n">
        <v>89386</v>
      </c>
      <c r="B3844" s="250" t="s">
        <v>4286</v>
      </c>
      <c r="C3844" s="250" t="s">
        <v>204</v>
      </c>
      <c r="D3844" s="251" t="n">
        <v>11.51</v>
      </c>
    </row>
    <row r="3845" customFormat="false" ht="12.8" hidden="false" customHeight="false" outlineLevel="0" collapsed="false">
      <c r="A3845" s="250" t="n">
        <v>89387</v>
      </c>
      <c r="B3845" s="250" t="s">
        <v>4287</v>
      </c>
      <c r="C3845" s="250" t="s">
        <v>204</v>
      </c>
      <c r="D3845" s="251" t="n">
        <v>30.83</v>
      </c>
    </row>
    <row r="3846" customFormat="false" ht="12.8" hidden="false" customHeight="false" outlineLevel="0" collapsed="false">
      <c r="A3846" s="250" t="n">
        <v>89389</v>
      </c>
      <c r="B3846" s="250" t="s">
        <v>4288</v>
      </c>
      <c r="C3846" s="250" t="s">
        <v>204</v>
      </c>
      <c r="D3846" s="251" t="n">
        <v>13.09</v>
      </c>
    </row>
    <row r="3847" customFormat="false" ht="12.8" hidden="false" customHeight="false" outlineLevel="0" collapsed="false">
      <c r="A3847" s="250" t="n">
        <v>89390</v>
      </c>
      <c r="B3847" s="250" t="s">
        <v>4289</v>
      </c>
      <c r="C3847" s="250" t="s">
        <v>204</v>
      </c>
      <c r="D3847" s="251" t="n">
        <v>22.63</v>
      </c>
    </row>
    <row r="3848" customFormat="false" ht="12.8" hidden="false" customHeight="false" outlineLevel="0" collapsed="false">
      <c r="A3848" s="250" t="n">
        <v>89391</v>
      </c>
      <c r="B3848" s="250" t="s">
        <v>4290</v>
      </c>
      <c r="C3848" s="250" t="s">
        <v>204</v>
      </c>
      <c r="D3848" s="251" t="n">
        <v>10.46</v>
      </c>
    </row>
    <row r="3849" customFormat="false" ht="12.8" hidden="false" customHeight="false" outlineLevel="0" collapsed="false">
      <c r="A3849" s="250" t="n">
        <v>89392</v>
      </c>
      <c r="B3849" s="250" t="s">
        <v>4291</v>
      </c>
      <c r="C3849" s="250" t="s">
        <v>204</v>
      </c>
      <c r="D3849" s="251" t="n">
        <v>25.58</v>
      </c>
    </row>
    <row r="3850" customFormat="false" ht="12.8" hidden="false" customHeight="false" outlineLevel="0" collapsed="false">
      <c r="A3850" s="250" t="n">
        <v>89393</v>
      </c>
      <c r="B3850" s="250" t="s">
        <v>4292</v>
      </c>
      <c r="C3850" s="250" t="s">
        <v>204</v>
      </c>
      <c r="D3850" s="251" t="n">
        <v>14.04</v>
      </c>
    </row>
    <row r="3851" customFormat="false" ht="12.8" hidden="false" customHeight="false" outlineLevel="0" collapsed="false">
      <c r="A3851" s="250" t="n">
        <v>89394</v>
      </c>
      <c r="B3851" s="250" t="s">
        <v>4293</v>
      </c>
      <c r="C3851" s="250" t="s">
        <v>204</v>
      </c>
      <c r="D3851" s="251" t="n">
        <v>20.95</v>
      </c>
    </row>
    <row r="3852" customFormat="false" ht="12.8" hidden="false" customHeight="false" outlineLevel="0" collapsed="false">
      <c r="A3852" s="250" t="n">
        <v>89395</v>
      </c>
      <c r="B3852" s="250" t="s">
        <v>4294</v>
      </c>
      <c r="C3852" s="250" t="s">
        <v>204</v>
      </c>
      <c r="D3852" s="251" t="n">
        <v>16.49</v>
      </c>
    </row>
    <row r="3853" customFormat="false" ht="12.8" hidden="false" customHeight="false" outlineLevel="0" collapsed="false">
      <c r="A3853" s="250" t="n">
        <v>89396</v>
      </c>
      <c r="B3853" s="250" t="s">
        <v>4295</v>
      </c>
      <c r="C3853" s="250" t="s">
        <v>204</v>
      </c>
      <c r="D3853" s="251" t="n">
        <v>22.92</v>
      </c>
    </row>
    <row r="3854" customFormat="false" ht="12.8" hidden="false" customHeight="false" outlineLevel="0" collapsed="false">
      <c r="A3854" s="250" t="n">
        <v>89397</v>
      </c>
      <c r="B3854" s="250" t="s">
        <v>4296</v>
      </c>
      <c r="C3854" s="250" t="s">
        <v>204</v>
      </c>
      <c r="D3854" s="251" t="n">
        <v>17.88</v>
      </c>
    </row>
    <row r="3855" customFormat="false" ht="12.8" hidden="false" customHeight="false" outlineLevel="0" collapsed="false">
      <c r="A3855" s="250" t="n">
        <v>89398</v>
      </c>
      <c r="B3855" s="250" t="s">
        <v>4297</v>
      </c>
      <c r="C3855" s="250" t="s">
        <v>204</v>
      </c>
      <c r="D3855" s="251" t="n">
        <v>22.14</v>
      </c>
    </row>
    <row r="3856" customFormat="false" ht="12.8" hidden="false" customHeight="false" outlineLevel="0" collapsed="false">
      <c r="A3856" s="250" t="n">
        <v>89399</v>
      </c>
      <c r="B3856" s="250" t="s">
        <v>4298</v>
      </c>
      <c r="C3856" s="250" t="s">
        <v>204</v>
      </c>
      <c r="D3856" s="251" t="n">
        <v>27.52</v>
      </c>
    </row>
    <row r="3857" customFormat="false" ht="12.8" hidden="false" customHeight="false" outlineLevel="0" collapsed="false">
      <c r="A3857" s="250" t="n">
        <v>89400</v>
      </c>
      <c r="B3857" s="250" t="s">
        <v>4299</v>
      </c>
      <c r="C3857" s="250" t="s">
        <v>204</v>
      </c>
      <c r="D3857" s="251" t="n">
        <v>23.38</v>
      </c>
    </row>
    <row r="3858" customFormat="false" ht="12.8" hidden="false" customHeight="false" outlineLevel="0" collapsed="false">
      <c r="A3858" s="250" t="n">
        <v>89404</v>
      </c>
      <c r="B3858" s="250" t="s">
        <v>4300</v>
      </c>
      <c r="C3858" s="250" t="s">
        <v>204</v>
      </c>
      <c r="D3858" s="251" t="n">
        <v>9.26</v>
      </c>
    </row>
    <row r="3859" customFormat="false" ht="12.8" hidden="false" customHeight="false" outlineLevel="0" collapsed="false">
      <c r="A3859" s="250" t="n">
        <v>89405</v>
      </c>
      <c r="B3859" s="250" t="s">
        <v>4301</v>
      </c>
      <c r="C3859" s="250" t="s">
        <v>204</v>
      </c>
      <c r="D3859" s="251" t="n">
        <v>9.79</v>
      </c>
    </row>
    <row r="3860" customFormat="false" ht="12.8" hidden="false" customHeight="false" outlineLevel="0" collapsed="false">
      <c r="A3860" s="250" t="n">
        <v>89406</v>
      </c>
      <c r="B3860" s="250" t="s">
        <v>4302</v>
      </c>
      <c r="C3860" s="250" t="s">
        <v>204</v>
      </c>
      <c r="D3860" s="251" t="n">
        <v>10.74</v>
      </c>
    </row>
    <row r="3861" customFormat="false" ht="12.8" hidden="false" customHeight="false" outlineLevel="0" collapsed="false">
      <c r="A3861" s="250" t="n">
        <v>89407</v>
      </c>
      <c r="B3861" s="250" t="s">
        <v>4303</v>
      </c>
      <c r="C3861" s="250" t="s">
        <v>204</v>
      </c>
      <c r="D3861" s="251" t="n">
        <v>10.81</v>
      </c>
    </row>
    <row r="3862" customFormat="false" ht="12.8" hidden="false" customHeight="false" outlineLevel="0" collapsed="false">
      <c r="A3862" s="250" t="n">
        <v>89408</v>
      </c>
      <c r="B3862" s="250" t="s">
        <v>4304</v>
      </c>
      <c r="C3862" s="250" t="s">
        <v>204</v>
      </c>
      <c r="D3862" s="251" t="n">
        <v>10.94</v>
      </c>
    </row>
    <row r="3863" customFormat="false" ht="12.8" hidden="false" customHeight="false" outlineLevel="0" collapsed="false">
      <c r="A3863" s="250" t="n">
        <v>89409</v>
      </c>
      <c r="B3863" s="250" t="s">
        <v>4305</v>
      </c>
      <c r="C3863" s="250" t="s">
        <v>204</v>
      </c>
      <c r="D3863" s="251" t="n">
        <v>11.7</v>
      </c>
    </row>
    <row r="3864" customFormat="false" ht="12.8" hidden="false" customHeight="false" outlineLevel="0" collapsed="false">
      <c r="A3864" s="250" t="n">
        <v>89410</v>
      </c>
      <c r="B3864" s="250" t="s">
        <v>4306</v>
      </c>
      <c r="C3864" s="250" t="s">
        <v>204</v>
      </c>
      <c r="D3864" s="251" t="n">
        <v>13.14</v>
      </c>
    </row>
    <row r="3865" customFormat="false" ht="12.8" hidden="false" customHeight="false" outlineLevel="0" collapsed="false">
      <c r="A3865" s="250" t="n">
        <v>89411</v>
      </c>
      <c r="B3865" s="250" t="s">
        <v>4307</v>
      </c>
      <c r="C3865" s="250" t="s">
        <v>204</v>
      </c>
      <c r="D3865" s="251" t="n">
        <v>12.62</v>
      </c>
    </row>
    <row r="3866" customFormat="false" ht="12.8" hidden="false" customHeight="false" outlineLevel="0" collapsed="false">
      <c r="A3866" s="250" t="n">
        <v>89412</v>
      </c>
      <c r="B3866" s="250" t="s">
        <v>4308</v>
      </c>
      <c r="C3866" s="250" t="s">
        <v>204</v>
      </c>
      <c r="D3866" s="251" t="n">
        <v>11.84</v>
      </c>
    </row>
    <row r="3867" customFormat="false" ht="12.8" hidden="false" customHeight="false" outlineLevel="0" collapsed="false">
      <c r="A3867" s="250" t="n">
        <v>89413</v>
      </c>
      <c r="B3867" s="250" t="s">
        <v>4309</v>
      </c>
      <c r="C3867" s="250" t="s">
        <v>204</v>
      </c>
      <c r="D3867" s="251" t="n">
        <v>14.73</v>
      </c>
    </row>
    <row r="3868" customFormat="false" ht="12.8" hidden="false" customHeight="false" outlineLevel="0" collapsed="false">
      <c r="A3868" s="250" t="n">
        <v>89414</v>
      </c>
      <c r="B3868" s="250" t="s">
        <v>4310</v>
      </c>
      <c r="C3868" s="250" t="s">
        <v>204</v>
      </c>
      <c r="D3868" s="251" t="n">
        <v>16.4</v>
      </c>
    </row>
    <row r="3869" customFormat="false" ht="12.8" hidden="false" customHeight="false" outlineLevel="0" collapsed="false">
      <c r="A3869" s="250" t="n">
        <v>89415</v>
      </c>
      <c r="B3869" s="250" t="s">
        <v>4311</v>
      </c>
      <c r="C3869" s="250" t="s">
        <v>204</v>
      </c>
      <c r="D3869" s="251" t="n">
        <v>18.64</v>
      </c>
    </row>
    <row r="3870" customFormat="false" ht="12.8" hidden="false" customHeight="false" outlineLevel="0" collapsed="false">
      <c r="A3870" s="250" t="n">
        <v>89416</v>
      </c>
      <c r="B3870" s="250" t="s">
        <v>4312</v>
      </c>
      <c r="C3870" s="250" t="s">
        <v>204</v>
      </c>
      <c r="D3870" s="251" t="n">
        <v>16.72</v>
      </c>
    </row>
    <row r="3871" customFormat="false" ht="12.8" hidden="false" customHeight="false" outlineLevel="0" collapsed="false">
      <c r="A3871" s="250" t="n">
        <v>89417</v>
      </c>
      <c r="B3871" s="250" t="s">
        <v>4313</v>
      </c>
      <c r="C3871" s="250" t="s">
        <v>204</v>
      </c>
      <c r="D3871" s="251" t="n">
        <v>6.77</v>
      </c>
    </row>
    <row r="3872" customFormat="false" ht="12.8" hidden="false" customHeight="false" outlineLevel="0" collapsed="false">
      <c r="A3872" s="250" t="n">
        <v>89418</v>
      </c>
      <c r="B3872" s="250" t="s">
        <v>4314</v>
      </c>
      <c r="C3872" s="250" t="s">
        <v>204</v>
      </c>
      <c r="D3872" s="251" t="n">
        <v>16.31</v>
      </c>
    </row>
    <row r="3873" customFormat="false" ht="12.8" hidden="false" customHeight="false" outlineLevel="0" collapsed="false">
      <c r="A3873" s="250" t="n">
        <v>89419</v>
      </c>
      <c r="B3873" s="250" t="s">
        <v>4315</v>
      </c>
      <c r="C3873" s="250" t="s">
        <v>204</v>
      </c>
      <c r="D3873" s="251" t="n">
        <v>7.96</v>
      </c>
    </row>
    <row r="3874" customFormat="false" ht="12.8" hidden="false" customHeight="false" outlineLevel="0" collapsed="false">
      <c r="A3874" s="250" t="n">
        <v>89421</v>
      </c>
      <c r="B3874" s="250" t="s">
        <v>4316</v>
      </c>
      <c r="C3874" s="250" t="s">
        <v>204</v>
      </c>
      <c r="D3874" s="251" t="n">
        <v>12.45</v>
      </c>
    </row>
    <row r="3875" customFormat="false" ht="12.8" hidden="false" customHeight="false" outlineLevel="0" collapsed="false">
      <c r="A3875" s="250" t="n">
        <v>89423</v>
      </c>
      <c r="B3875" s="250" t="s">
        <v>4317</v>
      </c>
      <c r="C3875" s="250" t="s">
        <v>204</v>
      </c>
      <c r="D3875" s="251" t="n">
        <v>10.8</v>
      </c>
    </row>
    <row r="3876" customFormat="false" ht="12.8" hidden="false" customHeight="false" outlineLevel="0" collapsed="false">
      <c r="A3876" s="250" t="n">
        <v>89424</v>
      </c>
      <c r="B3876" s="250" t="s">
        <v>4318</v>
      </c>
      <c r="C3876" s="250" t="s">
        <v>204</v>
      </c>
      <c r="D3876" s="251" t="n">
        <v>7.94</v>
      </c>
    </row>
    <row r="3877" customFormat="false" ht="12.8" hidden="false" customHeight="false" outlineLevel="0" collapsed="false">
      <c r="A3877" s="250" t="n">
        <v>89425</v>
      </c>
      <c r="B3877" s="250" t="s">
        <v>4319</v>
      </c>
      <c r="C3877" s="250" t="s">
        <v>204</v>
      </c>
      <c r="D3877" s="251" t="n">
        <v>19.12</v>
      </c>
    </row>
    <row r="3878" customFormat="false" ht="12.8" hidden="false" customHeight="false" outlineLevel="0" collapsed="false">
      <c r="A3878" s="250" t="n">
        <v>89426</v>
      </c>
      <c r="B3878" s="250" t="s">
        <v>4320</v>
      </c>
      <c r="C3878" s="250" t="s">
        <v>204</v>
      </c>
      <c r="D3878" s="251" t="n">
        <v>10.92</v>
      </c>
    </row>
    <row r="3879" customFormat="false" ht="12.8" hidden="false" customHeight="false" outlineLevel="0" collapsed="false">
      <c r="A3879" s="250" t="n">
        <v>89427</v>
      </c>
      <c r="B3879" s="250" t="s">
        <v>4321</v>
      </c>
      <c r="C3879" s="250" t="s">
        <v>204</v>
      </c>
      <c r="D3879" s="251" t="n">
        <v>12.97</v>
      </c>
    </row>
    <row r="3880" customFormat="false" ht="12.8" hidden="false" customHeight="false" outlineLevel="0" collapsed="false">
      <c r="A3880" s="250" t="n">
        <v>89428</v>
      </c>
      <c r="B3880" s="250" t="s">
        <v>4322</v>
      </c>
      <c r="C3880" s="250" t="s">
        <v>204</v>
      </c>
      <c r="D3880" s="251" t="n">
        <v>14.9</v>
      </c>
    </row>
    <row r="3881" customFormat="false" ht="12.8" hidden="false" customHeight="false" outlineLevel="0" collapsed="false">
      <c r="A3881" s="250" t="n">
        <v>89429</v>
      </c>
      <c r="B3881" s="250" t="s">
        <v>4323</v>
      </c>
      <c r="C3881" s="250" t="s">
        <v>204</v>
      </c>
      <c r="D3881" s="251" t="n">
        <v>7.46</v>
      </c>
    </row>
    <row r="3882" customFormat="false" ht="12.8" hidden="false" customHeight="false" outlineLevel="0" collapsed="false">
      <c r="A3882" s="250" t="n">
        <v>89430</v>
      </c>
      <c r="B3882" s="250" t="s">
        <v>4324</v>
      </c>
      <c r="C3882" s="250" t="s">
        <v>204</v>
      </c>
      <c r="D3882" s="251" t="n">
        <v>13.63</v>
      </c>
    </row>
    <row r="3883" customFormat="false" ht="12.8" hidden="false" customHeight="false" outlineLevel="0" collapsed="false">
      <c r="A3883" s="250" t="n">
        <v>89431</v>
      </c>
      <c r="B3883" s="250" t="s">
        <v>4325</v>
      </c>
      <c r="C3883" s="250" t="s">
        <v>204</v>
      </c>
      <c r="D3883" s="251" t="n">
        <v>10.62</v>
      </c>
    </row>
    <row r="3884" customFormat="false" ht="12.8" hidden="false" customHeight="false" outlineLevel="0" collapsed="false">
      <c r="A3884" s="250" t="n">
        <v>89432</v>
      </c>
      <c r="B3884" s="250" t="s">
        <v>4326</v>
      </c>
      <c r="C3884" s="250" t="s">
        <v>204</v>
      </c>
      <c r="D3884" s="251" t="n">
        <v>29.94</v>
      </c>
    </row>
    <row r="3885" customFormat="false" ht="12.8" hidden="false" customHeight="false" outlineLevel="0" collapsed="false">
      <c r="A3885" s="250" t="n">
        <v>89433</v>
      </c>
      <c r="B3885" s="250" t="s">
        <v>4327</v>
      </c>
      <c r="C3885" s="250" t="s">
        <v>204</v>
      </c>
      <c r="D3885" s="251" t="n">
        <v>14.67</v>
      </c>
    </row>
    <row r="3886" customFormat="false" ht="12.8" hidden="false" customHeight="false" outlineLevel="0" collapsed="false">
      <c r="A3886" s="250" t="n">
        <v>89434</v>
      </c>
      <c r="B3886" s="250" t="s">
        <v>4328</v>
      </c>
      <c r="C3886" s="250" t="s">
        <v>204</v>
      </c>
      <c r="D3886" s="251" t="n">
        <v>12.28</v>
      </c>
    </row>
    <row r="3887" customFormat="false" ht="12.8" hidden="false" customHeight="false" outlineLevel="0" collapsed="false">
      <c r="A3887" s="250" t="n">
        <v>89435</v>
      </c>
      <c r="B3887" s="250" t="s">
        <v>4329</v>
      </c>
      <c r="C3887" s="250" t="s">
        <v>204</v>
      </c>
      <c r="D3887" s="251" t="n">
        <v>21.74</v>
      </c>
    </row>
    <row r="3888" customFormat="false" ht="12.8" hidden="false" customHeight="false" outlineLevel="0" collapsed="false">
      <c r="A3888" s="250" t="n">
        <v>89436</v>
      </c>
      <c r="B3888" s="250" t="s">
        <v>4330</v>
      </c>
      <c r="C3888" s="250" t="s">
        <v>204</v>
      </c>
      <c r="D3888" s="251" t="n">
        <v>9.65</v>
      </c>
    </row>
    <row r="3889" customFormat="false" ht="12.8" hidden="false" customHeight="false" outlineLevel="0" collapsed="false">
      <c r="A3889" s="250" t="n">
        <v>89437</v>
      </c>
      <c r="B3889" s="250" t="s">
        <v>4331</v>
      </c>
      <c r="C3889" s="250" t="s">
        <v>204</v>
      </c>
      <c r="D3889" s="251" t="n">
        <v>24.69</v>
      </c>
    </row>
    <row r="3890" customFormat="false" ht="12.8" hidden="false" customHeight="false" outlineLevel="0" collapsed="false">
      <c r="A3890" s="250" t="n">
        <v>89438</v>
      </c>
      <c r="B3890" s="250" t="s">
        <v>4332</v>
      </c>
      <c r="C3890" s="250" t="s">
        <v>204</v>
      </c>
      <c r="D3890" s="251" t="n">
        <v>12.77</v>
      </c>
    </row>
    <row r="3891" customFormat="false" ht="12.8" hidden="false" customHeight="false" outlineLevel="0" collapsed="false">
      <c r="A3891" s="250" t="n">
        <v>89439</v>
      </c>
      <c r="B3891" s="250" t="s">
        <v>4333</v>
      </c>
      <c r="C3891" s="250" t="s">
        <v>204</v>
      </c>
      <c r="D3891" s="251" t="n">
        <v>14.2</v>
      </c>
    </row>
    <row r="3892" customFormat="false" ht="12.8" hidden="false" customHeight="false" outlineLevel="0" collapsed="false">
      <c r="A3892" s="250" t="n">
        <v>89440</v>
      </c>
      <c r="B3892" s="250" t="s">
        <v>4334</v>
      </c>
      <c r="C3892" s="250" t="s">
        <v>204</v>
      </c>
      <c r="D3892" s="251" t="n">
        <v>15</v>
      </c>
    </row>
    <row r="3893" customFormat="false" ht="12.8" hidden="false" customHeight="false" outlineLevel="0" collapsed="false">
      <c r="A3893" s="250" t="n">
        <v>89442</v>
      </c>
      <c r="B3893" s="250" t="s">
        <v>4335</v>
      </c>
      <c r="C3893" s="250" t="s">
        <v>204</v>
      </c>
      <c r="D3893" s="251" t="n">
        <v>16.51</v>
      </c>
    </row>
    <row r="3894" customFormat="false" ht="12.8" hidden="false" customHeight="false" outlineLevel="0" collapsed="false">
      <c r="A3894" s="250" t="n">
        <v>89443</v>
      </c>
      <c r="B3894" s="250" t="s">
        <v>4336</v>
      </c>
      <c r="C3894" s="250" t="s">
        <v>204</v>
      </c>
      <c r="D3894" s="251" t="n">
        <v>20.38</v>
      </c>
    </row>
    <row r="3895" customFormat="false" ht="12.8" hidden="false" customHeight="false" outlineLevel="0" collapsed="false">
      <c r="A3895" s="250" t="n">
        <v>89444</v>
      </c>
      <c r="B3895" s="250" t="s">
        <v>4337</v>
      </c>
      <c r="C3895" s="250" t="s">
        <v>204</v>
      </c>
      <c r="D3895" s="251" t="n">
        <v>26.66</v>
      </c>
    </row>
    <row r="3896" customFormat="false" ht="12.8" hidden="false" customHeight="false" outlineLevel="0" collapsed="false">
      <c r="A3896" s="250" t="n">
        <v>89445</v>
      </c>
      <c r="B3896" s="250" t="s">
        <v>4338</v>
      </c>
      <c r="C3896" s="250" t="s">
        <v>204</v>
      </c>
      <c r="D3896" s="251" t="n">
        <v>21.77</v>
      </c>
    </row>
    <row r="3897" customFormat="false" ht="12.8" hidden="false" customHeight="false" outlineLevel="0" collapsed="false">
      <c r="A3897" s="250" t="n">
        <v>89481</v>
      </c>
      <c r="B3897" s="250" t="s">
        <v>4339</v>
      </c>
      <c r="C3897" s="250" t="s">
        <v>204</v>
      </c>
      <c r="D3897" s="251" t="n">
        <v>6.43</v>
      </c>
    </row>
    <row r="3898" customFormat="false" ht="12.8" hidden="false" customHeight="false" outlineLevel="0" collapsed="false">
      <c r="A3898" s="250" t="n">
        <v>89485</v>
      </c>
      <c r="B3898" s="250" t="s">
        <v>4340</v>
      </c>
      <c r="C3898" s="250" t="s">
        <v>204</v>
      </c>
      <c r="D3898" s="251" t="n">
        <v>7.19</v>
      </c>
    </row>
    <row r="3899" customFormat="false" ht="12.8" hidden="false" customHeight="false" outlineLevel="0" collapsed="false">
      <c r="A3899" s="250" t="n">
        <v>89489</v>
      </c>
      <c r="B3899" s="250" t="s">
        <v>4341</v>
      </c>
      <c r="C3899" s="250" t="s">
        <v>204</v>
      </c>
      <c r="D3899" s="251" t="n">
        <v>8.63</v>
      </c>
    </row>
    <row r="3900" customFormat="false" ht="12.8" hidden="false" customHeight="false" outlineLevel="0" collapsed="false">
      <c r="A3900" s="250" t="n">
        <v>89490</v>
      </c>
      <c r="B3900" s="250" t="s">
        <v>4342</v>
      </c>
      <c r="C3900" s="250" t="s">
        <v>204</v>
      </c>
      <c r="D3900" s="251" t="n">
        <v>8.11</v>
      </c>
    </row>
    <row r="3901" customFormat="false" ht="12.8" hidden="false" customHeight="false" outlineLevel="0" collapsed="false">
      <c r="A3901" s="250" t="n">
        <v>89492</v>
      </c>
      <c r="B3901" s="250" t="s">
        <v>4343</v>
      </c>
      <c r="C3901" s="250" t="s">
        <v>204</v>
      </c>
      <c r="D3901" s="251" t="n">
        <v>9.46</v>
      </c>
    </row>
    <row r="3902" customFormat="false" ht="12.8" hidden="false" customHeight="false" outlineLevel="0" collapsed="false">
      <c r="A3902" s="250" t="n">
        <v>89493</v>
      </c>
      <c r="B3902" s="250" t="s">
        <v>4344</v>
      </c>
      <c r="C3902" s="250" t="s">
        <v>204</v>
      </c>
      <c r="D3902" s="251" t="n">
        <v>11.13</v>
      </c>
    </row>
    <row r="3903" customFormat="false" ht="12.8" hidden="false" customHeight="false" outlineLevel="0" collapsed="false">
      <c r="A3903" s="250" t="n">
        <v>89494</v>
      </c>
      <c r="B3903" s="250" t="s">
        <v>4345</v>
      </c>
      <c r="C3903" s="250" t="s">
        <v>204</v>
      </c>
      <c r="D3903" s="251" t="n">
        <v>13.37</v>
      </c>
    </row>
    <row r="3904" customFormat="false" ht="12.8" hidden="false" customHeight="false" outlineLevel="0" collapsed="false">
      <c r="A3904" s="250" t="n">
        <v>89496</v>
      </c>
      <c r="B3904" s="250" t="s">
        <v>4346</v>
      </c>
      <c r="C3904" s="250" t="s">
        <v>204</v>
      </c>
      <c r="D3904" s="251" t="n">
        <v>11.45</v>
      </c>
    </row>
    <row r="3905" customFormat="false" ht="12.8" hidden="false" customHeight="false" outlineLevel="0" collapsed="false">
      <c r="A3905" s="250" t="n">
        <v>89497</v>
      </c>
      <c r="B3905" s="250" t="s">
        <v>4347</v>
      </c>
      <c r="C3905" s="250" t="s">
        <v>204</v>
      </c>
      <c r="D3905" s="251" t="n">
        <v>14.46</v>
      </c>
    </row>
    <row r="3906" customFormat="false" ht="12.8" hidden="false" customHeight="false" outlineLevel="0" collapsed="false">
      <c r="A3906" s="250" t="n">
        <v>89498</v>
      </c>
      <c r="B3906" s="250" t="s">
        <v>4348</v>
      </c>
      <c r="C3906" s="250" t="s">
        <v>204</v>
      </c>
      <c r="D3906" s="251" t="n">
        <v>14.51</v>
      </c>
    </row>
    <row r="3907" customFormat="false" ht="12.8" hidden="false" customHeight="false" outlineLevel="0" collapsed="false">
      <c r="A3907" s="250" t="n">
        <v>89499</v>
      </c>
      <c r="B3907" s="250" t="s">
        <v>4349</v>
      </c>
      <c r="C3907" s="250" t="s">
        <v>204</v>
      </c>
      <c r="D3907" s="251" t="n">
        <v>20.39</v>
      </c>
    </row>
    <row r="3908" customFormat="false" ht="12.8" hidden="false" customHeight="false" outlineLevel="0" collapsed="false">
      <c r="A3908" s="250" t="n">
        <v>89500</v>
      </c>
      <c r="B3908" s="250" t="s">
        <v>4350</v>
      </c>
      <c r="C3908" s="250" t="s">
        <v>204</v>
      </c>
      <c r="D3908" s="251" t="n">
        <v>13.99</v>
      </c>
    </row>
    <row r="3909" customFormat="false" ht="12.8" hidden="false" customHeight="false" outlineLevel="0" collapsed="false">
      <c r="A3909" s="250" t="n">
        <v>89501</v>
      </c>
      <c r="B3909" s="250" t="s">
        <v>4351</v>
      </c>
      <c r="C3909" s="250" t="s">
        <v>204</v>
      </c>
      <c r="D3909" s="251" t="n">
        <v>15.85</v>
      </c>
    </row>
    <row r="3910" customFormat="false" ht="12.8" hidden="false" customHeight="false" outlineLevel="0" collapsed="false">
      <c r="A3910" s="250" t="n">
        <v>89502</v>
      </c>
      <c r="B3910" s="250" t="s">
        <v>4352</v>
      </c>
      <c r="C3910" s="250" t="s">
        <v>204</v>
      </c>
      <c r="D3910" s="251" t="n">
        <v>18.27</v>
      </c>
    </row>
    <row r="3911" customFormat="false" ht="12.8" hidden="false" customHeight="false" outlineLevel="0" collapsed="false">
      <c r="A3911" s="250" t="n">
        <v>89503</v>
      </c>
      <c r="B3911" s="250" t="s">
        <v>4353</v>
      </c>
      <c r="C3911" s="250" t="s">
        <v>204</v>
      </c>
      <c r="D3911" s="251" t="n">
        <v>23.67</v>
      </c>
    </row>
    <row r="3912" customFormat="false" ht="12.8" hidden="false" customHeight="false" outlineLevel="0" collapsed="false">
      <c r="A3912" s="250" t="n">
        <v>89504</v>
      </c>
      <c r="B3912" s="250" t="s">
        <v>4354</v>
      </c>
      <c r="C3912" s="250" t="s">
        <v>204</v>
      </c>
      <c r="D3912" s="251" t="n">
        <v>20.01</v>
      </c>
    </row>
    <row r="3913" customFormat="false" ht="12.8" hidden="false" customHeight="false" outlineLevel="0" collapsed="false">
      <c r="A3913" s="250" t="n">
        <v>89505</v>
      </c>
      <c r="B3913" s="250" t="s">
        <v>4355</v>
      </c>
      <c r="C3913" s="250" t="s">
        <v>204</v>
      </c>
      <c r="D3913" s="251" t="n">
        <v>41.48</v>
      </c>
    </row>
    <row r="3914" customFormat="false" ht="12.8" hidden="false" customHeight="false" outlineLevel="0" collapsed="false">
      <c r="A3914" s="250" t="n">
        <v>89506</v>
      </c>
      <c r="B3914" s="250" t="s">
        <v>4356</v>
      </c>
      <c r="C3914" s="250" t="s">
        <v>204</v>
      </c>
      <c r="D3914" s="251" t="n">
        <v>39.78</v>
      </c>
    </row>
    <row r="3915" customFormat="false" ht="12.8" hidden="false" customHeight="false" outlineLevel="0" collapsed="false">
      <c r="A3915" s="250" t="n">
        <v>89507</v>
      </c>
      <c r="B3915" s="250" t="s">
        <v>4357</v>
      </c>
      <c r="C3915" s="250" t="s">
        <v>204</v>
      </c>
      <c r="D3915" s="251" t="n">
        <v>46.47</v>
      </c>
    </row>
    <row r="3916" customFormat="false" ht="12.8" hidden="false" customHeight="false" outlineLevel="0" collapsed="false">
      <c r="A3916" s="250" t="n">
        <v>89510</v>
      </c>
      <c r="B3916" s="250" t="s">
        <v>4358</v>
      </c>
      <c r="C3916" s="250" t="s">
        <v>204</v>
      </c>
      <c r="D3916" s="251" t="n">
        <v>27.91</v>
      </c>
    </row>
    <row r="3917" customFormat="false" ht="12.8" hidden="false" customHeight="false" outlineLevel="0" collapsed="false">
      <c r="A3917" s="250" t="n">
        <v>89513</v>
      </c>
      <c r="B3917" s="250" t="s">
        <v>4359</v>
      </c>
      <c r="C3917" s="250" t="s">
        <v>204</v>
      </c>
      <c r="D3917" s="251" t="n">
        <v>100.11</v>
      </c>
    </row>
    <row r="3918" customFormat="false" ht="12.8" hidden="false" customHeight="false" outlineLevel="0" collapsed="false">
      <c r="A3918" s="250" t="n">
        <v>89514</v>
      </c>
      <c r="B3918" s="250" t="s">
        <v>4360</v>
      </c>
      <c r="C3918" s="250" t="s">
        <v>204</v>
      </c>
      <c r="D3918" s="251" t="n">
        <v>8.81</v>
      </c>
    </row>
    <row r="3919" customFormat="false" ht="12.8" hidden="false" customHeight="false" outlineLevel="0" collapsed="false">
      <c r="A3919" s="250" t="n">
        <v>89515</v>
      </c>
      <c r="B3919" s="250" t="s">
        <v>4361</v>
      </c>
      <c r="C3919" s="250" t="s">
        <v>204</v>
      </c>
      <c r="D3919" s="251" t="n">
        <v>80.55</v>
      </c>
    </row>
    <row r="3920" customFormat="false" ht="12.8" hidden="false" customHeight="false" outlineLevel="0" collapsed="false">
      <c r="A3920" s="250" t="n">
        <v>89516</v>
      </c>
      <c r="B3920" s="250" t="s">
        <v>4362</v>
      </c>
      <c r="C3920" s="250" t="s">
        <v>204</v>
      </c>
      <c r="D3920" s="251" t="n">
        <v>8.89</v>
      </c>
    </row>
    <row r="3921" customFormat="false" ht="12.8" hidden="false" customHeight="false" outlineLevel="0" collapsed="false">
      <c r="A3921" s="250" t="n">
        <v>89517</v>
      </c>
      <c r="B3921" s="250" t="s">
        <v>4363</v>
      </c>
      <c r="C3921" s="250" t="s">
        <v>204</v>
      </c>
      <c r="D3921" s="251" t="n">
        <v>68.07</v>
      </c>
    </row>
    <row r="3922" customFormat="false" ht="12.8" hidden="false" customHeight="false" outlineLevel="0" collapsed="false">
      <c r="A3922" s="250" t="n">
        <v>89518</v>
      </c>
      <c r="B3922" s="250" t="s">
        <v>4364</v>
      </c>
      <c r="C3922" s="250" t="s">
        <v>204</v>
      </c>
      <c r="D3922" s="251" t="n">
        <v>15.24</v>
      </c>
    </row>
    <row r="3923" customFormat="false" ht="12.8" hidden="false" customHeight="false" outlineLevel="0" collapsed="false">
      <c r="A3923" s="250" t="n">
        <v>89519</v>
      </c>
      <c r="B3923" s="250" t="s">
        <v>4365</v>
      </c>
      <c r="C3923" s="250" t="s">
        <v>204</v>
      </c>
      <c r="D3923" s="251" t="n">
        <v>47.31</v>
      </c>
    </row>
    <row r="3924" customFormat="false" ht="12.8" hidden="false" customHeight="false" outlineLevel="0" collapsed="false">
      <c r="A3924" s="250" t="n">
        <v>89520</v>
      </c>
      <c r="B3924" s="250" t="s">
        <v>4366</v>
      </c>
      <c r="C3924" s="250" t="s">
        <v>204</v>
      </c>
      <c r="D3924" s="251" t="n">
        <v>15.97</v>
      </c>
    </row>
    <row r="3925" customFormat="false" ht="12.8" hidden="false" customHeight="false" outlineLevel="0" collapsed="false">
      <c r="A3925" s="250" t="n">
        <v>89521</v>
      </c>
      <c r="B3925" s="250" t="s">
        <v>4367</v>
      </c>
      <c r="C3925" s="250" t="s">
        <v>204</v>
      </c>
      <c r="D3925" s="251" t="n">
        <v>119.01</v>
      </c>
    </row>
    <row r="3926" customFormat="false" ht="12.8" hidden="false" customHeight="false" outlineLevel="0" collapsed="false">
      <c r="A3926" s="250" t="n">
        <v>89522</v>
      </c>
      <c r="B3926" s="250" t="s">
        <v>4368</v>
      </c>
      <c r="C3926" s="250" t="s">
        <v>204</v>
      </c>
      <c r="D3926" s="251" t="n">
        <v>30.03</v>
      </c>
    </row>
    <row r="3927" customFormat="false" ht="12.8" hidden="false" customHeight="false" outlineLevel="0" collapsed="false">
      <c r="A3927" s="250" t="n">
        <v>89523</v>
      </c>
      <c r="B3927" s="250" t="s">
        <v>4369</v>
      </c>
      <c r="C3927" s="250" t="s">
        <v>204</v>
      </c>
      <c r="D3927" s="251" t="n">
        <v>98.07</v>
      </c>
    </row>
    <row r="3928" customFormat="false" ht="12.8" hidden="false" customHeight="false" outlineLevel="0" collapsed="false">
      <c r="A3928" s="250" t="n">
        <v>89524</v>
      </c>
      <c r="B3928" s="250" t="s">
        <v>4370</v>
      </c>
      <c r="C3928" s="250" t="s">
        <v>204</v>
      </c>
      <c r="D3928" s="251" t="n">
        <v>30.5</v>
      </c>
    </row>
    <row r="3929" customFormat="false" ht="12.8" hidden="false" customHeight="false" outlineLevel="0" collapsed="false">
      <c r="A3929" s="250" t="n">
        <v>89525</v>
      </c>
      <c r="B3929" s="250" t="s">
        <v>4371</v>
      </c>
      <c r="C3929" s="250" t="s">
        <v>204</v>
      </c>
      <c r="D3929" s="251" t="n">
        <v>85.05</v>
      </c>
    </row>
    <row r="3930" customFormat="false" ht="12.8" hidden="false" customHeight="false" outlineLevel="0" collapsed="false">
      <c r="A3930" s="250" t="n">
        <v>89526</v>
      </c>
      <c r="B3930" s="250" t="s">
        <v>4372</v>
      </c>
      <c r="C3930" s="250" t="s">
        <v>204</v>
      </c>
      <c r="D3930" s="251" t="n">
        <v>39.12</v>
      </c>
    </row>
    <row r="3931" customFormat="false" ht="12.8" hidden="false" customHeight="false" outlineLevel="0" collapsed="false">
      <c r="A3931" s="250" t="n">
        <v>89527</v>
      </c>
      <c r="B3931" s="250" t="s">
        <v>4373</v>
      </c>
      <c r="C3931" s="250" t="s">
        <v>204</v>
      </c>
      <c r="D3931" s="251" t="n">
        <v>56.64</v>
      </c>
    </row>
    <row r="3932" customFormat="false" ht="12.8" hidden="false" customHeight="false" outlineLevel="0" collapsed="false">
      <c r="A3932" s="250" t="n">
        <v>89528</v>
      </c>
      <c r="B3932" s="250" t="s">
        <v>4374</v>
      </c>
      <c r="C3932" s="250" t="s">
        <v>204</v>
      </c>
      <c r="D3932" s="251" t="n">
        <v>4.92</v>
      </c>
    </row>
    <row r="3933" customFormat="false" ht="12.8" hidden="false" customHeight="false" outlineLevel="0" collapsed="false">
      <c r="A3933" s="250" t="n">
        <v>89529</v>
      </c>
      <c r="B3933" s="250" t="s">
        <v>4375</v>
      </c>
      <c r="C3933" s="250" t="s">
        <v>204</v>
      </c>
      <c r="D3933" s="251" t="n">
        <v>37.35</v>
      </c>
    </row>
    <row r="3934" customFormat="false" ht="12.8" hidden="false" customHeight="false" outlineLevel="0" collapsed="false">
      <c r="A3934" s="250" t="n">
        <v>89530</v>
      </c>
      <c r="B3934" s="250" t="s">
        <v>4376</v>
      </c>
      <c r="C3934" s="250" t="s">
        <v>204</v>
      </c>
      <c r="D3934" s="251" t="n">
        <v>16.1</v>
      </c>
    </row>
    <row r="3935" customFormat="false" ht="12.8" hidden="false" customHeight="false" outlineLevel="0" collapsed="false">
      <c r="A3935" s="250" t="n">
        <v>89531</v>
      </c>
      <c r="B3935" s="250" t="s">
        <v>4377</v>
      </c>
      <c r="C3935" s="250" t="s">
        <v>204</v>
      </c>
      <c r="D3935" s="251" t="n">
        <v>38.4</v>
      </c>
    </row>
    <row r="3936" customFormat="false" ht="12.8" hidden="false" customHeight="false" outlineLevel="0" collapsed="false">
      <c r="A3936" s="250" t="n">
        <v>89532</v>
      </c>
      <c r="B3936" s="250" t="s">
        <v>4378</v>
      </c>
      <c r="C3936" s="250" t="s">
        <v>204</v>
      </c>
      <c r="D3936" s="251" t="n">
        <v>7.65</v>
      </c>
    </row>
    <row r="3937" customFormat="false" ht="12.8" hidden="false" customHeight="false" outlineLevel="0" collapsed="false">
      <c r="A3937" s="250" t="n">
        <v>89535</v>
      </c>
      <c r="B3937" s="250" t="s">
        <v>4379</v>
      </c>
      <c r="C3937" s="250" t="s">
        <v>204</v>
      </c>
      <c r="D3937" s="251" t="n">
        <v>42.91</v>
      </c>
    </row>
    <row r="3938" customFormat="false" ht="12.8" hidden="false" customHeight="false" outlineLevel="0" collapsed="false">
      <c r="A3938" s="250" t="n">
        <v>89536</v>
      </c>
      <c r="B3938" s="250" t="s">
        <v>4380</v>
      </c>
      <c r="C3938" s="250" t="s">
        <v>204</v>
      </c>
      <c r="D3938" s="251" t="n">
        <v>11.88</v>
      </c>
    </row>
    <row r="3939" customFormat="false" ht="12.8" hidden="false" customHeight="false" outlineLevel="0" collapsed="false">
      <c r="A3939" s="250" t="n">
        <v>89540</v>
      </c>
      <c r="B3939" s="250" t="s">
        <v>4381</v>
      </c>
      <c r="C3939" s="250" t="s">
        <v>204</v>
      </c>
      <c r="D3939" s="251" t="n">
        <v>10.61</v>
      </c>
    </row>
    <row r="3940" customFormat="false" ht="12.8" hidden="false" customHeight="false" outlineLevel="0" collapsed="false">
      <c r="A3940" s="250" t="n">
        <v>89541</v>
      </c>
      <c r="B3940" s="250" t="s">
        <v>4382</v>
      </c>
      <c r="C3940" s="250" t="s">
        <v>204</v>
      </c>
      <c r="D3940" s="251" t="n">
        <v>7.12</v>
      </c>
    </row>
    <row r="3941" customFormat="false" ht="12.8" hidden="false" customHeight="false" outlineLevel="0" collapsed="false">
      <c r="A3941" s="250" t="n">
        <v>89542</v>
      </c>
      <c r="B3941" s="250" t="s">
        <v>4383</v>
      </c>
      <c r="C3941" s="250" t="s">
        <v>204</v>
      </c>
      <c r="D3941" s="251" t="n">
        <v>26.44</v>
      </c>
    </row>
    <row r="3942" customFormat="false" ht="12.8" hidden="false" customHeight="false" outlineLevel="0" collapsed="false">
      <c r="A3942" s="250" t="n">
        <v>89544</v>
      </c>
      <c r="B3942" s="250" t="s">
        <v>4384</v>
      </c>
      <c r="C3942" s="250" t="s">
        <v>204</v>
      </c>
      <c r="D3942" s="251" t="n">
        <v>8.74</v>
      </c>
    </row>
    <row r="3943" customFormat="false" ht="12.8" hidden="false" customHeight="false" outlineLevel="0" collapsed="false">
      <c r="A3943" s="250" t="n">
        <v>89545</v>
      </c>
      <c r="B3943" s="250" t="s">
        <v>4385</v>
      </c>
      <c r="C3943" s="250" t="s">
        <v>204</v>
      </c>
      <c r="D3943" s="251" t="n">
        <v>16.75</v>
      </c>
    </row>
    <row r="3944" customFormat="false" ht="12.8" hidden="false" customHeight="false" outlineLevel="0" collapsed="false">
      <c r="A3944" s="250" t="n">
        <v>89546</v>
      </c>
      <c r="B3944" s="250" t="s">
        <v>4386</v>
      </c>
      <c r="C3944" s="250" t="s">
        <v>204</v>
      </c>
      <c r="D3944" s="251" t="n">
        <v>11.14</v>
      </c>
    </row>
    <row r="3945" customFormat="false" ht="12.8" hidden="false" customHeight="false" outlineLevel="0" collapsed="false">
      <c r="A3945" s="250" t="n">
        <v>89547</v>
      </c>
      <c r="B3945" s="250" t="s">
        <v>4387</v>
      </c>
      <c r="C3945" s="250" t="s">
        <v>204</v>
      </c>
      <c r="D3945" s="251" t="n">
        <v>22.17</v>
      </c>
    </row>
    <row r="3946" customFormat="false" ht="12.8" hidden="false" customHeight="false" outlineLevel="0" collapsed="false">
      <c r="A3946" s="250" t="n">
        <v>89548</v>
      </c>
      <c r="B3946" s="250" t="s">
        <v>4388</v>
      </c>
      <c r="C3946" s="250" t="s">
        <v>204</v>
      </c>
      <c r="D3946" s="251" t="n">
        <v>22.69</v>
      </c>
    </row>
    <row r="3947" customFormat="false" ht="12.8" hidden="false" customHeight="false" outlineLevel="0" collapsed="false">
      <c r="A3947" s="250" t="n">
        <v>89549</v>
      </c>
      <c r="B3947" s="250" t="s">
        <v>4389</v>
      </c>
      <c r="C3947" s="250" t="s">
        <v>204</v>
      </c>
      <c r="D3947" s="251" t="n">
        <v>18.73</v>
      </c>
    </row>
    <row r="3948" customFormat="false" ht="12.8" hidden="false" customHeight="false" outlineLevel="0" collapsed="false">
      <c r="A3948" s="250" t="n">
        <v>89550</v>
      </c>
      <c r="B3948" s="250" t="s">
        <v>4390</v>
      </c>
      <c r="C3948" s="250" t="s">
        <v>204</v>
      </c>
      <c r="D3948" s="251" t="n">
        <v>40.75</v>
      </c>
    </row>
    <row r="3949" customFormat="false" ht="12.8" hidden="false" customHeight="false" outlineLevel="0" collapsed="false">
      <c r="A3949" s="250" t="n">
        <v>89551</v>
      </c>
      <c r="B3949" s="250" t="s">
        <v>4391</v>
      </c>
      <c r="C3949" s="250" t="s">
        <v>204</v>
      </c>
      <c r="D3949" s="251" t="n">
        <v>9.01</v>
      </c>
    </row>
    <row r="3950" customFormat="false" ht="12.8" hidden="false" customHeight="false" outlineLevel="0" collapsed="false">
      <c r="A3950" s="250" t="n">
        <v>89552</v>
      </c>
      <c r="B3950" s="250" t="s">
        <v>4392</v>
      </c>
      <c r="C3950" s="250" t="s">
        <v>204</v>
      </c>
      <c r="D3950" s="251" t="n">
        <v>18.24</v>
      </c>
    </row>
    <row r="3951" customFormat="false" ht="12.8" hidden="false" customHeight="false" outlineLevel="0" collapsed="false">
      <c r="A3951" s="250" t="n">
        <v>89553</v>
      </c>
      <c r="B3951" s="250" t="s">
        <v>4393</v>
      </c>
      <c r="C3951" s="250" t="s">
        <v>204</v>
      </c>
      <c r="D3951" s="251" t="n">
        <v>6.38</v>
      </c>
    </row>
    <row r="3952" customFormat="false" ht="12.8" hidden="false" customHeight="false" outlineLevel="0" collapsed="false">
      <c r="A3952" s="250" t="n">
        <v>89554</v>
      </c>
      <c r="B3952" s="250" t="s">
        <v>4394</v>
      </c>
      <c r="C3952" s="250" t="s">
        <v>204</v>
      </c>
      <c r="D3952" s="251" t="n">
        <v>28.06</v>
      </c>
    </row>
    <row r="3953" customFormat="false" ht="12.8" hidden="false" customHeight="false" outlineLevel="0" collapsed="false">
      <c r="A3953" s="250" t="n">
        <v>89555</v>
      </c>
      <c r="B3953" s="250" t="s">
        <v>4395</v>
      </c>
      <c r="C3953" s="250" t="s">
        <v>204</v>
      </c>
      <c r="D3953" s="251" t="n">
        <v>21.19</v>
      </c>
    </row>
    <row r="3954" customFormat="false" ht="12.8" hidden="false" customHeight="false" outlineLevel="0" collapsed="false">
      <c r="A3954" s="250" t="n">
        <v>89556</v>
      </c>
      <c r="B3954" s="250" t="s">
        <v>4396</v>
      </c>
      <c r="C3954" s="250" t="s">
        <v>204</v>
      </c>
      <c r="D3954" s="251" t="n">
        <v>39.64</v>
      </c>
    </row>
    <row r="3955" customFormat="false" ht="12.8" hidden="false" customHeight="false" outlineLevel="0" collapsed="false">
      <c r="A3955" s="250" t="n">
        <v>89557</v>
      </c>
      <c r="B3955" s="250" t="s">
        <v>4397</v>
      </c>
      <c r="C3955" s="250" t="s">
        <v>204</v>
      </c>
      <c r="D3955" s="251" t="n">
        <v>31.46</v>
      </c>
    </row>
    <row r="3956" customFormat="false" ht="12.8" hidden="false" customHeight="false" outlineLevel="0" collapsed="false">
      <c r="A3956" s="250" t="n">
        <v>89558</v>
      </c>
      <c r="B3956" s="250" t="s">
        <v>4398</v>
      </c>
      <c r="C3956" s="250" t="s">
        <v>204</v>
      </c>
      <c r="D3956" s="251" t="n">
        <v>10.44</v>
      </c>
    </row>
    <row r="3957" customFormat="false" ht="12.8" hidden="false" customHeight="false" outlineLevel="0" collapsed="false">
      <c r="A3957" s="250" t="n">
        <v>89559</v>
      </c>
      <c r="B3957" s="250" t="s">
        <v>4399</v>
      </c>
      <c r="C3957" s="250" t="s">
        <v>204</v>
      </c>
      <c r="D3957" s="251" t="n">
        <v>66.33</v>
      </c>
    </row>
    <row r="3958" customFormat="false" ht="12.8" hidden="false" customHeight="false" outlineLevel="0" collapsed="false">
      <c r="A3958" s="250" t="n">
        <v>89560</v>
      </c>
      <c r="B3958" s="250" t="s">
        <v>4400</v>
      </c>
      <c r="C3958" s="250" t="s">
        <v>204</v>
      </c>
      <c r="D3958" s="251" t="n">
        <v>33.79</v>
      </c>
    </row>
    <row r="3959" customFormat="false" ht="12.8" hidden="false" customHeight="false" outlineLevel="0" collapsed="false">
      <c r="A3959" s="250" t="n">
        <v>89561</v>
      </c>
      <c r="B3959" s="250" t="s">
        <v>4401</v>
      </c>
      <c r="C3959" s="250" t="s">
        <v>204</v>
      </c>
      <c r="D3959" s="251" t="n">
        <v>15.43</v>
      </c>
    </row>
    <row r="3960" customFormat="false" ht="12.8" hidden="false" customHeight="false" outlineLevel="0" collapsed="false">
      <c r="A3960" s="250" t="n">
        <v>89562</v>
      </c>
      <c r="B3960" s="250" t="s">
        <v>4402</v>
      </c>
      <c r="C3960" s="250" t="s">
        <v>204</v>
      </c>
      <c r="D3960" s="251" t="n">
        <v>10.87</v>
      </c>
    </row>
    <row r="3961" customFormat="false" ht="12.8" hidden="false" customHeight="false" outlineLevel="0" collapsed="false">
      <c r="A3961" s="250" t="n">
        <v>89563</v>
      </c>
      <c r="B3961" s="250" t="s">
        <v>4403</v>
      </c>
      <c r="C3961" s="250" t="s">
        <v>204</v>
      </c>
      <c r="D3961" s="251" t="n">
        <v>34.48</v>
      </c>
    </row>
    <row r="3962" customFormat="false" ht="12.8" hidden="false" customHeight="false" outlineLevel="0" collapsed="false">
      <c r="A3962" s="250" t="n">
        <v>89564</v>
      </c>
      <c r="B3962" s="250" t="s">
        <v>4404</v>
      </c>
      <c r="C3962" s="250" t="s">
        <v>204</v>
      </c>
      <c r="D3962" s="251" t="n">
        <v>15.75</v>
      </c>
    </row>
    <row r="3963" customFormat="false" ht="12.8" hidden="false" customHeight="false" outlineLevel="0" collapsed="false">
      <c r="A3963" s="250" t="n">
        <v>89565</v>
      </c>
      <c r="B3963" s="250" t="s">
        <v>4405</v>
      </c>
      <c r="C3963" s="250" t="s">
        <v>204</v>
      </c>
      <c r="D3963" s="251" t="n">
        <v>55.95</v>
      </c>
    </row>
    <row r="3964" customFormat="false" ht="12.8" hidden="false" customHeight="false" outlineLevel="0" collapsed="false">
      <c r="A3964" s="250" t="n">
        <v>89566</v>
      </c>
      <c r="B3964" s="250" t="s">
        <v>4406</v>
      </c>
      <c r="C3964" s="250" t="s">
        <v>204</v>
      </c>
      <c r="D3964" s="251" t="n">
        <v>47.48</v>
      </c>
    </row>
    <row r="3965" customFormat="false" ht="12.8" hidden="false" customHeight="false" outlineLevel="0" collapsed="false">
      <c r="A3965" s="250" t="n">
        <v>89567</v>
      </c>
      <c r="B3965" s="250" t="s">
        <v>4407</v>
      </c>
      <c r="C3965" s="250" t="s">
        <v>204</v>
      </c>
      <c r="D3965" s="251" t="n">
        <v>80.26</v>
      </c>
    </row>
    <row r="3966" customFormat="false" ht="12.8" hidden="false" customHeight="false" outlineLevel="0" collapsed="false">
      <c r="A3966" s="250" t="n">
        <v>89568</v>
      </c>
      <c r="B3966" s="250" t="s">
        <v>4408</v>
      </c>
      <c r="C3966" s="250" t="s">
        <v>204</v>
      </c>
      <c r="D3966" s="251" t="n">
        <v>31.42</v>
      </c>
    </row>
    <row r="3967" customFormat="false" ht="12.8" hidden="false" customHeight="false" outlineLevel="0" collapsed="false">
      <c r="A3967" s="250" t="n">
        <v>89569</v>
      </c>
      <c r="B3967" s="250" t="s">
        <v>4409</v>
      </c>
      <c r="C3967" s="250" t="s">
        <v>204</v>
      </c>
      <c r="D3967" s="251" t="n">
        <v>93.55</v>
      </c>
    </row>
    <row r="3968" customFormat="false" ht="12.8" hidden="false" customHeight="false" outlineLevel="0" collapsed="false">
      <c r="A3968" s="250" t="n">
        <v>89570</v>
      </c>
      <c r="B3968" s="250" t="s">
        <v>4410</v>
      </c>
      <c r="C3968" s="250" t="s">
        <v>204</v>
      </c>
      <c r="D3968" s="251" t="n">
        <v>11.94</v>
      </c>
    </row>
    <row r="3969" customFormat="false" ht="12.8" hidden="false" customHeight="false" outlineLevel="0" collapsed="false">
      <c r="A3969" s="250" t="n">
        <v>89571</v>
      </c>
      <c r="B3969" s="250" t="s">
        <v>4411</v>
      </c>
      <c r="C3969" s="250" t="s">
        <v>204</v>
      </c>
      <c r="D3969" s="251" t="n">
        <v>69.6</v>
      </c>
    </row>
    <row r="3970" customFormat="false" ht="12.8" hidden="false" customHeight="false" outlineLevel="0" collapsed="false">
      <c r="A3970" s="250" t="n">
        <v>89572</v>
      </c>
      <c r="B3970" s="250" t="s">
        <v>4412</v>
      </c>
      <c r="C3970" s="250" t="s">
        <v>204</v>
      </c>
      <c r="D3970" s="251" t="n">
        <v>9.32</v>
      </c>
    </row>
    <row r="3971" customFormat="false" ht="12.8" hidden="false" customHeight="false" outlineLevel="0" collapsed="false">
      <c r="A3971" s="250" t="n">
        <v>89573</v>
      </c>
      <c r="B3971" s="250" t="s">
        <v>4413</v>
      </c>
      <c r="C3971" s="250" t="s">
        <v>204</v>
      </c>
      <c r="D3971" s="251" t="n">
        <v>76.29</v>
      </c>
    </row>
    <row r="3972" customFormat="false" ht="12.8" hidden="false" customHeight="false" outlineLevel="0" collapsed="false">
      <c r="A3972" s="250" t="n">
        <v>89574</v>
      </c>
      <c r="B3972" s="250" t="s">
        <v>4414</v>
      </c>
      <c r="C3972" s="250" t="s">
        <v>204</v>
      </c>
      <c r="D3972" s="251" t="n">
        <v>155.09</v>
      </c>
    </row>
    <row r="3973" customFormat="false" ht="12.8" hidden="false" customHeight="false" outlineLevel="0" collapsed="false">
      <c r="A3973" s="250" t="n">
        <v>89575</v>
      </c>
      <c r="B3973" s="250" t="s">
        <v>4415</v>
      </c>
      <c r="C3973" s="250" t="s">
        <v>204</v>
      </c>
      <c r="D3973" s="251" t="n">
        <v>12.34</v>
      </c>
    </row>
    <row r="3974" customFormat="false" ht="12.8" hidden="false" customHeight="false" outlineLevel="0" collapsed="false">
      <c r="A3974" s="250" t="n">
        <v>89577</v>
      </c>
      <c r="B3974" s="250" t="s">
        <v>4416</v>
      </c>
      <c r="C3974" s="250" t="s">
        <v>204</v>
      </c>
      <c r="D3974" s="251" t="n">
        <v>35.82</v>
      </c>
    </row>
    <row r="3975" customFormat="false" ht="12.8" hidden="false" customHeight="false" outlineLevel="0" collapsed="false">
      <c r="A3975" s="250" t="n">
        <v>89579</v>
      </c>
      <c r="B3975" s="250" t="s">
        <v>4417</v>
      </c>
      <c r="C3975" s="250" t="s">
        <v>204</v>
      </c>
      <c r="D3975" s="251" t="n">
        <v>12.16</v>
      </c>
    </row>
    <row r="3976" customFormat="false" ht="12.8" hidden="false" customHeight="false" outlineLevel="0" collapsed="false">
      <c r="A3976" s="250" t="n">
        <v>89581</v>
      </c>
      <c r="B3976" s="250" t="s">
        <v>4418</v>
      </c>
      <c r="C3976" s="250" t="s">
        <v>204</v>
      </c>
      <c r="D3976" s="251" t="n">
        <v>35.48</v>
      </c>
    </row>
    <row r="3977" customFormat="false" ht="12.8" hidden="false" customHeight="false" outlineLevel="0" collapsed="false">
      <c r="A3977" s="250" t="n">
        <v>89582</v>
      </c>
      <c r="B3977" s="250" t="s">
        <v>4419</v>
      </c>
      <c r="C3977" s="250" t="s">
        <v>204</v>
      </c>
      <c r="D3977" s="251" t="n">
        <v>35.95</v>
      </c>
    </row>
    <row r="3978" customFormat="false" ht="12.8" hidden="false" customHeight="false" outlineLevel="0" collapsed="false">
      <c r="A3978" s="250" t="n">
        <v>89583</v>
      </c>
      <c r="B3978" s="250" t="s">
        <v>4420</v>
      </c>
      <c r="C3978" s="250" t="s">
        <v>204</v>
      </c>
      <c r="D3978" s="251" t="n">
        <v>44.57</v>
      </c>
    </row>
    <row r="3979" customFormat="false" ht="12.8" hidden="false" customHeight="false" outlineLevel="0" collapsed="false">
      <c r="A3979" s="250" t="n">
        <v>89584</v>
      </c>
      <c r="B3979" s="250" t="s">
        <v>4421</v>
      </c>
      <c r="C3979" s="250" t="s">
        <v>204</v>
      </c>
      <c r="D3979" s="251" t="n">
        <v>47.21</v>
      </c>
    </row>
    <row r="3980" customFormat="false" ht="12.8" hidden="false" customHeight="false" outlineLevel="0" collapsed="false">
      <c r="A3980" s="250" t="n">
        <v>89585</v>
      </c>
      <c r="B3980" s="250" t="s">
        <v>4422</v>
      </c>
      <c r="C3980" s="250" t="s">
        <v>204</v>
      </c>
      <c r="D3980" s="251" t="n">
        <v>48.26</v>
      </c>
    </row>
    <row r="3981" customFormat="false" ht="12.8" hidden="false" customHeight="false" outlineLevel="0" collapsed="false">
      <c r="A3981" s="250" t="n">
        <v>89587</v>
      </c>
      <c r="B3981" s="250" t="s">
        <v>4423</v>
      </c>
      <c r="C3981" s="250" t="s">
        <v>204</v>
      </c>
      <c r="D3981" s="251" t="n">
        <v>52.77</v>
      </c>
    </row>
    <row r="3982" customFormat="false" ht="12.8" hidden="false" customHeight="false" outlineLevel="0" collapsed="false">
      <c r="A3982" s="250" t="n">
        <v>89590</v>
      </c>
      <c r="B3982" s="250" t="s">
        <v>4424</v>
      </c>
      <c r="C3982" s="250" t="s">
        <v>204</v>
      </c>
      <c r="D3982" s="251" t="n">
        <v>136.15</v>
      </c>
    </row>
    <row r="3983" customFormat="false" ht="12.8" hidden="false" customHeight="false" outlineLevel="0" collapsed="false">
      <c r="A3983" s="250" t="n">
        <v>89591</v>
      </c>
      <c r="B3983" s="250" t="s">
        <v>4425</v>
      </c>
      <c r="C3983" s="250" t="s">
        <v>204</v>
      </c>
      <c r="D3983" s="251" t="n">
        <v>132.94</v>
      </c>
    </row>
    <row r="3984" customFormat="false" ht="12.8" hidden="false" customHeight="false" outlineLevel="0" collapsed="false">
      <c r="A3984" s="250" t="n">
        <v>89592</v>
      </c>
      <c r="B3984" s="250" t="s">
        <v>4426</v>
      </c>
      <c r="C3984" s="250" t="s">
        <v>204</v>
      </c>
      <c r="D3984" s="251" t="n">
        <v>161.18</v>
      </c>
    </row>
    <row r="3985" customFormat="false" ht="12.8" hidden="false" customHeight="false" outlineLevel="0" collapsed="false">
      <c r="A3985" s="250" t="n">
        <v>89593</v>
      </c>
      <c r="B3985" s="250" t="s">
        <v>4427</v>
      </c>
      <c r="C3985" s="250" t="s">
        <v>204</v>
      </c>
      <c r="D3985" s="251" t="n">
        <v>24.53</v>
      </c>
    </row>
    <row r="3986" customFormat="false" ht="12.8" hidden="false" customHeight="false" outlineLevel="0" collapsed="false">
      <c r="A3986" s="250" t="n">
        <v>89594</v>
      </c>
      <c r="B3986" s="250" t="s">
        <v>4428</v>
      </c>
      <c r="C3986" s="250" t="s">
        <v>204</v>
      </c>
      <c r="D3986" s="251" t="n">
        <v>34.92</v>
      </c>
    </row>
    <row r="3987" customFormat="false" ht="12.8" hidden="false" customHeight="false" outlineLevel="0" collapsed="false">
      <c r="A3987" s="250" t="n">
        <v>89595</v>
      </c>
      <c r="B3987" s="250" t="s">
        <v>4429</v>
      </c>
      <c r="C3987" s="250" t="s">
        <v>204</v>
      </c>
      <c r="D3987" s="251" t="n">
        <v>14.82</v>
      </c>
    </row>
    <row r="3988" customFormat="false" ht="12.8" hidden="false" customHeight="false" outlineLevel="0" collapsed="false">
      <c r="A3988" s="250" t="n">
        <v>89596</v>
      </c>
      <c r="B3988" s="250" t="s">
        <v>4430</v>
      </c>
      <c r="C3988" s="250" t="s">
        <v>204</v>
      </c>
      <c r="D3988" s="251" t="n">
        <v>11.13</v>
      </c>
    </row>
    <row r="3989" customFormat="false" ht="12.8" hidden="false" customHeight="false" outlineLevel="0" collapsed="false">
      <c r="A3989" s="250" t="n">
        <v>89597</v>
      </c>
      <c r="B3989" s="250" t="s">
        <v>4431</v>
      </c>
      <c r="C3989" s="250" t="s">
        <v>204</v>
      </c>
      <c r="D3989" s="251" t="n">
        <v>22.89</v>
      </c>
    </row>
    <row r="3990" customFormat="false" ht="12.8" hidden="false" customHeight="false" outlineLevel="0" collapsed="false">
      <c r="A3990" s="250" t="n">
        <v>89598</v>
      </c>
      <c r="B3990" s="250" t="s">
        <v>4432</v>
      </c>
      <c r="C3990" s="250" t="s">
        <v>204</v>
      </c>
      <c r="D3990" s="251" t="n">
        <v>48.02</v>
      </c>
    </row>
    <row r="3991" customFormat="false" ht="12.8" hidden="false" customHeight="false" outlineLevel="0" collapsed="false">
      <c r="A3991" s="250" t="n">
        <v>89599</v>
      </c>
      <c r="B3991" s="250" t="s">
        <v>4433</v>
      </c>
      <c r="C3991" s="250" t="s">
        <v>204</v>
      </c>
      <c r="D3991" s="251" t="n">
        <v>25.82</v>
      </c>
    </row>
    <row r="3992" customFormat="false" ht="12.8" hidden="false" customHeight="false" outlineLevel="0" collapsed="false">
      <c r="A3992" s="250" t="n">
        <v>89600</v>
      </c>
      <c r="B3992" s="250" t="s">
        <v>4434</v>
      </c>
      <c r="C3992" s="250" t="s">
        <v>204</v>
      </c>
      <c r="D3992" s="251" t="n">
        <v>26.32</v>
      </c>
    </row>
    <row r="3993" customFormat="false" ht="12.8" hidden="false" customHeight="false" outlineLevel="0" collapsed="false">
      <c r="A3993" s="250" t="n">
        <v>89605</v>
      </c>
      <c r="B3993" s="250" t="s">
        <v>4435</v>
      </c>
      <c r="C3993" s="250" t="s">
        <v>204</v>
      </c>
      <c r="D3993" s="251" t="n">
        <v>20.89</v>
      </c>
    </row>
    <row r="3994" customFormat="false" ht="12.8" hidden="false" customHeight="false" outlineLevel="0" collapsed="false">
      <c r="A3994" s="250" t="n">
        <v>89609</v>
      </c>
      <c r="B3994" s="250" t="s">
        <v>4436</v>
      </c>
      <c r="C3994" s="250" t="s">
        <v>204</v>
      </c>
      <c r="D3994" s="251" t="n">
        <v>79.7</v>
      </c>
    </row>
    <row r="3995" customFormat="false" ht="12.8" hidden="false" customHeight="false" outlineLevel="0" collapsed="false">
      <c r="A3995" s="250" t="n">
        <v>89610</v>
      </c>
      <c r="B3995" s="250" t="s">
        <v>4437</v>
      </c>
      <c r="C3995" s="250" t="s">
        <v>204</v>
      </c>
      <c r="D3995" s="251" t="n">
        <v>19.87</v>
      </c>
    </row>
    <row r="3996" customFormat="false" ht="12.8" hidden="false" customHeight="false" outlineLevel="0" collapsed="false">
      <c r="A3996" s="250" t="n">
        <v>89611</v>
      </c>
      <c r="B3996" s="250" t="s">
        <v>4438</v>
      </c>
      <c r="C3996" s="250" t="s">
        <v>204</v>
      </c>
      <c r="D3996" s="251" t="n">
        <v>31.96</v>
      </c>
    </row>
    <row r="3997" customFormat="false" ht="12.8" hidden="false" customHeight="false" outlineLevel="0" collapsed="false">
      <c r="A3997" s="250" t="n">
        <v>89612</v>
      </c>
      <c r="B3997" s="250" t="s">
        <v>4439</v>
      </c>
      <c r="C3997" s="250" t="s">
        <v>204</v>
      </c>
      <c r="D3997" s="251" t="n">
        <v>155.1</v>
      </c>
    </row>
    <row r="3998" customFormat="false" ht="12.8" hidden="false" customHeight="false" outlineLevel="0" collapsed="false">
      <c r="A3998" s="250" t="n">
        <v>89613</v>
      </c>
      <c r="B3998" s="250" t="s">
        <v>4440</v>
      </c>
      <c r="C3998" s="250" t="s">
        <v>204</v>
      </c>
      <c r="D3998" s="251" t="n">
        <v>30.33</v>
      </c>
    </row>
    <row r="3999" customFormat="false" ht="12.8" hidden="false" customHeight="false" outlineLevel="0" collapsed="false">
      <c r="A3999" s="250" t="n">
        <v>89614</v>
      </c>
      <c r="B3999" s="250" t="s">
        <v>4441</v>
      </c>
      <c r="C3999" s="250" t="s">
        <v>204</v>
      </c>
      <c r="D3999" s="251" t="n">
        <v>57.77</v>
      </c>
    </row>
    <row r="4000" customFormat="false" ht="12.8" hidden="false" customHeight="false" outlineLevel="0" collapsed="false">
      <c r="A4000" s="250" t="n">
        <v>89615</v>
      </c>
      <c r="B4000" s="250" t="s">
        <v>4442</v>
      </c>
      <c r="C4000" s="250" t="s">
        <v>204</v>
      </c>
      <c r="D4000" s="251" t="n">
        <v>182.98</v>
      </c>
    </row>
    <row r="4001" customFormat="false" ht="12.8" hidden="false" customHeight="false" outlineLevel="0" collapsed="false">
      <c r="A4001" s="250" t="n">
        <v>89616</v>
      </c>
      <c r="B4001" s="250" t="s">
        <v>4443</v>
      </c>
      <c r="C4001" s="250" t="s">
        <v>204</v>
      </c>
      <c r="D4001" s="251" t="n">
        <v>40.11</v>
      </c>
    </row>
    <row r="4002" customFormat="false" ht="12.8" hidden="false" customHeight="false" outlineLevel="0" collapsed="false">
      <c r="A4002" s="250" t="n">
        <v>89617</v>
      </c>
      <c r="B4002" s="250" t="s">
        <v>4444</v>
      </c>
      <c r="C4002" s="250" t="s">
        <v>204</v>
      </c>
      <c r="D4002" s="251" t="n">
        <v>8.97</v>
      </c>
    </row>
    <row r="4003" customFormat="false" ht="12.8" hidden="false" customHeight="false" outlineLevel="0" collapsed="false">
      <c r="A4003" s="250" t="n">
        <v>89620</v>
      </c>
      <c r="B4003" s="250" t="s">
        <v>4445</v>
      </c>
      <c r="C4003" s="250" t="s">
        <v>204</v>
      </c>
      <c r="D4003" s="251" t="n">
        <v>13.4</v>
      </c>
    </row>
    <row r="4004" customFormat="false" ht="12.8" hidden="false" customHeight="false" outlineLevel="0" collapsed="false">
      <c r="A4004" s="250" t="n">
        <v>89622</v>
      </c>
      <c r="B4004" s="250" t="s">
        <v>4446</v>
      </c>
      <c r="C4004" s="250" t="s">
        <v>204</v>
      </c>
      <c r="D4004" s="251" t="n">
        <v>15.26</v>
      </c>
    </row>
    <row r="4005" customFormat="false" ht="12.8" hidden="false" customHeight="false" outlineLevel="0" collapsed="false">
      <c r="A4005" s="250" t="n">
        <v>89623</v>
      </c>
      <c r="B4005" s="250" t="s">
        <v>4447</v>
      </c>
      <c r="C4005" s="250" t="s">
        <v>204</v>
      </c>
      <c r="D4005" s="251" t="n">
        <v>20.87</v>
      </c>
    </row>
    <row r="4006" customFormat="false" ht="12.8" hidden="false" customHeight="false" outlineLevel="0" collapsed="false">
      <c r="A4006" s="250" t="n">
        <v>89624</v>
      </c>
      <c r="B4006" s="250" t="s">
        <v>4448</v>
      </c>
      <c r="C4006" s="250" t="s">
        <v>204</v>
      </c>
      <c r="D4006" s="251" t="n">
        <v>19.25</v>
      </c>
    </row>
    <row r="4007" customFormat="false" ht="12.8" hidden="false" customHeight="false" outlineLevel="0" collapsed="false">
      <c r="A4007" s="250" t="n">
        <v>89625</v>
      </c>
      <c r="B4007" s="250" t="s">
        <v>4449</v>
      </c>
      <c r="C4007" s="250" t="s">
        <v>204</v>
      </c>
      <c r="D4007" s="251" t="n">
        <v>24.45</v>
      </c>
    </row>
    <row r="4008" customFormat="false" ht="12.8" hidden="false" customHeight="false" outlineLevel="0" collapsed="false">
      <c r="A4008" s="250" t="n">
        <v>89626</v>
      </c>
      <c r="B4008" s="250" t="s">
        <v>4450</v>
      </c>
      <c r="C4008" s="250" t="s">
        <v>204</v>
      </c>
      <c r="D4008" s="251" t="n">
        <v>31.06</v>
      </c>
    </row>
    <row r="4009" customFormat="false" ht="12.8" hidden="false" customHeight="false" outlineLevel="0" collapsed="false">
      <c r="A4009" s="250" t="n">
        <v>89627</v>
      </c>
      <c r="B4009" s="250" t="s">
        <v>4451</v>
      </c>
      <c r="C4009" s="250" t="s">
        <v>204</v>
      </c>
      <c r="D4009" s="251" t="n">
        <v>21.33</v>
      </c>
    </row>
    <row r="4010" customFormat="false" ht="12.8" hidden="false" customHeight="false" outlineLevel="0" collapsed="false">
      <c r="A4010" s="250" t="n">
        <v>89628</v>
      </c>
      <c r="B4010" s="250" t="s">
        <v>4452</v>
      </c>
      <c r="C4010" s="250" t="s">
        <v>204</v>
      </c>
      <c r="D4010" s="251" t="n">
        <v>48.39</v>
      </c>
    </row>
    <row r="4011" customFormat="false" ht="12.8" hidden="false" customHeight="false" outlineLevel="0" collapsed="false">
      <c r="A4011" s="250" t="n">
        <v>89629</v>
      </c>
      <c r="B4011" s="250" t="s">
        <v>4453</v>
      </c>
      <c r="C4011" s="250" t="s">
        <v>204</v>
      </c>
      <c r="D4011" s="251" t="n">
        <v>79.51</v>
      </c>
    </row>
    <row r="4012" customFormat="false" ht="12.8" hidden="false" customHeight="false" outlineLevel="0" collapsed="false">
      <c r="A4012" s="250" t="n">
        <v>89630</v>
      </c>
      <c r="B4012" s="250" t="s">
        <v>4454</v>
      </c>
      <c r="C4012" s="250" t="s">
        <v>204</v>
      </c>
      <c r="D4012" s="251" t="n">
        <v>60.77</v>
      </c>
    </row>
    <row r="4013" customFormat="false" ht="12.8" hidden="false" customHeight="false" outlineLevel="0" collapsed="false">
      <c r="A4013" s="250" t="n">
        <v>89631</v>
      </c>
      <c r="B4013" s="250" t="s">
        <v>4455</v>
      </c>
      <c r="C4013" s="250" t="s">
        <v>204</v>
      </c>
      <c r="D4013" s="251" t="n">
        <v>103.39</v>
      </c>
    </row>
    <row r="4014" customFormat="false" ht="12.8" hidden="false" customHeight="false" outlineLevel="0" collapsed="false">
      <c r="A4014" s="250" t="n">
        <v>89632</v>
      </c>
      <c r="B4014" s="250" t="s">
        <v>4456</v>
      </c>
      <c r="C4014" s="250" t="s">
        <v>204</v>
      </c>
      <c r="D4014" s="251" t="n">
        <v>118.48</v>
      </c>
    </row>
    <row r="4015" customFormat="false" ht="12.8" hidden="false" customHeight="false" outlineLevel="0" collapsed="false">
      <c r="A4015" s="250" t="n">
        <v>89637</v>
      </c>
      <c r="B4015" s="250" t="s">
        <v>4457</v>
      </c>
      <c r="C4015" s="250" t="s">
        <v>204</v>
      </c>
      <c r="D4015" s="251" t="n">
        <v>12.45</v>
      </c>
    </row>
    <row r="4016" customFormat="false" ht="12.8" hidden="false" customHeight="false" outlineLevel="0" collapsed="false">
      <c r="A4016" s="250" t="n">
        <v>89638</v>
      </c>
      <c r="B4016" s="250" t="s">
        <v>4458</v>
      </c>
      <c r="C4016" s="250" t="s">
        <v>204</v>
      </c>
      <c r="D4016" s="251" t="n">
        <v>13.33</v>
      </c>
    </row>
    <row r="4017" customFormat="false" ht="12.8" hidden="false" customHeight="false" outlineLevel="0" collapsed="false">
      <c r="A4017" s="250" t="n">
        <v>89639</v>
      </c>
      <c r="B4017" s="250" t="s">
        <v>4459</v>
      </c>
      <c r="C4017" s="250" t="s">
        <v>204</v>
      </c>
      <c r="D4017" s="251" t="n">
        <v>13.95</v>
      </c>
    </row>
    <row r="4018" customFormat="false" ht="12.8" hidden="false" customHeight="false" outlineLevel="0" collapsed="false">
      <c r="A4018" s="250" t="n">
        <v>89640</v>
      </c>
      <c r="B4018" s="250" t="s">
        <v>4460</v>
      </c>
      <c r="C4018" s="250" t="s">
        <v>204</v>
      </c>
      <c r="D4018" s="251" t="n">
        <v>20.61</v>
      </c>
    </row>
    <row r="4019" customFormat="false" ht="12.8" hidden="false" customHeight="false" outlineLevel="0" collapsed="false">
      <c r="A4019" s="250" t="n">
        <v>89641</v>
      </c>
      <c r="B4019" s="250" t="s">
        <v>4461</v>
      </c>
      <c r="C4019" s="250" t="s">
        <v>204</v>
      </c>
      <c r="D4019" s="251" t="n">
        <v>15.98</v>
      </c>
    </row>
    <row r="4020" customFormat="false" ht="12.8" hidden="false" customHeight="false" outlineLevel="0" collapsed="false">
      <c r="A4020" s="250" t="n">
        <v>89642</v>
      </c>
      <c r="B4020" s="250" t="s">
        <v>4462</v>
      </c>
      <c r="C4020" s="250" t="s">
        <v>204</v>
      </c>
      <c r="D4020" s="251" t="n">
        <v>17.53</v>
      </c>
    </row>
    <row r="4021" customFormat="false" ht="12.8" hidden="false" customHeight="false" outlineLevel="0" collapsed="false">
      <c r="A4021" s="250" t="n">
        <v>89643</v>
      </c>
      <c r="B4021" s="250" t="s">
        <v>4463</v>
      </c>
      <c r="C4021" s="250" t="s">
        <v>204</v>
      </c>
      <c r="D4021" s="251" t="n">
        <v>18.76</v>
      </c>
    </row>
    <row r="4022" customFormat="false" ht="12.8" hidden="false" customHeight="false" outlineLevel="0" collapsed="false">
      <c r="A4022" s="250" t="n">
        <v>89644</v>
      </c>
      <c r="B4022" s="250" t="s">
        <v>4464</v>
      </c>
      <c r="C4022" s="250" t="s">
        <v>204</v>
      </c>
      <c r="D4022" s="251" t="n">
        <v>24.92</v>
      </c>
    </row>
    <row r="4023" customFormat="false" ht="12.8" hidden="false" customHeight="false" outlineLevel="0" collapsed="false">
      <c r="A4023" s="250" t="n">
        <v>89645</v>
      </c>
      <c r="B4023" s="250" t="s">
        <v>4465</v>
      </c>
      <c r="C4023" s="250" t="s">
        <v>204</v>
      </c>
      <c r="D4023" s="251" t="n">
        <v>34</v>
      </c>
    </row>
    <row r="4024" customFormat="false" ht="12.8" hidden="false" customHeight="false" outlineLevel="0" collapsed="false">
      <c r="A4024" s="250" t="n">
        <v>89646</v>
      </c>
      <c r="B4024" s="250" t="s">
        <v>4466</v>
      </c>
      <c r="C4024" s="250" t="s">
        <v>204</v>
      </c>
      <c r="D4024" s="251" t="n">
        <v>23.15</v>
      </c>
    </row>
    <row r="4025" customFormat="false" ht="12.8" hidden="false" customHeight="false" outlineLevel="0" collapsed="false">
      <c r="A4025" s="250" t="n">
        <v>89647</v>
      </c>
      <c r="B4025" s="250" t="s">
        <v>4467</v>
      </c>
      <c r="C4025" s="250" t="s">
        <v>204</v>
      </c>
      <c r="D4025" s="251" t="n">
        <v>22.52</v>
      </c>
    </row>
    <row r="4026" customFormat="false" ht="12.8" hidden="false" customHeight="false" outlineLevel="0" collapsed="false">
      <c r="A4026" s="250" t="n">
        <v>89648</v>
      </c>
      <c r="B4026" s="250" t="s">
        <v>4468</v>
      </c>
      <c r="C4026" s="250" t="s">
        <v>204</v>
      </c>
      <c r="D4026" s="251" t="n">
        <v>27.32</v>
      </c>
    </row>
    <row r="4027" customFormat="false" ht="12.8" hidden="false" customHeight="false" outlineLevel="0" collapsed="false">
      <c r="A4027" s="250" t="n">
        <v>89649</v>
      </c>
      <c r="B4027" s="250" t="s">
        <v>4469</v>
      </c>
      <c r="C4027" s="250" t="s">
        <v>204</v>
      </c>
      <c r="D4027" s="251" t="n">
        <v>33.09</v>
      </c>
    </row>
    <row r="4028" customFormat="false" ht="12.8" hidden="false" customHeight="false" outlineLevel="0" collapsed="false">
      <c r="A4028" s="250" t="n">
        <v>89650</v>
      </c>
      <c r="B4028" s="250" t="s">
        <v>4470</v>
      </c>
      <c r="C4028" s="250" t="s">
        <v>204</v>
      </c>
      <c r="D4028" s="251" t="n">
        <v>31.51</v>
      </c>
    </row>
    <row r="4029" customFormat="false" ht="12.8" hidden="false" customHeight="false" outlineLevel="0" collapsed="false">
      <c r="A4029" s="250" t="n">
        <v>89651</v>
      </c>
      <c r="B4029" s="250" t="s">
        <v>4471</v>
      </c>
      <c r="C4029" s="250" t="s">
        <v>204</v>
      </c>
      <c r="D4029" s="251" t="n">
        <v>8.32</v>
      </c>
    </row>
    <row r="4030" customFormat="false" ht="12.8" hidden="false" customHeight="false" outlineLevel="0" collapsed="false">
      <c r="A4030" s="250" t="n">
        <v>89652</v>
      </c>
      <c r="B4030" s="250" t="s">
        <v>4472</v>
      </c>
      <c r="C4030" s="250" t="s">
        <v>204</v>
      </c>
      <c r="D4030" s="251" t="n">
        <v>13.22</v>
      </c>
    </row>
    <row r="4031" customFormat="false" ht="12.8" hidden="false" customHeight="false" outlineLevel="0" collapsed="false">
      <c r="A4031" s="250" t="n">
        <v>89653</v>
      </c>
      <c r="B4031" s="250" t="s">
        <v>4473</v>
      </c>
      <c r="C4031" s="250" t="s">
        <v>204</v>
      </c>
      <c r="D4031" s="251" t="n">
        <v>18.18</v>
      </c>
    </row>
    <row r="4032" customFormat="false" ht="12.8" hidden="false" customHeight="false" outlineLevel="0" collapsed="false">
      <c r="A4032" s="250" t="n">
        <v>89654</v>
      </c>
      <c r="B4032" s="250" t="s">
        <v>4474</v>
      </c>
      <c r="C4032" s="250" t="s">
        <v>204</v>
      </c>
      <c r="D4032" s="251" t="n">
        <v>20.83</v>
      </c>
    </row>
    <row r="4033" customFormat="false" ht="12.8" hidden="false" customHeight="false" outlineLevel="0" collapsed="false">
      <c r="A4033" s="250" t="n">
        <v>89655</v>
      </c>
      <c r="B4033" s="250" t="s">
        <v>4475</v>
      </c>
      <c r="C4033" s="250" t="s">
        <v>204</v>
      </c>
      <c r="D4033" s="251" t="n">
        <v>24.55</v>
      </c>
    </row>
    <row r="4034" customFormat="false" ht="12.8" hidden="false" customHeight="false" outlineLevel="0" collapsed="false">
      <c r="A4034" s="250" t="n">
        <v>89656</v>
      </c>
      <c r="B4034" s="250" t="s">
        <v>4476</v>
      </c>
      <c r="C4034" s="250" t="s">
        <v>204</v>
      </c>
      <c r="D4034" s="251" t="n">
        <v>22.97</v>
      </c>
    </row>
    <row r="4035" customFormat="false" ht="12.8" hidden="false" customHeight="false" outlineLevel="0" collapsed="false">
      <c r="A4035" s="250" t="n">
        <v>89657</v>
      </c>
      <c r="B4035" s="250" t="s">
        <v>4477</v>
      </c>
      <c r="C4035" s="250" t="s">
        <v>204</v>
      </c>
      <c r="D4035" s="251" t="n">
        <v>14.78</v>
      </c>
    </row>
    <row r="4036" customFormat="false" ht="12.8" hidden="false" customHeight="false" outlineLevel="0" collapsed="false">
      <c r="A4036" s="250" t="n">
        <v>89658</v>
      </c>
      <c r="B4036" s="250" t="s">
        <v>4478</v>
      </c>
      <c r="C4036" s="250" t="s">
        <v>204</v>
      </c>
      <c r="D4036" s="251" t="n">
        <v>10.94</v>
      </c>
    </row>
    <row r="4037" customFormat="false" ht="12.8" hidden="false" customHeight="false" outlineLevel="0" collapsed="false">
      <c r="A4037" s="250" t="n">
        <v>89659</v>
      </c>
      <c r="B4037" s="250" t="s">
        <v>4479</v>
      </c>
      <c r="C4037" s="250" t="s">
        <v>204</v>
      </c>
      <c r="D4037" s="251" t="n">
        <v>18.33</v>
      </c>
    </row>
    <row r="4038" customFormat="false" ht="12.8" hidden="false" customHeight="false" outlineLevel="0" collapsed="false">
      <c r="A4038" s="250" t="n">
        <v>89660</v>
      </c>
      <c r="B4038" s="250" t="s">
        <v>4480</v>
      </c>
      <c r="C4038" s="250" t="s">
        <v>204</v>
      </c>
      <c r="D4038" s="251" t="n">
        <v>11.19</v>
      </c>
    </row>
    <row r="4039" customFormat="false" ht="12.8" hidden="false" customHeight="false" outlineLevel="0" collapsed="false">
      <c r="A4039" s="250" t="n">
        <v>89661</v>
      </c>
      <c r="B4039" s="250" t="s">
        <v>4481</v>
      </c>
      <c r="C4039" s="250" t="s">
        <v>204</v>
      </c>
      <c r="D4039" s="251" t="n">
        <v>24.39</v>
      </c>
    </row>
    <row r="4040" customFormat="false" ht="12.8" hidden="false" customHeight="false" outlineLevel="0" collapsed="false">
      <c r="A4040" s="250" t="n">
        <v>89662</v>
      </c>
      <c r="B4040" s="250" t="s">
        <v>4482</v>
      </c>
      <c r="C4040" s="250" t="s">
        <v>204</v>
      </c>
      <c r="D4040" s="251" t="n">
        <v>31.53</v>
      </c>
    </row>
    <row r="4041" customFormat="false" ht="12.8" hidden="false" customHeight="false" outlineLevel="0" collapsed="false">
      <c r="A4041" s="250" t="n">
        <v>89663</v>
      </c>
      <c r="B4041" s="250" t="s">
        <v>4483</v>
      </c>
      <c r="C4041" s="250" t="s">
        <v>204</v>
      </c>
      <c r="D4041" s="251" t="n">
        <v>30.63</v>
      </c>
    </row>
    <row r="4042" customFormat="false" ht="12.8" hidden="false" customHeight="false" outlineLevel="0" collapsed="false">
      <c r="A4042" s="250" t="n">
        <v>89664</v>
      </c>
      <c r="B4042" s="250" t="s">
        <v>4484</v>
      </c>
      <c r="C4042" s="250" t="s">
        <v>204</v>
      </c>
      <c r="D4042" s="251" t="n">
        <v>18.26</v>
      </c>
    </row>
    <row r="4043" customFormat="false" ht="12.8" hidden="false" customHeight="false" outlineLevel="0" collapsed="false">
      <c r="A4043" s="250" t="n">
        <v>89666</v>
      </c>
      <c r="B4043" s="250" t="s">
        <v>4485</v>
      </c>
      <c r="C4043" s="250" t="s">
        <v>204</v>
      </c>
      <c r="D4043" s="251" t="n">
        <v>8.71</v>
      </c>
    </row>
    <row r="4044" customFormat="false" ht="12.8" hidden="false" customHeight="false" outlineLevel="0" collapsed="false">
      <c r="A4044" s="250" t="n">
        <v>89667</v>
      </c>
      <c r="B4044" s="250" t="s">
        <v>4486</v>
      </c>
      <c r="C4044" s="250" t="s">
        <v>204</v>
      </c>
      <c r="D4044" s="251" t="n">
        <v>44.38</v>
      </c>
    </row>
    <row r="4045" customFormat="false" ht="12.8" hidden="false" customHeight="false" outlineLevel="0" collapsed="false">
      <c r="A4045" s="250" t="n">
        <v>89668</v>
      </c>
      <c r="B4045" s="250" t="s">
        <v>4487</v>
      </c>
      <c r="C4045" s="250" t="s">
        <v>204</v>
      </c>
      <c r="D4045" s="251" t="n">
        <v>29.89</v>
      </c>
    </row>
    <row r="4046" customFormat="false" ht="12.8" hidden="false" customHeight="false" outlineLevel="0" collapsed="false">
      <c r="A4046" s="250" t="n">
        <v>89669</v>
      </c>
      <c r="B4046" s="250" t="s">
        <v>4488</v>
      </c>
      <c r="C4046" s="250" t="s">
        <v>204</v>
      </c>
      <c r="D4046" s="251" t="n">
        <v>34.67</v>
      </c>
    </row>
    <row r="4047" customFormat="false" ht="12.8" hidden="false" customHeight="false" outlineLevel="0" collapsed="false">
      <c r="A4047" s="250" t="n">
        <v>89670</v>
      </c>
      <c r="B4047" s="250" t="s">
        <v>4489</v>
      </c>
      <c r="C4047" s="250" t="s">
        <v>204</v>
      </c>
      <c r="D4047" s="251" t="n">
        <v>15.67</v>
      </c>
    </row>
    <row r="4048" customFormat="false" ht="12.8" hidden="false" customHeight="false" outlineLevel="0" collapsed="false">
      <c r="A4048" s="250" t="n">
        <v>89671</v>
      </c>
      <c r="B4048" s="250" t="s">
        <v>4490</v>
      </c>
      <c r="C4048" s="250" t="s">
        <v>204</v>
      </c>
      <c r="D4048" s="251" t="n">
        <v>46.21</v>
      </c>
    </row>
    <row r="4049" customFormat="false" ht="12.8" hidden="false" customHeight="false" outlineLevel="0" collapsed="false">
      <c r="A4049" s="250" t="n">
        <v>89672</v>
      </c>
      <c r="B4049" s="250" t="s">
        <v>4491</v>
      </c>
      <c r="C4049" s="250" t="s">
        <v>204</v>
      </c>
      <c r="D4049" s="251" t="n">
        <v>24.87</v>
      </c>
    </row>
    <row r="4050" customFormat="false" ht="12.8" hidden="false" customHeight="false" outlineLevel="0" collapsed="false">
      <c r="A4050" s="250" t="n">
        <v>89673</v>
      </c>
      <c r="B4050" s="250" t="s">
        <v>4492</v>
      </c>
      <c r="C4050" s="250" t="s">
        <v>204</v>
      </c>
      <c r="D4050" s="251" t="n">
        <v>36.57</v>
      </c>
    </row>
    <row r="4051" customFormat="false" ht="12.8" hidden="false" customHeight="false" outlineLevel="0" collapsed="false">
      <c r="A4051" s="250" t="n">
        <v>89674</v>
      </c>
      <c r="B4051" s="250" t="s">
        <v>4493</v>
      </c>
      <c r="C4051" s="250" t="s">
        <v>204</v>
      </c>
      <c r="D4051" s="251" t="n">
        <v>31.52</v>
      </c>
    </row>
    <row r="4052" customFormat="false" ht="12.8" hidden="false" customHeight="false" outlineLevel="0" collapsed="false">
      <c r="A4052" s="250" t="n">
        <v>89675</v>
      </c>
      <c r="B4052" s="250" t="s">
        <v>4494</v>
      </c>
      <c r="C4052" s="250" t="s">
        <v>204</v>
      </c>
      <c r="D4052" s="251" t="n">
        <v>72.9</v>
      </c>
    </row>
    <row r="4053" customFormat="false" ht="12.8" hidden="false" customHeight="false" outlineLevel="0" collapsed="false">
      <c r="A4053" s="250" t="n">
        <v>89676</v>
      </c>
      <c r="B4053" s="250" t="s">
        <v>4495</v>
      </c>
      <c r="C4053" s="250" t="s">
        <v>204</v>
      </c>
      <c r="D4053" s="251" t="n">
        <v>37.49</v>
      </c>
    </row>
    <row r="4054" customFormat="false" ht="12.8" hidden="false" customHeight="false" outlineLevel="0" collapsed="false">
      <c r="A4054" s="250" t="n">
        <v>89677</v>
      </c>
      <c r="B4054" s="250" t="s">
        <v>4496</v>
      </c>
      <c r="C4054" s="250" t="s">
        <v>204</v>
      </c>
      <c r="D4054" s="251" t="n">
        <v>79.12</v>
      </c>
    </row>
    <row r="4055" customFormat="false" ht="12.8" hidden="false" customHeight="false" outlineLevel="0" collapsed="false">
      <c r="A4055" s="250" t="n">
        <v>89678</v>
      </c>
      <c r="B4055" s="250" t="s">
        <v>4497</v>
      </c>
      <c r="C4055" s="250" t="s">
        <v>204</v>
      </c>
      <c r="D4055" s="251" t="n">
        <v>13.5</v>
      </c>
    </row>
    <row r="4056" customFormat="false" ht="12.8" hidden="false" customHeight="false" outlineLevel="0" collapsed="false">
      <c r="A4056" s="250" t="n">
        <v>89679</v>
      </c>
      <c r="B4056" s="250" t="s">
        <v>4498</v>
      </c>
      <c r="C4056" s="250" t="s">
        <v>204</v>
      </c>
      <c r="D4056" s="251" t="n">
        <v>123.12</v>
      </c>
    </row>
    <row r="4057" customFormat="false" ht="12.8" hidden="false" customHeight="false" outlineLevel="0" collapsed="false">
      <c r="A4057" s="250" t="n">
        <v>89680</v>
      </c>
      <c r="B4057" s="250" t="s">
        <v>4499</v>
      </c>
      <c r="C4057" s="250" t="s">
        <v>204</v>
      </c>
      <c r="D4057" s="251" t="n">
        <v>24.09</v>
      </c>
    </row>
    <row r="4058" customFormat="false" ht="12.8" hidden="false" customHeight="false" outlineLevel="0" collapsed="false">
      <c r="A4058" s="250" t="n">
        <v>89681</v>
      </c>
      <c r="B4058" s="250" t="s">
        <v>4500</v>
      </c>
      <c r="C4058" s="250" t="s">
        <v>204</v>
      </c>
      <c r="D4058" s="251" t="n">
        <v>90.39</v>
      </c>
    </row>
    <row r="4059" customFormat="false" ht="12.8" hidden="false" customHeight="false" outlineLevel="0" collapsed="false">
      <c r="A4059" s="250" t="n">
        <v>89682</v>
      </c>
      <c r="B4059" s="250" t="s">
        <v>4501</v>
      </c>
      <c r="C4059" s="250" t="s">
        <v>204</v>
      </c>
      <c r="D4059" s="251" t="n">
        <v>32.77</v>
      </c>
    </row>
    <row r="4060" customFormat="false" ht="12.8" hidden="false" customHeight="false" outlineLevel="0" collapsed="false">
      <c r="A4060" s="250" t="n">
        <v>89683</v>
      </c>
      <c r="B4060" s="250" t="s">
        <v>4502</v>
      </c>
      <c r="C4060" s="250" t="s">
        <v>204</v>
      </c>
      <c r="D4060" s="251" t="n">
        <v>281.51</v>
      </c>
    </row>
    <row r="4061" customFormat="false" ht="12.8" hidden="false" customHeight="false" outlineLevel="0" collapsed="false">
      <c r="A4061" s="250" t="n">
        <v>89684</v>
      </c>
      <c r="B4061" s="250" t="s">
        <v>4503</v>
      </c>
      <c r="C4061" s="250" t="s">
        <v>204</v>
      </c>
      <c r="D4061" s="251" t="n">
        <v>45.19</v>
      </c>
    </row>
    <row r="4062" customFormat="false" ht="12.8" hidden="false" customHeight="false" outlineLevel="0" collapsed="false">
      <c r="A4062" s="250" t="n">
        <v>89685</v>
      </c>
      <c r="B4062" s="250" t="s">
        <v>4504</v>
      </c>
      <c r="C4062" s="250" t="s">
        <v>204</v>
      </c>
      <c r="D4062" s="251" t="n">
        <v>63.22</v>
      </c>
    </row>
    <row r="4063" customFormat="false" ht="12.8" hidden="false" customHeight="false" outlineLevel="0" collapsed="false">
      <c r="A4063" s="250" t="n">
        <v>89686</v>
      </c>
      <c r="B4063" s="250" t="s">
        <v>4505</v>
      </c>
      <c r="C4063" s="250" t="s">
        <v>204</v>
      </c>
      <c r="D4063" s="251" t="n">
        <v>56.55</v>
      </c>
    </row>
    <row r="4064" customFormat="false" ht="12.8" hidden="false" customHeight="false" outlineLevel="0" collapsed="false">
      <c r="A4064" s="250" t="n">
        <v>89687</v>
      </c>
      <c r="B4064" s="250" t="s">
        <v>4506</v>
      </c>
      <c r="C4064" s="250" t="s">
        <v>204</v>
      </c>
      <c r="D4064" s="251" t="n">
        <v>54.75</v>
      </c>
    </row>
    <row r="4065" customFormat="false" ht="12.8" hidden="false" customHeight="false" outlineLevel="0" collapsed="false">
      <c r="A4065" s="250" t="n">
        <v>89689</v>
      </c>
      <c r="B4065" s="250" t="s">
        <v>4507</v>
      </c>
      <c r="C4065" s="250" t="s">
        <v>204</v>
      </c>
      <c r="D4065" s="251" t="n">
        <v>38.44</v>
      </c>
    </row>
    <row r="4066" customFormat="false" ht="12.8" hidden="false" customHeight="false" outlineLevel="0" collapsed="false">
      <c r="A4066" s="250" t="n">
        <v>89690</v>
      </c>
      <c r="B4066" s="250" t="s">
        <v>4508</v>
      </c>
      <c r="C4066" s="250" t="s">
        <v>204</v>
      </c>
      <c r="D4066" s="251" t="n">
        <v>93.4</v>
      </c>
    </row>
    <row r="4067" customFormat="false" ht="12.8" hidden="false" customHeight="false" outlineLevel="0" collapsed="false">
      <c r="A4067" s="250" t="n">
        <v>89691</v>
      </c>
      <c r="B4067" s="250" t="s">
        <v>4509</v>
      </c>
      <c r="C4067" s="250" t="s">
        <v>204</v>
      </c>
      <c r="D4067" s="251" t="n">
        <v>16.1</v>
      </c>
    </row>
    <row r="4068" customFormat="false" ht="12.8" hidden="false" customHeight="false" outlineLevel="0" collapsed="false">
      <c r="A4068" s="250" t="n">
        <v>89692</v>
      </c>
      <c r="B4068" s="250" t="s">
        <v>4510</v>
      </c>
      <c r="C4068" s="250" t="s">
        <v>204</v>
      </c>
      <c r="D4068" s="251" t="n">
        <v>104.72</v>
      </c>
    </row>
    <row r="4069" customFormat="false" ht="12.8" hidden="false" customHeight="false" outlineLevel="0" collapsed="false">
      <c r="A4069" s="250" t="n">
        <v>89693</v>
      </c>
      <c r="B4069" s="250" t="s">
        <v>4511</v>
      </c>
      <c r="C4069" s="250" t="s">
        <v>204</v>
      </c>
      <c r="D4069" s="251" t="n">
        <v>82.74</v>
      </c>
    </row>
    <row r="4070" customFormat="false" ht="12.8" hidden="false" customHeight="false" outlineLevel="0" collapsed="false">
      <c r="A4070" s="250" t="n">
        <v>89694</v>
      </c>
      <c r="B4070" s="250" t="s">
        <v>4512</v>
      </c>
      <c r="C4070" s="250" t="s">
        <v>204</v>
      </c>
      <c r="D4070" s="251" t="n">
        <v>22.39</v>
      </c>
    </row>
    <row r="4071" customFormat="false" ht="12.8" hidden="false" customHeight="false" outlineLevel="0" collapsed="false">
      <c r="A4071" s="250" t="n">
        <v>89695</v>
      </c>
      <c r="B4071" s="250" t="s">
        <v>4513</v>
      </c>
      <c r="C4071" s="250" t="s">
        <v>204</v>
      </c>
      <c r="D4071" s="251" t="n">
        <v>19.49</v>
      </c>
    </row>
    <row r="4072" customFormat="false" ht="12.8" hidden="false" customHeight="false" outlineLevel="0" collapsed="false">
      <c r="A4072" s="250" t="n">
        <v>89696</v>
      </c>
      <c r="B4072" s="250" t="s">
        <v>4514</v>
      </c>
      <c r="C4072" s="250" t="s">
        <v>204</v>
      </c>
      <c r="D4072" s="251" t="n">
        <v>87.46</v>
      </c>
    </row>
    <row r="4073" customFormat="false" ht="12.8" hidden="false" customHeight="false" outlineLevel="0" collapsed="false">
      <c r="A4073" s="250" t="n">
        <v>89697</v>
      </c>
      <c r="B4073" s="250" t="s">
        <v>4515</v>
      </c>
      <c r="C4073" s="250" t="s">
        <v>204</v>
      </c>
      <c r="D4073" s="251" t="n">
        <v>20.84</v>
      </c>
    </row>
    <row r="4074" customFormat="false" ht="12.8" hidden="false" customHeight="false" outlineLevel="0" collapsed="false">
      <c r="A4074" s="250" t="n">
        <v>89698</v>
      </c>
      <c r="B4074" s="250" t="s">
        <v>4516</v>
      </c>
      <c r="C4074" s="250" t="s">
        <v>204</v>
      </c>
      <c r="D4074" s="251" t="n">
        <v>267.67</v>
      </c>
    </row>
    <row r="4075" customFormat="false" ht="12.8" hidden="false" customHeight="false" outlineLevel="0" collapsed="false">
      <c r="A4075" s="250" t="n">
        <v>89699</v>
      </c>
      <c r="B4075" s="250" t="s">
        <v>4517</v>
      </c>
      <c r="C4075" s="250" t="s">
        <v>204</v>
      </c>
      <c r="D4075" s="251" t="n">
        <v>203.22</v>
      </c>
    </row>
    <row r="4076" customFormat="false" ht="12.8" hidden="false" customHeight="false" outlineLevel="0" collapsed="false">
      <c r="A4076" s="250" t="n">
        <v>89700</v>
      </c>
      <c r="B4076" s="250" t="s">
        <v>4518</v>
      </c>
      <c r="C4076" s="250" t="s">
        <v>204</v>
      </c>
      <c r="D4076" s="251" t="n">
        <v>25.54</v>
      </c>
    </row>
    <row r="4077" customFormat="false" ht="12.8" hidden="false" customHeight="false" outlineLevel="0" collapsed="false">
      <c r="A4077" s="250" t="n">
        <v>89701</v>
      </c>
      <c r="B4077" s="250" t="s">
        <v>4519</v>
      </c>
      <c r="C4077" s="250" t="s">
        <v>204</v>
      </c>
      <c r="D4077" s="251" t="n">
        <v>199.2</v>
      </c>
    </row>
    <row r="4078" customFormat="false" ht="12.8" hidden="false" customHeight="false" outlineLevel="0" collapsed="false">
      <c r="A4078" s="250" t="n">
        <v>89702</v>
      </c>
      <c r="B4078" s="250" t="s">
        <v>4520</v>
      </c>
      <c r="C4078" s="250" t="s">
        <v>204</v>
      </c>
      <c r="D4078" s="251" t="n">
        <v>24.96</v>
      </c>
    </row>
    <row r="4079" customFormat="false" ht="12.8" hidden="false" customHeight="false" outlineLevel="0" collapsed="false">
      <c r="A4079" s="250" t="n">
        <v>89703</v>
      </c>
      <c r="B4079" s="250" t="s">
        <v>4521</v>
      </c>
      <c r="C4079" s="250" t="s">
        <v>204</v>
      </c>
      <c r="D4079" s="251" t="n">
        <v>49.63</v>
      </c>
    </row>
    <row r="4080" customFormat="false" ht="12.8" hidden="false" customHeight="false" outlineLevel="0" collapsed="false">
      <c r="A4080" s="250" t="n">
        <v>89704</v>
      </c>
      <c r="B4080" s="250" t="s">
        <v>4522</v>
      </c>
      <c r="C4080" s="250" t="s">
        <v>204</v>
      </c>
      <c r="D4080" s="251" t="n">
        <v>154.95</v>
      </c>
    </row>
    <row r="4081" customFormat="false" ht="12.8" hidden="false" customHeight="false" outlineLevel="0" collapsed="false">
      <c r="A4081" s="250" t="n">
        <v>89705</v>
      </c>
      <c r="B4081" s="250" t="s">
        <v>4523</v>
      </c>
      <c r="C4081" s="250" t="s">
        <v>204</v>
      </c>
      <c r="D4081" s="251" t="n">
        <v>28.98</v>
      </c>
    </row>
    <row r="4082" customFormat="false" ht="12.8" hidden="false" customHeight="false" outlineLevel="0" collapsed="false">
      <c r="A4082" s="250" t="n">
        <v>89706</v>
      </c>
      <c r="B4082" s="250" t="s">
        <v>4524</v>
      </c>
      <c r="C4082" s="250" t="s">
        <v>204</v>
      </c>
      <c r="D4082" s="251" t="n">
        <v>59.37</v>
      </c>
    </row>
    <row r="4083" customFormat="false" ht="12.8" hidden="false" customHeight="false" outlineLevel="0" collapsed="false">
      <c r="A4083" s="250" t="n">
        <v>89718</v>
      </c>
      <c r="B4083" s="250" t="s">
        <v>4525</v>
      </c>
      <c r="C4083" s="250" t="s">
        <v>171</v>
      </c>
      <c r="D4083" s="251" t="n">
        <v>56.88</v>
      </c>
    </row>
    <row r="4084" customFormat="false" ht="12.8" hidden="false" customHeight="false" outlineLevel="0" collapsed="false">
      <c r="A4084" s="250" t="n">
        <v>89719</v>
      </c>
      <c r="B4084" s="250" t="s">
        <v>4526</v>
      </c>
      <c r="C4084" s="250" t="s">
        <v>204</v>
      </c>
      <c r="D4084" s="251" t="n">
        <v>14.97</v>
      </c>
    </row>
    <row r="4085" customFormat="false" ht="12.8" hidden="false" customHeight="false" outlineLevel="0" collapsed="false">
      <c r="A4085" s="250" t="n">
        <v>89720</v>
      </c>
      <c r="B4085" s="250" t="s">
        <v>4527</v>
      </c>
      <c r="C4085" s="250" t="s">
        <v>204</v>
      </c>
      <c r="D4085" s="251" t="n">
        <v>16.52</v>
      </c>
    </row>
    <row r="4086" customFormat="false" ht="12.8" hidden="false" customHeight="false" outlineLevel="0" collapsed="false">
      <c r="A4086" s="250" t="n">
        <v>89721</v>
      </c>
      <c r="B4086" s="250" t="s">
        <v>4528</v>
      </c>
      <c r="C4086" s="250" t="s">
        <v>204</v>
      </c>
      <c r="D4086" s="251" t="n">
        <v>17.75</v>
      </c>
    </row>
    <row r="4087" customFormat="false" ht="12.8" hidden="false" customHeight="false" outlineLevel="0" collapsed="false">
      <c r="A4087" s="250" t="n">
        <v>89723</v>
      </c>
      <c r="B4087" s="250" t="s">
        <v>4529</v>
      </c>
      <c r="C4087" s="250" t="s">
        <v>204</v>
      </c>
      <c r="D4087" s="251" t="n">
        <v>21.96</v>
      </c>
    </row>
    <row r="4088" customFormat="false" ht="12.8" hidden="false" customHeight="false" outlineLevel="0" collapsed="false">
      <c r="A4088" s="250" t="n">
        <v>89724</v>
      </c>
      <c r="B4088" s="250" t="s">
        <v>4530</v>
      </c>
      <c r="C4088" s="250" t="s">
        <v>204</v>
      </c>
      <c r="D4088" s="251" t="n">
        <v>12.33</v>
      </c>
    </row>
    <row r="4089" customFormat="false" ht="12.8" hidden="false" customHeight="false" outlineLevel="0" collapsed="false">
      <c r="A4089" s="250" t="n">
        <v>89725</v>
      </c>
      <c r="B4089" s="250" t="s">
        <v>4531</v>
      </c>
      <c r="C4089" s="250" t="s">
        <v>204</v>
      </c>
      <c r="D4089" s="251" t="n">
        <v>21.33</v>
      </c>
    </row>
    <row r="4090" customFormat="false" ht="12.8" hidden="false" customHeight="false" outlineLevel="0" collapsed="false">
      <c r="A4090" s="250" t="n">
        <v>89726</v>
      </c>
      <c r="B4090" s="250" t="s">
        <v>4532</v>
      </c>
      <c r="C4090" s="250" t="s">
        <v>204</v>
      </c>
      <c r="D4090" s="251" t="n">
        <v>12.57</v>
      </c>
    </row>
    <row r="4091" customFormat="false" ht="12.8" hidden="false" customHeight="false" outlineLevel="0" collapsed="false">
      <c r="A4091" s="250" t="n">
        <v>89727</v>
      </c>
      <c r="B4091" s="250" t="s">
        <v>4533</v>
      </c>
      <c r="C4091" s="250" t="s">
        <v>204</v>
      </c>
      <c r="D4091" s="251" t="n">
        <v>26.13</v>
      </c>
    </row>
    <row r="4092" customFormat="false" ht="12.8" hidden="false" customHeight="false" outlineLevel="0" collapsed="false">
      <c r="A4092" s="250" t="n">
        <v>89728</v>
      </c>
      <c r="B4092" s="250" t="s">
        <v>4534</v>
      </c>
      <c r="C4092" s="250" t="s">
        <v>204</v>
      </c>
      <c r="D4092" s="251" t="n">
        <v>15.32</v>
      </c>
    </row>
    <row r="4093" customFormat="false" ht="12.8" hidden="false" customHeight="false" outlineLevel="0" collapsed="false">
      <c r="A4093" s="250" t="n">
        <v>89729</v>
      </c>
      <c r="B4093" s="250" t="s">
        <v>4535</v>
      </c>
      <c r="C4093" s="250" t="s">
        <v>204</v>
      </c>
      <c r="D4093" s="251" t="n">
        <v>31.7</v>
      </c>
    </row>
    <row r="4094" customFormat="false" ht="12.8" hidden="false" customHeight="false" outlineLevel="0" collapsed="false">
      <c r="A4094" s="250" t="n">
        <v>89730</v>
      </c>
      <c r="B4094" s="250" t="s">
        <v>4536</v>
      </c>
      <c r="C4094" s="250" t="s">
        <v>204</v>
      </c>
      <c r="D4094" s="251" t="n">
        <v>17.26</v>
      </c>
    </row>
    <row r="4095" customFormat="false" ht="12.8" hidden="false" customHeight="false" outlineLevel="0" collapsed="false">
      <c r="A4095" s="250" t="n">
        <v>89731</v>
      </c>
      <c r="B4095" s="250" t="s">
        <v>4537</v>
      </c>
      <c r="C4095" s="250" t="s">
        <v>204</v>
      </c>
      <c r="D4095" s="251" t="n">
        <v>16.6</v>
      </c>
    </row>
    <row r="4096" customFormat="false" ht="12.8" hidden="false" customHeight="false" outlineLevel="0" collapsed="false">
      <c r="A4096" s="250" t="n">
        <v>89732</v>
      </c>
      <c r="B4096" s="250" t="s">
        <v>4538</v>
      </c>
      <c r="C4096" s="250" t="s">
        <v>204</v>
      </c>
      <c r="D4096" s="251" t="n">
        <v>17.35</v>
      </c>
    </row>
    <row r="4097" customFormat="false" ht="12.8" hidden="false" customHeight="false" outlineLevel="0" collapsed="false">
      <c r="A4097" s="250" t="n">
        <v>89733</v>
      </c>
      <c r="B4097" s="250" t="s">
        <v>4539</v>
      </c>
      <c r="C4097" s="250" t="s">
        <v>204</v>
      </c>
      <c r="D4097" s="251" t="n">
        <v>25.25</v>
      </c>
    </row>
    <row r="4098" customFormat="false" ht="12.8" hidden="false" customHeight="false" outlineLevel="0" collapsed="false">
      <c r="A4098" s="250" t="n">
        <v>89734</v>
      </c>
      <c r="B4098" s="250" t="s">
        <v>4540</v>
      </c>
      <c r="C4098" s="250" t="s">
        <v>204</v>
      </c>
      <c r="D4098" s="251" t="n">
        <v>30.12</v>
      </c>
    </row>
    <row r="4099" customFormat="false" ht="12.8" hidden="false" customHeight="false" outlineLevel="0" collapsed="false">
      <c r="A4099" s="250" t="n">
        <v>89735</v>
      </c>
      <c r="B4099" s="250" t="s">
        <v>4541</v>
      </c>
      <c r="C4099" s="250" t="s">
        <v>204</v>
      </c>
      <c r="D4099" s="251" t="n">
        <v>27.49</v>
      </c>
    </row>
    <row r="4100" customFormat="false" ht="12.8" hidden="false" customHeight="false" outlineLevel="0" collapsed="false">
      <c r="A4100" s="250" t="n">
        <v>89736</v>
      </c>
      <c r="B4100" s="250" t="s">
        <v>4542</v>
      </c>
      <c r="C4100" s="250" t="s">
        <v>204</v>
      </c>
      <c r="D4100" s="251" t="n">
        <v>10.27</v>
      </c>
    </row>
    <row r="4101" customFormat="false" ht="12.8" hidden="false" customHeight="false" outlineLevel="0" collapsed="false">
      <c r="A4101" s="250" t="n">
        <v>89737</v>
      </c>
      <c r="B4101" s="250" t="s">
        <v>4543</v>
      </c>
      <c r="C4101" s="250" t="s">
        <v>204</v>
      </c>
      <c r="D4101" s="251" t="n">
        <v>24.4</v>
      </c>
    </row>
    <row r="4102" customFormat="false" ht="12.8" hidden="false" customHeight="false" outlineLevel="0" collapsed="false">
      <c r="A4102" s="250" t="n">
        <v>89738</v>
      </c>
      <c r="B4102" s="250" t="s">
        <v>4544</v>
      </c>
      <c r="C4102" s="250" t="s">
        <v>204</v>
      </c>
      <c r="D4102" s="251" t="n">
        <v>17.66</v>
      </c>
    </row>
    <row r="4103" customFormat="false" ht="12.8" hidden="false" customHeight="false" outlineLevel="0" collapsed="false">
      <c r="A4103" s="250" t="n">
        <v>89739</v>
      </c>
      <c r="B4103" s="250" t="s">
        <v>4545</v>
      </c>
      <c r="C4103" s="250" t="s">
        <v>204</v>
      </c>
      <c r="D4103" s="251" t="n">
        <v>25.4</v>
      </c>
    </row>
    <row r="4104" customFormat="false" ht="12.8" hidden="false" customHeight="false" outlineLevel="0" collapsed="false">
      <c r="A4104" s="250" t="n">
        <v>89740</v>
      </c>
      <c r="B4104" s="250" t="s">
        <v>4546</v>
      </c>
      <c r="C4104" s="250" t="s">
        <v>204</v>
      </c>
      <c r="D4104" s="251" t="n">
        <v>10.48</v>
      </c>
    </row>
    <row r="4105" customFormat="false" ht="12.8" hidden="false" customHeight="false" outlineLevel="0" collapsed="false">
      <c r="A4105" s="250" t="n">
        <v>89741</v>
      </c>
      <c r="B4105" s="250" t="s">
        <v>4547</v>
      </c>
      <c r="C4105" s="250" t="s">
        <v>204</v>
      </c>
      <c r="D4105" s="251" t="n">
        <v>23.72</v>
      </c>
    </row>
    <row r="4106" customFormat="false" ht="12.8" hidden="false" customHeight="false" outlineLevel="0" collapsed="false">
      <c r="A4106" s="250" t="n">
        <v>89742</v>
      </c>
      <c r="B4106" s="250" t="s">
        <v>4548</v>
      </c>
      <c r="C4106" s="250" t="s">
        <v>204</v>
      </c>
      <c r="D4106" s="251" t="n">
        <v>41.86</v>
      </c>
    </row>
    <row r="4107" customFormat="false" ht="12.8" hidden="false" customHeight="false" outlineLevel="0" collapsed="false">
      <c r="A4107" s="250" t="n">
        <v>89743</v>
      </c>
      <c r="B4107" s="250" t="s">
        <v>4549</v>
      </c>
      <c r="C4107" s="250" t="s">
        <v>204</v>
      </c>
      <c r="D4107" s="251" t="n">
        <v>62.91</v>
      </c>
    </row>
    <row r="4108" customFormat="false" ht="12.8" hidden="false" customHeight="false" outlineLevel="0" collapsed="false">
      <c r="A4108" s="250" t="n">
        <v>89744</v>
      </c>
      <c r="B4108" s="250" t="s">
        <v>4550</v>
      </c>
      <c r="C4108" s="250" t="s">
        <v>204</v>
      </c>
      <c r="D4108" s="251" t="n">
        <v>29.47</v>
      </c>
    </row>
    <row r="4109" customFormat="false" ht="12.8" hidden="false" customHeight="false" outlineLevel="0" collapsed="false">
      <c r="A4109" s="250" t="n">
        <v>89746</v>
      </c>
      <c r="B4109" s="250" t="s">
        <v>4551</v>
      </c>
      <c r="C4109" s="250" t="s">
        <v>204</v>
      </c>
      <c r="D4109" s="251" t="n">
        <v>30.33</v>
      </c>
    </row>
    <row r="4110" customFormat="false" ht="12.8" hidden="false" customHeight="false" outlineLevel="0" collapsed="false">
      <c r="A4110" s="250" t="n">
        <v>89747</v>
      </c>
      <c r="B4110" s="250" t="s">
        <v>4552</v>
      </c>
      <c r="C4110" s="250" t="s">
        <v>204</v>
      </c>
      <c r="D4110" s="251" t="n">
        <v>29.96</v>
      </c>
    </row>
    <row r="4111" customFormat="false" ht="12.8" hidden="false" customHeight="false" outlineLevel="0" collapsed="false">
      <c r="A4111" s="250" t="n">
        <v>89748</v>
      </c>
      <c r="B4111" s="250" t="s">
        <v>4553</v>
      </c>
      <c r="C4111" s="250" t="s">
        <v>204</v>
      </c>
      <c r="D4111" s="251" t="n">
        <v>44.85</v>
      </c>
    </row>
    <row r="4112" customFormat="false" ht="12.8" hidden="false" customHeight="false" outlineLevel="0" collapsed="false">
      <c r="A4112" s="250" t="n">
        <v>89749</v>
      </c>
      <c r="B4112" s="250" t="s">
        <v>4554</v>
      </c>
      <c r="C4112" s="250" t="s">
        <v>204</v>
      </c>
      <c r="D4112" s="251" t="n">
        <v>17.59</v>
      </c>
    </row>
    <row r="4113" customFormat="false" ht="12.8" hidden="false" customHeight="false" outlineLevel="0" collapsed="false">
      <c r="A4113" s="250" t="n">
        <v>89750</v>
      </c>
      <c r="B4113" s="250" t="s">
        <v>4555</v>
      </c>
      <c r="C4113" s="250" t="s">
        <v>204</v>
      </c>
      <c r="D4113" s="251" t="n">
        <v>80.68</v>
      </c>
    </row>
    <row r="4114" customFormat="false" ht="12.8" hidden="false" customHeight="false" outlineLevel="0" collapsed="false">
      <c r="A4114" s="250" t="n">
        <v>89752</v>
      </c>
      <c r="B4114" s="250" t="s">
        <v>4556</v>
      </c>
      <c r="C4114" s="250" t="s">
        <v>204</v>
      </c>
      <c r="D4114" s="251" t="n">
        <v>8.91</v>
      </c>
    </row>
    <row r="4115" customFormat="false" ht="12.8" hidden="false" customHeight="false" outlineLevel="0" collapsed="false">
      <c r="A4115" s="250" t="n">
        <v>89753</v>
      </c>
      <c r="B4115" s="250" t="s">
        <v>4557</v>
      </c>
      <c r="C4115" s="250" t="s">
        <v>204</v>
      </c>
      <c r="D4115" s="251" t="n">
        <v>10.86</v>
      </c>
    </row>
    <row r="4116" customFormat="false" ht="12.8" hidden="false" customHeight="false" outlineLevel="0" collapsed="false">
      <c r="A4116" s="250" t="n">
        <v>89754</v>
      </c>
      <c r="B4116" s="250" t="s">
        <v>4558</v>
      </c>
      <c r="C4116" s="250" t="s">
        <v>204</v>
      </c>
      <c r="D4116" s="251" t="n">
        <v>21.85</v>
      </c>
    </row>
    <row r="4117" customFormat="false" ht="12.8" hidden="false" customHeight="false" outlineLevel="0" collapsed="false">
      <c r="A4117" s="250" t="n">
        <v>89755</v>
      </c>
      <c r="B4117" s="250" t="s">
        <v>4559</v>
      </c>
      <c r="C4117" s="250" t="s">
        <v>204</v>
      </c>
      <c r="D4117" s="251" t="n">
        <v>14.88</v>
      </c>
    </row>
    <row r="4118" customFormat="false" ht="12.8" hidden="false" customHeight="false" outlineLevel="0" collapsed="false">
      <c r="A4118" s="250" t="n">
        <v>89756</v>
      </c>
      <c r="B4118" s="250" t="s">
        <v>4560</v>
      </c>
      <c r="C4118" s="250" t="s">
        <v>204</v>
      </c>
      <c r="D4118" s="251" t="n">
        <v>24.08</v>
      </c>
    </row>
    <row r="4119" customFormat="false" ht="12.8" hidden="false" customHeight="false" outlineLevel="0" collapsed="false">
      <c r="A4119" s="250" t="n">
        <v>89757</v>
      </c>
      <c r="B4119" s="250" t="s">
        <v>4561</v>
      </c>
      <c r="C4119" s="250" t="s">
        <v>204</v>
      </c>
      <c r="D4119" s="251" t="n">
        <v>30.73</v>
      </c>
    </row>
    <row r="4120" customFormat="false" ht="12.8" hidden="false" customHeight="false" outlineLevel="0" collapsed="false">
      <c r="A4120" s="250" t="n">
        <v>89758</v>
      </c>
      <c r="B4120" s="250" t="s">
        <v>4562</v>
      </c>
      <c r="C4120" s="250" t="s">
        <v>204</v>
      </c>
      <c r="D4120" s="251" t="n">
        <v>37.11</v>
      </c>
    </row>
    <row r="4121" customFormat="false" ht="12.8" hidden="false" customHeight="false" outlineLevel="0" collapsed="false">
      <c r="A4121" s="250" t="n">
        <v>89759</v>
      </c>
      <c r="B4121" s="250" t="s">
        <v>4563</v>
      </c>
      <c r="C4121" s="250" t="s">
        <v>204</v>
      </c>
      <c r="D4121" s="251" t="n">
        <v>12.77</v>
      </c>
    </row>
    <row r="4122" customFormat="false" ht="12.8" hidden="false" customHeight="false" outlineLevel="0" collapsed="false">
      <c r="A4122" s="250" t="n">
        <v>89760</v>
      </c>
      <c r="B4122" s="250" t="s">
        <v>4564</v>
      </c>
      <c r="C4122" s="250" t="s">
        <v>204</v>
      </c>
      <c r="D4122" s="251" t="n">
        <v>23.16</v>
      </c>
    </row>
    <row r="4123" customFormat="false" ht="12.8" hidden="false" customHeight="false" outlineLevel="0" collapsed="false">
      <c r="A4123" s="250" t="n">
        <v>89761</v>
      </c>
      <c r="B4123" s="250" t="s">
        <v>4565</v>
      </c>
      <c r="C4123" s="250" t="s">
        <v>204</v>
      </c>
      <c r="D4123" s="251" t="n">
        <v>31.84</v>
      </c>
    </row>
    <row r="4124" customFormat="false" ht="12.8" hidden="false" customHeight="false" outlineLevel="0" collapsed="false">
      <c r="A4124" s="250" t="n">
        <v>89762</v>
      </c>
      <c r="B4124" s="250" t="s">
        <v>4566</v>
      </c>
      <c r="C4124" s="250" t="s">
        <v>204</v>
      </c>
      <c r="D4124" s="251" t="n">
        <v>44.26</v>
      </c>
    </row>
    <row r="4125" customFormat="false" ht="12.8" hidden="false" customHeight="false" outlineLevel="0" collapsed="false">
      <c r="A4125" s="250" t="n">
        <v>89763</v>
      </c>
      <c r="B4125" s="250" t="s">
        <v>4567</v>
      </c>
      <c r="C4125" s="250" t="s">
        <v>204</v>
      </c>
      <c r="D4125" s="251" t="n">
        <v>55.64</v>
      </c>
    </row>
    <row r="4126" customFormat="false" ht="12.8" hidden="false" customHeight="false" outlineLevel="0" collapsed="false">
      <c r="A4126" s="250" t="n">
        <v>89764</v>
      </c>
      <c r="B4126" s="250" t="s">
        <v>4568</v>
      </c>
      <c r="C4126" s="250" t="s">
        <v>204</v>
      </c>
      <c r="D4126" s="251" t="n">
        <v>37.58</v>
      </c>
    </row>
    <row r="4127" customFormat="false" ht="12.8" hidden="false" customHeight="false" outlineLevel="0" collapsed="false">
      <c r="A4127" s="250" t="n">
        <v>89765</v>
      </c>
      <c r="B4127" s="250" t="s">
        <v>4569</v>
      </c>
      <c r="C4127" s="250" t="s">
        <v>204</v>
      </c>
      <c r="D4127" s="251" t="n">
        <v>19.49</v>
      </c>
    </row>
    <row r="4128" customFormat="false" ht="12.8" hidden="false" customHeight="false" outlineLevel="0" collapsed="false">
      <c r="A4128" s="250" t="n">
        <v>89767</v>
      </c>
      <c r="B4128" s="250" t="s">
        <v>4570</v>
      </c>
      <c r="C4128" s="250" t="s">
        <v>204</v>
      </c>
      <c r="D4128" s="251" t="n">
        <v>23.61</v>
      </c>
    </row>
    <row r="4129" customFormat="false" ht="12.8" hidden="false" customHeight="false" outlineLevel="0" collapsed="false">
      <c r="A4129" s="250" t="n">
        <v>89768</v>
      </c>
      <c r="B4129" s="250" t="s">
        <v>4571</v>
      </c>
      <c r="C4129" s="250" t="s">
        <v>204</v>
      </c>
      <c r="D4129" s="251" t="n">
        <v>27.41</v>
      </c>
    </row>
    <row r="4130" customFormat="false" ht="12.8" hidden="false" customHeight="false" outlineLevel="0" collapsed="false">
      <c r="A4130" s="250" t="n">
        <v>89769</v>
      </c>
      <c r="B4130" s="250" t="s">
        <v>4572</v>
      </c>
      <c r="C4130" s="250" t="s">
        <v>204</v>
      </c>
      <c r="D4130" s="251" t="n">
        <v>57.5</v>
      </c>
    </row>
    <row r="4131" customFormat="false" ht="12.8" hidden="false" customHeight="false" outlineLevel="0" collapsed="false">
      <c r="A4131" s="250" t="n">
        <v>89772</v>
      </c>
      <c r="B4131" s="250" t="s">
        <v>4573</v>
      </c>
      <c r="C4131" s="250" t="s">
        <v>171</v>
      </c>
      <c r="D4131" s="251" t="n">
        <v>86.86</v>
      </c>
    </row>
    <row r="4132" customFormat="false" ht="12.8" hidden="false" customHeight="false" outlineLevel="0" collapsed="false">
      <c r="A4132" s="250" t="n">
        <v>89774</v>
      </c>
      <c r="B4132" s="250" t="s">
        <v>4574</v>
      </c>
      <c r="C4132" s="250" t="s">
        <v>204</v>
      </c>
      <c r="D4132" s="251" t="n">
        <v>17.07</v>
      </c>
    </row>
    <row r="4133" customFormat="false" ht="12.8" hidden="false" customHeight="false" outlineLevel="0" collapsed="false">
      <c r="A4133" s="250" t="n">
        <v>89776</v>
      </c>
      <c r="B4133" s="250" t="s">
        <v>4575</v>
      </c>
      <c r="C4133" s="250" t="s">
        <v>204</v>
      </c>
      <c r="D4133" s="251" t="n">
        <v>26.32</v>
      </c>
    </row>
    <row r="4134" customFormat="false" ht="12.8" hidden="false" customHeight="false" outlineLevel="0" collapsed="false">
      <c r="A4134" s="250" t="n">
        <v>89777</v>
      </c>
      <c r="B4134" s="250" t="s">
        <v>4576</v>
      </c>
      <c r="C4134" s="250" t="s">
        <v>204</v>
      </c>
      <c r="D4134" s="251" t="n">
        <v>26.2</v>
      </c>
    </row>
    <row r="4135" customFormat="false" ht="12.8" hidden="false" customHeight="false" outlineLevel="0" collapsed="false">
      <c r="A4135" s="250" t="n">
        <v>89778</v>
      </c>
      <c r="B4135" s="250" t="s">
        <v>4577</v>
      </c>
      <c r="C4135" s="250" t="s">
        <v>204</v>
      </c>
      <c r="D4135" s="251" t="n">
        <v>19.37</v>
      </c>
    </row>
    <row r="4136" customFormat="false" ht="12.8" hidden="false" customHeight="false" outlineLevel="0" collapsed="false">
      <c r="A4136" s="250" t="n">
        <v>89779</v>
      </c>
      <c r="B4136" s="250" t="s">
        <v>4578</v>
      </c>
      <c r="C4136" s="250" t="s">
        <v>204</v>
      </c>
      <c r="D4136" s="251" t="n">
        <v>35.46</v>
      </c>
    </row>
    <row r="4137" customFormat="false" ht="12.8" hidden="false" customHeight="false" outlineLevel="0" collapsed="false">
      <c r="A4137" s="250" t="n">
        <v>89780</v>
      </c>
      <c r="B4137" s="250" t="s">
        <v>4579</v>
      </c>
      <c r="C4137" s="250" t="s">
        <v>204</v>
      </c>
      <c r="D4137" s="251" t="n">
        <v>24.62</v>
      </c>
    </row>
    <row r="4138" customFormat="false" ht="12.8" hidden="false" customHeight="false" outlineLevel="0" collapsed="false">
      <c r="A4138" s="250" t="n">
        <v>89781</v>
      </c>
      <c r="B4138" s="250" t="s">
        <v>4580</v>
      </c>
      <c r="C4138" s="250" t="s">
        <v>204</v>
      </c>
      <c r="D4138" s="251" t="n">
        <v>36.74</v>
      </c>
    </row>
    <row r="4139" customFormat="false" ht="12.8" hidden="false" customHeight="false" outlineLevel="0" collapsed="false">
      <c r="A4139" s="250" t="n">
        <v>89782</v>
      </c>
      <c r="B4139" s="250" t="s">
        <v>4581</v>
      </c>
      <c r="C4139" s="250" t="s">
        <v>204</v>
      </c>
      <c r="D4139" s="251" t="n">
        <v>17.59</v>
      </c>
    </row>
    <row r="4140" customFormat="false" ht="12.8" hidden="false" customHeight="false" outlineLevel="0" collapsed="false">
      <c r="A4140" s="250" t="n">
        <v>89783</v>
      </c>
      <c r="B4140" s="250" t="s">
        <v>4582</v>
      </c>
      <c r="C4140" s="250" t="s">
        <v>204</v>
      </c>
      <c r="D4140" s="251" t="n">
        <v>17.69</v>
      </c>
    </row>
    <row r="4141" customFormat="false" ht="12.8" hidden="false" customHeight="false" outlineLevel="0" collapsed="false">
      <c r="A4141" s="250" t="n">
        <v>89784</v>
      </c>
      <c r="B4141" s="250" t="s">
        <v>4583</v>
      </c>
      <c r="C4141" s="250" t="s">
        <v>204</v>
      </c>
      <c r="D4141" s="251" t="n">
        <v>26.34</v>
      </c>
    </row>
    <row r="4142" customFormat="false" ht="12.8" hidden="false" customHeight="false" outlineLevel="0" collapsed="false">
      <c r="A4142" s="250" t="n">
        <v>89785</v>
      </c>
      <c r="B4142" s="250" t="s">
        <v>4584</v>
      </c>
      <c r="C4142" s="250" t="s">
        <v>204</v>
      </c>
      <c r="D4142" s="251" t="n">
        <v>28.74</v>
      </c>
    </row>
    <row r="4143" customFormat="false" ht="12.8" hidden="false" customHeight="false" outlineLevel="0" collapsed="false">
      <c r="A4143" s="250" t="n">
        <v>89786</v>
      </c>
      <c r="B4143" s="250" t="s">
        <v>4585</v>
      </c>
      <c r="C4143" s="250" t="s">
        <v>204</v>
      </c>
      <c r="D4143" s="251" t="n">
        <v>41.07</v>
      </c>
    </row>
    <row r="4144" customFormat="false" ht="12.8" hidden="false" customHeight="false" outlineLevel="0" collapsed="false">
      <c r="A4144" s="250" t="n">
        <v>89787</v>
      </c>
      <c r="B4144" s="250" t="s">
        <v>4586</v>
      </c>
      <c r="C4144" s="250" t="s">
        <v>204</v>
      </c>
      <c r="D4144" s="251" t="n">
        <v>36.36</v>
      </c>
    </row>
    <row r="4145" customFormat="false" ht="12.8" hidden="false" customHeight="false" outlineLevel="0" collapsed="false">
      <c r="A4145" s="250" t="n">
        <v>89788</v>
      </c>
      <c r="B4145" s="250" t="s">
        <v>4587</v>
      </c>
      <c r="C4145" s="250" t="s">
        <v>204</v>
      </c>
      <c r="D4145" s="251" t="n">
        <v>78.2</v>
      </c>
    </row>
    <row r="4146" customFormat="false" ht="12.8" hidden="false" customHeight="false" outlineLevel="0" collapsed="false">
      <c r="A4146" s="250" t="n">
        <v>89789</v>
      </c>
      <c r="B4146" s="250" t="s">
        <v>4588</v>
      </c>
      <c r="C4146" s="250" t="s">
        <v>204</v>
      </c>
      <c r="D4146" s="251" t="n">
        <v>66.69</v>
      </c>
    </row>
    <row r="4147" customFormat="false" ht="12.8" hidden="false" customHeight="false" outlineLevel="0" collapsed="false">
      <c r="A4147" s="250" t="n">
        <v>89790</v>
      </c>
      <c r="B4147" s="250" t="s">
        <v>4589</v>
      </c>
      <c r="C4147" s="250" t="s">
        <v>204</v>
      </c>
      <c r="D4147" s="251" t="n">
        <v>154.9</v>
      </c>
    </row>
    <row r="4148" customFormat="false" ht="12.8" hidden="false" customHeight="false" outlineLevel="0" collapsed="false">
      <c r="A4148" s="250" t="n">
        <v>89791</v>
      </c>
      <c r="B4148" s="250" t="s">
        <v>4590</v>
      </c>
      <c r="C4148" s="250" t="s">
        <v>204</v>
      </c>
      <c r="D4148" s="251" t="n">
        <v>149.7</v>
      </c>
    </row>
    <row r="4149" customFormat="false" ht="12.8" hidden="false" customHeight="false" outlineLevel="0" collapsed="false">
      <c r="A4149" s="250" t="n">
        <v>89792</v>
      </c>
      <c r="B4149" s="250" t="s">
        <v>4591</v>
      </c>
      <c r="C4149" s="250" t="s">
        <v>204</v>
      </c>
      <c r="D4149" s="251" t="n">
        <v>182.73</v>
      </c>
    </row>
    <row r="4150" customFormat="false" ht="12.8" hidden="false" customHeight="false" outlineLevel="0" collapsed="false">
      <c r="A4150" s="250" t="n">
        <v>89793</v>
      </c>
      <c r="B4150" s="250" t="s">
        <v>4592</v>
      </c>
      <c r="C4150" s="250" t="s">
        <v>204</v>
      </c>
      <c r="D4150" s="251" t="n">
        <v>215.11</v>
      </c>
    </row>
    <row r="4151" customFormat="false" ht="12.8" hidden="false" customHeight="false" outlineLevel="0" collapsed="false">
      <c r="A4151" s="250" t="n">
        <v>89794</v>
      </c>
      <c r="B4151" s="250" t="s">
        <v>4593</v>
      </c>
      <c r="C4151" s="250" t="s">
        <v>204</v>
      </c>
      <c r="D4151" s="251" t="n">
        <v>19.53</v>
      </c>
    </row>
    <row r="4152" customFormat="false" ht="12.8" hidden="false" customHeight="false" outlineLevel="0" collapsed="false">
      <c r="A4152" s="250" t="n">
        <v>89795</v>
      </c>
      <c r="B4152" s="250" t="s">
        <v>4594</v>
      </c>
      <c r="C4152" s="250" t="s">
        <v>204</v>
      </c>
      <c r="D4152" s="251" t="n">
        <v>43.19</v>
      </c>
    </row>
    <row r="4153" customFormat="false" ht="12.8" hidden="false" customHeight="false" outlineLevel="0" collapsed="false">
      <c r="A4153" s="250" t="n">
        <v>89796</v>
      </c>
      <c r="B4153" s="250" t="s">
        <v>4595</v>
      </c>
      <c r="C4153" s="250" t="s">
        <v>204</v>
      </c>
      <c r="D4153" s="251" t="n">
        <v>45.64</v>
      </c>
    </row>
    <row r="4154" customFormat="false" ht="12.8" hidden="false" customHeight="false" outlineLevel="0" collapsed="false">
      <c r="A4154" s="250" t="n">
        <v>89797</v>
      </c>
      <c r="B4154" s="250" t="s">
        <v>4596</v>
      </c>
      <c r="C4154" s="250" t="s">
        <v>204</v>
      </c>
      <c r="D4154" s="251" t="n">
        <v>53.86</v>
      </c>
    </row>
    <row r="4155" customFormat="false" ht="12.8" hidden="false" customHeight="false" outlineLevel="0" collapsed="false">
      <c r="A4155" s="250" t="n">
        <v>89801</v>
      </c>
      <c r="B4155" s="250" t="s">
        <v>4597</v>
      </c>
      <c r="C4155" s="250" t="s">
        <v>204</v>
      </c>
      <c r="D4155" s="251" t="n">
        <v>9.51</v>
      </c>
    </row>
    <row r="4156" customFormat="false" ht="12.8" hidden="false" customHeight="false" outlineLevel="0" collapsed="false">
      <c r="A4156" s="250" t="n">
        <v>89802</v>
      </c>
      <c r="B4156" s="250" t="s">
        <v>4598</v>
      </c>
      <c r="C4156" s="250" t="s">
        <v>204</v>
      </c>
      <c r="D4156" s="251" t="n">
        <v>10.26</v>
      </c>
    </row>
    <row r="4157" customFormat="false" ht="12.8" hidden="false" customHeight="false" outlineLevel="0" collapsed="false">
      <c r="A4157" s="250" t="n">
        <v>89803</v>
      </c>
      <c r="B4157" s="250" t="s">
        <v>4599</v>
      </c>
      <c r="C4157" s="250" t="s">
        <v>204</v>
      </c>
      <c r="D4157" s="251" t="n">
        <v>18.16</v>
      </c>
    </row>
    <row r="4158" customFormat="false" ht="12.8" hidden="false" customHeight="false" outlineLevel="0" collapsed="false">
      <c r="A4158" s="250" t="n">
        <v>89804</v>
      </c>
      <c r="B4158" s="250" t="s">
        <v>4600</v>
      </c>
      <c r="C4158" s="250" t="s">
        <v>204</v>
      </c>
      <c r="D4158" s="251" t="n">
        <v>20.4</v>
      </c>
    </row>
    <row r="4159" customFormat="false" ht="12.8" hidden="false" customHeight="false" outlineLevel="0" collapsed="false">
      <c r="A4159" s="250" t="n">
        <v>89805</v>
      </c>
      <c r="B4159" s="250" t="s">
        <v>4601</v>
      </c>
      <c r="C4159" s="250" t="s">
        <v>204</v>
      </c>
      <c r="D4159" s="251" t="n">
        <v>21.7</v>
      </c>
    </row>
    <row r="4160" customFormat="false" ht="12.8" hidden="false" customHeight="false" outlineLevel="0" collapsed="false">
      <c r="A4160" s="250" t="n">
        <v>89806</v>
      </c>
      <c r="B4160" s="250" t="s">
        <v>4602</v>
      </c>
      <c r="C4160" s="250" t="s">
        <v>204</v>
      </c>
      <c r="D4160" s="251" t="n">
        <v>22.7</v>
      </c>
    </row>
    <row r="4161" customFormat="false" ht="12.8" hidden="false" customHeight="false" outlineLevel="0" collapsed="false">
      <c r="A4161" s="250" t="n">
        <v>89807</v>
      </c>
      <c r="B4161" s="250" t="s">
        <v>4603</v>
      </c>
      <c r="C4161" s="250" t="s">
        <v>204</v>
      </c>
      <c r="D4161" s="251" t="n">
        <v>39.16</v>
      </c>
    </row>
    <row r="4162" customFormat="false" ht="12.8" hidden="false" customHeight="false" outlineLevel="0" collapsed="false">
      <c r="A4162" s="250" t="n">
        <v>89808</v>
      </c>
      <c r="B4162" s="250" t="s">
        <v>4604</v>
      </c>
      <c r="C4162" s="250" t="s">
        <v>204</v>
      </c>
      <c r="D4162" s="251" t="n">
        <v>60.21</v>
      </c>
    </row>
    <row r="4163" customFormat="false" ht="12.8" hidden="false" customHeight="false" outlineLevel="0" collapsed="false">
      <c r="A4163" s="250" t="n">
        <v>89809</v>
      </c>
      <c r="B4163" s="250" t="s">
        <v>4605</v>
      </c>
      <c r="C4163" s="250" t="s">
        <v>204</v>
      </c>
      <c r="D4163" s="251" t="n">
        <v>31.15</v>
      </c>
    </row>
    <row r="4164" customFormat="false" ht="12.8" hidden="false" customHeight="false" outlineLevel="0" collapsed="false">
      <c r="A4164" s="250" t="n">
        <v>89810</v>
      </c>
      <c r="B4164" s="250" t="s">
        <v>4606</v>
      </c>
      <c r="C4164" s="250" t="s">
        <v>204</v>
      </c>
      <c r="D4164" s="251" t="n">
        <v>32.01</v>
      </c>
    </row>
    <row r="4165" customFormat="false" ht="12.8" hidden="false" customHeight="false" outlineLevel="0" collapsed="false">
      <c r="A4165" s="250" t="n">
        <v>89811</v>
      </c>
      <c r="B4165" s="250" t="s">
        <v>4607</v>
      </c>
      <c r="C4165" s="250" t="s">
        <v>204</v>
      </c>
      <c r="D4165" s="251" t="n">
        <v>46.53</v>
      </c>
    </row>
    <row r="4166" customFormat="false" ht="12.8" hidden="false" customHeight="false" outlineLevel="0" collapsed="false">
      <c r="A4166" s="250" t="n">
        <v>89812</v>
      </c>
      <c r="B4166" s="250" t="s">
        <v>4608</v>
      </c>
      <c r="C4166" s="250" t="s">
        <v>204</v>
      </c>
      <c r="D4166" s="251" t="n">
        <v>82.36</v>
      </c>
    </row>
    <row r="4167" customFormat="false" ht="12.8" hidden="false" customHeight="false" outlineLevel="0" collapsed="false">
      <c r="A4167" s="250" t="n">
        <v>89813</v>
      </c>
      <c r="B4167" s="250" t="s">
        <v>4609</v>
      </c>
      <c r="C4167" s="250" t="s">
        <v>204</v>
      </c>
      <c r="D4167" s="251" t="n">
        <v>6.05</v>
      </c>
    </row>
    <row r="4168" customFormat="false" ht="12.8" hidden="false" customHeight="false" outlineLevel="0" collapsed="false">
      <c r="A4168" s="250" t="n">
        <v>89814</v>
      </c>
      <c r="B4168" s="250" t="s">
        <v>4610</v>
      </c>
      <c r="C4168" s="250" t="s">
        <v>204</v>
      </c>
      <c r="D4168" s="251" t="n">
        <v>17.12</v>
      </c>
    </row>
    <row r="4169" customFormat="false" ht="12.8" hidden="false" customHeight="false" outlineLevel="0" collapsed="false">
      <c r="A4169" s="250" t="n">
        <v>89815</v>
      </c>
      <c r="B4169" s="250" t="s">
        <v>4611</v>
      </c>
      <c r="C4169" s="250" t="s">
        <v>204</v>
      </c>
      <c r="D4169" s="251" t="n">
        <v>28.21</v>
      </c>
    </row>
    <row r="4170" customFormat="false" ht="12.8" hidden="false" customHeight="false" outlineLevel="0" collapsed="false">
      <c r="A4170" s="250" t="n">
        <v>89816</v>
      </c>
      <c r="B4170" s="250" t="s">
        <v>4612</v>
      </c>
      <c r="C4170" s="250" t="s">
        <v>204</v>
      </c>
      <c r="D4170" s="251" t="n">
        <v>40.63</v>
      </c>
    </row>
    <row r="4171" customFormat="false" ht="12.8" hidden="false" customHeight="false" outlineLevel="0" collapsed="false">
      <c r="A4171" s="250" t="n">
        <v>89817</v>
      </c>
      <c r="B4171" s="250" t="s">
        <v>4613</v>
      </c>
      <c r="C4171" s="250" t="s">
        <v>204</v>
      </c>
      <c r="D4171" s="251" t="n">
        <v>15.23</v>
      </c>
    </row>
    <row r="4172" customFormat="false" ht="12.8" hidden="false" customHeight="false" outlineLevel="0" collapsed="false">
      <c r="A4172" s="250" t="n">
        <v>89818</v>
      </c>
      <c r="B4172" s="250" t="s">
        <v>4614</v>
      </c>
      <c r="C4172" s="250" t="s">
        <v>204</v>
      </c>
      <c r="D4172" s="251" t="n">
        <v>52.1</v>
      </c>
    </row>
    <row r="4173" customFormat="false" ht="12.8" hidden="false" customHeight="false" outlineLevel="0" collapsed="false">
      <c r="A4173" s="250" t="n">
        <v>89819</v>
      </c>
      <c r="B4173" s="250" t="s">
        <v>4615</v>
      </c>
      <c r="C4173" s="250" t="s">
        <v>204</v>
      </c>
      <c r="D4173" s="251" t="n">
        <v>24.52</v>
      </c>
    </row>
    <row r="4174" customFormat="false" ht="12.8" hidden="false" customHeight="false" outlineLevel="0" collapsed="false">
      <c r="A4174" s="250" t="n">
        <v>89821</v>
      </c>
      <c r="B4174" s="250" t="s">
        <v>4616</v>
      </c>
      <c r="C4174" s="250" t="s">
        <v>204</v>
      </c>
      <c r="D4174" s="251" t="n">
        <v>20.5</v>
      </c>
    </row>
    <row r="4175" customFormat="false" ht="12.8" hidden="false" customHeight="false" outlineLevel="0" collapsed="false">
      <c r="A4175" s="250" t="n">
        <v>89822</v>
      </c>
      <c r="B4175" s="250" t="s">
        <v>4617</v>
      </c>
      <c r="C4175" s="250" t="s">
        <v>204</v>
      </c>
      <c r="D4175" s="251" t="n">
        <v>25.42</v>
      </c>
    </row>
    <row r="4176" customFormat="false" ht="12.8" hidden="false" customHeight="false" outlineLevel="0" collapsed="false">
      <c r="A4176" s="250" t="n">
        <v>89823</v>
      </c>
      <c r="B4176" s="250" t="s">
        <v>4618</v>
      </c>
      <c r="C4176" s="250" t="s">
        <v>204</v>
      </c>
      <c r="D4176" s="251" t="n">
        <v>36.59</v>
      </c>
    </row>
    <row r="4177" customFormat="false" ht="12.8" hidden="false" customHeight="false" outlineLevel="0" collapsed="false">
      <c r="A4177" s="250" t="n">
        <v>89824</v>
      </c>
      <c r="B4177" s="250" t="s">
        <v>4619</v>
      </c>
      <c r="C4177" s="250" t="s">
        <v>204</v>
      </c>
      <c r="D4177" s="251" t="n">
        <v>38.17</v>
      </c>
    </row>
    <row r="4178" customFormat="false" ht="12.8" hidden="false" customHeight="false" outlineLevel="0" collapsed="false">
      <c r="A4178" s="250" t="n">
        <v>89825</v>
      </c>
      <c r="B4178" s="250" t="s">
        <v>4620</v>
      </c>
      <c r="C4178" s="250" t="s">
        <v>204</v>
      </c>
      <c r="D4178" s="251" t="n">
        <v>16.87</v>
      </c>
    </row>
    <row r="4179" customFormat="false" ht="12.8" hidden="false" customHeight="false" outlineLevel="0" collapsed="false">
      <c r="A4179" s="250" t="n">
        <v>89826</v>
      </c>
      <c r="B4179" s="250" t="s">
        <v>4621</v>
      </c>
      <c r="C4179" s="250" t="s">
        <v>204</v>
      </c>
      <c r="D4179" s="251" t="n">
        <v>122.71</v>
      </c>
    </row>
    <row r="4180" customFormat="false" ht="12.8" hidden="false" customHeight="false" outlineLevel="0" collapsed="false">
      <c r="A4180" s="250" t="n">
        <v>89827</v>
      </c>
      <c r="B4180" s="250" t="s">
        <v>4622</v>
      </c>
      <c r="C4180" s="250" t="s">
        <v>204</v>
      </c>
      <c r="D4180" s="251" t="n">
        <v>19.27</v>
      </c>
    </row>
    <row r="4181" customFormat="false" ht="12.8" hidden="false" customHeight="false" outlineLevel="0" collapsed="false">
      <c r="A4181" s="250" t="n">
        <v>89828</v>
      </c>
      <c r="B4181" s="250" t="s">
        <v>4623</v>
      </c>
      <c r="C4181" s="250" t="s">
        <v>204</v>
      </c>
      <c r="D4181" s="251" t="n">
        <v>58.96</v>
      </c>
    </row>
    <row r="4182" customFormat="false" ht="12.8" hidden="false" customHeight="false" outlineLevel="0" collapsed="false">
      <c r="A4182" s="250" t="n">
        <v>89829</v>
      </c>
      <c r="B4182" s="250" t="s">
        <v>4624</v>
      </c>
      <c r="C4182" s="250" t="s">
        <v>204</v>
      </c>
      <c r="D4182" s="251" t="n">
        <v>37.46</v>
      </c>
    </row>
    <row r="4183" customFormat="false" ht="12.8" hidden="false" customHeight="false" outlineLevel="0" collapsed="false">
      <c r="A4183" s="250" t="n">
        <v>89830</v>
      </c>
      <c r="B4183" s="250" t="s">
        <v>4625</v>
      </c>
      <c r="C4183" s="250" t="s">
        <v>204</v>
      </c>
      <c r="D4183" s="251" t="n">
        <v>39.58</v>
      </c>
    </row>
    <row r="4184" customFormat="false" ht="12.8" hidden="false" customHeight="false" outlineLevel="0" collapsed="false">
      <c r="A4184" s="250" t="n">
        <v>89831</v>
      </c>
      <c r="B4184" s="250" t="s">
        <v>4626</v>
      </c>
      <c r="C4184" s="250" t="s">
        <v>204</v>
      </c>
      <c r="D4184" s="251" t="n">
        <v>62.92</v>
      </c>
    </row>
    <row r="4185" customFormat="false" ht="12.8" hidden="false" customHeight="false" outlineLevel="0" collapsed="false">
      <c r="A4185" s="250" t="n">
        <v>89832</v>
      </c>
      <c r="B4185" s="250" t="s">
        <v>4627</v>
      </c>
      <c r="C4185" s="250" t="s">
        <v>204</v>
      </c>
      <c r="D4185" s="251" t="n">
        <v>41.69</v>
      </c>
    </row>
    <row r="4186" customFormat="false" ht="12.8" hidden="false" customHeight="false" outlineLevel="0" collapsed="false">
      <c r="A4186" s="250" t="n">
        <v>89833</v>
      </c>
      <c r="B4186" s="250" t="s">
        <v>4628</v>
      </c>
      <c r="C4186" s="250" t="s">
        <v>204</v>
      </c>
      <c r="D4186" s="251" t="n">
        <v>47.89</v>
      </c>
    </row>
    <row r="4187" customFormat="false" ht="12.8" hidden="false" customHeight="false" outlineLevel="0" collapsed="false">
      <c r="A4187" s="250" t="n">
        <v>89834</v>
      </c>
      <c r="B4187" s="250" t="s">
        <v>4629</v>
      </c>
      <c r="C4187" s="250" t="s">
        <v>204</v>
      </c>
      <c r="D4187" s="251" t="n">
        <v>56.11</v>
      </c>
    </row>
    <row r="4188" customFormat="false" ht="12.8" hidden="false" customHeight="false" outlineLevel="0" collapsed="false">
      <c r="A4188" s="250" t="n">
        <v>89835</v>
      </c>
      <c r="B4188" s="250" t="s">
        <v>4630</v>
      </c>
      <c r="C4188" s="250" t="s">
        <v>204</v>
      </c>
      <c r="D4188" s="251" t="n">
        <v>43.38</v>
      </c>
    </row>
    <row r="4189" customFormat="false" ht="12.8" hidden="false" customHeight="false" outlineLevel="0" collapsed="false">
      <c r="A4189" s="250" t="n">
        <v>89836</v>
      </c>
      <c r="B4189" s="250" t="s">
        <v>4631</v>
      </c>
      <c r="C4189" s="250" t="s">
        <v>204</v>
      </c>
      <c r="D4189" s="251" t="n">
        <v>192.7</v>
      </c>
    </row>
    <row r="4190" customFormat="false" ht="12.8" hidden="false" customHeight="false" outlineLevel="0" collapsed="false">
      <c r="A4190" s="250" t="n">
        <v>89837</v>
      </c>
      <c r="B4190" s="250" t="s">
        <v>4632</v>
      </c>
      <c r="C4190" s="250" t="s">
        <v>204</v>
      </c>
      <c r="D4190" s="251" t="n">
        <v>129.58</v>
      </c>
    </row>
    <row r="4191" customFormat="false" ht="12.8" hidden="false" customHeight="false" outlineLevel="0" collapsed="false">
      <c r="A4191" s="250" t="n">
        <v>89838</v>
      </c>
      <c r="B4191" s="250" t="s">
        <v>4633</v>
      </c>
      <c r="C4191" s="250" t="s">
        <v>204</v>
      </c>
      <c r="D4191" s="251" t="n">
        <v>148.72</v>
      </c>
    </row>
    <row r="4192" customFormat="false" ht="12.8" hidden="false" customHeight="false" outlineLevel="0" collapsed="false">
      <c r="A4192" s="250" t="n">
        <v>89839</v>
      </c>
      <c r="B4192" s="250" t="s">
        <v>4634</v>
      </c>
      <c r="C4192" s="250" t="s">
        <v>204</v>
      </c>
      <c r="D4192" s="251" t="n">
        <v>168.45</v>
      </c>
    </row>
    <row r="4193" customFormat="false" ht="12.8" hidden="false" customHeight="false" outlineLevel="0" collapsed="false">
      <c r="A4193" s="250" t="n">
        <v>89840</v>
      </c>
      <c r="B4193" s="250" t="s">
        <v>4635</v>
      </c>
      <c r="C4193" s="250" t="s">
        <v>204</v>
      </c>
      <c r="D4193" s="251" t="n">
        <v>174.85</v>
      </c>
    </row>
    <row r="4194" customFormat="false" ht="12.8" hidden="false" customHeight="false" outlineLevel="0" collapsed="false">
      <c r="A4194" s="250" t="n">
        <v>89841</v>
      </c>
      <c r="B4194" s="250" t="s">
        <v>4636</v>
      </c>
      <c r="C4194" s="250" t="s">
        <v>204</v>
      </c>
      <c r="D4194" s="251" t="n">
        <v>254.9</v>
      </c>
    </row>
    <row r="4195" customFormat="false" ht="12.8" hidden="false" customHeight="false" outlineLevel="0" collapsed="false">
      <c r="A4195" s="250" t="n">
        <v>89842</v>
      </c>
      <c r="B4195" s="250" t="s">
        <v>4637</v>
      </c>
      <c r="C4195" s="250" t="s">
        <v>204</v>
      </c>
      <c r="D4195" s="251" t="n">
        <v>50.23</v>
      </c>
    </row>
    <row r="4196" customFormat="false" ht="12.8" hidden="false" customHeight="false" outlineLevel="0" collapsed="false">
      <c r="A4196" s="250" t="n">
        <v>89844</v>
      </c>
      <c r="B4196" s="250" t="s">
        <v>4638</v>
      </c>
      <c r="C4196" s="250" t="s">
        <v>204</v>
      </c>
      <c r="D4196" s="251" t="n">
        <v>63.07</v>
      </c>
    </row>
    <row r="4197" customFormat="false" ht="12.8" hidden="false" customHeight="false" outlineLevel="0" collapsed="false">
      <c r="A4197" s="250" t="n">
        <v>89845</v>
      </c>
      <c r="B4197" s="250" t="s">
        <v>4639</v>
      </c>
      <c r="C4197" s="250" t="s">
        <v>204</v>
      </c>
      <c r="D4197" s="251" t="n">
        <v>98.26</v>
      </c>
    </row>
    <row r="4198" customFormat="false" ht="12.8" hidden="false" customHeight="false" outlineLevel="0" collapsed="false">
      <c r="A4198" s="250" t="n">
        <v>89846</v>
      </c>
      <c r="B4198" s="250" t="s">
        <v>4640</v>
      </c>
      <c r="C4198" s="250" t="s">
        <v>204</v>
      </c>
      <c r="D4198" s="251" t="n">
        <v>208.28</v>
      </c>
    </row>
    <row r="4199" customFormat="false" ht="12.8" hidden="false" customHeight="false" outlineLevel="0" collapsed="false">
      <c r="A4199" s="250" t="n">
        <v>89847</v>
      </c>
      <c r="B4199" s="250" t="s">
        <v>4641</v>
      </c>
      <c r="C4199" s="250" t="s">
        <v>204</v>
      </c>
      <c r="D4199" s="251" t="n">
        <v>248</v>
      </c>
    </row>
    <row r="4200" customFormat="false" ht="12.8" hidden="false" customHeight="false" outlineLevel="0" collapsed="false">
      <c r="A4200" s="250" t="n">
        <v>89850</v>
      </c>
      <c r="B4200" s="250" t="s">
        <v>4642</v>
      </c>
      <c r="C4200" s="250" t="s">
        <v>204</v>
      </c>
      <c r="D4200" s="251" t="n">
        <v>35.27</v>
      </c>
    </row>
    <row r="4201" customFormat="false" ht="12.8" hidden="false" customHeight="false" outlineLevel="0" collapsed="false">
      <c r="A4201" s="250" t="n">
        <v>89851</v>
      </c>
      <c r="B4201" s="250" t="s">
        <v>4643</v>
      </c>
      <c r="C4201" s="250" t="s">
        <v>204</v>
      </c>
      <c r="D4201" s="251" t="n">
        <v>36.13</v>
      </c>
    </row>
    <row r="4202" customFormat="false" ht="12.8" hidden="false" customHeight="false" outlineLevel="0" collapsed="false">
      <c r="A4202" s="250" t="n">
        <v>89852</v>
      </c>
      <c r="B4202" s="250" t="s">
        <v>4644</v>
      </c>
      <c r="C4202" s="250" t="s">
        <v>204</v>
      </c>
      <c r="D4202" s="251" t="n">
        <v>50.65</v>
      </c>
    </row>
    <row r="4203" customFormat="false" ht="12.8" hidden="false" customHeight="false" outlineLevel="0" collapsed="false">
      <c r="A4203" s="250" t="n">
        <v>89853</v>
      </c>
      <c r="B4203" s="250" t="s">
        <v>4645</v>
      </c>
      <c r="C4203" s="250" t="s">
        <v>204</v>
      </c>
      <c r="D4203" s="251" t="n">
        <v>86.48</v>
      </c>
    </row>
    <row r="4204" customFormat="false" ht="12.8" hidden="false" customHeight="false" outlineLevel="0" collapsed="false">
      <c r="A4204" s="250" t="n">
        <v>89854</v>
      </c>
      <c r="B4204" s="250" t="s">
        <v>4646</v>
      </c>
      <c r="C4204" s="250" t="s">
        <v>204</v>
      </c>
      <c r="D4204" s="251" t="n">
        <v>108.45</v>
      </c>
    </row>
    <row r="4205" customFormat="false" ht="12.8" hidden="false" customHeight="false" outlineLevel="0" collapsed="false">
      <c r="A4205" s="250" t="n">
        <v>89855</v>
      </c>
      <c r="B4205" s="250" t="s">
        <v>4647</v>
      </c>
      <c r="C4205" s="250" t="s">
        <v>204</v>
      </c>
      <c r="D4205" s="251" t="n">
        <v>113.78</v>
      </c>
    </row>
    <row r="4206" customFormat="false" ht="12.8" hidden="false" customHeight="false" outlineLevel="0" collapsed="false">
      <c r="A4206" s="250" t="n">
        <v>89856</v>
      </c>
      <c r="B4206" s="250" t="s">
        <v>4648</v>
      </c>
      <c r="C4206" s="250" t="s">
        <v>204</v>
      </c>
      <c r="D4206" s="251" t="n">
        <v>23.25</v>
      </c>
    </row>
    <row r="4207" customFormat="false" ht="12.8" hidden="false" customHeight="false" outlineLevel="0" collapsed="false">
      <c r="A4207" s="250" t="n">
        <v>89857</v>
      </c>
      <c r="B4207" s="250" t="s">
        <v>4649</v>
      </c>
      <c r="C4207" s="250" t="s">
        <v>204</v>
      </c>
      <c r="D4207" s="251" t="n">
        <v>39.33</v>
      </c>
    </row>
    <row r="4208" customFormat="false" ht="12.8" hidden="false" customHeight="false" outlineLevel="0" collapsed="false">
      <c r="A4208" s="250" t="n">
        <v>89860</v>
      </c>
      <c r="B4208" s="250" t="s">
        <v>4650</v>
      </c>
      <c r="C4208" s="250" t="s">
        <v>204</v>
      </c>
      <c r="D4208" s="251" t="n">
        <v>53.37</v>
      </c>
    </row>
    <row r="4209" customFormat="false" ht="12.8" hidden="false" customHeight="false" outlineLevel="0" collapsed="false">
      <c r="A4209" s="250" t="n">
        <v>89861</v>
      </c>
      <c r="B4209" s="250" t="s">
        <v>4651</v>
      </c>
      <c r="C4209" s="250" t="s">
        <v>204</v>
      </c>
      <c r="D4209" s="251" t="n">
        <v>61.59</v>
      </c>
    </row>
    <row r="4210" customFormat="false" ht="12.8" hidden="false" customHeight="false" outlineLevel="0" collapsed="false">
      <c r="A4210" s="250" t="n">
        <v>89866</v>
      </c>
      <c r="B4210" s="250" t="s">
        <v>4652</v>
      </c>
      <c r="C4210" s="250" t="s">
        <v>204</v>
      </c>
      <c r="D4210" s="251" t="n">
        <v>9.16</v>
      </c>
    </row>
    <row r="4211" customFormat="false" ht="12.8" hidden="false" customHeight="false" outlineLevel="0" collapsed="false">
      <c r="A4211" s="250" t="n">
        <v>89867</v>
      </c>
      <c r="B4211" s="250" t="s">
        <v>4653</v>
      </c>
      <c r="C4211" s="250" t="s">
        <v>204</v>
      </c>
      <c r="D4211" s="251" t="n">
        <v>9.92</v>
      </c>
    </row>
    <row r="4212" customFormat="false" ht="12.8" hidden="false" customHeight="false" outlineLevel="0" collapsed="false">
      <c r="A4212" s="250" t="n">
        <v>89868</v>
      </c>
      <c r="B4212" s="250" t="s">
        <v>4654</v>
      </c>
      <c r="C4212" s="250" t="s">
        <v>204</v>
      </c>
      <c r="D4212" s="251" t="n">
        <v>6.72</v>
      </c>
    </row>
    <row r="4213" customFormat="false" ht="12.8" hidden="false" customHeight="false" outlineLevel="0" collapsed="false">
      <c r="A4213" s="250" t="n">
        <v>89869</v>
      </c>
      <c r="B4213" s="250" t="s">
        <v>4655</v>
      </c>
      <c r="C4213" s="250" t="s">
        <v>204</v>
      </c>
      <c r="D4213" s="251" t="n">
        <v>12.59</v>
      </c>
    </row>
    <row r="4214" customFormat="false" ht="12.8" hidden="false" customHeight="false" outlineLevel="0" collapsed="false">
      <c r="A4214" s="250" t="n">
        <v>89979</v>
      </c>
      <c r="B4214" s="250" t="s">
        <v>4656</v>
      </c>
      <c r="C4214" s="250" t="s">
        <v>204</v>
      </c>
      <c r="D4214" s="251" t="n">
        <v>25.58</v>
      </c>
    </row>
    <row r="4215" customFormat="false" ht="12.8" hidden="false" customHeight="false" outlineLevel="0" collapsed="false">
      <c r="A4215" s="250" t="n">
        <v>89981</v>
      </c>
      <c r="B4215" s="250" t="s">
        <v>4657</v>
      </c>
      <c r="C4215" s="250" t="s">
        <v>204</v>
      </c>
      <c r="D4215" s="251" t="n">
        <v>21.5</v>
      </c>
    </row>
    <row r="4216" customFormat="false" ht="12.8" hidden="false" customHeight="false" outlineLevel="0" collapsed="false">
      <c r="A4216" s="250" t="n">
        <v>90373</v>
      </c>
      <c r="B4216" s="250" t="s">
        <v>4658</v>
      </c>
      <c r="C4216" s="250" t="s">
        <v>204</v>
      </c>
      <c r="D4216" s="251" t="n">
        <v>15.01</v>
      </c>
    </row>
    <row r="4217" customFormat="false" ht="12.8" hidden="false" customHeight="false" outlineLevel="0" collapsed="false">
      <c r="A4217" s="250" t="n">
        <v>90374</v>
      </c>
      <c r="B4217" s="250" t="s">
        <v>4659</v>
      </c>
      <c r="C4217" s="250" t="s">
        <v>204</v>
      </c>
      <c r="D4217" s="251" t="n">
        <v>24.85</v>
      </c>
    </row>
    <row r="4218" customFormat="false" ht="12.8" hidden="false" customHeight="false" outlineLevel="0" collapsed="false">
      <c r="A4218" s="250" t="n">
        <v>92287</v>
      </c>
      <c r="B4218" s="250" t="s">
        <v>4660</v>
      </c>
      <c r="C4218" s="250" t="s">
        <v>204</v>
      </c>
      <c r="D4218" s="251" t="n">
        <v>19.16</v>
      </c>
    </row>
    <row r="4219" customFormat="false" ht="12.8" hidden="false" customHeight="false" outlineLevel="0" collapsed="false">
      <c r="A4219" s="250" t="n">
        <v>92288</v>
      </c>
      <c r="B4219" s="250" t="s">
        <v>4661</v>
      </c>
      <c r="C4219" s="250" t="s">
        <v>204</v>
      </c>
      <c r="D4219" s="251" t="n">
        <v>29.72</v>
      </c>
    </row>
    <row r="4220" customFormat="false" ht="12.8" hidden="false" customHeight="false" outlineLevel="0" collapsed="false">
      <c r="A4220" s="250" t="n">
        <v>92289</v>
      </c>
      <c r="B4220" s="250" t="s">
        <v>4662</v>
      </c>
      <c r="C4220" s="250" t="s">
        <v>204</v>
      </c>
      <c r="D4220" s="251" t="n">
        <v>51.54</v>
      </c>
    </row>
    <row r="4221" customFormat="false" ht="12.8" hidden="false" customHeight="false" outlineLevel="0" collapsed="false">
      <c r="A4221" s="250" t="n">
        <v>92290</v>
      </c>
      <c r="B4221" s="250" t="s">
        <v>4663</v>
      </c>
      <c r="C4221" s="250" t="s">
        <v>204</v>
      </c>
      <c r="D4221" s="251" t="n">
        <v>77.24</v>
      </c>
    </row>
    <row r="4222" customFormat="false" ht="12.8" hidden="false" customHeight="false" outlineLevel="0" collapsed="false">
      <c r="A4222" s="250" t="n">
        <v>92291</v>
      </c>
      <c r="B4222" s="250" t="s">
        <v>4664</v>
      </c>
      <c r="C4222" s="250" t="s">
        <v>204</v>
      </c>
      <c r="D4222" s="251" t="n">
        <v>118.83</v>
      </c>
    </row>
    <row r="4223" customFormat="false" ht="12.8" hidden="false" customHeight="false" outlineLevel="0" collapsed="false">
      <c r="A4223" s="250" t="n">
        <v>92292</v>
      </c>
      <c r="B4223" s="250" t="s">
        <v>4665</v>
      </c>
      <c r="C4223" s="250" t="s">
        <v>204</v>
      </c>
      <c r="D4223" s="251" t="n">
        <v>360.07</v>
      </c>
    </row>
    <row r="4224" customFormat="false" ht="12.8" hidden="false" customHeight="false" outlineLevel="0" collapsed="false">
      <c r="A4224" s="250" t="n">
        <v>92293</v>
      </c>
      <c r="B4224" s="250" t="s">
        <v>4666</v>
      </c>
      <c r="C4224" s="250" t="s">
        <v>204</v>
      </c>
      <c r="D4224" s="251" t="n">
        <v>11.05</v>
      </c>
    </row>
    <row r="4225" customFormat="false" ht="12.8" hidden="false" customHeight="false" outlineLevel="0" collapsed="false">
      <c r="A4225" s="250" t="n">
        <v>92294</v>
      </c>
      <c r="B4225" s="250" t="s">
        <v>4667</v>
      </c>
      <c r="C4225" s="250" t="s">
        <v>204</v>
      </c>
      <c r="D4225" s="251" t="n">
        <v>18.23</v>
      </c>
    </row>
    <row r="4226" customFormat="false" ht="12.8" hidden="false" customHeight="false" outlineLevel="0" collapsed="false">
      <c r="A4226" s="250" t="n">
        <v>92295</v>
      </c>
      <c r="B4226" s="250" t="s">
        <v>4668</v>
      </c>
      <c r="C4226" s="250" t="s">
        <v>204</v>
      </c>
      <c r="D4226" s="251" t="n">
        <v>33.47</v>
      </c>
    </row>
    <row r="4227" customFormat="false" ht="12.8" hidden="false" customHeight="false" outlineLevel="0" collapsed="false">
      <c r="A4227" s="250" t="n">
        <v>92296</v>
      </c>
      <c r="B4227" s="250" t="s">
        <v>4669</v>
      </c>
      <c r="C4227" s="250" t="s">
        <v>204</v>
      </c>
      <c r="D4227" s="251" t="n">
        <v>44.15</v>
      </c>
    </row>
    <row r="4228" customFormat="false" ht="12.8" hidden="false" customHeight="false" outlineLevel="0" collapsed="false">
      <c r="A4228" s="250" t="n">
        <v>92297</v>
      </c>
      <c r="B4228" s="250" t="s">
        <v>4670</v>
      </c>
      <c r="C4228" s="250" t="s">
        <v>204</v>
      </c>
      <c r="D4228" s="251" t="n">
        <v>67.93</v>
      </c>
    </row>
    <row r="4229" customFormat="false" ht="12.8" hidden="false" customHeight="false" outlineLevel="0" collapsed="false">
      <c r="A4229" s="250" t="n">
        <v>92298</v>
      </c>
      <c r="B4229" s="250" t="s">
        <v>4671</v>
      </c>
      <c r="C4229" s="250" t="s">
        <v>204</v>
      </c>
      <c r="D4229" s="251" t="n">
        <v>186.3</v>
      </c>
    </row>
    <row r="4230" customFormat="false" ht="12.8" hidden="false" customHeight="false" outlineLevel="0" collapsed="false">
      <c r="A4230" s="250" t="n">
        <v>92299</v>
      </c>
      <c r="B4230" s="250" t="s">
        <v>4672</v>
      </c>
      <c r="C4230" s="250" t="s">
        <v>204</v>
      </c>
      <c r="D4230" s="251" t="n">
        <v>25.24</v>
      </c>
    </row>
    <row r="4231" customFormat="false" ht="12.8" hidden="false" customHeight="false" outlineLevel="0" collapsed="false">
      <c r="A4231" s="250" t="n">
        <v>92300</v>
      </c>
      <c r="B4231" s="250" t="s">
        <v>4673</v>
      </c>
      <c r="C4231" s="250" t="s">
        <v>204</v>
      </c>
      <c r="D4231" s="251" t="n">
        <v>37.92</v>
      </c>
    </row>
    <row r="4232" customFormat="false" ht="12.8" hidden="false" customHeight="false" outlineLevel="0" collapsed="false">
      <c r="A4232" s="250" t="n">
        <v>92301</v>
      </c>
      <c r="B4232" s="250" t="s">
        <v>4674</v>
      </c>
      <c r="C4232" s="250" t="s">
        <v>204</v>
      </c>
      <c r="D4232" s="251" t="n">
        <v>72.96</v>
      </c>
    </row>
    <row r="4233" customFormat="false" ht="12.8" hidden="false" customHeight="false" outlineLevel="0" collapsed="false">
      <c r="A4233" s="250" t="n">
        <v>92302</v>
      </c>
      <c r="B4233" s="250" t="s">
        <v>4675</v>
      </c>
      <c r="C4233" s="250" t="s">
        <v>204</v>
      </c>
      <c r="D4233" s="251" t="n">
        <v>95.98</v>
      </c>
    </row>
    <row r="4234" customFormat="false" ht="12.8" hidden="false" customHeight="false" outlineLevel="0" collapsed="false">
      <c r="A4234" s="250" t="n">
        <v>92303</v>
      </c>
      <c r="B4234" s="250" t="s">
        <v>4676</v>
      </c>
      <c r="C4234" s="250" t="s">
        <v>204</v>
      </c>
      <c r="D4234" s="251" t="n">
        <v>173.78</v>
      </c>
    </row>
    <row r="4235" customFormat="false" ht="12.8" hidden="false" customHeight="false" outlineLevel="0" collapsed="false">
      <c r="A4235" s="250" t="n">
        <v>92304</v>
      </c>
      <c r="B4235" s="250" t="s">
        <v>4677</v>
      </c>
      <c r="C4235" s="250" t="s">
        <v>204</v>
      </c>
      <c r="D4235" s="251" t="n">
        <v>443.29</v>
      </c>
    </row>
    <row r="4236" customFormat="false" ht="12.8" hidden="false" customHeight="false" outlineLevel="0" collapsed="false">
      <c r="A4236" s="250" t="n">
        <v>92311</v>
      </c>
      <c r="B4236" s="250" t="s">
        <v>4678</v>
      </c>
      <c r="C4236" s="250" t="s">
        <v>204</v>
      </c>
      <c r="D4236" s="251" t="n">
        <v>15.58</v>
      </c>
    </row>
    <row r="4237" customFormat="false" ht="12.8" hidden="false" customHeight="false" outlineLevel="0" collapsed="false">
      <c r="A4237" s="250" t="n">
        <v>92312</v>
      </c>
      <c r="B4237" s="250" t="s">
        <v>4679</v>
      </c>
      <c r="C4237" s="250" t="s">
        <v>204</v>
      </c>
      <c r="D4237" s="251" t="n">
        <v>24.92</v>
      </c>
    </row>
    <row r="4238" customFormat="false" ht="12.8" hidden="false" customHeight="false" outlineLevel="0" collapsed="false">
      <c r="A4238" s="250" t="n">
        <v>92313</v>
      </c>
      <c r="B4238" s="250" t="s">
        <v>4680</v>
      </c>
      <c r="C4238" s="250" t="s">
        <v>204</v>
      </c>
      <c r="D4238" s="251" t="n">
        <v>35.03</v>
      </c>
    </row>
    <row r="4239" customFormat="false" ht="12.8" hidden="false" customHeight="false" outlineLevel="0" collapsed="false">
      <c r="A4239" s="250" t="n">
        <v>92314</v>
      </c>
      <c r="B4239" s="250" t="s">
        <v>4681</v>
      </c>
      <c r="C4239" s="250" t="s">
        <v>204</v>
      </c>
      <c r="D4239" s="251" t="n">
        <v>10.61</v>
      </c>
    </row>
    <row r="4240" customFormat="false" ht="12.8" hidden="false" customHeight="false" outlineLevel="0" collapsed="false">
      <c r="A4240" s="250" t="n">
        <v>92315</v>
      </c>
      <c r="B4240" s="250" t="s">
        <v>4682</v>
      </c>
      <c r="C4240" s="250" t="s">
        <v>204</v>
      </c>
      <c r="D4240" s="251" t="n">
        <v>14.9</v>
      </c>
    </row>
    <row r="4241" customFormat="false" ht="12.8" hidden="false" customHeight="false" outlineLevel="0" collapsed="false">
      <c r="A4241" s="250" t="n">
        <v>92316</v>
      </c>
      <c r="B4241" s="250" t="s">
        <v>4683</v>
      </c>
      <c r="C4241" s="250" t="s">
        <v>204</v>
      </c>
      <c r="D4241" s="251" t="n">
        <v>21.79</v>
      </c>
    </row>
    <row r="4242" customFormat="false" ht="12.8" hidden="false" customHeight="false" outlineLevel="0" collapsed="false">
      <c r="A4242" s="250" t="n">
        <v>92317</v>
      </c>
      <c r="B4242" s="250" t="s">
        <v>4684</v>
      </c>
      <c r="C4242" s="250" t="s">
        <v>204</v>
      </c>
      <c r="D4242" s="251" t="n">
        <v>22.01</v>
      </c>
    </row>
    <row r="4243" customFormat="false" ht="12.8" hidden="false" customHeight="false" outlineLevel="0" collapsed="false">
      <c r="A4243" s="250" t="n">
        <v>92318</v>
      </c>
      <c r="B4243" s="250" t="s">
        <v>4685</v>
      </c>
      <c r="C4243" s="250" t="s">
        <v>204</v>
      </c>
      <c r="D4243" s="251" t="n">
        <v>32.92</v>
      </c>
    </row>
    <row r="4244" customFormat="false" ht="12.8" hidden="false" customHeight="false" outlineLevel="0" collapsed="false">
      <c r="A4244" s="250" t="n">
        <v>92319</v>
      </c>
      <c r="B4244" s="250" t="s">
        <v>4686</v>
      </c>
      <c r="C4244" s="250" t="s">
        <v>204</v>
      </c>
      <c r="D4244" s="251" t="n">
        <v>45.03</v>
      </c>
    </row>
    <row r="4245" customFormat="false" ht="12.8" hidden="false" customHeight="false" outlineLevel="0" collapsed="false">
      <c r="A4245" s="250" t="n">
        <v>92326</v>
      </c>
      <c r="B4245" s="250" t="s">
        <v>4687</v>
      </c>
      <c r="C4245" s="250" t="s">
        <v>204</v>
      </c>
      <c r="D4245" s="251" t="n">
        <v>16.63</v>
      </c>
    </row>
    <row r="4246" customFormat="false" ht="12.8" hidden="false" customHeight="false" outlineLevel="0" collapsed="false">
      <c r="A4246" s="250" t="n">
        <v>92327</v>
      </c>
      <c r="B4246" s="250" t="s">
        <v>4688</v>
      </c>
      <c r="C4246" s="250" t="s">
        <v>204</v>
      </c>
      <c r="D4246" s="251" t="n">
        <v>29.18</v>
      </c>
    </row>
    <row r="4247" customFormat="false" ht="12.8" hidden="false" customHeight="false" outlineLevel="0" collapsed="false">
      <c r="A4247" s="250" t="n">
        <v>92328</v>
      </c>
      <c r="B4247" s="250" t="s">
        <v>4689</v>
      </c>
      <c r="C4247" s="250" t="s">
        <v>204</v>
      </c>
      <c r="D4247" s="251" t="n">
        <v>42.64</v>
      </c>
    </row>
    <row r="4248" customFormat="false" ht="12.8" hidden="false" customHeight="false" outlineLevel="0" collapsed="false">
      <c r="A4248" s="250" t="n">
        <v>92329</v>
      </c>
      <c r="B4248" s="250" t="s">
        <v>4690</v>
      </c>
      <c r="C4248" s="250" t="s">
        <v>204</v>
      </c>
      <c r="D4248" s="251" t="n">
        <v>10.85</v>
      </c>
    </row>
    <row r="4249" customFormat="false" ht="12.8" hidden="false" customHeight="false" outlineLevel="0" collapsed="false">
      <c r="A4249" s="250" t="n">
        <v>92330</v>
      </c>
      <c r="B4249" s="250" t="s">
        <v>4691</v>
      </c>
      <c r="C4249" s="250" t="s">
        <v>204</v>
      </c>
      <c r="D4249" s="251" t="n">
        <v>17.76</v>
      </c>
    </row>
    <row r="4250" customFormat="false" ht="12.8" hidden="false" customHeight="false" outlineLevel="0" collapsed="false">
      <c r="A4250" s="250" t="n">
        <v>92331</v>
      </c>
      <c r="B4250" s="250" t="s">
        <v>4692</v>
      </c>
      <c r="C4250" s="250" t="s">
        <v>204</v>
      </c>
      <c r="D4250" s="251" t="n">
        <v>26.89</v>
      </c>
    </row>
    <row r="4251" customFormat="false" ht="12.8" hidden="false" customHeight="false" outlineLevel="0" collapsed="false">
      <c r="A4251" s="250" t="n">
        <v>92332</v>
      </c>
      <c r="B4251" s="250" t="s">
        <v>4693</v>
      </c>
      <c r="C4251" s="250" t="s">
        <v>204</v>
      </c>
      <c r="D4251" s="251" t="n">
        <v>22.5</v>
      </c>
    </row>
    <row r="4252" customFormat="false" ht="12.8" hidden="false" customHeight="false" outlineLevel="0" collapsed="false">
      <c r="A4252" s="250" t="n">
        <v>92333</v>
      </c>
      <c r="B4252" s="250" t="s">
        <v>4694</v>
      </c>
      <c r="C4252" s="250" t="s">
        <v>204</v>
      </c>
      <c r="D4252" s="251" t="n">
        <v>38.61</v>
      </c>
    </row>
    <row r="4253" customFormat="false" ht="12.8" hidden="false" customHeight="false" outlineLevel="0" collapsed="false">
      <c r="A4253" s="250" t="n">
        <v>92334</v>
      </c>
      <c r="B4253" s="250" t="s">
        <v>4695</v>
      </c>
      <c r="C4253" s="250" t="s">
        <v>204</v>
      </c>
      <c r="D4253" s="251" t="n">
        <v>55.17</v>
      </c>
    </row>
    <row r="4254" customFormat="false" ht="12.8" hidden="false" customHeight="false" outlineLevel="0" collapsed="false">
      <c r="A4254" s="250" t="n">
        <v>92344</v>
      </c>
      <c r="B4254" s="250" t="s">
        <v>4696</v>
      </c>
      <c r="C4254" s="250" t="s">
        <v>204</v>
      </c>
      <c r="D4254" s="251" t="n">
        <v>83.86</v>
      </c>
    </row>
    <row r="4255" customFormat="false" ht="12.8" hidden="false" customHeight="false" outlineLevel="0" collapsed="false">
      <c r="A4255" s="250" t="n">
        <v>92345</v>
      </c>
      <c r="B4255" s="250" t="s">
        <v>4697</v>
      </c>
      <c r="C4255" s="250" t="s">
        <v>204</v>
      </c>
      <c r="D4255" s="251" t="n">
        <v>83.83</v>
      </c>
    </row>
    <row r="4256" customFormat="false" ht="12.8" hidden="false" customHeight="false" outlineLevel="0" collapsed="false">
      <c r="A4256" s="250" t="n">
        <v>92346</v>
      </c>
      <c r="B4256" s="250" t="s">
        <v>4698</v>
      </c>
      <c r="C4256" s="250" t="s">
        <v>204</v>
      </c>
      <c r="D4256" s="251" t="n">
        <v>108.68</v>
      </c>
    </row>
    <row r="4257" customFormat="false" ht="12.8" hidden="false" customHeight="false" outlineLevel="0" collapsed="false">
      <c r="A4257" s="250" t="n">
        <v>92347</v>
      </c>
      <c r="B4257" s="250" t="s">
        <v>4699</v>
      </c>
      <c r="C4257" s="250" t="s">
        <v>204</v>
      </c>
      <c r="D4257" s="251" t="n">
        <v>120.15</v>
      </c>
    </row>
    <row r="4258" customFormat="false" ht="12.8" hidden="false" customHeight="false" outlineLevel="0" collapsed="false">
      <c r="A4258" s="250" t="n">
        <v>92348</v>
      </c>
      <c r="B4258" s="250" t="s">
        <v>4700</v>
      </c>
      <c r="C4258" s="250" t="s">
        <v>204</v>
      </c>
      <c r="D4258" s="251" t="n">
        <v>150.25</v>
      </c>
    </row>
    <row r="4259" customFormat="false" ht="12.8" hidden="false" customHeight="false" outlineLevel="0" collapsed="false">
      <c r="A4259" s="250" t="n">
        <v>92349</v>
      </c>
      <c r="B4259" s="250" t="s">
        <v>4701</v>
      </c>
      <c r="C4259" s="250" t="s">
        <v>204</v>
      </c>
      <c r="D4259" s="251" t="n">
        <v>160.46</v>
      </c>
    </row>
    <row r="4260" customFormat="false" ht="12.8" hidden="false" customHeight="false" outlineLevel="0" collapsed="false">
      <c r="A4260" s="250" t="n">
        <v>92350</v>
      </c>
      <c r="B4260" s="250" t="s">
        <v>4702</v>
      </c>
      <c r="C4260" s="250" t="s">
        <v>204</v>
      </c>
      <c r="D4260" s="251" t="n">
        <v>124.9</v>
      </c>
    </row>
    <row r="4261" customFormat="false" ht="12.8" hidden="false" customHeight="false" outlineLevel="0" collapsed="false">
      <c r="A4261" s="250" t="n">
        <v>92351</v>
      </c>
      <c r="B4261" s="250" t="s">
        <v>4703</v>
      </c>
      <c r="C4261" s="250" t="s">
        <v>204</v>
      </c>
      <c r="D4261" s="251" t="n">
        <v>122.35</v>
      </c>
    </row>
    <row r="4262" customFormat="false" ht="12.8" hidden="false" customHeight="false" outlineLevel="0" collapsed="false">
      <c r="A4262" s="250" t="n">
        <v>92352</v>
      </c>
      <c r="B4262" s="250" t="s">
        <v>4704</v>
      </c>
      <c r="C4262" s="250" t="s">
        <v>204</v>
      </c>
      <c r="D4262" s="251" t="n">
        <v>185.17</v>
      </c>
    </row>
    <row r="4263" customFormat="false" ht="12.8" hidden="false" customHeight="false" outlineLevel="0" collapsed="false">
      <c r="A4263" s="250" t="n">
        <v>92353</v>
      </c>
      <c r="B4263" s="250" t="s">
        <v>4705</v>
      </c>
      <c r="C4263" s="250" t="s">
        <v>204</v>
      </c>
      <c r="D4263" s="251" t="n">
        <v>173.94</v>
      </c>
    </row>
    <row r="4264" customFormat="false" ht="12.8" hidden="false" customHeight="false" outlineLevel="0" collapsed="false">
      <c r="A4264" s="250" t="n">
        <v>92354</v>
      </c>
      <c r="B4264" s="250" t="s">
        <v>4706</v>
      </c>
      <c r="C4264" s="250" t="s">
        <v>204</v>
      </c>
      <c r="D4264" s="251" t="n">
        <v>243.1</v>
      </c>
    </row>
    <row r="4265" customFormat="false" ht="12.8" hidden="false" customHeight="false" outlineLevel="0" collapsed="false">
      <c r="A4265" s="250" t="n">
        <v>92355</v>
      </c>
      <c r="B4265" s="250" t="s">
        <v>4707</v>
      </c>
      <c r="C4265" s="250" t="s">
        <v>204</v>
      </c>
      <c r="D4265" s="251" t="n">
        <v>221.46</v>
      </c>
    </row>
    <row r="4266" customFormat="false" ht="12.8" hidden="false" customHeight="false" outlineLevel="0" collapsed="false">
      <c r="A4266" s="250" t="n">
        <v>92356</v>
      </c>
      <c r="B4266" s="250" t="s">
        <v>4708</v>
      </c>
      <c r="C4266" s="250" t="s">
        <v>204</v>
      </c>
      <c r="D4266" s="251" t="n">
        <v>163.06</v>
      </c>
    </row>
    <row r="4267" customFormat="false" ht="12.8" hidden="false" customHeight="false" outlineLevel="0" collapsed="false">
      <c r="A4267" s="250" t="n">
        <v>92357</v>
      </c>
      <c r="B4267" s="250" t="s">
        <v>4709</v>
      </c>
      <c r="C4267" s="250" t="s">
        <v>204</v>
      </c>
      <c r="D4267" s="251" t="n">
        <v>237.55</v>
      </c>
    </row>
    <row r="4268" customFormat="false" ht="12.8" hidden="false" customHeight="false" outlineLevel="0" collapsed="false">
      <c r="A4268" s="250" t="n">
        <v>92358</v>
      </c>
      <c r="B4268" s="250" t="s">
        <v>4710</v>
      </c>
      <c r="C4268" s="250" t="s">
        <v>204</v>
      </c>
      <c r="D4268" s="251" t="n">
        <v>293.16</v>
      </c>
    </row>
    <row r="4269" customFormat="false" ht="12.8" hidden="false" customHeight="false" outlineLevel="0" collapsed="false">
      <c r="A4269" s="250" t="n">
        <v>92369</v>
      </c>
      <c r="B4269" s="250" t="s">
        <v>4711</v>
      </c>
      <c r="C4269" s="250" t="s">
        <v>204</v>
      </c>
      <c r="D4269" s="251" t="n">
        <v>46.68</v>
      </c>
    </row>
    <row r="4270" customFormat="false" ht="12.8" hidden="false" customHeight="false" outlineLevel="0" collapsed="false">
      <c r="A4270" s="250" t="n">
        <v>92370</v>
      </c>
      <c r="B4270" s="250" t="s">
        <v>4712</v>
      </c>
      <c r="C4270" s="250" t="s">
        <v>204</v>
      </c>
      <c r="D4270" s="251" t="n">
        <v>48.74</v>
      </c>
    </row>
    <row r="4271" customFormat="false" ht="12.8" hidden="false" customHeight="false" outlineLevel="0" collapsed="false">
      <c r="A4271" s="250" t="n">
        <v>92371</v>
      </c>
      <c r="B4271" s="250" t="s">
        <v>4713</v>
      </c>
      <c r="C4271" s="250" t="s">
        <v>204</v>
      </c>
      <c r="D4271" s="251" t="n">
        <v>55.78</v>
      </c>
    </row>
    <row r="4272" customFormat="false" ht="12.8" hidden="false" customHeight="false" outlineLevel="0" collapsed="false">
      <c r="A4272" s="250" t="n">
        <v>92372</v>
      </c>
      <c r="B4272" s="250" t="s">
        <v>4714</v>
      </c>
      <c r="C4272" s="250" t="s">
        <v>204</v>
      </c>
      <c r="D4272" s="251" t="n">
        <v>57.71</v>
      </c>
    </row>
    <row r="4273" customFormat="false" ht="12.8" hidden="false" customHeight="false" outlineLevel="0" collapsed="false">
      <c r="A4273" s="250" t="n">
        <v>92373</v>
      </c>
      <c r="B4273" s="250" t="s">
        <v>4715</v>
      </c>
      <c r="C4273" s="250" t="s">
        <v>204</v>
      </c>
      <c r="D4273" s="251" t="n">
        <v>65.44</v>
      </c>
    </row>
    <row r="4274" customFormat="false" ht="12.8" hidden="false" customHeight="false" outlineLevel="0" collapsed="false">
      <c r="A4274" s="250" t="n">
        <v>92374</v>
      </c>
      <c r="B4274" s="250" t="s">
        <v>4716</v>
      </c>
      <c r="C4274" s="250" t="s">
        <v>204</v>
      </c>
      <c r="D4274" s="251" t="n">
        <v>65.81</v>
      </c>
    </row>
    <row r="4275" customFormat="false" ht="12.8" hidden="false" customHeight="false" outlineLevel="0" collapsed="false">
      <c r="A4275" s="250" t="n">
        <v>92375</v>
      </c>
      <c r="B4275" s="250" t="s">
        <v>4717</v>
      </c>
      <c r="C4275" s="250" t="s">
        <v>204</v>
      </c>
      <c r="D4275" s="251" t="n">
        <v>83.79</v>
      </c>
    </row>
    <row r="4276" customFormat="false" ht="12.8" hidden="false" customHeight="false" outlineLevel="0" collapsed="false">
      <c r="A4276" s="250" t="n">
        <v>92376</v>
      </c>
      <c r="B4276" s="250" t="s">
        <v>4718</v>
      </c>
      <c r="C4276" s="250" t="s">
        <v>204</v>
      </c>
      <c r="D4276" s="251" t="n">
        <v>83.76</v>
      </c>
    </row>
    <row r="4277" customFormat="false" ht="12.8" hidden="false" customHeight="false" outlineLevel="0" collapsed="false">
      <c r="A4277" s="250" t="n">
        <v>92377</v>
      </c>
      <c r="B4277" s="250" t="s">
        <v>4719</v>
      </c>
      <c r="C4277" s="250" t="s">
        <v>204</v>
      </c>
      <c r="D4277" s="251" t="n">
        <v>111.01</v>
      </c>
    </row>
    <row r="4278" customFormat="false" ht="12.8" hidden="false" customHeight="false" outlineLevel="0" collapsed="false">
      <c r="A4278" s="250" t="n">
        <v>92378</v>
      </c>
      <c r="B4278" s="250" t="s">
        <v>4720</v>
      </c>
      <c r="C4278" s="250" t="s">
        <v>204</v>
      </c>
      <c r="D4278" s="251" t="n">
        <v>122.48</v>
      </c>
    </row>
    <row r="4279" customFormat="false" ht="12.8" hidden="false" customHeight="false" outlineLevel="0" collapsed="false">
      <c r="A4279" s="250" t="n">
        <v>92379</v>
      </c>
      <c r="B4279" s="250" t="s">
        <v>4721</v>
      </c>
      <c r="C4279" s="250" t="s">
        <v>204</v>
      </c>
      <c r="D4279" s="251" t="n">
        <v>155.04</v>
      </c>
    </row>
    <row r="4280" customFormat="false" ht="12.8" hidden="false" customHeight="false" outlineLevel="0" collapsed="false">
      <c r="A4280" s="250" t="n">
        <v>92380</v>
      </c>
      <c r="B4280" s="250" t="s">
        <v>4722</v>
      </c>
      <c r="C4280" s="250" t="s">
        <v>204</v>
      </c>
      <c r="D4280" s="251" t="n">
        <v>165.25</v>
      </c>
    </row>
    <row r="4281" customFormat="false" ht="12.8" hidden="false" customHeight="false" outlineLevel="0" collapsed="false">
      <c r="A4281" s="250" t="n">
        <v>92381</v>
      </c>
      <c r="B4281" s="250" t="s">
        <v>4723</v>
      </c>
      <c r="C4281" s="250" t="s">
        <v>204</v>
      </c>
      <c r="D4281" s="251" t="n">
        <v>70.67</v>
      </c>
    </row>
    <row r="4282" customFormat="false" ht="12.8" hidden="false" customHeight="false" outlineLevel="0" collapsed="false">
      <c r="A4282" s="250" t="n">
        <v>92382</v>
      </c>
      <c r="B4282" s="250" t="s">
        <v>4724</v>
      </c>
      <c r="C4282" s="250" t="s">
        <v>204</v>
      </c>
      <c r="D4282" s="251" t="n">
        <v>67.93</v>
      </c>
    </row>
    <row r="4283" customFormat="false" ht="12.8" hidden="false" customHeight="false" outlineLevel="0" collapsed="false">
      <c r="A4283" s="250" t="n">
        <v>92383</v>
      </c>
      <c r="B4283" s="250" t="s">
        <v>4725</v>
      </c>
      <c r="C4283" s="250" t="s">
        <v>204</v>
      </c>
      <c r="D4283" s="251" t="n">
        <v>87.69</v>
      </c>
    </row>
    <row r="4284" customFormat="false" ht="12.8" hidden="false" customHeight="false" outlineLevel="0" collapsed="false">
      <c r="A4284" s="250" t="n">
        <v>92384</v>
      </c>
      <c r="B4284" s="250" t="s">
        <v>4726</v>
      </c>
      <c r="C4284" s="250" t="s">
        <v>204</v>
      </c>
      <c r="D4284" s="251" t="n">
        <v>82.24</v>
      </c>
    </row>
    <row r="4285" customFormat="false" ht="12.8" hidden="false" customHeight="false" outlineLevel="0" collapsed="false">
      <c r="A4285" s="250" t="n">
        <v>92385</v>
      </c>
      <c r="B4285" s="250" t="s">
        <v>4727</v>
      </c>
      <c r="C4285" s="250" t="s">
        <v>204</v>
      </c>
      <c r="D4285" s="251" t="n">
        <v>100.12</v>
      </c>
    </row>
    <row r="4286" customFormat="false" ht="12.8" hidden="false" customHeight="false" outlineLevel="0" collapsed="false">
      <c r="A4286" s="250" t="n">
        <v>92386</v>
      </c>
      <c r="B4286" s="250" t="s">
        <v>4728</v>
      </c>
      <c r="C4286" s="250" t="s">
        <v>204</v>
      </c>
      <c r="D4286" s="251" t="n">
        <v>96.36</v>
      </c>
    </row>
    <row r="4287" customFormat="false" ht="12.8" hidden="false" customHeight="false" outlineLevel="0" collapsed="false">
      <c r="A4287" s="250" t="n">
        <v>92387</v>
      </c>
      <c r="B4287" s="250" t="s">
        <v>4729</v>
      </c>
      <c r="C4287" s="250" t="s">
        <v>204</v>
      </c>
      <c r="D4287" s="251" t="n">
        <v>124.77</v>
      </c>
    </row>
    <row r="4288" customFormat="false" ht="12.8" hidden="false" customHeight="false" outlineLevel="0" collapsed="false">
      <c r="A4288" s="250" t="n">
        <v>92388</v>
      </c>
      <c r="B4288" s="250" t="s">
        <v>4730</v>
      </c>
      <c r="C4288" s="250" t="s">
        <v>204</v>
      </c>
      <c r="D4288" s="251" t="n">
        <v>122.22</v>
      </c>
    </row>
    <row r="4289" customFormat="false" ht="12.8" hidden="false" customHeight="false" outlineLevel="0" collapsed="false">
      <c r="A4289" s="250" t="n">
        <v>92389</v>
      </c>
      <c r="B4289" s="250" t="s">
        <v>4731</v>
      </c>
      <c r="C4289" s="250" t="s">
        <v>204</v>
      </c>
      <c r="D4289" s="251" t="n">
        <v>188.72</v>
      </c>
    </row>
    <row r="4290" customFormat="false" ht="12.8" hidden="false" customHeight="false" outlineLevel="0" collapsed="false">
      <c r="A4290" s="250" t="n">
        <v>92390</v>
      </c>
      <c r="B4290" s="250" t="s">
        <v>4732</v>
      </c>
      <c r="C4290" s="250" t="s">
        <v>204</v>
      </c>
      <c r="D4290" s="251" t="n">
        <v>177.49</v>
      </c>
    </row>
    <row r="4291" customFormat="false" ht="12.8" hidden="false" customHeight="false" outlineLevel="0" collapsed="false">
      <c r="A4291" s="250" t="n">
        <v>92635</v>
      </c>
      <c r="B4291" s="250" t="s">
        <v>4733</v>
      </c>
      <c r="C4291" s="250" t="s">
        <v>204</v>
      </c>
      <c r="D4291" s="251" t="n">
        <v>250.29</v>
      </c>
    </row>
    <row r="4292" customFormat="false" ht="12.8" hidden="false" customHeight="false" outlineLevel="0" collapsed="false">
      <c r="A4292" s="250" t="n">
        <v>92636</v>
      </c>
      <c r="B4292" s="250" t="s">
        <v>4734</v>
      </c>
      <c r="C4292" s="250" t="s">
        <v>204</v>
      </c>
      <c r="D4292" s="251" t="n">
        <v>228.65</v>
      </c>
    </row>
    <row r="4293" customFormat="false" ht="12.8" hidden="false" customHeight="false" outlineLevel="0" collapsed="false">
      <c r="A4293" s="250" t="n">
        <v>92637</v>
      </c>
      <c r="B4293" s="250" t="s">
        <v>4735</v>
      </c>
      <c r="C4293" s="250" t="s">
        <v>204</v>
      </c>
      <c r="D4293" s="251" t="n">
        <v>91.56</v>
      </c>
    </row>
    <row r="4294" customFormat="false" ht="12.8" hidden="false" customHeight="false" outlineLevel="0" collapsed="false">
      <c r="A4294" s="250" t="n">
        <v>92638</v>
      </c>
      <c r="B4294" s="250" t="s">
        <v>4736</v>
      </c>
      <c r="C4294" s="250" t="s">
        <v>204</v>
      </c>
      <c r="D4294" s="251" t="n">
        <v>110.33</v>
      </c>
    </row>
    <row r="4295" customFormat="false" ht="12.8" hidden="false" customHeight="false" outlineLevel="0" collapsed="false">
      <c r="A4295" s="250" t="n">
        <v>92639</v>
      </c>
      <c r="B4295" s="250" t="s">
        <v>4737</v>
      </c>
      <c r="C4295" s="250" t="s">
        <v>204</v>
      </c>
      <c r="D4295" s="251" t="n">
        <v>126.97</v>
      </c>
    </row>
    <row r="4296" customFormat="false" ht="12.8" hidden="false" customHeight="false" outlineLevel="0" collapsed="false">
      <c r="A4296" s="250" t="n">
        <v>92640</v>
      </c>
      <c r="B4296" s="250" t="s">
        <v>4738</v>
      </c>
      <c r="C4296" s="250" t="s">
        <v>204</v>
      </c>
      <c r="D4296" s="251" t="n">
        <v>162.86</v>
      </c>
    </row>
    <row r="4297" customFormat="false" ht="12.8" hidden="false" customHeight="false" outlineLevel="0" collapsed="false">
      <c r="A4297" s="250" t="n">
        <v>92642</v>
      </c>
      <c r="B4297" s="250" t="s">
        <v>4739</v>
      </c>
      <c r="C4297" s="250" t="s">
        <v>204</v>
      </c>
      <c r="D4297" s="251" t="n">
        <v>242.2</v>
      </c>
    </row>
    <row r="4298" customFormat="false" ht="12.8" hidden="false" customHeight="false" outlineLevel="0" collapsed="false">
      <c r="A4298" s="250" t="n">
        <v>92644</v>
      </c>
      <c r="B4298" s="250" t="s">
        <v>4740</v>
      </c>
      <c r="C4298" s="250" t="s">
        <v>204</v>
      </c>
      <c r="D4298" s="251" t="n">
        <v>302.73</v>
      </c>
    </row>
    <row r="4299" customFormat="false" ht="12.8" hidden="false" customHeight="false" outlineLevel="0" collapsed="false">
      <c r="A4299" s="250" t="n">
        <v>92657</v>
      </c>
      <c r="B4299" s="250" t="s">
        <v>4741</v>
      </c>
      <c r="C4299" s="250" t="s">
        <v>204</v>
      </c>
      <c r="D4299" s="251" t="n">
        <v>33.74</v>
      </c>
    </row>
    <row r="4300" customFormat="false" ht="12.8" hidden="false" customHeight="false" outlineLevel="0" collapsed="false">
      <c r="A4300" s="250" t="n">
        <v>92658</v>
      </c>
      <c r="B4300" s="250" t="s">
        <v>4742</v>
      </c>
      <c r="C4300" s="250" t="s">
        <v>204</v>
      </c>
      <c r="D4300" s="251" t="n">
        <v>35.8</v>
      </c>
    </row>
    <row r="4301" customFormat="false" ht="12.8" hidden="false" customHeight="false" outlineLevel="0" collapsed="false">
      <c r="A4301" s="250" t="n">
        <v>92659</v>
      </c>
      <c r="B4301" s="250" t="s">
        <v>4743</v>
      </c>
      <c r="C4301" s="250" t="s">
        <v>204</v>
      </c>
      <c r="D4301" s="251" t="n">
        <v>41.08</v>
      </c>
    </row>
    <row r="4302" customFormat="false" ht="12.8" hidden="false" customHeight="false" outlineLevel="0" collapsed="false">
      <c r="A4302" s="250" t="n">
        <v>92660</v>
      </c>
      <c r="B4302" s="250" t="s">
        <v>4744</v>
      </c>
      <c r="C4302" s="250" t="s">
        <v>204</v>
      </c>
      <c r="D4302" s="251" t="n">
        <v>43.01</v>
      </c>
    </row>
    <row r="4303" customFormat="false" ht="12.8" hidden="false" customHeight="false" outlineLevel="0" collapsed="false">
      <c r="A4303" s="250" t="n">
        <v>92661</v>
      </c>
      <c r="B4303" s="250" t="s">
        <v>4745</v>
      </c>
      <c r="C4303" s="250" t="s">
        <v>204</v>
      </c>
      <c r="D4303" s="251" t="n">
        <v>48.68</v>
      </c>
    </row>
    <row r="4304" customFormat="false" ht="12.8" hidden="false" customHeight="false" outlineLevel="0" collapsed="false">
      <c r="A4304" s="250" t="n">
        <v>92662</v>
      </c>
      <c r="B4304" s="250" t="s">
        <v>4746</v>
      </c>
      <c r="C4304" s="250" t="s">
        <v>204</v>
      </c>
      <c r="D4304" s="251" t="n">
        <v>49.05</v>
      </c>
    </row>
    <row r="4305" customFormat="false" ht="12.8" hidden="false" customHeight="false" outlineLevel="0" collapsed="false">
      <c r="A4305" s="250" t="n">
        <v>92663</v>
      </c>
      <c r="B4305" s="250" t="s">
        <v>4747</v>
      </c>
      <c r="C4305" s="250" t="s">
        <v>204</v>
      </c>
      <c r="D4305" s="251" t="n">
        <v>64.5</v>
      </c>
    </row>
    <row r="4306" customFormat="false" ht="12.8" hidden="false" customHeight="false" outlineLevel="0" collapsed="false">
      <c r="A4306" s="250" t="n">
        <v>92664</v>
      </c>
      <c r="B4306" s="250" t="s">
        <v>4748</v>
      </c>
      <c r="C4306" s="250" t="s">
        <v>204</v>
      </c>
      <c r="D4306" s="251" t="n">
        <v>64.47</v>
      </c>
    </row>
    <row r="4307" customFormat="false" ht="12.8" hidden="false" customHeight="false" outlineLevel="0" collapsed="false">
      <c r="A4307" s="250" t="n">
        <v>92665</v>
      </c>
      <c r="B4307" s="250" t="s">
        <v>4749</v>
      </c>
      <c r="C4307" s="250" t="s">
        <v>204</v>
      </c>
      <c r="D4307" s="251" t="n">
        <v>87.88</v>
      </c>
    </row>
    <row r="4308" customFormat="false" ht="12.8" hidden="false" customHeight="false" outlineLevel="0" collapsed="false">
      <c r="A4308" s="250" t="n">
        <v>92666</v>
      </c>
      <c r="B4308" s="250" t="s">
        <v>4750</v>
      </c>
      <c r="C4308" s="250" t="s">
        <v>204</v>
      </c>
      <c r="D4308" s="251" t="n">
        <v>99.35</v>
      </c>
    </row>
    <row r="4309" customFormat="false" ht="12.8" hidden="false" customHeight="false" outlineLevel="0" collapsed="false">
      <c r="A4309" s="250" t="n">
        <v>92667</v>
      </c>
      <c r="B4309" s="250" t="s">
        <v>4751</v>
      </c>
      <c r="C4309" s="250" t="s">
        <v>204</v>
      </c>
      <c r="D4309" s="251" t="n">
        <v>128.15</v>
      </c>
    </row>
    <row r="4310" customFormat="false" ht="12.8" hidden="false" customHeight="false" outlineLevel="0" collapsed="false">
      <c r="A4310" s="250" t="n">
        <v>92668</v>
      </c>
      <c r="B4310" s="250" t="s">
        <v>4752</v>
      </c>
      <c r="C4310" s="250" t="s">
        <v>204</v>
      </c>
      <c r="D4310" s="251" t="n">
        <v>138.36</v>
      </c>
    </row>
    <row r="4311" customFormat="false" ht="12.8" hidden="false" customHeight="false" outlineLevel="0" collapsed="false">
      <c r="A4311" s="250" t="n">
        <v>92669</v>
      </c>
      <c r="B4311" s="250" t="s">
        <v>4753</v>
      </c>
      <c r="C4311" s="250" t="s">
        <v>204</v>
      </c>
      <c r="D4311" s="251" t="n">
        <v>51.24</v>
      </c>
    </row>
    <row r="4312" customFormat="false" ht="12.8" hidden="false" customHeight="false" outlineLevel="0" collapsed="false">
      <c r="A4312" s="250" t="n">
        <v>92670</v>
      </c>
      <c r="B4312" s="250" t="s">
        <v>4754</v>
      </c>
      <c r="C4312" s="250" t="s">
        <v>204</v>
      </c>
      <c r="D4312" s="251" t="n">
        <v>48.5</v>
      </c>
    </row>
    <row r="4313" customFormat="false" ht="12.8" hidden="false" customHeight="false" outlineLevel="0" collapsed="false">
      <c r="A4313" s="250" t="n">
        <v>92671</v>
      </c>
      <c r="B4313" s="250" t="s">
        <v>4755</v>
      </c>
      <c r="C4313" s="250" t="s">
        <v>204</v>
      </c>
      <c r="D4313" s="251" t="n">
        <v>65.67</v>
      </c>
    </row>
    <row r="4314" customFormat="false" ht="12.8" hidden="false" customHeight="false" outlineLevel="0" collapsed="false">
      <c r="A4314" s="250" t="n">
        <v>92672</v>
      </c>
      <c r="B4314" s="250" t="s">
        <v>4756</v>
      </c>
      <c r="C4314" s="250" t="s">
        <v>204</v>
      </c>
      <c r="D4314" s="251" t="n">
        <v>60.22</v>
      </c>
    </row>
    <row r="4315" customFormat="false" ht="12.8" hidden="false" customHeight="false" outlineLevel="0" collapsed="false">
      <c r="A4315" s="250" t="n">
        <v>92673</v>
      </c>
      <c r="B4315" s="250" t="s">
        <v>4757</v>
      </c>
      <c r="C4315" s="250" t="s">
        <v>204</v>
      </c>
      <c r="D4315" s="251" t="n">
        <v>75.01</v>
      </c>
    </row>
    <row r="4316" customFormat="false" ht="12.8" hidden="false" customHeight="false" outlineLevel="0" collapsed="false">
      <c r="A4316" s="250" t="n">
        <v>92674</v>
      </c>
      <c r="B4316" s="250" t="s">
        <v>4758</v>
      </c>
      <c r="C4316" s="250" t="s">
        <v>204</v>
      </c>
      <c r="D4316" s="251" t="n">
        <v>71.25</v>
      </c>
    </row>
    <row r="4317" customFormat="false" ht="12.8" hidden="false" customHeight="false" outlineLevel="0" collapsed="false">
      <c r="A4317" s="250" t="n">
        <v>92675</v>
      </c>
      <c r="B4317" s="250" t="s">
        <v>4759</v>
      </c>
      <c r="C4317" s="250" t="s">
        <v>204</v>
      </c>
      <c r="D4317" s="251" t="n">
        <v>95.9</v>
      </c>
    </row>
    <row r="4318" customFormat="false" ht="12.8" hidden="false" customHeight="false" outlineLevel="0" collapsed="false">
      <c r="A4318" s="250" t="n">
        <v>92676</v>
      </c>
      <c r="B4318" s="250" t="s">
        <v>4760</v>
      </c>
      <c r="C4318" s="250" t="s">
        <v>204</v>
      </c>
      <c r="D4318" s="251" t="n">
        <v>93.35</v>
      </c>
    </row>
    <row r="4319" customFormat="false" ht="12.8" hidden="false" customHeight="false" outlineLevel="0" collapsed="false">
      <c r="A4319" s="250" t="n">
        <v>92677</v>
      </c>
      <c r="B4319" s="250" t="s">
        <v>4761</v>
      </c>
      <c r="C4319" s="250" t="s">
        <v>204</v>
      </c>
      <c r="D4319" s="251" t="n">
        <v>154.1</v>
      </c>
    </row>
    <row r="4320" customFormat="false" ht="12.8" hidden="false" customHeight="false" outlineLevel="0" collapsed="false">
      <c r="A4320" s="250" t="n">
        <v>92678</v>
      </c>
      <c r="B4320" s="250" t="s">
        <v>4762</v>
      </c>
      <c r="C4320" s="250" t="s">
        <v>204</v>
      </c>
      <c r="D4320" s="251" t="n">
        <v>142.87</v>
      </c>
    </row>
    <row r="4321" customFormat="false" ht="12.8" hidden="false" customHeight="false" outlineLevel="0" collapsed="false">
      <c r="A4321" s="250" t="n">
        <v>92679</v>
      </c>
      <c r="B4321" s="250" t="s">
        <v>4763</v>
      </c>
      <c r="C4321" s="250" t="s">
        <v>204</v>
      </c>
      <c r="D4321" s="251" t="n">
        <v>209.99</v>
      </c>
    </row>
    <row r="4322" customFormat="false" ht="12.8" hidden="false" customHeight="false" outlineLevel="0" collapsed="false">
      <c r="A4322" s="250" t="n">
        <v>92680</v>
      </c>
      <c r="B4322" s="250" t="s">
        <v>4764</v>
      </c>
      <c r="C4322" s="250" t="s">
        <v>204</v>
      </c>
      <c r="D4322" s="251" t="n">
        <v>188.35</v>
      </c>
    </row>
    <row r="4323" customFormat="false" ht="12.8" hidden="false" customHeight="false" outlineLevel="0" collapsed="false">
      <c r="A4323" s="250" t="n">
        <v>92681</v>
      </c>
      <c r="B4323" s="250" t="s">
        <v>4765</v>
      </c>
      <c r="C4323" s="250" t="s">
        <v>204</v>
      </c>
      <c r="D4323" s="251" t="n">
        <v>65.63</v>
      </c>
    </row>
    <row r="4324" customFormat="false" ht="12.8" hidden="false" customHeight="false" outlineLevel="0" collapsed="false">
      <c r="A4324" s="250" t="n">
        <v>92682</v>
      </c>
      <c r="B4324" s="250" t="s">
        <v>4766</v>
      </c>
      <c r="C4324" s="250" t="s">
        <v>204</v>
      </c>
      <c r="D4324" s="251" t="n">
        <v>80.84</v>
      </c>
    </row>
    <row r="4325" customFormat="false" ht="12.8" hidden="false" customHeight="false" outlineLevel="0" collapsed="false">
      <c r="A4325" s="250" t="n">
        <v>92683</v>
      </c>
      <c r="B4325" s="250" t="s">
        <v>4767</v>
      </c>
      <c r="C4325" s="250" t="s">
        <v>204</v>
      </c>
      <c r="D4325" s="251" t="n">
        <v>93.51</v>
      </c>
    </row>
    <row r="4326" customFormat="false" ht="12.8" hidden="false" customHeight="false" outlineLevel="0" collapsed="false">
      <c r="A4326" s="250" t="n">
        <v>92684</v>
      </c>
      <c r="B4326" s="250" t="s">
        <v>4768</v>
      </c>
      <c r="C4326" s="250" t="s">
        <v>204</v>
      </c>
      <c r="D4326" s="251" t="n">
        <v>124.34</v>
      </c>
    </row>
    <row r="4327" customFormat="false" ht="12.8" hidden="false" customHeight="false" outlineLevel="0" collapsed="false">
      <c r="A4327" s="250" t="n">
        <v>92685</v>
      </c>
      <c r="B4327" s="250" t="s">
        <v>4769</v>
      </c>
      <c r="C4327" s="250" t="s">
        <v>204</v>
      </c>
      <c r="D4327" s="251" t="n">
        <v>196.08</v>
      </c>
    </row>
    <row r="4328" customFormat="false" ht="12.8" hidden="false" customHeight="false" outlineLevel="0" collapsed="false">
      <c r="A4328" s="250" t="n">
        <v>92686</v>
      </c>
      <c r="B4328" s="250" t="s">
        <v>4770</v>
      </c>
      <c r="C4328" s="250" t="s">
        <v>204</v>
      </c>
      <c r="D4328" s="251" t="n">
        <v>248.96</v>
      </c>
    </row>
    <row r="4329" customFormat="false" ht="12.8" hidden="false" customHeight="false" outlineLevel="0" collapsed="false">
      <c r="A4329" s="250" t="n">
        <v>92692</v>
      </c>
      <c r="B4329" s="250" t="s">
        <v>4771</v>
      </c>
      <c r="C4329" s="250" t="s">
        <v>204</v>
      </c>
      <c r="D4329" s="251" t="n">
        <v>18.29</v>
      </c>
    </row>
    <row r="4330" customFormat="false" ht="12.8" hidden="false" customHeight="false" outlineLevel="0" collapsed="false">
      <c r="A4330" s="250" t="n">
        <v>92693</v>
      </c>
      <c r="B4330" s="250" t="s">
        <v>4772</v>
      </c>
      <c r="C4330" s="250" t="s">
        <v>204</v>
      </c>
      <c r="D4330" s="251" t="n">
        <v>18.75</v>
      </c>
    </row>
    <row r="4331" customFormat="false" ht="12.8" hidden="false" customHeight="false" outlineLevel="0" collapsed="false">
      <c r="A4331" s="250" t="n">
        <v>92694</v>
      </c>
      <c r="B4331" s="250" t="s">
        <v>4773</v>
      </c>
      <c r="C4331" s="250" t="s">
        <v>204</v>
      </c>
      <c r="D4331" s="251" t="n">
        <v>29.29</v>
      </c>
    </row>
    <row r="4332" customFormat="false" ht="12.8" hidden="false" customHeight="false" outlineLevel="0" collapsed="false">
      <c r="A4332" s="250" t="n">
        <v>92695</v>
      </c>
      <c r="B4332" s="250" t="s">
        <v>4774</v>
      </c>
      <c r="C4332" s="250" t="s">
        <v>204</v>
      </c>
      <c r="D4332" s="251" t="n">
        <v>29.75</v>
      </c>
    </row>
    <row r="4333" customFormat="false" ht="12.8" hidden="false" customHeight="false" outlineLevel="0" collapsed="false">
      <c r="A4333" s="250" t="n">
        <v>92696</v>
      </c>
      <c r="B4333" s="250" t="s">
        <v>4775</v>
      </c>
      <c r="C4333" s="250" t="s">
        <v>204</v>
      </c>
      <c r="D4333" s="251" t="n">
        <v>46.13</v>
      </c>
    </row>
    <row r="4334" customFormat="false" ht="12.8" hidden="false" customHeight="false" outlineLevel="0" collapsed="false">
      <c r="A4334" s="250" t="n">
        <v>92697</v>
      </c>
      <c r="B4334" s="250" t="s">
        <v>4776</v>
      </c>
      <c r="C4334" s="250" t="s">
        <v>204</v>
      </c>
      <c r="D4334" s="251" t="n">
        <v>48.19</v>
      </c>
    </row>
    <row r="4335" customFormat="false" ht="12.8" hidden="false" customHeight="false" outlineLevel="0" collapsed="false">
      <c r="A4335" s="250" t="n">
        <v>92698</v>
      </c>
      <c r="B4335" s="250" t="s">
        <v>4777</v>
      </c>
      <c r="C4335" s="250" t="s">
        <v>204</v>
      </c>
      <c r="D4335" s="251" t="n">
        <v>27.1</v>
      </c>
    </row>
    <row r="4336" customFormat="false" ht="12.8" hidden="false" customHeight="false" outlineLevel="0" collapsed="false">
      <c r="A4336" s="250" t="n">
        <v>92699</v>
      </c>
      <c r="B4336" s="250" t="s">
        <v>4778</v>
      </c>
      <c r="C4336" s="250" t="s">
        <v>204</v>
      </c>
      <c r="D4336" s="251" t="n">
        <v>25.61</v>
      </c>
    </row>
    <row r="4337" customFormat="false" ht="12.8" hidden="false" customHeight="false" outlineLevel="0" collapsed="false">
      <c r="A4337" s="250" t="n">
        <v>92700</v>
      </c>
      <c r="B4337" s="250" t="s">
        <v>4779</v>
      </c>
      <c r="C4337" s="250" t="s">
        <v>204</v>
      </c>
      <c r="D4337" s="251" t="n">
        <v>44.47</v>
      </c>
    </row>
    <row r="4338" customFormat="false" ht="12.8" hidden="false" customHeight="false" outlineLevel="0" collapsed="false">
      <c r="A4338" s="250" t="n">
        <v>92701</v>
      </c>
      <c r="B4338" s="250" t="s">
        <v>4780</v>
      </c>
      <c r="C4338" s="250" t="s">
        <v>204</v>
      </c>
      <c r="D4338" s="251" t="n">
        <v>42.25</v>
      </c>
    </row>
    <row r="4339" customFormat="false" ht="12.8" hidden="false" customHeight="false" outlineLevel="0" collapsed="false">
      <c r="A4339" s="250" t="n">
        <v>92702</v>
      </c>
      <c r="B4339" s="250" t="s">
        <v>4781</v>
      </c>
      <c r="C4339" s="250" t="s">
        <v>204</v>
      </c>
      <c r="D4339" s="251" t="n">
        <v>69.92</v>
      </c>
    </row>
    <row r="4340" customFormat="false" ht="12.8" hidden="false" customHeight="false" outlineLevel="0" collapsed="false">
      <c r="A4340" s="250" t="n">
        <v>92703</v>
      </c>
      <c r="B4340" s="250" t="s">
        <v>4782</v>
      </c>
      <c r="C4340" s="250" t="s">
        <v>204</v>
      </c>
      <c r="D4340" s="251" t="n">
        <v>67.18</v>
      </c>
    </row>
    <row r="4341" customFormat="false" ht="12.8" hidden="false" customHeight="false" outlineLevel="0" collapsed="false">
      <c r="A4341" s="250" t="n">
        <v>92704</v>
      </c>
      <c r="B4341" s="250" t="s">
        <v>4783</v>
      </c>
      <c r="C4341" s="250" t="s">
        <v>204</v>
      </c>
      <c r="D4341" s="251" t="n">
        <v>34.45</v>
      </c>
    </row>
    <row r="4342" customFormat="false" ht="12.8" hidden="false" customHeight="false" outlineLevel="0" collapsed="false">
      <c r="A4342" s="250" t="n">
        <v>92705</v>
      </c>
      <c r="B4342" s="250" t="s">
        <v>4784</v>
      </c>
      <c r="C4342" s="250" t="s">
        <v>204</v>
      </c>
      <c r="D4342" s="251" t="n">
        <v>55.88</v>
      </c>
    </row>
    <row r="4343" customFormat="false" ht="12.8" hidden="false" customHeight="false" outlineLevel="0" collapsed="false">
      <c r="A4343" s="250" t="n">
        <v>92706</v>
      </c>
      <c r="B4343" s="250" t="s">
        <v>4785</v>
      </c>
      <c r="C4343" s="250" t="s">
        <v>204</v>
      </c>
      <c r="D4343" s="251" t="n">
        <v>90.54</v>
      </c>
    </row>
    <row r="4344" customFormat="false" ht="12.8" hidden="false" customHeight="false" outlineLevel="0" collapsed="false">
      <c r="A4344" s="250" t="n">
        <v>92889</v>
      </c>
      <c r="B4344" s="250" t="s">
        <v>4786</v>
      </c>
      <c r="C4344" s="250" t="s">
        <v>204</v>
      </c>
      <c r="D4344" s="251" t="n">
        <v>158.32</v>
      </c>
    </row>
    <row r="4345" customFormat="false" ht="12.8" hidden="false" customHeight="false" outlineLevel="0" collapsed="false">
      <c r="A4345" s="250" t="n">
        <v>92890</v>
      </c>
      <c r="B4345" s="250" t="s">
        <v>4787</v>
      </c>
      <c r="C4345" s="250" t="s">
        <v>204</v>
      </c>
      <c r="D4345" s="251" t="n">
        <v>236.74</v>
      </c>
    </row>
    <row r="4346" customFormat="false" ht="12.8" hidden="false" customHeight="false" outlineLevel="0" collapsed="false">
      <c r="A4346" s="250" t="n">
        <v>92891</v>
      </c>
      <c r="B4346" s="250" t="s">
        <v>4788</v>
      </c>
      <c r="C4346" s="250" t="s">
        <v>204</v>
      </c>
      <c r="D4346" s="251" t="n">
        <v>344</v>
      </c>
    </row>
    <row r="4347" customFormat="false" ht="12.8" hidden="false" customHeight="false" outlineLevel="0" collapsed="false">
      <c r="A4347" s="250" t="n">
        <v>92892</v>
      </c>
      <c r="B4347" s="250" t="s">
        <v>4789</v>
      </c>
      <c r="C4347" s="250" t="s">
        <v>204</v>
      </c>
      <c r="D4347" s="251" t="n">
        <v>70.91</v>
      </c>
    </row>
    <row r="4348" customFormat="false" ht="12.8" hidden="false" customHeight="false" outlineLevel="0" collapsed="false">
      <c r="A4348" s="250" t="n">
        <v>92893</v>
      </c>
      <c r="B4348" s="250" t="s">
        <v>4790</v>
      </c>
      <c r="C4348" s="250" t="s">
        <v>204</v>
      </c>
      <c r="D4348" s="251" t="n">
        <v>98.92</v>
      </c>
    </row>
    <row r="4349" customFormat="false" ht="12.8" hidden="false" customHeight="false" outlineLevel="0" collapsed="false">
      <c r="A4349" s="250" t="n">
        <v>92894</v>
      </c>
      <c r="B4349" s="250" t="s">
        <v>4791</v>
      </c>
      <c r="C4349" s="250" t="s">
        <v>204</v>
      </c>
      <c r="D4349" s="251" t="n">
        <v>117.53</v>
      </c>
    </row>
    <row r="4350" customFormat="false" ht="12.8" hidden="false" customHeight="false" outlineLevel="0" collapsed="false">
      <c r="A4350" s="250" t="n">
        <v>92895</v>
      </c>
      <c r="B4350" s="250" t="s">
        <v>4792</v>
      </c>
      <c r="C4350" s="250" t="s">
        <v>204</v>
      </c>
      <c r="D4350" s="251" t="n">
        <v>158.25</v>
      </c>
    </row>
    <row r="4351" customFormat="false" ht="12.8" hidden="false" customHeight="false" outlineLevel="0" collapsed="false">
      <c r="A4351" s="250" t="n">
        <v>92896</v>
      </c>
      <c r="B4351" s="250" t="s">
        <v>4793</v>
      </c>
      <c r="C4351" s="250" t="s">
        <v>204</v>
      </c>
      <c r="D4351" s="251" t="n">
        <v>239.07</v>
      </c>
    </row>
    <row r="4352" customFormat="false" ht="12.8" hidden="false" customHeight="false" outlineLevel="0" collapsed="false">
      <c r="A4352" s="250" t="n">
        <v>92897</v>
      </c>
      <c r="B4352" s="250" t="s">
        <v>4794</v>
      </c>
      <c r="C4352" s="250" t="s">
        <v>204</v>
      </c>
      <c r="D4352" s="251" t="n">
        <v>348.79</v>
      </c>
    </row>
    <row r="4353" customFormat="false" ht="12.8" hidden="false" customHeight="false" outlineLevel="0" collapsed="false">
      <c r="A4353" s="250" t="n">
        <v>92898</v>
      </c>
      <c r="B4353" s="250" t="s">
        <v>4795</v>
      </c>
      <c r="C4353" s="250" t="s">
        <v>204</v>
      </c>
      <c r="D4353" s="251" t="n">
        <v>57.97</v>
      </c>
    </row>
    <row r="4354" customFormat="false" ht="12.8" hidden="false" customHeight="false" outlineLevel="0" collapsed="false">
      <c r="A4354" s="250" t="n">
        <v>92899</v>
      </c>
      <c r="B4354" s="250" t="s">
        <v>4796</v>
      </c>
      <c r="C4354" s="250" t="s">
        <v>204</v>
      </c>
      <c r="D4354" s="251" t="n">
        <v>84.22</v>
      </c>
    </row>
    <row r="4355" customFormat="false" ht="12.8" hidden="false" customHeight="false" outlineLevel="0" collapsed="false">
      <c r="A4355" s="250" t="n">
        <v>92900</v>
      </c>
      <c r="B4355" s="250" t="s">
        <v>4797</v>
      </c>
      <c r="C4355" s="250" t="s">
        <v>204</v>
      </c>
      <c r="D4355" s="251" t="n">
        <v>100.77</v>
      </c>
    </row>
    <row r="4356" customFormat="false" ht="12.8" hidden="false" customHeight="false" outlineLevel="0" collapsed="false">
      <c r="A4356" s="250" t="n">
        <v>92901</v>
      </c>
      <c r="B4356" s="250" t="s">
        <v>4798</v>
      </c>
      <c r="C4356" s="250" t="s">
        <v>204</v>
      </c>
      <c r="D4356" s="251" t="n">
        <v>138.96</v>
      </c>
    </row>
    <row r="4357" customFormat="false" ht="12.8" hidden="false" customHeight="false" outlineLevel="0" collapsed="false">
      <c r="A4357" s="250" t="n">
        <v>92902</v>
      </c>
      <c r="B4357" s="250" t="s">
        <v>4799</v>
      </c>
      <c r="C4357" s="250" t="s">
        <v>204</v>
      </c>
      <c r="D4357" s="251" t="n">
        <v>215.94</v>
      </c>
    </row>
    <row r="4358" customFormat="false" ht="12.8" hidden="false" customHeight="false" outlineLevel="0" collapsed="false">
      <c r="A4358" s="250" t="n">
        <v>92903</v>
      </c>
      <c r="B4358" s="250" t="s">
        <v>4800</v>
      </c>
      <c r="C4358" s="250" t="s">
        <v>204</v>
      </c>
      <c r="D4358" s="251" t="n">
        <v>321.9</v>
      </c>
    </row>
    <row r="4359" customFormat="false" ht="12.8" hidden="false" customHeight="false" outlineLevel="0" collapsed="false">
      <c r="A4359" s="250" t="n">
        <v>92904</v>
      </c>
      <c r="B4359" s="250" t="s">
        <v>4801</v>
      </c>
      <c r="C4359" s="250" t="s">
        <v>204</v>
      </c>
      <c r="D4359" s="251" t="n">
        <v>39.1</v>
      </c>
    </row>
    <row r="4360" customFormat="false" ht="12.8" hidden="false" customHeight="false" outlineLevel="0" collapsed="false">
      <c r="A4360" s="250" t="n">
        <v>92905</v>
      </c>
      <c r="B4360" s="250" t="s">
        <v>4802</v>
      </c>
      <c r="C4360" s="250" t="s">
        <v>204</v>
      </c>
      <c r="D4360" s="251" t="n">
        <v>56.45</v>
      </c>
    </row>
    <row r="4361" customFormat="false" ht="12.8" hidden="false" customHeight="false" outlineLevel="0" collapsed="false">
      <c r="A4361" s="250" t="n">
        <v>92906</v>
      </c>
      <c r="B4361" s="250" t="s">
        <v>4803</v>
      </c>
      <c r="C4361" s="250" t="s">
        <v>204</v>
      </c>
      <c r="D4361" s="251" t="n">
        <v>70.36</v>
      </c>
    </row>
    <row r="4362" customFormat="false" ht="12.8" hidden="false" customHeight="false" outlineLevel="0" collapsed="false">
      <c r="A4362" s="250" t="n">
        <v>92907</v>
      </c>
      <c r="B4362" s="250" t="s">
        <v>4804</v>
      </c>
      <c r="C4362" s="250" t="s">
        <v>204</v>
      </c>
      <c r="D4362" s="251" t="n">
        <v>88.16</v>
      </c>
    </row>
    <row r="4363" customFormat="false" ht="12.8" hidden="false" customHeight="false" outlineLevel="0" collapsed="false">
      <c r="A4363" s="250" t="n">
        <v>92908</v>
      </c>
      <c r="B4363" s="250" t="s">
        <v>4805</v>
      </c>
      <c r="C4363" s="250" t="s">
        <v>204</v>
      </c>
      <c r="D4363" s="251" t="n">
        <v>88.16</v>
      </c>
    </row>
    <row r="4364" customFormat="false" ht="12.8" hidden="false" customHeight="false" outlineLevel="0" collapsed="false">
      <c r="A4364" s="250" t="n">
        <v>92909</v>
      </c>
      <c r="B4364" s="250" t="s">
        <v>4806</v>
      </c>
      <c r="C4364" s="250" t="s">
        <v>204</v>
      </c>
      <c r="D4364" s="251" t="n">
        <v>88.16</v>
      </c>
    </row>
    <row r="4365" customFormat="false" ht="12.8" hidden="false" customHeight="false" outlineLevel="0" collapsed="false">
      <c r="A4365" s="250" t="n">
        <v>92910</v>
      </c>
      <c r="B4365" s="250" t="s">
        <v>4807</v>
      </c>
      <c r="C4365" s="250" t="s">
        <v>204</v>
      </c>
      <c r="D4365" s="251" t="n">
        <v>125</v>
      </c>
    </row>
    <row r="4366" customFormat="false" ht="12.8" hidden="false" customHeight="false" outlineLevel="0" collapsed="false">
      <c r="A4366" s="250" t="n">
        <v>92911</v>
      </c>
      <c r="B4366" s="250" t="s">
        <v>4808</v>
      </c>
      <c r="C4366" s="250" t="s">
        <v>204</v>
      </c>
      <c r="D4366" s="251" t="n">
        <v>125</v>
      </c>
    </row>
    <row r="4367" customFormat="false" ht="12.8" hidden="false" customHeight="false" outlineLevel="0" collapsed="false">
      <c r="A4367" s="250" t="n">
        <v>92912</v>
      </c>
      <c r="B4367" s="250" t="s">
        <v>4809</v>
      </c>
      <c r="C4367" s="250" t="s">
        <v>204</v>
      </c>
      <c r="D4367" s="251" t="n">
        <v>164.99</v>
      </c>
    </row>
    <row r="4368" customFormat="false" ht="12.8" hidden="false" customHeight="false" outlineLevel="0" collapsed="false">
      <c r="A4368" s="250" t="n">
        <v>92913</v>
      </c>
      <c r="B4368" s="250" t="s">
        <v>4810</v>
      </c>
      <c r="C4368" s="250" t="s">
        <v>204</v>
      </c>
      <c r="D4368" s="251" t="n">
        <v>168.92</v>
      </c>
    </row>
    <row r="4369" customFormat="false" ht="12.8" hidden="false" customHeight="false" outlineLevel="0" collapsed="false">
      <c r="A4369" s="250" t="n">
        <v>92914</v>
      </c>
      <c r="B4369" s="250" t="s">
        <v>4811</v>
      </c>
      <c r="C4369" s="250" t="s">
        <v>204</v>
      </c>
      <c r="D4369" s="251" t="n">
        <v>168.92</v>
      </c>
    </row>
    <row r="4370" customFormat="false" ht="12.8" hidden="false" customHeight="false" outlineLevel="0" collapsed="false">
      <c r="A4370" s="250" t="n">
        <v>92918</v>
      </c>
      <c r="B4370" s="250" t="s">
        <v>4812</v>
      </c>
      <c r="C4370" s="250" t="s">
        <v>204</v>
      </c>
      <c r="D4370" s="251" t="n">
        <v>48.57</v>
      </c>
    </row>
    <row r="4371" customFormat="false" ht="12.8" hidden="false" customHeight="false" outlineLevel="0" collapsed="false">
      <c r="A4371" s="250" t="n">
        <v>92920</v>
      </c>
      <c r="B4371" s="250" t="s">
        <v>4813</v>
      </c>
      <c r="C4371" s="250" t="s">
        <v>204</v>
      </c>
      <c r="D4371" s="251" t="n">
        <v>48.86</v>
      </c>
    </row>
    <row r="4372" customFormat="false" ht="12.8" hidden="false" customHeight="false" outlineLevel="0" collapsed="false">
      <c r="A4372" s="250" t="n">
        <v>92925</v>
      </c>
      <c r="B4372" s="250" t="s">
        <v>4814</v>
      </c>
      <c r="C4372" s="250" t="s">
        <v>204</v>
      </c>
      <c r="D4372" s="251" t="n">
        <v>59.24</v>
      </c>
    </row>
    <row r="4373" customFormat="false" ht="12.8" hidden="false" customHeight="false" outlineLevel="0" collapsed="false">
      <c r="A4373" s="250" t="n">
        <v>92926</v>
      </c>
      <c r="B4373" s="250" t="s">
        <v>4815</v>
      </c>
      <c r="C4373" s="250" t="s">
        <v>204</v>
      </c>
      <c r="D4373" s="251" t="n">
        <v>59.23</v>
      </c>
    </row>
    <row r="4374" customFormat="false" ht="12.8" hidden="false" customHeight="false" outlineLevel="0" collapsed="false">
      <c r="A4374" s="250" t="n">
        <v>92927</v>
      </c>
      <c r="B4374" s="250" t="s">
        <v>4816</v>
      </c>
      <c r="C4374" s="250" t="s">
        <v>204</v>
      </c>
      <c r="D4374" s="251" t="n">
        <v>59.23</v>
      </c>
    </row>
    <row r="4375" customFormat="false" ht="12.8" hidden="false" customHeight="false" outlineLevel="0" collapsed="false">
      <c r="A4375" s="250" t="n">
        <v>92928</v>
      </c>
      <c r="B4375" s="250" t="s">
        <v>4817</v>
      </c>
      <c r="C4375" s="250" t="s">
        <v>204</v>
      </c>
      <c r="D4375" s="251" t="n">
        <v>67.41</v>
      </c>
    </row>
    <row r="4376" customFormat="false" ht="12.8" hidden="false" customHeight="false" outlineLevel="0" collapsed="false">
      <c r="A4376" s="250" t="n">
        <v>92929</v>
      </c>
      <c r="B4376" s="250" t="s">
        <v>4818</v>
      </c>
      <c r="C4376" s="250" t="s">
        <v>204</v>
      </c>
      <c r="D4376" s="251" t="n">
        <v>67.41</v>
      </c>
    </row>
    <row r="4377" customFormat="false" ht="12.8" hidden="false" customHeight="false" outlineLevel="0" collapsed="false">
      <c r="A4377" s="250" t="n">
        <v>92930</v>
      </c>
      <c r="B4377" s="250" t="s">
        <v>4819</v>
      </c>
      <c r="C4377" s="250" t="s">
        <v>204</v>
      </c>
      <c r="D4377" s="251" t="n">
        <v>67.41</v>
      </c>
    </row>
    <row r="4378" customFormat="false" ht="12.8" hidden="false" customHeight="false" outlineLevel="0" collapsed="false">
      <c r="A4378" s="250" t="n">
        <v>92931</v>
      </c>
      <c r="B4378" s="250" t="s">
        <v>4820</v>
      </c>
      <c r="C4378" s="250" t="s">
        <v>204</v>
      </c>
      <c r="D4378" s="251" t="n">
        <v>88.09</v>
      </c>
    </row>
    <row r="4379" customFormat="false" ht="12.8" hidden="false" customHeight="false" outlineLevel="0" collapsed="false">
      <c r="A4379" s="250" t="n">
        <v>92932</v>
      </c>
      <c r="B4379" s="250" t="s">
        <v>4821</v>
      </c>
      <c r="C4379" s="250" t="s">
        <v>204</v>
      </c>
      <c r="D4379" s="251" t="n">
        <v>88.09</v>
      </c>
    </row>
    <row r="4380" customFormat="false" ht="12.8" hidden="false" customHeight="false" outlineLevel="0" collapsed="false">
      <c r="A4380" s="250" t="n">
        <v>92933</v>
      </c>
      <c r="B4380" s="250" t="s">
        <v>4822</v>
      </c>
      <c r="C4380" s="250" t="s">
        <v>204</v>
      </c>
      <c r="D4380" s="251" t="n">
        <v>88.09</v>
      </c>
    </row>
    <row r="4381" customFormat="false" ht="12.8" hidden="false" customHeight="false" outlineLevel="0" collapsed="false">
      <c r="A4381" s="250" t="n">
        <v>92934</v>
      </c>
      <c r="B4381" s="250" t="s">
        <v>4823</v>
      </c>
      <c r="C4381" s="250" t="s">
        <v>204</v>
      </c>
      <c r="D4381" s="251" t="n">
        <v>127.33</v>
      </c>
    </row>
    <row r="4382" customFormat="false" ht="12.8" hidden="false" customHeight="false" outlineLevel="0" collapsed="false">
      <c r="A4382" s="250" t="n">
        <v>92935</v>
      </c>
      <c r="B4382" s="250" t="s">
        <v>4824</v>
      </c>
      <c r="C4382" s="250" t="s">
        <v>204</v>
      </c>
      <c r="D4382" s="251" t="n">
        <v>127.33</v>
      </c>
    </row>
    <row r="4383" customFormat="false" ht="12.8" hidden="false" customHeight="false" outlineLevel="0" collapsed="false">
      <c r="A4383" s="250" t="n">
        <v>92936</v>
      </c>
      <c r="B4383" s="250" t="s">
        <v>4825</v>
      </c>
      <c r="C4383" s="250" t="s">
        <v>204</v>
      </c>
      <c r="D4383" s="251" t="n">
        <v>173.71</v>
      </c>
    </row>
    <row r="4384" customFormat="false" ht="12.8" hidden="false" customHeight="false" outlineLevel="0" collapsed="false">
      <c r="A4384" s="250" t="n">
        <v>92937</v>
      </c>
      <c r="B4384" s="250" t="s">
        <v>4826</v>
      </c>
      <c r="C4384" s="250" t="s">
        <v>204</v>
      </c>
      <c r="D4384" s="251" t="n">
        <v>173.71</v>
      </c>
    </row>
    <row r="4385" customFormat="false" ht="12.8" hidden="false" customHeight="false" outlineLevel="0" collapsed="false">
      <c r="A4385" s="250" t="n">
        <v>92938</v>
      </c>
      <c r="B4385" s="250" t="s">
        <v>4827</v>
      </c>
      <c r="C4385" s="250" t="s">
        <v>204</v>
      </c>
      <c r="D4385" s="251" t="n">
        <v>35.63</v>
      </c>
    </row>
    <row r="4386" customFormat="false" ht="12.8" hidden="false" customHeight="false" outlineLevel="0" collapsed="false">
      <c r="A4386" s="250" t="n">
        <v>92939</v>
      </c>
      <c r="B4386" s="250" t="s">
        <v>4828</v>
      </c>
      <c r="C4386" s="250" t="s">
        <v>204</v>
      </c>
      <c r="D4386" s="251" t="n">
        <v>35.92</v>
      </c>
    </row>
    <row r="4387" customFormat="false" ht="12.8" hidden="false" customHeight="false" outlineLevel="0" collapsed="false">
      <c r="A4387" s="250" t="n">
        <v>92940</v>
      </c>
      <c r="B4387" s="250" t="s">
        <v>4829</v>
      </c>
      <c r="C4387" s="250" t="s">
        <v>204</v>
      </c>
      <c r="D4387" s="251" t="n">
        <v>44.54</v>
      </c>
    </row>
    <row r="4388" customFormat="false" ht="12.8" hidden="false" customHeight="false" outlineLevel="0" collapsed="false">
      <c r="A4388" s="250" t="n">
        <v>92941</v>
      </c>
      <c r="B4388" s="250" t="s">
        <v>4830</v>
      </c>
      <c r="C4388" s="250" t="s">
        <v>204</v>
      </c>
      <c r="D4388" s="251" t="n">
        <v>44.53</v>
      </c>
    </row>
    <row r="4389" customFormat="false" ht="12.8" hidden="false" customHeight="false" outlineLevel="0" collapsed="false">
      <c r="A4389" s="250" t="n">
        <v>92942</v>
      </c>
      <c r="B4389" s="250" t="s">
        <v>4831</v>
      </c>
      <c r="C4389" s="250" t="s">
        <v>204</v>
      </c>
      <c r="D4389" s="251" t="n">
        <v>44.53</v>
      </c>
    </row>
    <row r="4390" customFormat="false" ht="12.8" hidden="false" customHeight="false" outlineLevel="0" collapsed="false">
      <c r="A4390" s="250" t="n">
        <v>92943</v>
      </c>
      <c r="B4390" s="250" t="s">
        <v>4832</v>
      </c>
      <c r="C4390" s="250" t="s">
        <v>204</v>
      </c>
      <c r="D4390" s="251" t="n">
        <v>50.65</v>
      </c>
    </row>
    <row r="4391" customFormat="false" ht="12.8" hidden="false" customHeight="false" outlineLevel="0" collapsed="false">
      <c r="A4391" s="250" t="n">
        <v>92944</v>
      </c>
      <c r="B4391" s="250" t="s">
        <v>4833</v>
      </c>
      <c r="C4391" s="250" t="s">
        <v>204</v>
      </c>
      <c r="D4391" s="251" t="n">
        <v>50.65</v>
      </c>
    </row>
    <row r="4392" customFormat="false" ht="12.8" hidden="false" customHeight="false" outlineLevel="0" collapsed="false">
      <c r="A4392" s="250" t="n">
        <v>92945</v>
      </c>
      <c r="B4392" s="250" t="s">
        <v>4834</v>
      </c>
      <c r="C4392" s="250" t="s">
        <v>204</v>
      </c>
      <c r="D4392" s="251" t="n">
        <v>50.65</v>
      </c>
    </row>
    <row r="4393" customFormat="false" ht="12.8" hidden="false" customHeight="false" outlineLevel="0" collapsed="false">
      <c r="A4393" s="250" t="n">
        <v>92946</v>
      </c>
      <c r="B4393" s="250" t="s">
        <v>4835</v>
      </c>
      <c r="C4393" s="250" t="s">
        <v>204</v>
      </c>
      <c r="D4393" s="251" t="n">
        <v>68.8</v>
      </c>
    </row>
    <row r="4394" customFormat="false" ht="12.8" hidden="false" customHeight="false" outlineLevel="0" collapsed="false">
      <c r="A4394" s="250" t="n">
        <v>92947</v>
      </c>
      <c r="B4394" s="250" t="s">
        <v>4836</v>
      </c>
      <c r="C4394" s="250" t="s">
        <v>204</v>
      </c>
      <c r="D4394" s="251" t="n">
        <v>68.8</v>
      </c>
    </row>
    <row r="4395" customFormat="false" ht="12.8" hidden="false" customHeight="false" outlineLevel="0" collapsed="false">
      <c r="A4395" s="250" t="n">
        <v>92948</v>
      </c>
      <c r="B4395" s="250" t="s">
        <v>4837</v>
      </c>
      <c r="C4395" s="250" t="s">
        <v>204</v>
      </c>
      <c r="D4395" s="251" t="n">
        <v>68.8</v>
      </c>
    </row>
    <row r="4396" customFormat="false" ht="12.8" hidden="false" customHeight="false" outlineLevel="0" collapsed="false">
      <c r="A4396" s="250" t="n">
        <v>92949</v>
      </c>
      <c r="B4396" s="250" t="s">
        <v>4838</v>
      </c>
      <c r="C4396" s="250" t="s">
        <v>204</v>
      </c>
      <c r="D4396" s="251" t="n">
        <v>104.2</v>
      </c>
    </row>
    <row r="4397" customFormat="false" ht="12.8" hidden="false" customHeight="false" outlineLevel="0" collapsed="false">
      <c r="A4397" s="250" t="n">
        <v>92950</v>
      </c>
      <c r="B4397" s="250" t="s">
        <v>4839</v>
      </c>
      <c r="C4397" s="250" t="s">
        <v>204</v>
      </c>
      <c r="D4397" s="251" t="n">
        <v>104.2</v>
      </c>
    </row>
    <row r="4398" customFormat="false" ht="12.8" hidden="false" customHeight="false" outlineLevel="0" collapsed="false">
      <c r="A4398" s="250" t="n">
        <v>92951</v>
      </c>
      <c r="B4398" s="250" t="s">
        <v>4840</v>
      </c>
      <c r="C4398" s="250" t="s">
        <v>204</v>
      </c>
      <c r="D4398" s="251" t="n">
        <v>146.82</v>
      </c>
    </row>
    <row r="4399" customFormat="false" ht="12.8" hidden="false" customHeight="false" outlineLevel="0" collapsed="false">
      <c r="A4399" s="250" t="n">
        <v>92952</v>
      </c>
      <c r="B4399" s="250" t="s">
        <v>4841</v>
      </c>
      <c r="C4399" s="250" t="s">
        <v>204</v>
      </c>
      <c r="D4399" s="251" t="n">
        <v>146.82</v>
      </c>
    </row>
    <row r="4400" customFormat="false" ht="12.8" hidden="false" customHeight="false" outlineLevel="0" collapsed="false">
      <c r="A4400" s="250" t="n">
        <v>92953</v>
      </c>
      <c r="B4400" s="250" t="s">
        <v>4842</v>
      </c>
      <c r="C4400" s="250" t="s">
        <v>204</v>
      </c>
      <c r="D4400" s="251" t="n">
        <v>31.24</v>
      </c>
    </row>
    <row r="4401" customFormat="false" ht="12.8" hidden="false" customHeight="false" outlineLevel="0" collapsed="false">
      <c r="A4401" s="250" t="n">
        <v>93050</v>
      </c>
      <c r="B4401" s="250" t="s">
        <v>4843</v>
      </c>
      <c r="C4401" s="250" t="s">
        <v>204</v>
      </c>
      <c r="D4401" s="251" t="n">
        <v>12.36</v>
      </c>
    </row>
    <row r="4402" customFormat="false" ht="12.8" hidden="false" customHeight="false" outlineLevel="0" collapsed="false">
      <c r="A4402" s="250" t="n">
        <v>93052</v>
      </c>
      <c r="B4402" s="250" t="s">
        <v>4844</v>
      </c>
      <c r="C4402" s="250" t="s">
        <v>204</v>
      </c>
      <c r="D4402" s="251" t="n">
        <v>516.96</v>
      </c>
    </row>
    <row r="4403" customFormat="false" ht="12.8" hidden="false" customHeight="false" outlineLevel="0" collapsed="false">
      <c r="A4403" s="250" t="n">
        <v>93054</v>
      </c>
      <c r="B4403" s="250" t="s">
        <v>4845</v>
      </c>
      <c r="C4403" s="250" t="s">
        <v>204</v>
      </c>
      <c r="D4403" s="251" t="n">
        <v>23.91</v>
      </c>
    </row>
    <row r="4404" customFormat="false" ht="12.8" hidden="false" customHeight="false" outlineLevel="0" collapsed="false">
      <c r="A4404" s="250" t="n">
        <v>93055</v>
      </c>
      <c r="B4404" s="250" t="s">
        <v>4846</v>
      </c>
      <c r="C4404" s="250" t="s">
        <v>204</v>
      </c>
      <c r="D4404" s="251" t="n">
        <v>45.78</v>
      </c>
    </row>
    <row r="4405" customFormat="false" ht="12.8" hidden="false" customHeight="false" outlineLevel="0" collapsed="false">
      <c r="A4405" s="250" t="n">
        <v>93056</v>
      </c>
      <c r="B4405" s="250" t="s">
        <v>4847</v>
      </c>
      <c r="C4405" s="250" t="s">
        <v>204</v>
      </c>
      <c r="D4405" s="251" t="n">
        <v>18.23</v>
      </c>
    </row>
    <row r="4406" customFormat="false" ht="12.8" hidden="false" customHeight="false" outlineLevel="0" collapsed="false">
      <c r="A4406" s="250" t="n">
        <v>93057</v>
      </c>
      <c r="B4406" s="250" t="s">
        <v>4848</v>
      </c>
      <c r="C4406" s="250" t="s">
        <v>204</v>
      </c>
      <c r="D4406" s="251" t="n">
        <v>15.24</v>
      </c>
    </row>
    <row r="4407" customFormat="false" ht="12.8" hidden="false" customHeight="false" outlineLevel="0" collapsed="false">
      <c r="A4407" s="250" t="n">
        <v>93058</v>
      </c>
      <c r="B4407" s="250" t="s">
        <v>4849</v>
      </c>
      <c r="C4407" s="250" t="s">
        <v>204</v>
      </c>
      <c r="D4407" s="251" t="n">
        <v>568.95</v>
      </c>
    </row>
    <row r="4408" customFormat="false" ht="12.8" hidden="false" customHeight="false" outlineLevel="0" collapsed="false">
      <c r="A4408" s="250" t="n">
        <v>93059</v>
      </c>
      <c r="B4408" s="250" t="s">
        <v>4850</v>
      </c>
      <c r="C4408" s="250" t="s">
        <v>204</v>
      </c>
      <c r="D4408" s="251" t="n">
        <v>30.51</v>
      </c>
    </row>
    <row r="4409" customFormat="false" ht="12.8" hidden="false" customHeight="false" outlineLevel="0" collapsed="false">
      <c r="A4409" s="250" t="n">
        <v>93060</v>
      </c>
      <c r="B4409" s="250" t="s">
        <v>4851</v>
      </c>
      <c r="C4409" s="250" t="s">
        <v>204</v>
      </c>
      <c r="D4409" s="251" t="n">
        <v>79.68</v>
      </c>
    </row>
    <row r="4410" customFormat="false" ht="12.8" hidden="false" customHeight="false" outlineLevel="0" collapsed="false">
      <c r="A4410" s="250" t="n">
        <v>93061</v>
      </c>
      <c r="B4410" s="250" t="s">
        <v>4852</v>
      </c>
      <c r="C4410" s="250" t="s">
        <v>204</v>
      </c>
      <c r="D4410" s="251" t="n">
        <v>33.6</v>
      </c>
    </row>
    <row r="4411" customFormat="false" ht="12.8" hidden="false" customHeight="false" outlineLevel="0" collapsed="false">
      <c r="A4411" s="250" t="n">
        <v>93062</v>
      </c>
      <c r="B4411" s="250" t="s">
        <v>4853</v>
      </c>
      <c r="C4411" s="250" t="s">
        <v>204</v>
      </c>
      <c r="D4411" s="251" t="n">
        <v>28.44</v>
      </c>
    </row>
    <row r="4412" customFormat="false" ht="12.8" hidden="false" customHeight="false" outlineLevel="0" collapsed="false">
      <c r="A4412" s="250" t="n">
        <v>93063</v>
      </c>
      <c r="B4412" s="250" t="s">
        <v>4854</v>
      </c>
      <c r="C4412" s="250" t="s">
        <v>204</v>
      </c>
      <c r="D4412" s="251" t="n">
        <v>652.14</v>
      </c>
    </row>
    <row r="4413" customFormat="false" ht="12.8" hidden="false" customHeight="false" outlineLevel="0" collapsed="false">
      <c r="A4413" s="250" t="n">
        <v>93064</v>
      </c>
      <c r="B4413" s="250" t="s">
        <v>4855</v>
      </c>
      <c r="C4413" s="250" t="s">
        <v>204</v>
      </c>
      <c r="D4413" s="251" t="n">
        <v>50.97</v>
      </c>
    </row>
    <row r="4414" customFormat="false" ht="12.8" hidden="false" customHeight="false" outlineLevel="0" collapsed="false">
      <c r="A4414" s="250" t="n">
        <v>93065</v>
      </c>
      <c r="B4414" s="250" t="s">
        <v>4856</v>
      </c>
      <c r="C4414" s="250" t="s">
        <v>204</v>
      </c>
      <c r="D4414" s="251" t="n">
        <v>45.81</v>
      </c>
    </row>
    <row r="4415" customFormat="false" ht="12.8" hidden="false" customHeight="false" outlineLevel="0" collapsed="false">
      <c r="A4415" s="250" t="n">
        <v>93066</v>
      </c>
      <c r="B4415" s="250" t="s">
        <v>4857</v>
      </c>
      <c r="C4415" s="250" t="s">
        <v>204</v>
      </c>
      <c r="D4415" s="251" t="n">
        <v>818.33</v>
      </c>
    </row>
    <row r="4416" customFormat="false" ht="12.8" hidden="false" customHeight="false" outlineLevel="0" collapsed="false">
      <c r="A4416" s="250" t="n">
        <v>93067</v>
      </c>
      <c r="B4416" s="250" t="s">
        <v>4858</v>
      </c>
      <c r="C4416" s="250" t="s">
        <v>204</v>
      </c>
      <c r="D4416" s="251" t="n">
        <v>75.35</v>
      </c>
    </row>
    <row r="4417" customFormat="false" ht="12.8" hidden="false" customHeight="false" outlineLevel="0" collapsed="false">
      <c r="A4417" s="250" t="n">
        <v>93068</v>
      </c>
      <c r="B4417" s="250" t="s">
        <v>4859</v>
      </c>
      <c r="C4417" s="250" t="s">
        <v>204</v>
      </c>
      <c r="D4417" s="251" t="n">
        <v>64.18</v>
      </c>
    </row>
    <row r="4418" customFormat="false" ht="12.8" hidden="false" customHeight="false" outlineLevel="0" collapsed="false">
      <c r="A4418" s="250" t="n">
        <v>93069</v>
      </c>
      <c r="B4418" s="250" t="s">
        <v>4860</v>
      </c>
      <c r="C4418" s="250" t="s">
        <v>204</v>
      </c>
      <c r="D4418" s="251" t="n">
        <v>1134.11</v>
      </c>
    </row>
    <row r="4419" customFormat="false" ht="12.8" hidden="false" customHeight="false" outlineLevel="0" collapsed="false">
      <c r="A4419" s="250" t="n">
        <v>93070</v>
      </c>
      <c r="B4419" s="250" t="s">
        <v>4861</v>
      </c>
      <c r="C4419" s="250" t="s">
        <v>204</v>
      </c>
      <c r="D4419" s="251" t="n">
        <v>186.3</v>
      </c>
    </row>
    <row r="4420" customFormat="false" ht="12.8" hidden="false" customHeight="false" outlineLevel="0" collapsed="false">
      <c r="A4420" s="250" t="n">
        <v>93071</v>
      </c>
      <c r="B4420" s="250" t="s">
        <v>4862</v>
      </c>
      <c r="C4420" s="250" t="s">
        <v>204</v>
      </c>
      <c r="D4420" s="251" t="n">
        <v>171.24</v>
      </c>
    </row>
    <row r="4421" customFormat="false" ht="12.8" hidden="false" customHeight="false" outlineLevel="0" collapsed="false">
      <c r="A4421" s="250" t="n">
        <v>93072</v>
      </c>
      <c r="B4421" s="250" t="s">
        <v>4863</v>
      </c>
      <c r="C4421" s="250" t="s">
        <v>204</v>
      </c>
      <c r="D4421" s="251" t="n">
        <v>1496.45</v>
      </c>
    </row>
    <row r="4422" customFormat="false" ht="12.8" hidden="false" customHeight="false" outlineLevel="0" collapsed="false">
      <c r="A4422" s="250" t="n">
        <v>93074</v>
      </c>
      <c r="B4422" s="250" t="s">
        <v>4864</v>
      </c>
      <c r="C4422" s="250" t="s">
        <v>204</v>
      </c>
      <c r="D4422" s="251" t="n">
        <v>16.26</v>
      </c>
    </row>
    <row r="4423" customFormat="false" ht="12.8" hidden="false" customHeight="false" outlineLevel="0" collapsed="false">
      <c r="A4423" s="250" t="n">
        <v>93075</v>
      </c>
      <c r="B4423" s="250" t="s">
        <v>4865</v>
      </c>
      <c r="C4423" s="250" t="s">
        <v>204</v>
      </c>
      <c r="D4423" s="251" t="n">
        <v>21.72</v>
      </c>
    </row>
    <row r="4424" customFormat="false" ht="12.8" hidden="false" customHeight="false" outlineLevel="0" collapsed="false">
      <c r="A4424" s="250" t="n">
        <v>93076</v>
      </c>
      <c r="B4424" s="250" t="s">
        <v>4866</v>
      </c>
      <c r="C4424" s="250" t="s">
        <v>204</v>
      </c>
      <c r="D4424" s="251" t="n">
        <v>24.63</v>
      </c>
    </row>
    <row r="4425" customFormat="false" ht="12.8" hidden="false" customHeight="false" outlineLevel="0" collapsed="false">
      <c r="A4425" s="250" t="n">
        <v>93077</v>
      </c>
      <c r="B4425" s="250" t="s">
        <v>4867</v>
      </c>
      <c r="C4425" s="250" t="s">
        <v>204</v>
      </c>
      <c r="D4425" s="251" t="n">
        <v>30.06</v>
      </c>
    </row>
    <row r="4426" customFormat="false" ht="12.8" hidden="false" customHeight="false" outlineLevel="0" collapsed="false">
      <c r="A4426" s="250" t="n">
        <v>93078</v>
      </c>
      <c r="B4426" s="250" t="s">
        <v>4868</v>
      </c>
      <c r="C4426" s="250" t="s">
        <v>204</v>
      </c>
      <c r="D4426" s="251" t="n">
        <v>33.9</v>
      </c>
    </row>
    <row r="4427" customFormat="false" ht="12.8" hidden="false" customHeight="false" outlineLevel="0" collapsed="false">
      <c r="A4427" s="250" t="n">
        <v>93079</v>
      </c>
      <c r="B4427" s="250" t="s">
        <v>4869</v>
      </c>
      <c r="C4427" s="250" t="s">
        <v>204</v>
      </c>
      <c r="D4427" s="251" t="n">
        <v>33.27</v>
      </c>
    </row>
    <row r="4428" customFormat="false" ht="12.8" hidden="false" customHeight="false" outlineLevel="0" collapsed="false">
      <c r="A4428" s="250" t="n">
        <v>93080</v>
      </c>
      <c r="B4428" s="250" t="s">
        <v>4870</v>
      </c>
      <c r="C4428" s="250" t="s">
        <v>204</v>
      </c>
      <c r="D4428" s="251" t="n">
        <v>10.64</v>
      </c>
    </row>
    <row r="4429" customFormat="false" ht="12.8" hidden="false" customHeight="false" outlineLevel="0" collapsed="false">
      <c r="A4429" s="250" t="n">
        <v>93081</v>
      </c>
      <c r="B4429" s="250" t="s">
        <v>4871</v>
      </c>
      <c r="C4429" s="250" t="s">
        <v>204</v>
      </c>
      <c r="D4429" s="251" t="n">
        <v>20.12</v>
      </c>
    </row>
    <row r="4430" customFormat="false" ht="12.8" hidden="false" customHeight="false" outlineLevel="0" collapsed="false">
      <c r="A4430" s="250" t="n">
        <v>93082</v>
      </c>
      <c r="B4430" s="250" t="s">
        <v>4872</v>
      </c>
      <c r="C4430" s="250" t="s">
        <v>204</v>
      </c>
      <c r="D4430" s="251" t="n">
        <v>25.85</v>
      </c>
    </row>
    <row r="4431" customFormat="false" ht="12.8" hidden="false" customHeight="false" outlineLevel="0" collapsed="false">
      <c r="A4431" s="250" t="n">
        <v>93083</v>
      </c>
      <c r="B4431" s="250" t="s">
        <v>4873</v>
      </c>
      <c r="C4431" s="250" t="s">
        <v>204</v>
      </c>
      <c r="D4431" s="251" t="n">
        <v>448.63</v>
      </c>
    </row>
    <row r="4432" customFormat="false" ht="12.8" hidden="false" customHeight="false" outlineLevel="0" collapsed="false">
      <c r="A4432" s="250" t="n">
        <v>93084</v>
      </c>
      <c r="B4432" s="250" t="s">
        <v>4874</v>
      </c>
      <c r="C4432" s="250" t="s">
        <v>204</v>
      </c>
      <c r="D4432" s="251" t="n">
        <v>16.21</v>
      </c>
    </row>
    <row r="4433" customFormat="false" ht="12.8" hidden="false" customHeight="false" outlineLevel="0" collapsed="false">
      <c r="A4433" s="250" t="n">
        <v>93085</v>
      </c>
      <c r="B4433" s="250" t="s">
        <v>4875</v>
      </c>
      <c r="C4433" s="250" t="s">
        <v>204</v>
      </c>
      <c r="D4433" s="251" t="n">
        <v>18.16</v>
      </c>
    </row>
    <row r="4434" customFormat="false" ht="12.8" hidden="false" customHeight="false" outlineLevel="0" collapsed="false">
      <c r="A4434" s="250" t="n">
        <v>93086</v>
      </c>
      <c r="B4434" s="250" t="s">
        <v>4876</v>
      </c>
      <c r="C4434" s="250" t="s">
        <v>204</v>
      </c>
      <c r="D4434" s="251" t="n">
        <v>520.81</v>
      </c>
    </row>
    <row r="4435" customFormat="false" ht="12.8" hidden="false" customHeight="false" outlineLevel="0" collapsed="false">
      <c r="A4435" s="250" t="n">
        <v>93087</v>
      </c>
      <c r="B4435" s="250" t="s">
        <v>4877</v>
      </c>
      <c r="C4435" s="250" t="s">
        <v>204</v>
      </c>
      <c r="D4435" s="251" t="n">
        <v>21.16</v>
      </c>
    </row>
    <row r="4436" customFormat="false" ht="12.8" hidden="false" customHeight="false" outlineLevel="0" collapsed="false">
      <c r="A4436" s="250" t="n">
        <v>93088</v>
      </c>
      <c r="B4436" s="250" t="s">
        <v>4878</v>
      </c>
      <c r="C4436" s="250" t="s">
        <v>204</v>
      </c>
      <c r="D4436" s="251" t="n">
        <v>26.14</v>
      </c>
    </row>
    <row r="4437" customFormat="false" ht="12.8" hidden="false" customHeight="false" outlineLevel="0" collapsed="false">
      <c r="A4437" s="250" t="n">
        <v>93089</v>
      </c>
      <c r="B4437" s="250" t="s">
        <v>4879</v>
      </c>
      <c r="C4437" s="250" t="s">
        <v>204</v>
      </c>
      <c r="D4437" s="251" t="n">
        <v>49.63</v>
      </c>
    </row>
    <row r="4438" customFormat="false" ht="12.8" hidden="false" customHeight="false" outlineLevel="0" collapsed="false">
      <c r="A4438" s="250" t="n">
        <v>93090</v>
      </c>
      <c r="B4438" s="250" t="s">
        <v>4880</v>
      </c>
      <c r="C4438" s="250" t="s">
        <v>204</v>
      </c>
      <c r="D4438" s="251" t="n">
        <v>21.79</v>
      </c>
    </row>
    <row r="4439" customFormat="false" ht="12.8" hidden="false" customHeight="false" outlineLevel="0" collapsed="false">
      <c r="A4439" s="250" t="n">
        <v>93091</v>
      </c>
      <c r="B4439" s="250" t="s">
        <v>4881</v>
      </c>
      <c r="C4439" s="250" t="s">
        <v>204</v>
      </c>
      <c r="D4439" s="251" t="n">
        <v>18.96</v>
      </c>
    </row>
    <row r="4440" customFormat="false" ht="12.8" hidden="false" customHeight="false" outlineLevel="0" collapsed="false">
      <c r="A4440" s="250" t="n">
        <v>93092</v>
      </c>
      <c r="B4440" s="250" t="s">
        <v>4882</v>
      </c>
      <c r="C4440" s="250" t="s">
        <v>204</v>
      </c>
      <c r="D4440" s="251" t="n">
        <v>572.51</v>
      </c>
    </row>
    <row r="4441" customFormat="false" ht="12.8" hidden="false" customHeight="false" outlineLevel="0" collapsed="false">
      <c r="A4441" s="250" t="n">
        <v>93093</v>
      </c>
      <c r="B4441" s="250" t="s">
        <v>4883</v>
      </c>
      <c r="C4441" s="250" t="s">
        <v>204</v>
      </c>
      <c r="D4441" s="251" t="n">
        <v>32.29</v>
      </c>
    </row>
    <row r="4442" customFormat="false" ht="12.8" hidden="false" customHeight="false" outlineLevel="0" collapsed="false">
      <c r="A4442" s="250" t="n">
        <v>93094</v>
      </c>
      <c r="B4442" s="250" t="s">
        <v>4884</v>
      </c>
      <c r="C4442" s="250" t="s">
        <v>204</v>
      </c>
      <c r="D4442" s="251" t="n">
        <v>83.24</v>
      </c>
    </row>
    <row r="4443" customFormat="false" ht="12.8" hidden="false" customHeight="false" outlineLevel="0" collapsed="false">
      <c r="A4443" s="250" t="n">
        <v>93097</v>
      </c>
      <c r="B4443" s="250" t="s">
        <v>4885</v>
      </c>
      <c r="C4443" s="250" t="s">
        <v>204</v>
      </c>
      <c r="D4443" s="251" t="n">
        <v>16.62</v>
      </c>
    </row>
    <row r="4444" customFormat="false" ht="12.8" hidden="false" customHeight="false" outlineLevel="0" collapsed="false">
      <c r="A4444" s="250" t="n">
        <v>93098</v>
      </c>
      <c r="B4444" s="250" t="s">
        <v>4886</v>
      </c>
      <c r="C4444" s="250" t="s">
        <v>204</v>
      </c>
      <c r="D4444" s="251" t="n">
        <v>21.9</v>
      </c>
    </row>
    <row r="4445" customFormat="false" ht="12.8" hidden="false" customHeight="false" outlineLevel="0" collapsed="false">
      <c r="A4445" s="250" t="n">
        <v>93099</v>
      </c>
      <c r="B4445" s="250" t="s">
        <v>4887</v>
      </c>
      <c r="C4445" s="250" t="s">
        <v>204</v>
      </c>
      <c r="D4445" s="251" t="n">
        <v>28.89</v>
      </c>
    </row>
    <row r="4446" customFormat="false" ht="12.8" hidden="false" customHeight="false" outlineLevel="0" collapsed="false">
      <c r="A4446" s="250" t="n">
        <v>93100</v>
      </c>
      <c r="B4446" s="250" t="s">
        <v>4888</v>
      </c>
      <c r="C4446" s="250" t="s">
        <v>204</v>
      </c>
      <c r="D4446" s="251" t="n">
        <v>32.19</v>
      </c>
    </row>
    <row r="4447" customFormat="false" ht="12.8" hidden="false" customHeight="false" outlineLevel="0" collapsed="false">
      <c r="A4447" s="250" t="n">
        <v>93101</v>
      </c>
      <c r="B4447" s="250" t="s">
        <v>4889</v>
      </c>
      <c r="C4447" s="250" t="s">
        <v>204</v>
      </c>
      <c r="D4447" s="251" t="n">
        <v>36.04</v>
      </c>
    </row>
    <row r="4448" customFormat="false" ht="12.8" hidden="false" customHeight="false" outlineLevel="0" collapsed="false">
      <c r="A4448" s="250" t="n">
        <v>93102</v>
      </c>
      <c r="B4448" s="250" t="s">
        <v>4890</v>
      </c>
      <c r="C4448" s="250" t="s">
        <v>204</v>
      </c>
      <c r="D4448" s="251" t="n">
        <v>40.88</v>
      </c>
    </row>
    <row r="4449" customFormat="false" ht="12.8" hidden="false" customHeight="false" outlineLevel="0" collapsed="false">
      <c r="A4449" s="250" t="n">
        <v>93103</v>
      </c>
      <c r="B4449" s="250" t="s">
        <v>4891</v>
      </c>
      <c r="C4449" s="250" t="s">
        <v>204</v>
      </c>
      <c r="D4449" s="251" t="n">
        <v>10.88</v>
      </c>
    </row>
    <row r="4450" customFormat="false" ht="12.8" hidden="false" customHeight="false" outlineLevel="0" collapsed="false">
      <c r="A4450" s="250" t="n">
        <v>93104</v>
      </c>
      <c r="B4450" s="250" t="s">
        <v>4892</v>
      </c>
      <c r="C4450" s="250" t="s">
        <v>204</v>
      </c>
      <c r="D4450" s="251" t="n">
        <v>20.23</v>
      </c>
    </row>
    <row r="4451" customFormat="false" ht="12.8" hidden="false" customHeight="false" outlineLevel="0" collapsed="false">
      <c r="A4451" s="250" t="n">
        <v>93105</v>
      </c>
      <c r="B4451" s="250" t="s">
        <v>4893</v>
      </c>
      <c r="C4451" s="250" t="s">
        <v>204</v>
      </c>
      <c r="D4451" s="251" t="n">
        <v>26.09</v>
      </c>
    </row>
    <row r="4452" customFormat="false" ht="12.8" hidden="false" customHeight="false" outlineLevel="0" collapsed="false">
      <c r="A4452" s="250" t="n">
        <v>93106</v>
      </c>
      <c r="B4452" s="250" t="s">
        <v>4894</v>
      </c>
      <c r="C4452" s="250" t="s">
        <v>204</v>
      </c>
      <c r="D4452" s="251" t="n">
        <v>448.87</v>
      </c>
    </row>
    <row r="4453" customFormat="false" ht="12.8" hidden="false" customHeight="false" outlineLevel="0" collapsed="false">
      <c r="A4453" s="250" t="n">
        <v>93107</v>
      </c>
      <c r="B4453" s="250" t="s">
        <v>4895</v>
      </c>
      <c r="C4453" s="250" t="s">
        <v>204</v>
      </c>
      <c r="D4453" s="251" t="n">
        <v>19.07</v>
      </c>
    </row>
    <row r="4454" customFormat="false" ht="12.8" hidden="false" customHeight="false" outlineLevel="0" collapsed="false">
      <c r="A4454" s="250" t="n">
        <v>93108</v>
      </c>
      <c r="B4454" s="250" t="s">
        <v>4896</v>
      </c>
      <c r="C4454" s="250" t="s">
        <v>204</v>
      </c>
      <c r="D4454" s="251" t="n">
        <v>16.03</v>
      </c>
    </row>
    <row r="4455" customFormat="false" ht="12.8" hidden="false" customHeight="false" outlineLevel="0" collapsed="false">
      <c r="A4455" s="250" t="n">
        <v>93109</v>
      </c>
      <c r="B4455" s="250" t="s">
        <v>4897</v>
      </c>
      <c r="C4455" s="250" t="s">
        <v>204</v>
      </c>
      <c r="D4455" s="251" t="n">
        <v>523.67</v>
      </c>
    </row>
    <row r="4456" customFormat="false" ht="12.8" hidden="false" customHeight="false" outlineLevel="0" collapsed="false">
      <c r="A4456" s="250" t="n">
        <v>93110</v>
      </c>
      <c r="B4456" s="250" t="s">
        <v>4898</v>
      </c>
      <c r="C4456" s="250" t="s">
        <v>204</v>
      </c>
      <c r="D4456" s="251" t="n">
        <v>22.58</v>
      </c>
    </row>
    <row r="4457" customFormat="false" ht="12.8" hidden="false" customHeight="false" outlineLevel="0" collapsed="false">
      <c r="A4457" s="250" t="n">
        <v>93111</v>
      </c>
      <c r="B4457" s="250" t="s">
        <v>4899</v>
      </c>
      <c r="C4457" s="250" t="s">
        <v>204</v>
      </c>
      <c r="D4457" s="251" t="n">
        <v>27.27</v>
      </c>
    </row>
    <row r="4458" customFormat="false" ht="12.8" hidden="false" customHeight="false" outlineLevel="0" collapsed="false">
      <c r="A4458" s="250" t="n">
        <v>93112</v>
      </c>
      <c r="B4458" s="250" t="s">
        <v>4900</v>
      </c>
      <c r="C4458" s="250" t="s">
        <v>204</v>
      </c>
      <c r="D4458" s="251" t="n">
        <v>52.49</v>
      </c>
    </row>
    <row r="4459" customFormat="false" ht="12.8" hidden="false" customHeight="false" outlineLevel="0" collapsed="false">
      <c r="A4459" s="250" t="n">
        <v>93113</v>
      </c>
      <c r="B4459" s="250" t="s">
        <v>4901</v>
      </c>
      <c r="C4459" s="250" t="s">
        <v>204</v>
      </c>
      <c r="D4459" s="251" t="n">
        <v>26.89</v>
      </c>
    </row>
    <row r="4460" customFormat="false" ht="12.8" hidden="false" customHeight="false" outlineLevel="0" collapsed="false">
      <c r="A4460" s="250" t="n">
        <v>93114</v>
      </c>
      <c r="B4460" s="250" t="s">
        <v>4902</v>
      </c>
      <c r="C4460" s="250" t="s">
        <v>204</v>
      </c>
      <c r="D4460" s="251" t="n">
        <v>34.85</v>
      </c>
    </row>
    <row r="4461" customFormat="false" ht="12.8" hidden="false" customHeight="false" outlineLevel="0" collapsed="false">
      <c r="A4461" s="250" t="n">
        <v>93115</v>
      </c>
      <c r="B4461" s="250" t="s">
        <v>4903</v>
      </c>
      <c r="C4461" s="250" t="s">
        <v>204</v>
      </c>
      <c r="D4461" s="251" t="n">
        <v>88.34</v>
      </c>
    </row>
    <row r="4462" customFormat="false" ht="12.8" hidden="false" customHeight="false" outlineLevel="0" collapsed="false">
      <c r="A4462" s="250" t="n">
        <v>93116</v>
      </c>
      <c r="B4462" s="250" t="s">
        <v>4904</v>
      </c>
      <c r="C4462" s="250" t="s">
        <v>204</v>
      </c>
      <c r="D4462" s="251" t="n">
        <v>577.61</v>
      </c>
    </row>
    <row r="4463" customFormat="false" ht="12.8" hidden="false" customHeight="false" outlineLevel="0" collapsed="false">
      <c r="A4463" s="250" t="n">
        <v>93117</v>
      </c>
      <c r="B4463" s="250" t="s">
        <v>4905</v>
      </c>
      <c r="C4463" s="250" t="s">
        <v>204</v>
      </c>
      <c r="D4463" s="251" t="n">
        <v>60.36</v>
      </c>
    </row>
    <row r="4464" customFormat="false" ht="12.8" hidden="false" customHeight="false" outlineLevel="0" collapsed="false">
      <c r="A4464" s="250" t="n">
        <v>93118</v>
      </c>
      <c r="B4464" s="250" t="s">
        <v>4906</v>
      </c>
      <c r="C4464" s="250" t="s">
        <v>204</v>
      </c>
      <c r="D4464" s="251" t="n">
        <v>89.14</v>
      </c>
    </row>
    <row r="4465" customFormat="false" ht="12.8" hidden="false" customHeight="false" outlineLevel="0" collapsed="false">
      <c r="A4465" s="250" t="n">
        <v>93119</v>
      </c>
      <c r="B4465" s="250" t="s">
        <v>4907</v>
      </c>
      <c r="C4465" s="250" t="s">
        <v>204</v>
      </c>
      <c r="D4465" s="251" t="n">
        <v>18.87</v>
      </c>
    </row>
    <row r="4466" customFormat="false" ht="12.8" hidden="false" customHeight="false" outlineLevel="0" collapsed="false">
      <c r="A4466" s="250" t="n">
        <v>93120</v>
      </c>
      <c r="B4466" s="250" t="s">
        <v>4908</v>
      </c>
      <c r="C4466" s="250" t="s">
        <v>204</v>
      </c>
      <c r="D4466" s="251" t="n">
        <v>27.18</v>
      </c>
    </row>
    <row r="4467" customFormat="false" ht="12.8" hidden="false" customHeight="false" outlineLevel="0" collapsed="false">
      <c r="A4467" s="250" t="n">
        <v>93121</v>
      </c>
      <c r="B4467" s="250" t="s">
        <v>4909</v>
      </c>
      <c r="C4467" s="250" t="s">
        <v>204</v>
      </c>
      <c r="D4467" s="251" t="n">
        <v>31.03</v>
      </c>
    </row>
    <row r="4468" customFormat="false" ht="12.8" hidden="false" customHeight="false" outlineLevel="0" collapsed="false">
      <c r="A4468" s="250" t="n">
        <v>93122</v>
      </c>
      <c r="B4468" s="250" t="s">
        <v>4910</v>
      </c>
      <c r="C4468" s="250" t="s">
        <v>204</v>
      </c>
      <c r="D4468" s="251" t="n">
        <v>27.96</v>
      </c>
    </row>
    <row r="4469" customFormat="false" ht="12.8" hidden="false" customHeight="false" outlineLevel="0" collapsed="false">
      <c r="A4469" s="250" t="n">
        <v>93123</v>
      </c>
      <c r="B4469" s="250" t="s">
        <v>4911</v>
      </c>
      <c r="C4469" s="250" t="s">
        <v>204</v>
      </c>
      <c r="D4469" s="251" t="n">
        <v>60.16</v>
      </c>
    </row>
    <row r="4470" customFormat="false" ht="12.8" hidden="false" customHeight="false" outlineLevel="0" collapsed="false">
      <c r="A4470" s="250" t="n">
        <v>93124</v>
      </c>
      <c r="B4470" s="250" t="s">
        <v>4912</v>
      </c>
      <c r="C4470" s="250" t="s">
        <v>204</v>
      </c>
      <c r="D4470" s="251" t="n">
        <v>93.43</v>
      </c>
    </row>
    <row r="4471" customFormat="false" ht="12.8" hidden="false" customHeight="false" outlineLevel="0" collapsed="false">
      <c r="A4471" s="250" t="n">
        <v>93125</v>
      </c>
      <c r="B4471" s="250" t="s">
        <v>4913</v>
      </c>
      <c r="C4471" s="250" t="s">
        <v>204</v>
      </c>
      <c r="D4471" s="251" t="n">
        <v>136.76</v>
      </c>
    </row>
    <row r="4472" customFormat="false" ht="12.8" hidden="false" customHeight="false" outlineLevel="0" collapsed="false">
      <c r="A4472" s="250" t="n">
        <v>93126</v>
      </c>
      <c r="B4472" s="250" t="s">
        <v>4914</v>
      </c>
      <c r="C4472" s="250" t="s">
        <v>204</v>
      </c>
      <c r="D4472" s="251" t="n">
        <v>297.75</v>
      </c>
    </row>
    <row r="4473" customFormat="false" ht="12.8" hidden="false" customHeight="false" outlineLevel="0" collapsed="false">
      <c r="A4473" s="250" t="n">
        <v>93133</v>
      </c>
      <c r="B4473" s="250" t="s">
        <v>4915</v>
      </c>
      <c r="C4473" s="250" t="s">
        <v>204</v>
      </c>
      <c r="D4473" s="251" t="n">
        <v>22.94</v>
      </c>
    </row>
    <row r="4474" customFormat="false" ht="12.8" hidden="false" customHeight="false" outlineLevel="0" collapsed="false">
      <c r="A4474" s="250" t="n">
        <v>94465</v>
      </c>
      <c r="B4474" s="250" t="s">
        <v>4916</v>
      </c>
      <c r="C4474" s="250" t="s">
        <v>204</v>
      </c>
      <c r="D4474" s="251" t="n">
        <v>61.11</v>
      </c>
    </row>
    <row r="4475" customFormat="false" ht="12.8" hidden="false" customHeight="false" outlineLevel="0" collapsed="false">
      <c r="A4475" s="250" t="n">
        <v>94466</v>
      </c>
      <c r="B4475" s="250" t="s">
        <v>4917</v>
      </c>
      <c r="C4475" s="250" t="s">
        <v>204</v>
      </c>
      <c r="D4475" s="251" t="n">
        <v>61.14</v>
      </c>
    </row>
    <row r="4476" customFormat="false" ht="12.8" hidden="false" customHeight="false" outlineLevel="0" collapsed="false">
      <c r="A4476" s="250" t="n">
        <v>94467</v>
      </c>
      <c r="B4476" s="250" t="s">
        <v>4918</v>
      </c>
      <c r="C4476" s="250" t="s">
        <v>204</v>
      </c>
      <c r="D4476" s="251" t="n">
        <v>97.17</v>
      </c>
    </row>
    <row r="4477" customFormat="false" ht="12.8" hidden="false" customHeight="false" outlineLevel="0" collapsed="false">
      <c r="A4477" s="250" t="n">
        <v>94468</v>
      </c>
      <c r="B4477" s="250" t="s">
        <v>4919</v>
      </c>
      <c r="C4477" s="250" t="s">
        <v>204</v>
      </c>
      <c r="D4477" s="251" t="n">
        <v>85.7</v>
      </c>
    </row>
    <row r="4478" customFormat="false" ht="12.8" hidden="false" customHeight="false" outlineLevel="0" collapsed="false">
      <c r="A4478" s="250" t="n">
        <v>94469</v>
      </c>
      <c r="B4478" s="250" t="s">
        <v>4920</v>
      </c>
      <c r="C4478" s="250" t="s">
        <v>204</v>
      </c>
      <c r="D4478" s="251" t="n">
        <v>138.18</v>
      </c>
    </row>
    <row r="4479" customFormat="false" ht="12.8" hidden="false" customHeight="false" outlineLevel="0" collapsed="false">
      <c r="A4479" s="250" t="n">
        <v>94470</v>
      </c>
      <c r="B4479" s="250" t="s">
        <v>4921</v>
      </c>
      <c r="C4479" s="250" t="s">
        <v>204</v>
      </c>
      <c r="D4479" s="251" t="n">
        <v>127.97</v>
      </c>
    </row>
    <row r="4480" customFormat="false" ht="12.8" hidden="false" customHeight="false" outlineLevel="0" collapsed="false">
      <c r="A4480" s="250" t="n">
        <v>94471</v>
      </c>
      <c r="B4480" s="250" t="s">
        <v>4922</v>
      </c>
      <c r="C4480" s="250" t="s">
        <v>204</v>
      </c>
      <c r="D4480" s="251" t="n">
        <v>88.31</v>
      </c>
    </row>
    <row r="4481" customFormat="false" ht="12.8" hidden="false" customHeight="false" outlineLevel="0" collapsed="false">
      <c r="A4481" s="250" t="n">
        <v>94472</v>
      </c>
      <c r="B4481" s="250" t="s">
        <v>4923</v>
      </c>
      <c r="C4481" s="250" t="s">
        <v>204</v>
      </c>
      <c r="D4481" s="251" t="n">
        <v>90.86</v>
      </c>
    </row>
    <row r="4482" customFormat="false" ht="12.8" hidden="false" customHeight="false" outlineLevel="0" collapsed="false">
      <c r="A4482" s="250" t="n">
        <v>94473</v>
      </c>
      <c r="B4482" s="250" t="s">
        <v>4924</v>
      </c>
      <c r="C4482" s="250" t="s">
        <v>204</v>
      </c>
      <c r="D4482" s="251" t="n">
        <v>139.53</v>
      </c>
    </row>
    <row r="4483" customFormat="false" ht="12.8" hidden="false" customHeight="false" outlineLevel="0" collapsed="false">
      <c r="A4483" s="250" t="n">
        <v>94474</v>
      </c>
      <c r="B4483" s="250" t="s">
        <v>4925</v>
      </c>
      <c r="C4483" s="250" t="s">
        <v>204</v>
      </c>
      <c r="D4483" s="251" t="n">
        <v>150.76</v>
      </c>
    </row>
    <row r="4484" customFormat="false" ht="12.8" hidden="false" customHeight="false" outlineLevel="0" collapsed="false">
      <c r="A4484" s="250" t="n">
        <v>94475</v>
      </c>
      <c r="B4484" s="250" t="s">
        <v>4926</v>
      </c>
      <c r="C4484" s="250" t="s">
        <v>204</v>
      </c>
      <c r="D4484" s="251" t="n">
        <v>188.01</v>
      </c>
    </row>
    <row r="4485" customFormat="false" ht="12.8" hidden="false" customHeight="false" outlineLevel="0" collapsed="false">
      <c r="A4485" s="250" t="n">
        <v>94476</v>
      </c>
      <c r="B4485" s="250" t="s">
        <v>4927</v>
      </c>
      <c r="C4485" s="250" t="s">
        <v>204</v>
      </c>
      <c r="D4485" s="251" t="n">
        <v>209.65</v>
      </c>
    </row>
    <row r="4486" customFormat="false" ht="12.8" hidden="false" customHeight="false" outlineLevel="0" collapsed="false">
      <c r="A4486" s="250" t="n">
        <v>94477</v>
      </c>
      <c r="B4486" s="250" t="s">
        <v>4928</v>
      </c>
      <c r="C4486" s="250" t="s">
        <v>204</v>
      </c>
      <c r="D4486" s="251" t="n">
        <v>117.62</v>
      </c>
    </row>
    <row r="4487" customFormat="false" ht="12.8" hidden="false" customHeight="false" outlineLevel="0" collapsed="false">
      <c r="A4487" s="250" t="n">
        <v>94478</v>
      </c>
      <c r="B4487" s="250" t="s">
        <v>4929</v>
      </c>
      <c r="C4487" s="250" t="s">
        <v>204</v>
      </c>
      <c r="D4487" s="251" t="n">
        <v>191.62</v>
      </c>
    </row>
    <row r="4488" customFormat="false" ht="12.8" hidden="false" customHeight="false" outlineLevel="0" collapsed="false">
      <c r="A4488" s="250" t="n">
        <v>94479</v>
      </c>
      <c r="B4488" s="250" t="s">
        <v>4930</v>
      </c>
      <c r="C4488" s="250" t="s">
        <v>204</v>
      </c>
      <c r="D4488" s="251" t="n">
        <v>248.51</v>
      </c>
    </row>
    <row r="4489" customFormat="false" ht="12.8" hidden="false" customHeight="false" outlineLevel="0" collapsed="false">
      <c r="A4489" s="250" t="n">
        <v>94606</v>
      </c>
      <c r="B4489" s="250" t="s">
        <v>4931</v>
      </c>
      <c r="C4489" s="250" t="s">
        <v>204</v>
      </c>
      <c r="D4489" s="251" t="n">
        <v>85.48</v>
      </c>
    </row>
    <row r="4490" customFormat="false" ht="12.8" hidden="false" customHeight="false" outlineLevel="0" collapsed="false">
      <c r="A4490" s="250" t="n">
        <v>94608</v>
      </c>
      <c r="B4490" s="250" t="s">
        <v>4932</v>
      </c>
      <c r="C4490" s="250" t="s">
        <v>204</v>
      </c>
      <c r="D4490" s="251" t="n">
        <v>202.65</v>
      </c>
    </row>
    <row r="4491" customFormat="false" ht="12.8" hidden="false" customHeight="false" outlineLevel="0" collapsed="false">
      <c r="A4491" s="250" t="n">
        <v>94610</v>
      </c>
      <c r="B4491" s="250" t="s">
        <v>4933</v>
      </c>
      <c r="C4491" s="250" t="s">
        <v>204</v>
      </c>
      <c r="D4491" s="251" t="n">
        <v>293.02</v>
      </c>
    </row>
    <row r="4492" customFormat="false" ht="12.8" hidden="false" customHeight="false" outlineLevel="0" collapsed="false">
      <c r="A4492" s="250" t="n">
        <v>94612</v>
      </c>
      <c r="B4492" s="250" t="s">
        <v>4934</v>
      </c>
      <c r="C4492" s="250" t="s">
        <v>204</v>
      </c>
      <c r="D4492" s="251" t="n">
        <v>413.51</v>
      </c>
    </row>
    <row r="4493" customFormat="false" ht="12.8" hidden="false" customHeight="false" outlineLevel="0" collapsed="false">
      <c r="A4493" s="250" t="n">
        <v>94614</v>
      </c>
      <c r="B4493" s="250" t="s">
        <v>4935</v>
      </c>
      <c r="C4493" s="250" t="s">
        <v>204</v>
      </c>
      <c r="D4493" s="251" t="n">
        <v>144.2</v>
      </c>
    </row>
    <row r="4494" customFormat="false" ht="12.8" hidden="false" customHeight="false" outlineLevel="0" collapsed="false">
      <c r="A4494" s="250" t="n">
        <v>94615</v>
      </c>
      <c r="B4494" s="250" t="s">
        <v>4936</v>
      </c>
      <c r="C4494" s="250" t="s">
        <v>204</v>
      </c>
      <c r="D4494" s="251" t="n">
        <v>162.13</v>
      </c>
    </row>
    <row r="4495" customFormat="false" ht="12.8" hidden="false" customHeight="false" outlineLevel="0" collapsed="false">
      <c r="A4495" s="250" t="n">
        <v>94616</v>
      </c>
      <c r="B4495" s="250" t="s">
        <v>4937</v>
      </c>
      <c r="C4495" s="250" t="s">
        <v>204</v>
      </c>
      <c r="D4495" s="251" t="n">
        <v>383.38</v>
      </c>
    </row>
    <row r="4496" customFormat="false" ht="12.8" hidden="false" customHeight="false" outlineLevel="0" collapsed="false">
      <c r="A4496" s="250" t="n">
        <v>94617</v>
      </c>
      <c r="B4496" s="250" t="s">
        <v>4938</v>
      </c>
      <c r="C4496" s="250" t="s">
        <v>204</v>
      </c>
      <c r="D4496" s="251" t="n">
        <v>321.06</v>
      </c>
    </row>
    <row r="4497" customFormat="false" ht="12.8" hidden="false" customHeight="false" outlineLevel="0" collapsed="false">
      <c r="A4497" s="250" t="n">
        <v>94618</v>
      </c>
      <c r="B4497" s="250" t="s">
        <v>4939</v>
      </c>
      <c r="C4497" s="250" t="s">
        <v>204</v>
      </c>
      <c r="D4497" s="251" t="n">
        <v>373.57</v>
      </c>
    </row>
    <row r="4498" customFormat="false" ht="12.8" hidden="false" customHeight="false" outlineLevel="0" collapsed="false">
      <c r="A4498" s="250" t="n">
        <v>94620</v>
      </c>
      <c r="B4498" s="250" t="s">
        <v>4940</v>
      </c>
      <c r="C4498" s="250" t="s">
        <v>204</v>
      </c>
      <c r="D4498" s="251" t="n">
        <v>846.26</v>
      </c>
    </row>
    <row r="4499" customFormat="false" ht="12.8" hidden="false" customHeight="false" outlineLevel="0" collapsed="false">
      <c r="A4499" s="250" t="n">
        <v>94622</v>
      </c>
      <c r="B4499" s="250" t="s">
        <v>4941</v>
      </c>
      <c r="C4499" s="250" t="s">
        <v>204</v>
      </c>
      <c r="D4499" s="251" t="n">
        <v>208.89</v>
      </c>
    </row>
    <row r="4500" customFormat="false" ht="12.8" hidden="false" customHeight="false" outlineLevel="0" collapsed="false">
      <c r="A4500" s="250" t="n">
        <v>94623</v>
      </c>
      <c r="B4500" s="250" t="s">
        <v>4942</v>
      </c>
      <c r="C4500" s="250" t="s">
        <v>204</v>
      </c>
      <c r="D4500" s="251" t="n">
        <v>476.01</v>
      </c>
    </row>
    <row r="4501" customFormat="false" ht="12.8" hidden="false" customHeight="false" outlineLevel="0" collapsed="false">
      <c r="A4501" s="250" t="n">
        <v>94624</v>
      </c>
      <c r="B4501" s="250" t="s">
        <v>4943</v>
      </c>
      <c r="C4501" s="250" t="s">
        <v>204</v>
      </c>
      <c r="D4501" s="251" t="n">
        <v>709.38</v>
      </c>
    </row>
    <row r="4502" customFormat="false" ht="12.8" hidden="false" customHeight="false" outlineLevel="0" collapsed="false">
      <c r="A4502" s="250" t="n">
        <v>94625</v>
      </c>
      <c r="B4502" s="250" t="s">
        <v>4944</v>
      </c>
      <c r="C4502" s="250" t="s">
        <v>204</v>
      </c>
      <c r="D4502" s="251" t="n">
        <v>1468.35</v>
      </c>
    </row>
    <row r="4503" customFormat="false" ht="12.8" hidden="false" customHeight="false" outlineLevel="0" collapsed="false">
      <c r="A4503" s="250" t="n">
        <v>94656</v>
      </c>
      <c r="B4503" s="250" t="s">
        <v>4945</v>
      </c>
      <c r="C4503" s="250" t="s">
        <v>204</v>
      </c>
      <c r="D4503" s="251" t="n">
        <v>3.97</v>
      </c>
    </row>
    <row r="4504" customFormat="false" ht="12.8" hidden="false" customHeight="false" outlineLevel="0" collapsed="false">
      <c r="A4504" s="250" t="n">
        <v>94657</v>
      </c>
      <c r="B4504" s="250" t="s">
        <v>4946</v>
      </c>
      <c r="C4504" s="250" t="s">
        <v>204</v>
      </c>
      <c r="D4504" s="251" t="n">
        <v>4.31</v>
      </c>
    </row>
    <row r="4505" customFormat="false" ht="12.8" hidden="false" customHeight="false" outlineLevel="0" collapsed="false">
      <c r="A4505" s="250" t="n">
        <v>94658</v>
      </c>
      <c r="B4505" s="250" t="s">
        <v>4947</v>
      </c>
      <c r="C4505" s="250" t="s">
        <v>204</v>
      </c>
      <c r="D4505" s="251" t="n">
        <v>5.83</v>
      </c>
    </row>
    <row r="4506" customFormat="false" ht="12.8" hidden="false" customHeight="false" outlineLevel="0" collapsed="false">
      <c r="A4506" s="250" t="n">
        <v>94659</v>
      </c>
      <c r="B4506" s="250" t="s">
        <v>4948</v>
      </c>
      <c r="C4506" s="250" t="s">
        <v>204</v>
      </c>
      <c r="D4506" s="251" t="n">
        <v>6.59</v>
      </c>
    </row>
    <row r="4507" customFormat="false" ht="12.8" hidden="false" customHeight="false" outlineLevel="0" collapsed="false">
      <c r="A4507" s="250" t="n">
        <v>94660</v>
      </c>
      <c r="B4507" s="250" t="s">
        <v>4949</v>
      </c>
      <c r="C4507" s="250" t="s">
        <v>204</v>
      </c>
      <c r="D4507" s="251" t="n">
        <v>9.02</v>
      </c>
    </row>
    <row r="4508" customFormat="false" ht="12.8" hidden="false" customHeight="false" outlineLevel="0" collapsed="false">
      <c r="A4508" s="250" t="n">
        <v>94661</v>
      </c>
      <c r="B4508" s="250" t="s">
        <v>4950</v>
      </c>
      <c r="C4508" s="250" t="s">
        <v>204</v>
      </c>
      <c r="D4508" s="251" t="n">
        <v>10.26</v>
      </c>
    </row>
    <row r="4509" customFormat="false" ht="12.8" hidden="false" customHeight="false" outlineLevel="0" collapsed="false">
      <c r="A4509" s="250" t="n">
        <v>94662</v>
      </c>
      <c r="B4509" s="250" t="s">
        <v>4951</v>
      </c>
      <c r="C4509" s="250" t="s">
        <v>204</v>
      </c>
      <c r="D4509" s="251" t="n">
        <v>11.97</v>
      </c>
    </row>
    <row r="4510" customFormat="false" ht="12.8" hidden="false" customHeight="false" outlineLevel="0" collapsed="false">
      <c r="A4510" s="250" t="n">
        <v>94663</v>
      </c>
      <c r="B4510" s="250" t="s">
        <v>4952</v>
      </c>
      <c r="C4510" s="250" t="s">
        <v>204</v>
      </c>
      <c r="D4510" s="251" t="n">
        <v>12.95</v>
      </c>
    </row>
    <row r="4511" customFormat="false" ht="12.8" hidden="false" customHeight="false" outlineLevel="0" collapsed="false">
      <c r="A4511" s="250" t="n">
        <v>94664</v>
      </c>
      <c r="B4511" s="250" t="s">
        <v>4953</v>
      </c>
      <c r="C4511" s="250" t="s">
        <v>204</v>
      </c>
      <c r="D4511" s="251" t="n">
        <v>21.08</v>
      </c>
    </row>
    <row r="4512" customFormat="false" ht="12.8" hidden="false" customHeight="false" outlineLevel="0" collapsed="false">
      <c r="A4512" s="250" t="n">
        <v>94665</v>
      </c>
      <c r="B4512" s="250" t="s">
        <v>4954</v>
      </c>
      <c r="C4512" s="250" t="s">
        <v>204</v>
      </c>
      <c r="D4512" s="251" t="n">
        <v>24.64</v>
      </c>
    </row>
    <row r="4513" customFormat="false" ht="12.8" hidden="false" customHeight="false" outlineLevel="0" collapsed="false">
      <c r="A4513" s="250" t="n">
        <v>94666</v>
      </c>
      <c r="B4513" s="250" t="s">
        <v>4955</v>
      </c>
      <c r="C4513" s="250" t="s">
        <v>204</v>
      </c>
      <c r="D4513" s="251" t="n">
        <v>33.98</v>
      </c>
    </row>
    <row r="4514" customFormat="false" ht="12.8" hidden="false" customHeight="false" outlineLevel="0" collapsed="false">
      <c r="A4514" s="250" t="n">
        <v>94667</v>
      </c>
      <c r="B4514" s="250" t="s">
        <v>4956</v>
      </c>
      <c r="C4514" s="250" t="s">
        <v>204</v>
      </c>
      <c r="D4514" s="251" t="n">
        <v>36.25</v>
      </c>
    </row>
    <row r="4515" customFormat="false" ht="12.8" hidden="false" customHeight="false" outlineLevel="0" collapsed="false">
      <c r="A4515" s="250" t="n">
        <v>94668</v>
      </c>
      <c r="B4515" s="250" t="s">
        <v>4957</v>
      </c>
      <c r="C4515" s="250" t="s">
        <v>204</v>
      </c>
      <c r="D4515" s="251" t="n">
        <v>44.95</v>
      </c>
    </row>
    <row r="4516" customFormat="false" ht="12.8" hidden="false" customHeight="false" outlineLevel="0" collapsed="false">
      <c r="A4516" s="250" t="n">
        <v>94669</v>
      </c>
      <c r="B4516" s="250" t="s">
        <v>4958</v>
      </c>
      <c r="C4516" s="250" t="s">
        <v>204</v>
      </c>
      <c r="D4516" s="251" t="n">
        <v>64.24</v>
      </c>
    </row>
    <row r="4517" customFormat="false" ht="12.8" hidden="false" customHeight="false" outlineLevel="0" collapsed="false">
      <c r="A4517" s="250" t="n">
        <v>94670</v>
      </c>
      <c r="B4517" s="250" t="s">
        <v>4959</v>
      </c>
      <c r="C4517" s="250" t="s">
        <v>204</v>
      </c>
      <c r="D4517" s="251" t="n">
        <v>71.74</v>
      </c>
    </row>
    <row r="4518" customFormat="false" ht="12.8" hidden="false" customHeight="false" outlineLevel="0" collapsed="false">
      <c r="A4518" s="250" t="n">
        <v>94671</v>
      </c>
      <c r="B4518" s="250" t="s">
        <v>4960</v>
      </c>
      <c r="C4518" s="250" t="s">
        <v>204</v>
      </c>
      <c r="D4518" s="251" t="n">
        <v>105.71</v>
      </c>
    </row>
    <row r="4519" customFormat="false" ht="12.8" hidden="false" customHeight="false" outlineLevel="0" collapsed="false">
      <c r="A4519" s="250" t="n">
        <v>94672</v>
      </c>
      <c r="B4519" s="250" t="s">
        <v>4961</v>
      </c>
      <c r="C4519" s="250" t="s">
        <v>204</v>
      </c>
      <c r="D4519" s="251" t="n">
        <v>6.77</v>
      </c>
    </row>
    <row r="4520" customFormat="false" ht="12.8" hidden="false" customHeight="false" outlineLevel="0" collapsed="false">
      <c r="A4520" s="250" t="n">
        <v>94673</v>
      </c>
      <c r="B4520" s="250" t="s">
        <v>4962</v>
      </c>
      <c r="C4520" s="250" t="s">
        <v>204</v>
      </c>
      <c r="D4520" s="251" t="n">
        <v>7.73</v>
      </c>
    </row>
    <row r="4521" customFormat="false" ht="12.8" hidden="false" customHeight="false" outlineLevel="0" collapsed="false">
      <c r="A4521" s="250" t="n">
        <v>94674</v>
      </c>
      <c r="B4521" s="250" t="s">
        <v>4963</v>
      </c>
      <c r="C4521" s="250" t="s">
        <v>204</v>
      </c>
      <c r="D4521" s="251" t="n">
        <v>8.71</v>
      </c>
    </row>
    <row r="4522" customFormat="false" ht="12.8" hidden="false" customHeight="false" outlineLevel="0" collapsed="false">
      <c r="A4522" s="250" t="n">
        <v>94675</v>
      </c>
      <c r="B4522" s="250" t="s">
        <v>4964</v>
      </c>
      <c r="C4522" s="250" t="s">
        <v>204</v>
      </c>
      <c r="D4522" s="251" t="n">
        <v>12.62</v>
      </c>
    </row>
    <row r="4523" customFormat="false" ht="12.8" hidden="false" customHeight="false" outlineLevel="0" collapsed="false">
      <c r="A4523" s="250" t="n">
        <v>94676</v>
      </c>
      <c r="B4523" s="250" t="s">
        <v>4965</v>
      </c>
      <c r="C4523" s="250" t="s">
        <v>204</v>
      </c>
      <c r="D4523" s="251" t="n">
        <v>14.15</v>
      </c>
    </row>
    <row r="4524" customFormat="false" ht="12.8" hidden="false" customHeight="false" outlineLevel="0" collapsed="false">
      <c r="A4524" s="250" t="n">
        <v>94677</v>
      </c>
      <c r="B4524" s="250" t="s">
        <v>4966</v>
      </c>
      <c r="C4524" s="250" t="s">
        <v>204</v>
      </c>
      <c r="D4524" s="251" t="n">
        <v>20.08</v>
      </c>
    </row>
    <row r="4525" customFormat="false" ht="12.8" hidden="false" customHeight="false" outlineLevel="0" collapsed="false">
      <c r="A4525" s="250" t="n">
        <v>94678</v>
      </c>
      <c r="B4525" s="250" t="s">
        <v>4967</v>
      </c>
      <c r="C4525" s="250" t="s">
        <v>204</v>
      </c>
      <c r="D4525" s="251" t="n">
        <v>16.75</v>
      </c>
    </row>
    <row r="4526" customFormat="false" ht="12.8" hidden="false" customHeight="false" outlineLevel="0" collapsed="false">
      <c r="A4526" s="250" t="n">
        <v>94679</v>
      </c>
      <c r="B4526" s="250" t="s">
        <v>4968</v>
      </c>
      <c r="C4526" s="250" t="s">
        <v>204</v>
      </c>
      <c r="D4526" s="251" t="n">
        <v>24.57</v>
      </c>
    </row>
    <row r="4527" customFormat="false" ht="12.8" hidden="false" customHeight="false" outlineLevel="0" collapsed="false">
      <c r="A4527" s="250" t="n">
        <v>94680</v>
      </c>
      <c r="B4527" s="250" t="s">
        <v>4969</v>
      </c>
      <c r="C4527" s="250" t="s">
        <v>204</v>
      </c>
      <c r="D4527" s="251" t="n">
        <v>44.08</v>
      </c>
    </row>
    <row r="4528" customFormat="false" ht="12.8" hidden="false" customHeight="false" outlineLevel="0" collapsed="false">
      <c r="A4528" s="250" t="n">
        <v>94681</v>
      </c>
      <c r="B4528" s="250" t="s">
        <v>4970</v>
      </c>
      <c r="C4528" s="250" t="s">
        <v>204</v>
      </c>
      <c r="D4528" s="251" t="n">
        <v>49.07</v>
      </c>
    </row>
    <row r="4529" customFormat="false" ht="12.8" hidden="false" customHeight="false" outlineLevel="0" collapsed="false">
      <c r="A4529" s="250" t="n">
        <v>94682</v>
      </c>
      <c r="B4529" s="250" t="s">
        <v>4971</v>
      </c>
      <c r="C4529" s="250" t="s">
        <v>204</v>
      </c>
      <c r="D4529" s="251" t="n">
        <v>106.47</v>
      </c>
    </row>
    <row r="4530" customFormat="false" ht="12.8" hidden="false" customHeight="false" outlineLevel="0" collapsed="false">
      <c r="A4530" s="250" t="n">
        <v>94683</v>
      </c>
      <c r="B4530" s="250" t="s">
        <v>4972</v>
      </c>
      <c r="C4530" s="250" t="s">
        <v>204</v>
      </c>
      <c r="D4530" s="251" t="n">
        <v>74.43</v>
      </c>
    </row>
    <row r="4531" customFormat="false" ht="12.8" hidden="false" customHeight="false" outlineLevel="0" collapsed="false">
      <c r="A4531" s="250" t="n">
        <v>94684</v>
      </c>
      <c r="B4531" s="250" t="s">
        <v>4973</v>
      </c>
      <c r="C4531" s="250" t="s">
        <v>204</v>
      </c>
      <c r="D4531" s="251" t="n">
        <v>128.67</v>
      </c>
    </row>
    <row r="4532" customFormat="false" ht="12.8" hidden="false" customHeight="false" outlineLevel="0" collapsed="false">
      <c r="A4532" s="250" t="n">
        <v>94685</v>
      </c>
      <c r="B4532" s="250" t="s">
        <v>4974</v>
      </c>
      <c r="C4532" s="250" t="s">
        <v>204</v>
      </c>
      <c r="D4532" s="251" t="n">
        <v>94.71</v>
      </c>
    </row>
    <row r="4533" customFormat="false" ht="12.8" hidden="false" customHeight="false" outlineLevel="0" collapsed="false">
      <c r="A4533" s="250" t="n">
        <v>94686</v>
      </c>
      <c r="B4533" s="250" t="s">
        <v>4975</v>
      </c>
      <c r="C4533" s="250" t="s">
        <v>204</v>
      </c>
      <c r="D4533" s="251" t="n">
        <v>246.97</v>
      </c>
    </row>
    <row r="4534" customFormat="false" ht="12.8" hidden="false" customHeight="false" outlineLevel="0" collapsed="false">
      <c r="A4534" s="250" t="n">
        <v>94687</v>
      </c>
      <c r="B4534" s="250" t="s">
        <v>4976</v>
      </c>
      <c r="C4534" s="250" t="s">
        <v>204</v>
      </c>
      <c r="D4534" s="251" t="n">
        <v>224.43</v>
      </c>
    </row>
    <row r="4535" customFormat="false" ht="12.8" hidden="false" customHeight="false" outlineLevel="0" collapsed="false">
      <c r="A4535" s="250" t="n">
        <v>94688</v>
      </c>
      <c r="B4535" s="250" t="s">
        <v>4977</v>
      </c>
      <c r="C4535" s="250" t="s">
        <v>204</v>
      </c>
      <c r="D4535" s="251" t="n">
        <v>7.76</v>
      </c>
    </row>
    <row r="4536" customFormat="false" ht="12.8" hidden="false" customHeight="false" outlineLevel="0" collapsed="false">
      <c r="A4536" s="250" t="n">
        <v>94689</v>
      </c>
      <c r="B4536" s="250" t="s">
        <v>4978</v>
      </c>
      <c r="C4536" s="250" t="s">
        <v>204</v>
      </c>
      <c r="D4536" s="251" t="n">
        <v>10.29</v>
      </c>
    </row>
    <row r="4537" customFormat="false" ht="12.8" hidden="false" customHeight="false" outlineLevel="0" collapsed="false">
      <c r="A4537" s="250" t="n">
        <v>94690</v>
      </c>
      <c r="B4537" s="250" t="s">
        <v>4979</v>
      </c>
      <c r="C4537" s="250" t="s">
        <v>204</v>
      </c>
      <c r="D4537" s="251" t="n">
        <v>12.35</v>
      </c>
    </row>
    <row r="4538" customFormat="false" ht="12.8" hidden="false" customHeight="false" outlineLevel="0" collapsed="false">
      <c r="A4538" s="250" t="n">
        <v>94691</v>
      </c>
      <c r="B4538" s="250" t="s">
        <v>4980</v>
      </c>
      <c r="C4538" s="250" t="s">
        <v>204</v>
      </c>
      <c r="D4538" s="251" t="n">
        <v>14.4</v>
      </c>
    </row>
    <row r="4539" customFormat="false" ht="12.8" hidden="false" customHeight="false" outlineLevel="0" collapsed="false">
      <c r="A4539" s="250" t="n">
        <v>94692</v>
      </c>
      <c r="B4539" s="250" t="s">
        <v>4981</v>
      </c>
      <c r="C4539" s="250" t="s">
        <v>204</v>
      </c>
      <c r="D4539" s="251" t="n">
        <v>20.43</v>
      </c>
    </row>
    <row r="4540" customFormat="false" ht="12.8" hidden="false" customHeight="false" outlineLevel="0" collapsed="false">
      <c r="A4540" s="250" t="n">
        <v>94693</v>
      </c>
      <c r="B4540" s="250" t="s">
        <v>4982</v>
      </c>
      <c r="C4540" s="250" t="s">
        <v>204</v>
      </c>
      <c r="D4540" s="251" t="n">
        <v>18.89</v>
      </c>
    </row>
    <row r="4541" customFormat="false" ht="12.8" hidden="false" customHeight="false" outlineLevel="0" collapsed="false">
      <c r="A4541" s="250" t="n">
        <v>94694</v>
      </c>
      <c r="B4541" s="250" t="s">
        <v>4983</v>
      </c>
      <c r="C4541" s="250" t="s">
        <v>204</v>
      </c>
      <c r="D4541" s="251" t="n">
        <v>25.62</v>
      </c>
    </row>
    <row r="4542" customFormat="false" ht="12.8" hidden="false" customHeight="false" outlineLevel="0" collapsed="false">
      <c r="A4542" s="250" t="n">
        <v>94695</v>
      </c>
      <c r="B4542" s="250" t="s">
        <v>4984</v>
      </c>
      <c r="C4542" s="250" t="s">
        <v>204</v>
      </c>
      <c r="D4542" s="251" t="n">
        <v>32.21</v>
      </c>
    </row>
    <row r="4543" customFormat="false" ht="12.8" hidden="false" customHeight="false" outlineLevel="0" collapsed="false">
      <c r="A4543" s="250" t="n">
        <v>94696</v>
      </c>
      <c r="B4543" s="250" t="s">
        <v>4985</v>
      </c>
      <c r="C4543" s="250" t="s">
        <v>204</v>
      </c>
      <c r="D4543" s="251" t="n">
        <v>51.9</v>
      </c>
    </row>
    <row r="4544" customFormat="false" ht="12.8" hidden="false" customHeight="false" outlineLevel="0" collapsed="false">
      <c r="A4544" s="250" t="n">
        <v>94697</v>
      </c>
      <c r="B4544" s="250" t="s">
        <v>4986</v>
      </c>
      <c r="C4544" s="250" t="s">
        <v>204</v>
      </c>
      <c r="D4544" s="251" t="n">
        <v>88.04</v>
      </c>
    </row>
    <row r="4545" customFormat="false" ht="12.8" hidden="false" customHeight="false" outlineLevel="0" collapsed="false">
      <c r="A4545" s="250" t="n">
        <v>94698</v>
      </c>
      <c r="B4545" s="250" t="s">
        <v>4987</v>
      </c>
      <c r="C4545" s="250" t="s">
        <v>204</v>
      </c>
      <c r="D4545" s="251" t="n">
        <v>68.28</v>
      </c>
    </row>
    <row r="4546" customFormat="false" ht="12.8" hidden="false" customHeight="false" outlineLevel="0" collapsed="false">
      <c r="A4546" s="250" t="n">
        <v>94699</v>
      </c>
      <c r="B4546" s="250" t="s">
        <v>4988</v>
      </c>
      <c r="C4546" s="250" t="s">
        <v>204</v>
      </c>
      <c r="D4546" s="251" t="n">
        <v>116.24</v>
      </c>
    </row>
    <row r="4547" customFormat="false" ht="12.8" hidden="false" customHeight="false" outlineLevel="0" collapsed="false">
      <c r="A4547" s="250" t="n">
        <v>94700</v>
      </c>
      <c r="B4547" s="250" t="s">
        <v>4989</v>
      </c>
      <c r="C4547" s="250" t="s">
        <v>204</v>
      </c>
      <c r="D4547" s="251" t="n">
        <v>129.77</v>
      </c>
    </row>
    <row r="4548" customFormat="false" ht="12.8" hidden="false" customHeight="false" outlineLevel="0" collapsed="false">
      <c r="A4548" s="250" t="n">
        <v>94701</v>
      </c>
      <c r="B4548" s="250" t="s">
        <v>4990</v>
      </c>
      <c r="C4548" s="250" t="s">
        <v>204</v>
      </c>
      <c r="D4548" s="251" t="n">
        <v>225.71</v>
      </c>
    </row>
    <row r="4549" customFormat="false" ht="12.8" hidden="false" customHeight="false" outlineLevel="0" collapsed="false">
      <c r="A4549" s="250" t="n">
        <v>94702</v>
      </c>
      <c r="B4549" s="250" t="s">
        <v>4991</v>
      </c>
      <c r="C4549" s="250" t="s">
        <v>204</v>
      </c>
      <c r="D4549" s="251" t="n">
        <v>187.46</v>
      </c>
    </row>
    <row r="4550" customFormat="false" ht="12.8" hidden="false" customHeight="false" outlineLevel="0" collapsed="false">
      <c r="A4550" s="250" t="n">
        <v>94703</v>
      </c>
      <c r="B4550" s="250" t="s">
        <v>4992</v>
      </c>
      <c r="C4550" s="250" t="s">
        <v>204</v>
      </c>
      <c r="D4550" s="251" t="n">
        <v>21.54</v>
      </c>
    </row>
    <row r="4551" customFormat="false" ht="12.8" hidden="false" customHeight="false" outlineLevel="0" collapsed="false">
      <c r="A4551" s="250" t="n">
        <v>94704</v>
      </c>
      <c r="B4551" s="250" t="s">
        <v>4993</v>
      </c>
      <c r="C4551" s="250" t="s">
        <v>204</v>
      </c>
      <c r="D4551" s="251" t="n">
        <v>27.98</v>
      </c>
    </row>
    <row r="4552" customFormat="false" ht="12.8" hidden="false" customHeight="false" outlineLevel="0" collapsed="false">
      <c r="A4552" s="250" t="n">
        <v>94705</v>
      </c>
      <c r="B4552" s="250" t="s">
        <v>4994</v>
      </c>
      <c r="C4552" s="250" t="s">
        <v>204</v>
      </c>
      <c r="D4552" s="251" t="n">
        <v>37.38</v>
      </c>
    </row>
    <row r="4553" customFormat="false" ht="12.8" hidden="false" customHeight="false" outlineLevel="0" collapsed="false">
      <c r="A4553" s="250" t="n">
        <v>94706</v>
      </c>
      <c r="B4553" s="250" t="s">
        <v>4995</v>
      </c>
      <c r="C4553" s="250" t="s">
        <v>204</v>
      </c>
      <c r="D4553" s="251" t="n">
        <v>36.68</v>
      </c>
    </row>
    <row r="4554" customFormat="false" ht="12.8" hidden="false" customHeight="false" outlineLevel="0" collapsed="false">
      <c r="A4554" s="250" t="n">
        <v>94707</v>
      </c>
      <c r="B4554" s="250" t="s">
        <v>4996</v>
      </c>
      <c r="C4554" s="250" t="s">
        <v>204</v>
      </c>
      <c r="D4554" s="251" t="n">
        <v>56.42</v>
      </c>
    </row>
    <row r="4555" customFormat="false" ht="12.8" hidden="false" customHeight="false" outlineLevel="0" collapsed="false">
      <c r="A4555" s="250" t="n">
        <v>94713</v>
      </c>
      <c r="B4555" s="250" t="s">
        <v>4997</v>
      </c>
      <c r="C4555" s="250" t="s">
        <v>204</v>
      </c>
      <c r="D4555" s="251" t="n">
        <v>228.19</v>
      </c>
    </row>
    <row r="4556" customFormat="false" ht="12.8" hidden="false" customHeight="false" outlineLevel="0" collapsed="false">
      <c r="A4556" s="250" t="n">
        <v>94714</v>
      </c>
      <c r="B4556" s="250" t="s">
        <v>4998</v>
      </c>
      <c r="C4556" s="250" t="s">
        <v>204</v>
      </c>
      <c r="D4556" s="251" t="n">
        <v>318.44</v>
      </c>
    </row>
    <row r="4557" customFormat="false" ht="12.8" hidden="false" customHeight="false" outlineLevel="0" collapsed="false">
      <c r="A4557" s="250" t="n">
        <v>94715</v>
      </c>
      <c r="B4557" s="250" t="s">
        <v>4999</v>
      </c>
      <c r="C4557" s="250" t="s">
        <v>204</v>
      </c>
      <c r="D4557" s="251" t="n">
        <v>283.92</v>
      </c>
    </row>
    <row r="4558" customFormat="false" ht="12.8" hidden="false" customHeight="false" outlineLevel="0" collapsed="false">
      <c r="A4558" s="250" t="n">
        <v>94724</v>
      </c>
      <c r="B4558" s="250" t="s">
        <v>5000</v>
      </c>
      <c r="C4558" s="250" t="s">
        <v>204</v>
      </c>
      <c r="D4558" s="251" t="n">
        <v>24.96</v>
      </c>
    </row>
    <row r="4559" customFormat="false" ht="12.8" hidden="false" customHeight="false" outlineLevel="0" collapsed="false">
      <c r="A4559" s="250" t="n">
        <v>94725</v>
      </c>
      <c r="B4559" s="250" t="s">
        <v>5001</v>
      </c>
      <c r="C4559" s="250" t="s">
        <v>204</v>
      </c>
      <c r="D4559" s="251" t="n">
        <v>6.92</v>
      </c>
    </row>
    <row r="4560" customFormat="false" ht="12.8" hidden="false" customHeight="false" outlineLevel="0" collapsed="false">
      <c r="A4560" s="250" t="n">
        <v>94726</v>
      </c>
      <c r="B4560" s="250" t="s">
        <v>5002</v>
      </c>
      <c r="C4560" s="250" t="s">
        <v>204</v>
      </c>
      <c r="D4560" s="251" t="n">
        <v>32.13</v>
      </c>
    </row>
    <row r="4561" customFormat="false" ht="12.8" hidden="false" customHeight="false" outlineLevel="0" collapsed="false">
      <c r="A4561" s="250" t="n">
        <v>94727</v>
      </c>
      <c r="B4561" s="250" t="s">
        <v>5003</v>
      </c>
      <c r="C4561" s="250" t="s">
        <v>204</v>
      </c>
      <c r="D4561" s="251" t="n">
        <v>11.11</v>
      </c>
    </row>
    <row r="4562" customFormat="false" ht="12.8" hidden="false" customHeight="false" outlineLevel="0" collapsed="false">
      <c r="A4562" s="250" t="n">
        <v>94728</v>
      </c>
      <c r="B4562" s="250" t="s">
        <v>5004</v>
      </c>
      <c r="C4562" s="250" t="s">
        <v>204</v>
      </c>
      <c r="D4562" s="251" t="n">
        <v>50</v>
      </c>
    </row>
    <row r="4563" customFormat="false" ht="12.8" hidden="false" customHeight="false" outlineLevel="0" collapsed="false">
      <c r="A4563" s="250" t="n">
        <v>94729</v>
      </c>
      <c r="B4563" s="250" t="s">
        <v>5005</v>
      </c>
      <c r="C4563" s="250" t="s">
        <v>204</v>
      </c>
      <c r="D4563" s="251" t="n">
        <v>19.09</v>
      </c>
    </row>
    <row r="4564" customFormat="false" ht="12.8" hidden="false" customHeight="false" outlineLevel="0" collapsed="false">
      <c r="A4564" s="250" t="n">
        <v>94730</v>
      </c>
      <c r="B4564" s="250" t="s">
        <v>5006</v>
      </c>
      <c r="C4564" s="250" t="s">
        <v>204</v>
      </c>
      <c r="D4564" s="251" t="n">
        <v>61.39</v>
      </c>
    </row>
    <row r="4565" customFormat="false" ht="12.8" hidden="false" customHeight="false" outlineLevel="0" collapsed="false">
      <c r="A4565" s="250" t="n">
        <v>94731</v>
      </c>
      <c r="B4565" s="250" t="s">
        <v>5007</v>
      </c>
      <c r="C4565" s="250" t="s">
        <v>204</v>
      </c>
      <c r="D4565" s="251" t="n">
        <v>25.34</v>
      </c>
    </row>
    <row r="4566" customFormat="false" ht="12.8" hidden="false" customHeight="false" outlineLevel="0" collapsed="false">
      <c r="A4566" s="250" t="n">
        <v>94732</v>
      </c>
      <c r="B4566" s="250" t="s">
        <v>5008</v>
      </c>
      <c r="C4566" s="250" t="s">
        <v>204</v>
      </c>
      <c r="D4566" s="251" t="n">
        <v>98.4</v>
      </c>
    </row>
    <row r="4567" customFormat="false" ht="12.8" hidden="false" customHeight="false" outlineLevel="0" collapsed="false">
      <c r="A4567" s="250" t="n">
        <v>94733</v>
      </c>
      <c r="B4567" s="250" t="s">
        <v>5009</v>
      </c>
      <c r="C4567" s="250" t="s">
        <v>204</v>
      </c>
      <c r="D4567" s="251" t="n">
        <v>44.4</v>
      </c>
    </row>
    <row r="4568" customFormat="false" ht="12.8" hidden="false" customHeight="false" outlineLevel="0" collapsed="false">
      <c r="A4568" s="250" t="n">
        <v>94734</v>
      </c>
      <c r="B4568" s="250" t="s">
        <v>5010</v>
      </c>
      <c r="C4568" s="250" t="s">
        <v>204</v>
      </c>
      <c r="D4568" s="251" t="n">
        <v>356.03</v>
      </c>
    </row>
    <row r="4569" customFormat="false" ht="12.8" hidden="false" customHeight="false" outlineLevel="0" collapsed="false">
      <c r="A4569" s="250" t="n">
        <v>94736</v>
      </c>
      <c r="B4569" s="250" t="s">
        <v>5011</v>
      </c>
      <c r="C4569" s="250" t="s">
        <v>204</v>
      </c>
      <c r="D4569" s="251" t="n">
        <v>517.48</v>
      </c>
    </row>
    <row r="4570" customFormat="false" ht="12.8" hidden="false" customHeight="false" outlineLevel="0" collapsed="false">
      <c r="A4570" s="250" t="n">
        <v>94737</v>
      </c>
      <c r="B4570" s="250" t="s">
        <v>5012</v>
      </c>
      <c r="C4570" s="250" t="s">
        <v>204</v>
      </c>
      <c r="D4570" s="251" t="n">
        <v>182.22</v>
      </c>
    </row>
    <row r="4571" customFormat="false" ht="12.8" hidden="false" customHeight="false" outlineLevel="0" collapsed="false">
      <c r="A4571" s="250" t="n">
        <v>94738</v>
      </c>
      <c r="B4571" s="250" t="s">
        <v>5013</v>
      </c>
      <c r="C4571" s="250" t="s">
        <v>204</v>
      </c>
      <c r="D4571" s="251" t="n">
        <v>1552.9</v>
      </c>
    </row>
    <row r="4572" customFormat="false" ht="12.8" hidden="false" customHeight="false" outlineLevel="0" collapsed="false">
      <c r="A4572" s="250" t="n">
        <v>94739</v>
      </c>
      <c r="B4572" s="250" t="s">
        <v>5014</v>
      </c>
      <c r="C4572" s="250" t="s">
        <v>204</v>
      </c>
      <c r="D4572" s="251" t="n">
        <v>225</v>
      </c>
    </row>
    <row r="4573" customFormat="false" ht="12.8" hidden="false" customHeight="false" outlineLevel="0" collapsed="false">
      <c r="A4573" s="250" t="n">
        <v>94740</v>
      </c>
      <c r="B4573" s="250" t="s">
        <v>5015</v>
      </c>
      <c r="C4573" s="250" t="s">
        <v>204</v>
      </c>
      <c r="D4573" s="251" t="n">
        <v>9.95</v>
      </c>
    </row>
    <row r="4574" customFormat="false" ht="12.8" hidden="false" customHeight="false" outlineLevel="0" collapsed="false">
      <c r="A4574" s="250" t="n">
        <v>94741</v>
      </c>
      <c r="B4574" s="250" t="s">
        <v>5016</v>
      </c>
      <c r="C4574" s="250" t="s">
        <v>204</v>
      </c>
      <c r="D4574" s="251" t="n">
        <v>12.73</v>
      </c>
    </row>
    <row r="4575" customFormat="false" ht="12.8" hidden="false" customHeight="false" outlineLevel="0" collapsed="false">
      <c r="A4575" s="250" t="n">
        <v>94742</v>
      </c>
      <c r="B4575" s="250" t="s">
        <v>5017</v>
      </c>
      <c r="C4575" s="250" t="s">
        <v>204</v>
      </c>
      <c r="D4575" s="251" t="n">
        <v>16.32</v>
      </c>
    </row>
    <row r="4576" customFormat="false" ht="12.8" hidden="false" customHeight="false" outlineLevel="0" collapsed="false">
      <c r="A4576" s="250" t="n">
        <v>94743</v>
      </c>
      <c r="B4576" s="250" t="s">
        <v>5018</v>
      </c>
      <c r="C4576" s="250" t="s">
        <v>204</v>
      </c>
      <c r="D4576" s="251" t="n">
        <v>20.49</v>
      </c>
    </row>
    <row r="4577" customFormat="false" ht="12.8" hidden="false" customHeight="false" outlineLevel="0" collapsed="false">
      <c r="A4577" s="250" t="n">
        <v>94744</v>
      </c>
      <c r="B4577" s="250" t="s">
        <v>5019</v>
      </c>
      <c r="C4577" s="250" t="s">
        <v>204</v>
      </c>
      <c r="D4577" s="251" t="n">
        <v>25.58</v>
      </c>
    </row>
    <row r="4578" customFormat="false" ht="12.8" hidden="false" customHeight="false" outlineLevel="0" collapsed="false">
      <c r="A4578" s="250" t="n">
        <v>94746</v>
      </c>
      <c r="B4578" s="250" t="s">
        <v>5020</v>
      </c>
      <c r="C4578" s="250" t="s">
        <v>204</v>
      </c>
      <c r="D4578" s="251" t="n">
        <v>36.63</v>
      </c>
    </row>
    <row r="4579" customFormat="false" ht="12.8" hidden="false" customHeight="false" outlineLevel="0" collapsed="false">
      <c r="A4579" s="250" t="n">
        <v>94748</v>
      </c>
      <c r="B4579" s="250" t="s">
        <v>5021</v>
      </c>
      <c r="C4579" s="250" t="s">
        <v>204</v>
      </c>
      <c r="D4579" s="251" t="n">
        <v>79.69</v>
      </c>
    </row>
    <row r="4580" customFormat="false" ht="12.8" hidden="false" customHeight="false" outlineLevel="0" collapsed="false">
      <c r="A4580" s="250" t="n">
        <v>94750</v>
      </c>
      <c r="B4580" s="250" t="s">
        <v>5022</v>
      </c>
      <c r="C4580" s="250" t="s">
        <v>204</v>
      </c>
      <c r="D4580" s="251" t="n">
        <v>160.69</v>
      </c>
    </row>
    <row r="4581" customFormat="false" ht="12.8" hidden="false" customHeight="false" outlineLevel="0" collapsed="false">
      <c r="A4581" s="250" t="n">
        <v>94752</v>
      </c>
      <c r="B4581" s="250" t="s">
        <v>5023</v>
      </c>
      <c r="C4581" s="250" t="s">
        <v>204</v>
      </c>
      <c r="D4581" s="251" t="n">
        <v>193.81</v>
      </c>
    </row>
    <row r="4582" customFormat="false" ht="12.8" hidden="false" customHeight="false" outlineLevel="0" collapsed="false">
      <c r="A4582" s="250" t="n">
        <v>94754</v>
      </c>
      <c r="B4582" s="250" t="s">
        <v>5024</v>
      </c>
      <c r="C4582" s="250" t="s">
        <v>204</v>
      </c>
      <c r="D4582" s="251" t="n">
        <v>278.35</v>
      </c>
    </row>
    <row r="4583" customFormat="false" ht="12.8" hidden="false" customHeight="false" outlineLevel="0" collapsed="false">
      <c r="A4583" s="250" t="n">
        <v>94756</v>
      </c>
      <c r="B4583" s="250" t="s">
        <v>5025</v>
      </c>
      <c r="C4583" s="250" t="s">
        <v>204</v>
      </c>
      <c r="D4583" s="251" t="n">
        <v>12.79</v>
      </c>
    </row>
    <row r="4584" customFormat="false" ht="12.8" hidden="false" customHeight="false" outlineLevel="0" collapsed="false">
      <c r="A4584" s="250" t="n">
        <v>94757</v>
      </c>
      <c r="B4584" s="250" t="s">
        <v>5026</v>
      </c>
      <c r="C4584" s="250" t="s">
        <v>204</v>
      </c>
      <c r="D4584" s="251" t="n">
        <v>19.87</v>
      </c>
    </row>
    <row r="4585" customFormat="false" ht="12.8" hidden="false" customHeight="false" outlineLevel="0" collapsed="false">
      <c r="A4585" s="250" t="n">
        <v>94758</v>
      </c>
      <c r="B4585" s="250" t="s">
        <v>5027</v>
      </c>
      <c r="C4585" s="250" t="s">
        <v>204</v>
      </c>
      <c r="D4585" s="251" t="n">
        <v>49.35</v>
      </c>
    </row>
    <row r="4586" customFormat="false" ht="12.8" hidden="false" customHeight="false" outlineLevel="0" collapsed="false">
      <c r="A4586" s="250" t="n">
        <v>94759</v>
      </c>
      <c r="B4586" s="250" t="s">
        <v>5028</v>
      </c>
      <c r="C4586" s="250" t="s">
        <v>204</v>
      </c>
      <c r="D4586" s="251" t="n">
        <v>62.9</v>
      </c>
    </row>
    <row r="4587" customFormat="false" ht="12.8" hidden="false" customHeight="false" outlineLevel="0" collapsed="false">
      <c r="A4587" s="250" t="n">
        <v>94760</v>
      </c>
      <c r="B4587" s="250" t="s">
        <v>5029</v>
      </c>
      <c r="C4587" s="250" t="s">
        <v>204</v>
      </c>
      <c r="D4587" s="251" t="n">
        <v>100.23</v>
      </c>
    </row>
    <row r="4588" customFormat="false" ht="12.8" hidden="false" customHeight="false" outlineLevel="0" collapsed="false">
      <c r="A4588" s="250" t="n">
        <v>94761</v>
      </c>
      <c r="B4588" s="250" t="s">
        <v>5030</v>
      </c>
      <c r="C4588" s="250" t="s">
        <v>204</v>
      </c>
      <c r="D4588" s="251" t="n">
        <v>216</v>
      </c>
    </row>
    <row r="4589" customFormat="false" ht="12.8" hidden="false" customHeight="false" outlineLevel="0" collapsed="false">
      <c r="A4589" s="250" t="n">
        <v>94762</v>
      </c>
      <c r="B4589" s="250" t="s">
        <v>5031</v>
      </c>
      <c r="C4589" s="250" t="s">
        <v>204</v>
      </c>
      <c r="D4589" s="251" t="n">
        <v>262.81</v>
      </c>
    </row>
    <row r="4590" customFormat="false" ht="12.8" hidden="false" customHeight="false" outlineLevel="0" collapsed="false">
      <c r="A4590" s="250" t="n">
        <v>94763</v>
      </c>
      <c r="B4590" s="250" t="s">
        <v>5032</v>
      </c>
      <c r="C4590" s="250" t="s">
        <v>204</v>
      </c>
      <c r="D4590" s="251" t="n">
        <v>347.16</v>
      </c>
    </row>
    <row r="4591" customFormat="false" ht="12.8" hidden="false" customHeight="false" outlineLevel="0" collapsed="false">
      <c r="A4591" s="250" t="n">
        <v>94764</v>
      </c>
      <c r="B4591" s="250" t="s">
        <v>5033</v>
      </c>
      <c r="C4591" s="250" t="s">
        <v>204</v>
      </c>
      <c r="D4591" s="251" t="n">
        <v>37.14</v>
      </c>
    </row>
    <row r="4592" customFormat="false" ht="12.8" hidden="false" customHeight="false" outlineLevel="0" collapsed="false">
      <c r="A4592" s="250" t="n">
        <v>94765</v>
      </c>
      <c r="B4592" s="250" t="s">
        <v>5034</v>
      </c>
      <c r="C4592" s="250" t="s">
        <v>204</v>
      </c>
      <c r="D4592" s="251" t="n">
        <v>40.68</v>
      </c>
    </row>
    <row r="4593" customFormat="false" ht="12.8" hidden="false" customHeight="false" outlineLevel="0" collapsed="false">
      <c r="A4593" s="250" t="n">
        <v>94766</v>
      </c>
      <c r="B4593" s="250" t="s">
        <v>5035</v>
      </c>
      <c r="C4593" s="250" t="s">
        <v>204</v>
      </c>
      <c r="D4593" s="251" t="n">
        <v>45.21</v>
      </c>
    </row>
    <row r="4594" customFormat="false" ht="12.8" hidden="false" customHeight="false" outlineLevel="0" collapsed="false">
      <c r="A4594" s="250" t="n">
        <v>94767</v>
      </c>
      <c r="B4594" s="250" t="s">
        <v>5036</v>
      </c>
      <c r="C4594" s="250" t="s">
        <v>204</v>
      </c>
      <c r="D4594" s="251" t="n">
        <v>65.94</v>
      </c>
    </row>
    <row r="4595" customFormat="false" ht="12.8" hidden="false" customHeight="false" outlineLevel="0" collapsed="false">
      <c r="A4595" s="250" t="n">
        <v>94768</v>
      </c>
      <c r="B4595" s="250" t="s">
        <v>5037</v>
      </c>
      <c r="C4595" s="250" t="s">
        <v>204</v>
      </c>
      <c r="D4595" s="251" t="n">
        <v>74.43</v>
      </c>
    </row>
    <row r="4596" customFormat="false" ht="12.8" hidden="false" customHeight="false" outlineLevel="0" collapsed="false">
      <c r="A4596" s="250" t="n">
        <v>94769</v>
      </c>
      <c r="B4596" s="250" t="s">
        <v>5038</v>
      </c>
      <c r="C4596" s="250" t="s">
        <v>204</v>
      </c>
      <c r="D4596" s="251" t="n">
        <v>98.65</v>
      </c>
    </row>
    <row r="4597" customFormat="false" ht="12.8" hidden="false" customHeight="false" outlineLevel="0" collapsed="false">
      <c r="A4597" s="250" t="n">
        <v>94783</v>
      </c>
      <c r="B4597" s="250" t="s">
        <v>5039</v>
      </c>
      <c r="C4597" s="250" t="s">
        <v>204</v>
      </c>
      <c r="D4597" s="251" t="n">
        <v>20.26</v>
      </c>
    </row>
    <row r="4598" customFormat="false" ht="12.8" hidden="false" customHeight="false" outlineLevel="0" collapsed="false">
      <c r="A4598" s="250" t="n">
        <v>94863</v>
      </c>
      <c r="B4598" s="250" t="s">
        <v>5040</v>
      </c>
      <c r="C4598" s="250" t="s">
        <v>204</v>
      </c>
      <c r="D4598" s="251" t="n">
        <v>152.58</v>
      </c>
    </row>
    <row r="4599" customFormat="false" ht="12.8" hidden="false" customHeight="false" outlineLevel="0" collapsed="false">
      <c r="A4599" s="250" t="n">
        <v>95237</v>
      </c>
      <c r="B4599" s="250" t="s">
        <v>5041</v>
      </c>
      <c r="C4599" s="250" t="s">
        <v>204</v>
      </c>
      <c r="D4599" s="251" t="n">
        <v>24.77</v>
      </c>
    </row>
    <row r="4600" customFormat="false" ht="12.8" hidden="false" customHeight="false" outlineLevel="0" collapsed="false">
      <c r="A4600" s="250" t="n">
        <v>95693</v>
      </c>
      <c r="B4600" s="250" t="s">
        <v>5042</v>
      </c>
      <c r="C4600" s="250" t="s">
        <v>204</v>
      </c>
      <c r="D4600" s="251" t="n">
        <v>54.9</v>
      </c>
    </row>
    <row r="4601" customFormat="false" ht="12.8" hidden="false" customHeight="false" outlineLevel="0" collapsed="false">
      <c r="A4601" s="250" t="n">
        <v>95694</v>
      </c>
      <c r="B4601" s="250" t="s">
        <v>5043</v>
      </c>
      <c r="C4601" s="250" t="s">
        <v>204</v>
      </c>
      <c r="D4601" s="251" t="n">
        <v>53.8</v>
      </c>
    </row>
    <row r="4602" customFormat="false" ht="12.8" hidden="false" customHeight="false" outlineLevel="0" collapsed="false">
      <c r="A4602" s="250" t="n">
        <v>95695</v>
      </c>
      <c r="B4602" s="250" t="s">
        <v>5044</v>
      </c>
      <c r="C4602" s="250" t="s">
        <v>204</v>
      </c>
      <c r="D4602" s="251" t="n">
        <v>63.66</v>
      </c>
    </row>
    <row r="4603" customFormat="false" ht="12.8" hidden="false" customHeight="false" outlineLevel="0" collapsed="false">
      <c r="A4603" s="250" t="n">
        <v>95696</v>
      </c>
      <c r="B4603" s="250" t="s">
        <v>5045</v>
      </c>
      <c r="C4603" s="250" t="s">
        <v>204</v>
      </c>
      <c r="D4603" s="251" t="n">
        <v>38.18</v>
      </c>
    </row>
    <row r="4604" customFormat="false" ht="12.8" hidden="false" customHeight="false" outlineLevel="0" collapsed="false">
      <c r="A4604" s="250" t="n">
        <v>96637</v>
      </c>
      <c r="B4604" s="250" t="s">
        <v>5046</v>
      </c>
      <c r="C4604" s="250" t="s">
        <v>204</v>
      </c>
      <c r="D4604" s="251" t="n">
        <v>20.42</v>
      </c>
    </row>
    <row r="4605" customFormat="false" ht="12.8" hidden="false" customHeight="false" outlineLevel="0" collapsed="false">
      <c r="A4605" s="250" t="n">
        <v>96638</v>
      </c>
      <c r="B4605" s="250" t="s">
        <v>5047</v>
      </c>
      <c r="C4605" s="250" t="s">
        <v>204</v>
      </c>
      <c r="D4605" s="251" t="n">
        <v>20.81</v>
      </c>
    </row>
    <row r="4606" customFormat="false" ht="12.8" hidden="false" customHeight="false" outlineLevel="0" collapsed="false">
      <c r="A4606" s="250" t="n">
        <v>96639</v>
      </c>
      <c r="B4606" s="250" t="s">
        <v>5048</v>
      </c>
      <c r="C4606" s="250" t="s">
        <v>204</v>
      </c>
      <c r="D4606" s="251" t="n">
        <v>14.08</v>
      </c>
    </row>
    <row r="4607" customFormat="false" ht="12.8" hidden="false" customHeight="false" outlineLevel="0" collapsed="false">
      <c r="A4607" s="250" t="n">
        <v>96640</v>
      </c>
      <c r="B4607" s="250" t="s">
        <v>5049</v>
      </c>
      <c r="C4607" s="250" t="s">
        <v>204</v>
      </c>
      <c r="D4607" s="251" t="n">
        <v>27.6</v>
      </c>
    </row>
    <row r="4608" customFormat="false" ht="12.8" hidden="false" customHeight="false" outlineLevel="0" collapsed="false">
      <c r="A4608" s="250" t="n">
        <v>96641</v>
      </c>
      <c r="B4608" s="250" t="s">
        <v>5050</v>
      </c>
      <c r="C4608" s="250" t="s">
        <v>204</v>
      </c>
      <c r="D4608" s="251" t="n">
        <v>19.17</v>
      </c>
    </row>
    <row r="4609" customFormat="false" ht="12.8" hidden="false" customHeight="false" outlineLevel="0" collapsed="false">
      <c r="A4609" s="250" t="n">
        <v>96642</v>
      </c>
      <c r="B4609" s="250" t="s">
        <v>5051</v>
      </c>
      <c r="C4609" s="250" t="s">
        <v>204</v>
      </c>
      <c r="D4609" s="251" t="n">
        <v>26.96</v>
      </c>
    </row>
    <row r="4610" customFormat="false" ht="12.8" hidden="false" customHeight="false" outlineLevel="0" collapsed="false">
      <c r="A4610" s="250" t="n">
        <v>96643</v>
      </c>
      <c r="B4610" s="250" t="s">
        <v>5052</v>
      </c>
      <c r="C4610" s="250" t="s">
        <v>204</v>
      </c>
      <c r="D4610" s="251" t="n">
        <v>48.95</v>
      </c>
    </row>
    <row r="4611" customFormat="false" ht="12.8" hidden="false" customHeight="false" outlineLevel="0" collapsed="false">
      <c r="A4611" s="250" t="n">
        <v>96650</v>
      </c>
      <c r="B4611" s="250" t="s">
        <v>5053</v>
      </c>
      <c r="C4611" s="250" t="s">
        <v>204</v>
      </c>
      <c r="D4611" s="251" t="n">
        <v>11.04</v>
      </c>
    </row>
    <row r="4612" customFormat="false" ht="12.8" hidden="false" customHeight="false" outlineLevel="0" collapsed="false">
      <c r="A4612" s="250" t="n">
        <v>96651</v>
      </c>
      <c r="B4612" s="250" t="s">
        <v>5054</v>
      </c>
      <c r="C4612" s="250" t="s">
        <v>204</v>
      </c>
      <c r="D4612" s="251" t="n">
        <v>11.43</v>
      </c>
    </row>
    <row r="4613" customFormat="false" ht="12.8" hidden="false" customHeight="false" outlineLevel="0" collapsed="false">
      <c r="A4613" s="250" t="n">
        <v>96652</v>
      </c>
      <c r="B4613" s="250" t="s">
        <v>5055</v>
      </c>
      <c r="C4613" s="250" t="s">
        <v>204</v>
      </c>
      <c r="D4613" s="251" t="n">
        <v>12.8</v>
      </c>
    </row>
    <row r="4614" customFormat="false" ht="12.8" hidden="false" customHeight="false" outlineLevel="0" collapsed="false">
      <c r="A4614" s="250" t="n">
        <v>96653</v>
      </c>
      <c r="B4614" s="250" t="s">
        <v>5056</v>
      </c>
      <c r="C4614" s="250" t="s">
        <v>204</v>
      </c>
      <c r="D4614" s="251" t="n">
        <v>16.07</v>
      </c>
    </row>
    <row r="4615" customFormat="false" ht="12.8" hidden="false" customHeight="false" outlineLevel="0" collapsed="false">
      <c r="A4615" s="250" t="n">
        <v>96654</v>
      </c>
      <c r="B4615" s="250" t="s">
        <v>5057</v>
      </c>
      <c r="C4615" s="250" t="s">
        <v>204</v>
      </c>
      <c r="D4615" s="251" t="n">
        <v>18.1</v>
      </c>
    </row>
    <row r="4616" customFormat="false" ht="12.8" hidden="false" customHeight="false" outlineLevel="0" collapsed="false">
      <c r="A4616" s="250" t="n">
        <v>96655</v>
      </c>
      <c r="B4616" s="250" t="s">
        <v>5058</v>
      </c>
      <c r="C4616" s="250" t="s">
        <v>204</v>
      </c>
      <c r="D4616" s="251" t="n">
        <v>23.43</v>
      </c>
    </row>
    <row r="4617" customFormat="false" ht="12.8" hidden="false" customHeight="false" outlineLevel="0" collapsed="false">
      <c r="A4617" s="250" t="n">
        <v>96656</v>
      </c>
      <c r="B4617" s="250" t="s">
        <v>5059</v>
      </c>
      <c r="C4617" s="250" t="s">
        <v>204</v>
      </c>
      <c r="D4617" s="251" t="n">
        <v>7.83</v>
      </c>
    </row>
    <row r="4618" customFormat="false" ht="12.8" hidden="false" customHeight="false" outlineLevel="0" collapsed="false">
      <c r="A4618" s="250" t="n">
        <v>96657</v>
      </c>
      <c r="B4618" s="250" t="s">
        <v>5060</v>
      </c>
      <c r="C4618" s="250" t="s">
        <v>204</v>
      </c>
      <c r="D4618" s="251" t="n">
        <v>24.81</v>
      </c>
    </row>
    <row r="4619" customFormat="false" ht="12.8" hidden="false" customHeight="false" outlineLevel="0" collapsed="false">
      <c r="A4619" s="250" t="n">
        <v>96658</v>
      </c>
      <c r="B4619" s="250" t="s">
        <v>5061</v>
      </c>
      <c r="C4619" s="250" t="s">
        <v>204</v>
      </c>
      <c r="D4619" s="251" t="n">
        <v>16.38</v>
      </c>
    </row>
    <row r="4620" customFormat="false" ht="12.8" hidden="false" customHeight="false" outlineLevel="0" collapsed="false">
      <c r="A4620" s="250" t="n">
        <v>96659</v>
      </c>
      <c r="B4620" s="250" t="s">
        <v>5062</v>
      </c>
      <c r="C4620" s="250" t="s">
        <v>204</v>
      </c>
      <c r="D4620" s="251" t="n">
        <v>9.83</v>
      </c>
    </row>
    <row r="4621" customFormat="false" ht="12.8" hidden="false" customHeight="false" outlineLevel="0" collapsed="false">
      <c r="A4621" s="250" t="n">
        <v>96660</v>
      </c>
      <c r="B4621" s="250" t="s">
        <v>5063</v>
      </c>
      <c r="C4621" s="250" t="s">
        <v>204</v>
      </c>
      <c r="D4621" s="251" t="n">
        <v>33.2</v>
      </c>
    </row>
    <row r="4622" customFormat="false" ht="12.8" hidden="false" customHeight="false" outlineLevel="0" collapsed="false">
      <c r="A4622" s="250" t="n">
        <v>96661</v>
      </c>
      <c r="B4622" s="250" t="s">
        <v>5064</v>
      </c>
      <c r="C4622" s="250" t="s">
        <v>204</v>
      </c>
      <c r="D4622" s="251" t="n">
        <v>32.89</v>
      </c>
    </row>
    <row r="4623" customFormat="false" ht="12.8" hidden="false" customHeight="false" outlineLevel="0" collapsed="false">
      <c r="A4623" s="250" t="n">
        <v>96662</v>
      </c>
      <c r="B4623" s="250" t="s">
        <v>5065</v>
      </c>
      <c r="C4623" s="250" t="s">
        <v>204</v>
      </c>
      <c r="D4623" s="251" t="n">
        <v>10.72</v>
      </c>
    </row>
    <row r="4624" customFormat="false" ht="12.8" hidden="false" customHeight="false" outlineLevel="0" collapsed="false">
      <c r="A4624" s="250" t="n">
        <v>96663</v>
      </c>
      <c r="B4624" s="250" t="s">
        <v>5066</v>
      </c>
      <c r="C4624" s="250" t="s">
        <v>204</v>
      </c>
      <c r="D4624" s="251" t="n">
        <v>17.28</v>
      </c>
    </row>
    <row r="4625" customFormat="false" ht="12.8" hidden="false" customHeight="false" outlineLevel="0" collapsed="false">
      <c r="A4625" s="250" t="n">
        <v>96664</v>
      </c>
      <c r="B4625" s="250" t="s">
        <v>5067</v>
      </c>
      <c r="C4625" s="250" t="s">
        <v>204</v>
      </c>
      <c r="D4625" s="251" t="n">
        <v>18.73</v>
      </c>
    </row>
    <row r="4626" customFormat="false" ht="12.8" hidden="false" customHeight="false" outlineLevel="0" collapsed="false">
      <c r="A4626" s="250" t="n">
        <v>96665</v>
      </c>
      <c r="B4626" s="250" t="s">
        <v>5068</v>
      </c>
      <c r="C4626" s="250" t="s">
        <v>204</v>
      </c>
      <c r="D4626" s="251" t="n">
        <v>14.45</v>
      </c>
    </row>
    <row r="4627" customFormat="false" ht="12.8" hidden="false" customHeight="false" outlineLevel="0" collapsed="false">
      <c r="A4627" s="250" t="n">
        <v>96666</v>
      </c>
      <c r="B4627" s="250" t="s">
        <v>5069</v>
      </c>
      <c r="C4627" s="250" t="s">
        <v>204</v>
      </c>
      <c r="D4627" s="251" t="n">
        <v>19.62</v>
      </c>
    </row>
    <row r="4628" customFormat="false" ht="12.8" hidden="false" customHeight="false" outlineLevel="0" collapsed="false">
      <c r="A4628" s="250" t="n">
        <v>96667</v>
      </c>
      <c r="B4628" s="250" t="s">
        <v>5070</v>
      </c>
      <c r="C4628" s="250" t="s">
        <v>204</v>
      </c>
      <c r="D4628" s="251" t="n">
        <v>26.61</v>
      </c>
    </row>
    <row r="4629" customFormat="false" ht="12.8" hidden="false" customHeight="false" outlineLevel="0" collapsed="false">
      <c r="A4629" s="250" t="n">
        <v>96684</v>
      </c>
      <c r="B4629" s="250" t="s">
        <v>5071</v>
      </c>
      <c r="C4629" s="250" t="s">
        <v>204</v>
      </c>
      <c r="D4629" s="251" t="n">
        <v>14.42</v>
      </c>
    </row>
    <row r="4630" customFormat="false" ht="12.8" hidden="false" customHeight="false" outlineLevel="0" collapsed="false">
      <c r="A4630" s="250" t="n">
        <v>96685</v>
      </c>
      <c r="B4630" s="250" t="s">
        <v>5072</v>
      </c>
      <c r="C4630" s="250" t="s">
        <v>204</v>
      </c>
      <c r="D4630" s="251" t="n">
        <v>14.81</v>
      </c>
    </row>
    <row r="4631" customFormat="false" ht="12.8" hidden="false" customHeight="false" outlineLevel="0" collapsed="false">
      <c r="A4631" s="250" t="n">
        <v>96686</v>
      </c>
      <c r="B4631" s="250" t="s">
        <v>5073</v>
      </c>
      <c r="C4631" s="250" t="s">
        <v>204</v>
      </c>
      <c r="D4631" s="251" t="n">
        <v>18.36</v>
      </c>
    </row>
    <row r="4632" customFormat="false" ht="12.8" hidden="false" customHeight="false" outlineLevel="0" collapsed="false">
      <c r="A4632" s="250" t="n">
        <v>96687</v>
      </c>
      <c r="B4632" s="250" t="s">
        <v>5074</v>
      </c>
      <c r="C4632" s="250" t="s">
        <v>204</v>
      </c>
      <c r="D4632" s="251" t="n">
        <v>21.63</v>
      </c>
    </row>
    <row r="4633" customFormat="false" ht="12.8" hidden="false" customHeight="false" outlineLevel="0" collapsed="false">
      <c r="A4633" s="250" t="n">
        <v>96688</v>
      </c>
      <c r="B4633" s="250" t="s">
        <v>5075</v>
      </c>
      <c r="C4633" s="250" t="s">
        <v>204</v>
      </c>
      <c r="D4633" s="251" t="n">
        <v>26.13</v>
      </c>
    </row>
    <row r="4634" customFormat="false" ht="12.8" hidden="false" customHeight="false" outlineLevel="0" collapsed="false">
      <c r="A4634" s="250" t="n">
        <v>96689</v>
      </c>
      <c r="B4634" s="250" t="s">
        <v>5076</v>
      </c>
      <c r="C4634" s="250" t="s">
        <v>204</v>
      </c>
      <c r="D4634" s="251" t="n">
        <v>31.46</v>
      </c>
    </row>
    <row r="4635" customFormat="false" ht="12.8" hidden="false" customHeight="false" outlineLevel="0" collapsed="false">
      <c r="A4635" s="250" t="n">
        <v>96690</v>
      </c>
      <c r="B4635" s="250" t="s">
        <v>5077</v>
      </c>
      <c r="C4635" s="250" t="s">
        <v>204</v>
      </c>
      <c r="D4635" s="251" t="n">
        <v>35.54</v>
      </c>
    </row>
    <row r="4636" customFormat="false" ht="12.8" hidden="false" customHeight="false" outlineLevel="0" collapsed="false">
      <c r="A4636" s="250" t="n">
        <v>96691</v>
      </c>
      <c r="B4636" s="250" t="s">
        <v>5078</v>
      </c>
      <c r="C4636" s="250" t="s">
        <v>204</v>
      </c>
      <c r="D4636" s="251" t="n">
        <v>43.97</v>
      </c>
    </row>
    <row r="4637" customFormat="false" ht="12.8" hidden="false" customHeight="false" outlineLevel="0" collapsed="false">
      <c r="A4637" s="250" t="n">
        <v>96692</v>
      </c>
      <c r="B4637" s="250" t="s">
        <v>5079</v>
      </c>
      <c r="C4637" s="250" t="s">
        <v>204</v>
      </c>
      <c r="D4637" s="251" t="n">
        <v>49.27</v>
      </c>
    </row>
    <row r="4638" customFormat="false" ht="12.8" hidden="false" customHeight="false" outlineLevel="0" collapsed="false">
      <c r="A4638" s="250" t="n">
        <v>96693</v>
      </c>
      <c r="B4638" s="250" t="s">
        <v>5080</v>
      </c>
      <c r="C4638" s="250" t="s">
        <v>204</v>
      </c>
      <c r="D4638" s="251" t="n">
        <v>64.33</v>
      </c>
    </row>
    <row r="4639" customFormat="false" ht="12.8" hidden="false" customHeight="false" outlineLevel="0" collapsed="false">
      <c r="A4639" s="250" t="n">
        <v>96694</v>
      </c>
      <c r="B4639" s="250" t="s">
        <v>5081</v>
      </c>
      <c r="C4639" s="250" t="s">
        <v>204</v>
      </c>
      <c r="D4639" s="251" t="n">
        <v>97.89</v>
      </c>
    </row>
    <row r="4640" customFormat="false" ht="12.8" hidden="false" customHeight="false" outlineLevel="0" collapsed="false">
      <c r="A4640" s="250" t="n">
        <v>96695</v>
      </c>
      <c r="B4640" s="250" t="s">
        <v>5082</v>
      </c>
      <c r="C4640" s="250" t="s">
        <v>204</v>
      </c>
      <c r="D4640" s="251" t="n">
        <v>107.07</v>
      </c>
    </row>
    <row r="4641" customFormat="false" ht="12.8" hidden="false" customHeight="false" outlineLevel="0" collapsed="false">
      <c r="A4641" s="250" t="n">
        <v>96696</v>
      </c>
      <c r="B4641" s="250" t="s">
        <v>5083</v>
      </c>
      <c r="C4641" s="250" t="s">
        <v>204</v>
      </c>
      <c r="D4641" s="251" t="n">
        <v>121.68</v>
      </c>
    </row>
    <row r="4642" customFormat="false" ht="12.8" hidden="false" customHeight="false" outlineLevel="0" collapsed="false">
      <c r="A4642" s="250" t="n">
        <v>96697</v>
      </c>
      <c r="B4642" s="250" t="s">
        <v>5084</v>
      </c>
      <c r="C4642" s="250" t="s">
        <v>204</v>
      </c>
      <c r="D4642" s="251" t="n">
        <v>343.31</v>
      </c>
    </row>
    <row r="4643" customFormat="false" ht="12.8" hidden="false" customHeight="false" outlineLevel="0" collapsed="false">
      <c r="A4643" s="250" t="n">
        <v>96698</v>
      </c>
      <c r="B4643" s="250" t="s">
        <v>5085</v>
      </c>
      <c r="C4643" s="250" t="s">
        <v>204</v>
      </c>
      <c r="D4643" s="251" t="n">
        <v>10.09</v>
      </c>
    </row>
    <row r="4644" customFormat="false" ht="12.8" hidden="false" customHeight="false" outlineLevel="0" collapsed="false">
      <c r="A4644" s="250" t="n">
        <v>96699</v>
      </c>
      <c r="B4644" s="250" t="s">
        <v>5086</v>
      </c>
      <c r="C4644" s="250" t="s">
        <v>204</v>
      </c>
      <c r="D4644" s="251" t="n">
        <v>27.07</v>
      </c>
    </row>
    <row r="4645" customFormat="false" ht="12.8" hidden="false" customHeight="false" outlineLevel="0" collapsed="false">
      <c r="A4645" s="250" t="n">
        <v>96700</v>
      </c>
      <c r="B4645" s="250" t="s">
        <v>5087</v>
      </c>
      <c r="C4645" s="250" t="s">
        <v>204</v>
      </c>
      <c r="D4645" s="251" t="n">
        <v>18.64</v>
      </c>
    </row>
    <row r="4646" customFormat="false" ht="12.8" hidden="false" customHeight="false" outlineLevel="0" collapsed="false">
      <c r="A4646" s="250" t="n">
        <v>96701</v>
      </c>
      <c r="B4646" s="250" t="s">
        <v>5088</v>
      </c>
      <c r="C4646" s="250" t="s">
        <v>204</v>
      </c>
      <c r="D4646" s="251" t="n">
        <v>13.54</v>
      </c>
    </row>
    <row r="4647" customFormat="false" ht="12.8" hidden="false" customHeight="false" outlineLevel="0" collapsed="false">
      <c r="A4647" s="250" t="n">
        <v>96702</v>
      </c>
      <c r="B4647" s="250" t="s">
        <v>5089</v>
      </c>
      <c r="C4647" s="250" t="s">
        <v>204</v>
      </c>
      <c r="D4647" s="251" t="n">
        <v>13.71</v>
      </c>
    </row>
    <row r="4648" customFormat="false" ht="12.8" hidden="false" customHeight="false" outlineLevel="0" collapsed="false">
      <c r="A4648" s="250" t="n">
        <v>96703</v>
      </c>
      <c r="B4648" s="250" t="s">
        <v>5090</v>
      </c>
      <c r="C4648" s="250" t="s">
        <v>204</v>
      </c>
      <c r="D4648" s="251" t="n">
        <v>22.63</v>
      </c>
    </row>
    <row r="4649" customFormat="false" ht="12.8" hidden="false" customHeight="false" outlineLevel="0" collapsed="false">
      <c r="A4649" s="250" t="n">
        <v>96704</v>
      </c>
      <c r="B4649" s="250" t="s">
        <v>5091</v>
      </c>
      <c r="C4649" s="250" t="s">
        <v>204</v>
      </c>
      <c r="D4649" s="251" t="n">
        <v>22.53</v>
      </c>
    </row>
    <row r="4650" customFormat="false" ht="12.8" hidden="false" customHeight="false" outlineLevel="0" collapsed="false">
      <c r="A4650" s="250" t="n">
        <v>96705</v>
      </c>
      <c r="B4650" s="250" t="s">
        <v>5092</v>
      </c>
      <c r="C4650" s="250" t="s">
        <v>204</v>
      </c>
      <c r="D4650" s="251" t="n">
        <v>27.46</v>
      </c>
    </row>
    <row r="4651" customFormat="false" ht="12.8" hidden="false" customHeight="false" outlineLevel="0" collapsed="false">
      <c r="A4651" s="250" t="n">
        <v>96706</v>
      </c>
      <c r="B4651" s="250" t="s">
        <v>5093</v>
      </c>
      <c r="C4651" s="250" t="s">
        <v>204</v>
      </c>
      <c r="D4651" s="251" t="n">
        <v>39.73</v>
      </c>
    </row>
    <row r="4652" customFormat="false" ht="12.8" hidden="false" customHeight="false" outlineLevel="0" collapsed="false">
      <c r="A4652" s="250" t="n">
        <v>96707</v>
      </c>
      <c r="B4652" s="250" t="s">
        <v>5094</v>
      </c>
      <c r="C4652" s="250" t="s">
        <v>204</v>
      </c>
      <c r="D4652" s="251" t="n">
        <v>61.85</v>
      </c>
    </row>
    <row r="4653" customFormat="false" ht="12.8" hidden="false" customHeight="false" outlineLevel="0" collapsed="false">
      <c r="A4653" s="250" t="n">
        <v>96708</v>
      </c>
      <c r="B4653" s="250" t="s">
        <v>5095</v>
      </c>
      <c r="C4653" s="250" t="s">
        <v>204</v>
      </c>
      <c r="D4653" s="251" t="n">
        <v>91.95</v>
      </c>
    </row>
    <row r="4654" customFormat="false" ht="12.8" hidden="false" customHeight="false" outlineLevel="0" collapsed="false">
      <c r="A4654" s="250" t="n">
        <v>96709</v>
      </c>
      <c r="B4654" s="250" t="s">
        <v>5096</v>
      </c>
      <c r="C4654" s="250" t="s">
        <v>204</v>
      </c>
      <c r="D4654" s="251" t="n">
        <v>116.87</v>
      </c>
    </row>
    <row r="4655" customFormat="false" ht="12.8" hidden="false" customHeight="false" outlineLevel="0" collapsed="false">
      <c r="A4655" s="250" t="n">
        <v>96710</v>
      </c>
      <c r="B4655" s="250" t="s">
        <v>5097</v>
      </c>
      <c r="C4655" s="250" t="s">
        <v>204</v>
      </c>
      <c r="D4655" s="251" t="n">
        <v>18.95</v>
      </c>
    </row>
    <row r="4656" customFormat="false" ht="12.8" hidden="false" customHeight="false" outlineLevel="0" collapsed="false">
      <c r="A4656" s="250" t="n">
        <v>96711</v>
      </c>
      <c r="B4656" s="250" t="s">
        <v>5098</v>
      </c>
      <c r="C4656" s="250" t="s">
        <v>204</v>
      </c>
      <c r="D4656" s="251" t="n">
        <v>27.03</v>
      </c>
    </row>
    <row r="4657" customFormat="false" ht="12.8" hidden="false" customHeight="false" outlineLevel="0" collapsed="false">
      <c r="A4657" s="250" t="n">
        <v>96712</v>
      </c>
      <c r="B4657" s="250" t="s">
        <v>5099</v>
      </c>
      <c r="C4657" s="250" t="s">
        <v>204</v>
      </c>
      <c r="D4657" s="251" t="n">
        <v>37.31</v>
      </c>
    </row>
    <row r="4658" customFormat="false" ht="12.8" hidden="false" customHeight="false" outlineLevel="0" collapsed="false">
      <c r="A4658" s="250" t="n">
        <v>96713</v>
      </c>
      <c r="B4658" s="250" t="s">
        <v>5100</v>
      </c>
      <c r="C4658" s="250" t="s">
        <v>204</v>
      </c>
      <c r="D4658" s="251" t="n">
        <v>55.22</v>
      </c>
    </row>
    <row r="4659" customFormat="false" ht="12.8" hidden="false" customHeight="false" outlineLevel="0" collapsed="false">
      <c r="A4659" s="250" t="n">
        <v>96714</v>
      </c>
      <c r="B4659" s="250" t="s">
        <v>5101</v>
      </c>
      <c r="C4659" s="250" t="s">
        <v>204</v>
      </c>
      <c r="D4659" s="251" t="n">
        <v>77.07</v>
      </c>
    </row>
    <row r="4660" customFormat="false" ht="12.8" hidden="false" customHeight="false" outlineLevel="0" collapsed="false">
      <c r="A4660" s="250" t="n">
        <v>96715</v>
      </c>
      <c r="B4660" s="250" t="s">
        <v>5102</v>
      </c>
      <c r="C4660" s="250" t="s">
        <v>204</v>
      </c>
      <c r="D4660" s="251" t="n">
        <v>131.55</v>
      </c>
    </row>
    <row r="4661" customFormat="false" ht="12.8" hidden="false" customHeight="false" outlineLevel="0" collapsed="false">
      <c r="A4661" s="250" t="n">
        <v>96716</v>
      </c>
      <c r="B4661" s="250" t="s">
        <v>5103</v>
      </c>
      <c r="C4661" s="250" t="s">
        <v>204</v>
      </c>
      <c r="D4661" s="251" t="n">
        <v>170.04</v>
      </c>
    </row>
    <row r="4662" customFormat="false" ht="12.8" hidden="false" customHeight="false" outlineLevel="0" collapsed="false">
      <c r="A4662" s="250" t="n">
        <v>96717</v>
      </c>
      <c r="B4662" s="250" t="s">
        <v>5104</v>
      </c>
      <c r="C4662" s="250" t="s">
        <v>204</v>
      </c>
      <c r="D4662" s="251" t="n">
        <v>317.31</v>
      </c>
    </row>
    <row r="4663" customFormat="false" ht="12.8" hidden="false" customHeight="false" outlineLevel="0" collapsed="false">
      <c r="A4663" s="250" t="n">
        <v>96736</v>
      </c>
      <c r="B4663" s="250" t="s">
        <v>5105</v>
      </c>
      <c r="C4663" s="250" t="s">
        <v>204</v>
      </c>
      <c r="D4663" s="251" t="n">
        <v>6.97</v>
      </c>
    </row>
    <row r="4664" customFormat="false" ht="12.8" hidden="false" customHeight="false" outlineLevel="0" collapsed="false">
      <c r="A4664" s="250" t="n">
        <v>96737</v>
      </c>
      <c r="B4664" s="250" t="s">
        <v>5106</v>
      </c>
      <c r="C4664" s="250" t="s">
        <v>204</v>
      </c>
      <c r="D4664" s="251" t="n">
        <v>7.22</v>
      </c>
    </row>
    <row r="4665" customFormat="false" ht="12.8" hidden="false" customHeight="false" outlineLevel="0" collapsed="false">
      <c r="A4665" s="250" t="n">
        <v>96738</v>
      </c>
      <c r="B4665" s="250" t="s">
        <v>5107</v>
      </c>
      <c r="C4665" s="250" t="s">
        <v>204</v>
      </c>
      <c r="D4665" s="251" t="n">
        <v>24.22</v>
      </c>
    </row>
    <row r="4666" customFormat="false" ht="12.8" hidden="false" customHeight="false" outlineLevel="0" collapsed="false">
      <c r="A4666" s="250" t="n">
        <v>96739</v>
      </c>
      <c r="B4666" s="250" t="s">
        <v>5108</v>
      </c>
      <c r="C4666" s="250" t="s">
        <v>204</v>
      </c>
      <c r="D4666" s="251" t="n">
        <v>9.72</v>
      </c>
    </row>
    <row r="4667" customFormat="false" ht="12.8" hidden="false" customHeight="false" outlineLevel="0" collapsed="false">
      <c r="A4667" s="250" t="n">
        <v>96740</v>
      </c>
      <c r="B4667" s="250" t="s">
        <v>5109</v>
      </c>
      <c r="C4667" s="250" t="s">
        <v>204</v>
      </c>
      <c r="D4667" s="251" t="n">
        <v>33.27</v>
      </c>
    </row>
    <row r="4668" customFormat="false" ht="12.8" hidden="false" customHeight="false" outlineLevel="0" collapsed="false">
      <c r="A4668" s="250" t="n">
        <v>96741</v>
      </c>
      <c r="B4668" s="250" t="s">
        <v>5110</v>
      </c>
      <c r="C4668" s="250" t="s">
        <v>204</v>
      </c>
      <c r="D4668" s="251" t="n">
        <v>17.99</v>
      </c>
    </row>
    <row r="4669" customFormat="false" ht="12.8" hidden="false" customHeight="false" outlineLevel="0" collapsed="false">
      <c r="A4669" s="250" t="n">
        <v>96742</v>
      </c>
      <c r="B4669" s="250" t="s">
        <v>5111</v>
      </c>
      <c r="C4669" s="250" t="s">
        <v>204</v>
      </c>
      <c r="D4669" s="251" t="n">
        <v>22.14</v>
      </c>
    </row>
    <row r="4670" customFormat="false" ht="12.8" hidden="false" customHeight="false" outlineLevel="0" collapsed="false">
      <c r="A4670" s="250" t="n">
        <v>96743</v>
      </c>
      <c r="B4670" s="250" t="s">
        <v>5112</v>
      </c>
      <c r="C4670" s="250" t="s">
        <v>204</v>
      </c>
      <c r="D4670" s="251" t="n">
        <v>34.14</v>
      </c>
    </row>
    <row r="4671" customFormat="false" ht="12.8" hidden="false" customHeight="false" outlineLevel="0" collapsed="false">
      <c r="A4671" s="250" t="n">
        <v>96744</v>
      </c>
      <c r="B4671" s="250" t="s">
        <v>5113</v>
      </c>
      <c r="C4671" s="250" t="s">
        <v>204</v>
      </c>
      <c r="D4671" s="251" t="n">
        <v>56.6</v>
      </c>
    </row>
    <row r="4672" customFormat="false" ht="12.8" hidden="false" customHeight="false" outlineLevel="0" collapsed="false">
      <c r="A4672" s="250" t="n">
        <v>96745</v>
      </c>
      <c r="B4672" s="250" t="s">
        <v>5114</v>
      </c>
      <c r="C4672" s="250" t="s">
        <v>204</v>
      </c>
      <c r="D4672" s="251" t="n">
        <v>87.98</v>
      </c>
    </row>
    <row r="4673" customFormat="false" ht="12.8" hidden="false" customHeight="false" outlineLevel="0" collapsed="false">
      <c r="A4673" s="250" t="n">
        <v>96746</v>
      </c>
      <c r="B4673" s="250" t="s">
        <v>5115</v>
      </c>
      <c r="C4673" s="250" t="s">
        <v>204</v>
      </c>
      <c r="D4673" s="251" t="n">
        <v>116.01</v>
      </c>
    </row>
    <row r="4674" customFormat="false" ht="12.8" hidden="false" customHeight="false" outlineLevel="0" collapsed="false">
      <c r="A4674" s="250" t="n">
        <v>96747</v>
      </c>
      <c r="B4674" s="250" t="s">
        <v>5116</v>
      </c>
      <c r="C4674" s="250" t="s">
        <v>204</v>
      </c>
      <c r="D4674" s="251" t="n">
        <v>8.81</v>
      </c>
    </row>
    <row r="4675" customFormat="false" ht="12.8" hidden="false" customHeight="false" outlineLevel="0" collapsed="false">
      <c r="A4675" s="250" t="n">
        <v>96748</v>
      </c>
      <c r="B4675" s="250" t="s">
        <v>5117</v>
      </c>
      <c r="C4675" s="250" t="s">
        <v>204</v>
      </c>
      <c r="D4675" s="251" t="n">
        <v>10.13</v>
      </c>
    </row>
    <row r="4676" customFormat="false" ht="12.8" hidden="false" customHeight="false" outlineLevel="0" collapsed="false">
      <c r="A4676" s="250" t="n">
        <v>96749</v>
      </c>
      <c r="B4676" s="250" t="s">
        <v>5118</v>
      </c>
      <c r="C4676" s="250" t="s">
        <v>204</v>
      </c>
      <c r="D4676" s="251" t="n">
        <v>12.65</v>
      </c>
    </row>
    <row r="4677" customFormat="false" ht="12.8" hidden="false" customHeight="false" outlineLevel="0" collapsed="false">
      <c r="A4677" s="250" t="n">
        <v>96750</v>
      </c>
      <c r="B4677" s="250" t="s">
        <v>5119</v>
      </c>
      <c r="C4677" s="250" t="s">
        <v>204</v>
      </c>
      <c r="D4677" s="251" t="n">
        <v>19.18</v>
      </c>
    </row>
    <row r="4678" customFormat="false" ht="12.8" hidden="false" customHeight="false" outlineLevel="0" collapsed="false">
      <c r="A4678" s="250" t="n">
        <v>96751</v>
      </c>
      <c r="B4678" s="250" t="s">
        <v>5120</v>
      </c>
      <c r="C4678" s="250" t="s">
        <v>204</v>
      </c>
      <c r="D4678" s="251" t="n">
        <v>27.58</v>
      </c>
    </row>
    <row r="4679" customFormat="false" ht="12.8" hidden="false" customHeight="false" outlineLevel="0" collapsed="false">
      <c r="A4679" s="250" t="n">
        <v>96752</v>
      </c>
      <c r="B4679" s="250" t="s">
        <v>5121</v>
      </c>
      <c r="C4679" s="250" t="s">
        <v>204</v>
      </c>
      <c r="D4679" s="251" t="n">
        <v>40.9</v>
      </c>
    </row>
    <row r="4680" customFormat="false" ht="12.8" hidden="false" customHeight="false" outlineLevel="0" collapsed="false">
      <c r="A4680" s="250" t="n">
        <v>96753</v>
      </c>
      <c r="B4680" s="250" t="s">
        <v>5122</v>
      </c>
      <c r="C4680" s="250" t="s">
        <v>204</v>
      </c>
      <c r="D4680" s="251" t="n">
        <v>90.03</v>
      </c>
    </row>
    <row r="4681" customFormat="false" ht="12.8" hidden="false" customHeight="false" outlineLevel="0" collapsed="false">
      <c r="A4681" s="250" t="n">
        <v>96754</v>
      </c>
      <c r="B4681" s="250" t="s">
        <v>5123</v>
      </c>
      <c r="C4681" s="250" t="s">
        <v>204</v>
      </c>
      <c r="D4681" s="251" t="n">
        <v>115.73</v>
      </c>
    </row>
    <row r="4682" customFormat="false" ht="12.8" hidden="false" customHeight="false" outlineLevel="0" collapsed="false">
      <c r="A4682" s="250" t="n">
        <v>96755</v>
      </c>
      <c r="B4682" s="250" t="s">
        <v>5124</v>
      </c>
      <c r="C4682" s="250" t="s">
        <v>204</v>
      </c>
      <c r="D4682" s="251" t="n">
        <v>342</v>
      </c>
    </row>
    <row r="4683" customFormat="false" ht="12.8" hidden="false" customHeight="false" outlineLevel="0" collapsed="false">
      <c r="A4683" s="250" t="n">
        <v>96758</v>
      </c>
      <c r="B4683" s="250" t="s">
        <v>5125</v>
      </c>
      <c r="C4683" s="250" t="s">
        <v>204</v>
      </c>
      <c r="D4683" s="251" t="n">
        <v>19.42</v>
      </c>
    </row>
    <row r="4684" customFormat="false" ht="12.8" hidden="false" customHeight="false" outlineLevel="0" collapsed="false">
      <c r="A4684" s="250" t="n">
        <v>96759</v>
      </c>
      <c r="B4684" s="250" t="s">
        <v>5126</v>
      </c>
      <c r="C4684" s="250" t="s">
        <v>204</v>
      </c>
      <c r="D4684" s="251" t="n">
        <v>28.05</v>
      </c>
    </row>
    <row r="4685" customFormat="false" ht="12.8" hidden="false" customHeight="false" outlineLevel="0" collapsed="false">
      <c r="A4685" s="250" t="n">
        <v>96760</v>
      </c>
      <c r="B4685" s="250" t="s">
        <v>5127</v>
      </c>
      <c r="C4685" s="250" t="s">
        <v>204</v>
      </c>
      <c r="D4685" s="251" t="n">
        <v>44.61</v>
      </c>
    </row>
    <row r="4686" customFormat="false" ht="12.8" hidden="false" customHeight="false" outlineLevel="0" collapsed="false">
      <c r="A4686" s="250" t="n">
        <v>96761</v>
      </c>
      <c r="B4686" s="250" t="s">
        <v>5128</v>
      </c>
      <c r="C4686" s="250" t="s">
        <v>204</v>
      </c>
      <c r="D4686" s="251" t="n">
        <v>65.91</v>
      </c>
    </row>
    <row r="4687" customFormat="false" ht="12.8" hidden="false" customHeight="false" outlineLevel="0" collapsed="false">
      <c r="A4687" s="250" t="n">
        <v>96762</v>
      </c>
      <c r="B4687" s="250" t="s">
        <v>5129</v>
      </c>
      <c r="C4687" s="250" t="s">
        <v>204</v>
      </c>
      <c r="D4687" s="251" t="n">
        <v>121.07</v>
      </c>
    </row>
    <row r="4688" customFormat="false" ht="12.8" hidden="false" customHeight="false" outlineLevel="0" collapsed="false">
      <c r="A4688" s="250" t="n">
        <v>96763</v>
      </c>
      <c r="B4688" s="250" t="s">
        <v>5130</v>
      </c>
      <c r="C4688" s="250" t="s">
        <v>204</v>
      </c>
      <c r="D4688" s="251" t="n">
        <v>162.09</v>
      </c>
    </row>
    <row r="4689" customFormat="false" ht="12.8" hidden="false" customHeight="false" outlineLevel="0" collapsed="false">
      <c r="A4689" s="250" t="n">
        <v>96764</v>
      </c>
      <c r="B4689" s="250" t="s">
        <v>5131</v>
      </c>
      <c r="C4689" s="250" t="s">
        <v>204</v>
      </c>
      <c r="D4689" s="251" t="n">
        <v>315.57</v>
      </c>
    </row>
    <row r="4690" customFormat="false" ht="12.8" hidden="false" customHeight="false" outlineLevel="0" collapsed="false">
      <c r="A4690" s="250" t="n">
        <v>96802</v>
      </c>
      <c r="B4690" s="250" t="s">
        <v>5132</v>
      </c>
      <c r="C4690" s="250" t="s">
        <v>204</v>
      </c>
      <c r="D4690" s="251" t="n">
        <v>403.57</v>
      </c>
    </row>
    <row r="4691" customFormat="false" ht="12.8" hidden="false" customHeight="false" outlineLevel="0" collapsed="false">
      <c r="A4691" s="250" t="n">
        <v>96803</v>
      </c>
      <c r="B4691" s="250" t="s">
        <v>5133</v>
      </c>
      <c r="C4691" s="250" t="s">
        <v>204</v>
      </c>
      <c r="D4691" s="251" t="n">
        <v>78</v>
      </c>
    </row>
    <row r="4692" customFormat="false" ht="12.8" hidden="false" customHeight="false" outlineLevel="0" collapsed="false">
      <c r="A4692" s="250" t="n">
        <v>96804</v>
      </c>
      <c r="B4692" s="250" t="s">
        <v>5134</v>
      </c>
      <c r="C4692" s="250" t="s">
        <v>204</v>
      </c>
      <c r="D4692" s="251" t="n">
        <v>129.96</v>
      </c>
    </row>
    <row r="4693" customFormat="false" ht="12.8" hidden="false" customHeight="false" outlineLevel="0" collapsed="false">
      <c r="A4693" s="250" t="n">
        <v>96805</v>
      </c>
      <c r="B4693" s="250" t="s">
        <v>5135</v>
      </c>
      <c r="C4693" s="250" t="s">
        <v>204</v>
      </c>
      <c r="D4693" s="251" t="n">
        <v>214.32</v>
      </c>
    </row>
    <row r="4694" customFormat="false" ht="12.8" hidden="false" customHeight="false" outlineLevel="0" collapsed="false">
      <c r="A4694" s="250" t="n">
        <v>96806</v>
      </c>
      <c r="B4694" s="250" t="s">
        <v>5136</v>
      </c>
      <c r="C4694" s="250" t="s">
        <v>204</v>
      </c>
      <c r="D4694" s="251" t="n">
        <v>87.03</v>
      </c>
    </row>
    <row r="4695" customFormat="false" ht="12.8" hidden="false" customHeight="false" outlineLevel="0" collapsed="false">
      <c r="A4695" s="250" t="n">
        <v>96807</v>
      </c>
      <c r="B4695" s="250" t="s">
        <v>5137</v>
      </c>
      <c r="C4695" s="250" t="s">
        <v>204</v>
      </c>
      <c r="D4695" s="251" t="n">
        <v>142.7</v>
      </c>
    </row>
    <row r="4696" customFormat="false" ht="12.8" hidden="false" customHeight="false" outlineLevel="0" collapsed="false">
      <c r="A4696" s="250" t="n">
        <v>96808</v>
      </c>
      <c r="B4696" s="250" t="s">
        <v>5138</v>
      </c>
      <c r="C4696" s="250" t="s">
        <v>204</v>
      </c>
      <c r="D4696" s="251" t="n">
        <v>19.25</v>
      </c>
    </row>
    <row r="4697" customFormat="false" ht="12.8" hidden="false" customHeight="false" outlineLevel="0" collapsed="false">
      <c r="A4697" s="250" t="n">
        <v>96809</v>
      </c>
      <c r="B4697" s="250" t="s">
        <v>5139</v>
      </c>
      <c r="C4697" s="250" t="s">
        <v>204</v>
      </c>
      <c r="D4697" s="251" t="n">
        <v>20.92</v>
      </c>
    </row>
    <row r="4698" customFormat="false" ht="12.8" hidden="false" customHeight="false" outlineLevel="0" collapsed="false">
      <c r="A4698" s="250" t="n">
        <v>96810</v>
      </c>
      <c r="B4698" s="250" t="s">
        <v>5140</v>
      </c>
      <c r="C4698" s="250" t="s">
        <v>204</v>
      </c>
      <c r="D4698" s="251" t="n">
        <v>22.81</v>
      </c>
    </row>
    <row r="4699" customFormat="false" ht="12.8" hidden="false" customHeight="false" outlineLevel="0" collapsed="false">
      <c r="A4699" s="250" t="n">
        <v>96811</v>
      </c>
      <c r="B4699" s="250" t="s">
        <v>5141</v>
      </c>
      <c r="C4699" s="250" t="s">
        <v>204</v>
      </c>
      <c r="D4699" s="251" t="n">
        <v>24.08</v>
      </c>
    </row>
    <row r="4700" customFormat="false" ht="12.8" hidden="false" customHeight="false" outlineLevel="0" collapsed="false">
      <c r="A4700" s="250" t="n">
        <v>96812</v>
      </c>
      <c r="B4700" s="250" t="s">
        <v>5142</v>
      </c>
      <c r="C4700" s="250" t="s">
        <v>204</v>
      </c>
      <c r="D4700" s="251" t="n">
        <v>21.91</v>
      </c>
    </row>
    <row r="4701" customFormat="false" ht="12.8" hidden="false" customHeight="false" outlineLevel="0" collapsed="false">
      <c r="A4701" s="250" t="n">
        <v>96813</v>
      </c>
      <c r="B4701" s="250" t="s">
        <v>5143</v>
      </c>
      <c r="C4701" s="250" t="s">
        <v>204</v>
      </c>
      <c r="D4701" s="251" t="n">
        <v>24.85</v>
      </c>
    </row>
    <row r="4702" customFormat="false" ht="12.8" hidden="false" customHeight="false" outlineLevel="0" collapsed="false">
      <c r="A4702" s="250" t="n">
        <v>96814</v>
      </c>
      <c r="B4702" s="250" t="s">
        <v>5144</v>
      </c>
      <c r="C4702" s="250" t="s">
        <v>204</v>
      </c>
      <c r="D4702" s="251" t="n">
        <v>17.78</v>
      </c>
    </row>
    <row r="4703" customFormat="false" ht="12.8" hidden="false" customHeight="false" outlineLevel="0" collapsed="false">
      <c r="A4703" s="250" t="n">
        <v>96815</v>
      </c>
      <c r="B4703" s="250" t="s">
        <v>5145</v>
      </c>
      <c r="C4703" s="250" t="s">
        <v>204</v>
      </c>
      <c r="D4703" s="251" t="n">
        <v>36.07</v>
      </c>
    </row>
    <row r="4704" customFormat="false" ht="12.8" hidden="false" customHeight="false" outlineLevel="0" collapsed="false">
      <c r="A4704" s="250" t="n">
        <v>96816</v>
      </c>
      <c r="B4704" s="250" t="s">
        <v>5146</v>
      </c>
      <c r="C4704" s="250" t="s">
        <v>204</v>
      </c>
      <c r="D4704" s="251" t="n">
        <v>27.87</v>
      </c>
    </row>
    <row r="4705" customFormat="false" ht="12.8" hidden="false" customHeight="false" outlineLevel="0" collapsed="false">
      <c r="A4705" s="250" t="n">
        <v>96817</v>
      </c>
      <c r="B4705" s="250" t="s">
        <v>5147</v>
      </c>
      <c r="C4705" s="250" t="s">
        <v>204</v>
      </c>
      <c r="D4705" s="251" t="n">
        <v>36.32</v>
      </c>
    </row>
    <row r="4706" customFormat="false" ht="12.8" hidden="false" customHeight="false" outlineLevel="0" collapsed="false">
      <c r="A4706" s="250" t="n">
        <v>96818</v>
      </c>
      <c r="B4706" s="250" t="s">
        <v>5148</v>
      </c>
      <c r="C4706" s="250" t="s">
        <v>204</v>
      </c>
      <c r="D4706" s="251" t="n">
        <v>23.3</v>
      </c>
    </row>
    <row r="4707" customFormat="false" ht="12.8" hidden="false" customHeight="false" outlineLevel="0" collapsed="false">
      <c r="A4707" s="250" t="n">
        <v>96819</v>
      </c>
      <c r="B4707" s="250" t="s">
        <v>5149</v>
      </c>
      <c r="C4707" s="250" t="s">
        <v>204</v>
      </c>
      <c r="D4707" s="251" t="n">
        <v>24.98</v>
      </c>
    </row>
    <row r="4708" customFormat="false" ht="12.8" hidden="false" customHeight="false" outlineLevel="0" collapsed="false">
      <c r="A4708" s="250" t="n">
        <v>96820</v>
      </c>
      <c r="B4708" s="250" t="s">
        <v>5150</v>
      </c>
      <c r="C4708" s="250" t="s">
        <v>204</v>
      </c>
      <c r="D4708" s="251" t="n">
        <v>43.49</v>
      </c>
    </row>
    <row r="4709" customFormat="false" ht="12.8" hidden="false" customHeight="false" outlineLevel="0" collapsed="false">
      <c r="A4709" s="250" t="n">
        <v>96821</v>
      </c>
      <c r="B4709" s="250" t="s">
        <v>5151</v>
      </c>
      <c r="C4709" s="250" t="s">
        <v>204</v>
      </c>
      <c r="D4709" s="251" t="n">
        <v>40.32</v>
      </c>
    </row>
    <row r="4710" customFormat="false" ht="12.8" hidden="false" customHeight="false" outlineLevel="0" collapsed="false">
      <c r="A4710" s="250" t="n">
        <v>96822</v>
      </c>
      <c r="B4710" s="250" t="s">
        <v>5152</v>
      </c>
      <c r="C4710" s="250" t="s">
        <v>204</v>
      </c>
      <c r="D4710" s="251" t="n">
        <v>32.52</v>
      </c>
    </row>
    <row r="4711" customFormat="false" ht="12.8" hidden="false" customHeight="false" outlineLevel="0" collapsed="false">
      <c r="A4711" s="250" t="n">
        <v>96823</v>
      </c>
      <c r="B4711" s="250" t="s">
        <v>5153</v>
      </c>
      <c r="C4711" s="250" t="s">
        <v>204</v>
      </c>
      <c r="D4711" s="251" t="n">
        <v>12.33</v>
      </c>
    </row>
    <row r="4712" customFormat="false" ht="12.8" hidden="false" customHeight="false" outlineLevel="0" collapsed="false">
      <c r="A4712" s="250" t="n">
        <v>96824</v>
      </c>
      <c r="B4712" s="250" t="s">
        <v>5154</v>
      </c>
      <c r="C4712" s="250" t="s">
        <v>204</v>
      </c>
      <c r="D4712" s="251" t="n">
        <v>19.46</v>
      </c>
    </row>
    <row r="4713" customFormat="false" ht="12.8" hidden="false" customHeight="false" outlineLevel="0" collapsed="false">
      <c r="A4713" s="250" t="n">
        <v>96826</v>
      </c>
      <c r="B4713" s="250" t="s">
        <v>5155</v>
      </c>
      <c r="C4713" s="250" t="s">
        <v>204</v>
      </c>
      <c r="D4713" s="251" t="n">
        <v>14.35</v>
      </c>
    </row>
    <row r="4714" customFormat="false" ht="12.8" hidden="false" customHeight="false" outlineLevel="0" collapsed="false">
      <c r="A4714" s="250" t="n">
        <v>96827</v>
      </c>
      <c r="B4714" s="250" t="s">
        <v>5156</v>
      </c>
      <c r="C4714" s="250" t="s">
        <v>204</v>
      </c>
      <c r="D4714" s="251" t="n">
        <v>21.11</v>
      </c>
    </row>
    <row r="4715" customFormat="false" ht="12.8" hidden="false" customHeight="false" outlineLevel="0" collapsed="false">
      <c r="A4715" s="250" t="n">
        <v>96828</v>
      </c>
      <c r="B4715" s="250" t="s">
        <v>5157</v>
      </c>
      <c r="C4715" s="250" t="s">
        <v>204</v>
      </c>
      <c r="D4715" s="251" t="n">
        <v>25.71</v>
      </c>
    </row>
    <row r="4716" customFormat="false" ht="12.8" hidden="false" customHeight="false" outlineLevel="0" collapsed="false">
      <c r="A4716" s="250" t="n">
        <v>96829</v>
      </c>
      <c r="B4716" s="250" t="s">
        <v>5158</v>
      </c>
      <c r="C4716" s="250" t="s">
        <v>204</v>
      </c>
      <c r="D4716" s="251" t="n">
        <v>19.19</v>
      </c>
    </row>
    <row r="4717" customFormat="false" ht="12.8" hidden="false" customHeight="false" outlineLevel="0" collapsed="false">
      <c r="A4717" s="250" t="n">
        <v>96830</v>
      </c>
      <c r="B4717" s="250" t="s">
        <v>5159</v>
      </c>
      <c r="C4717" s="250" t="s">
        <v>204</v>
      </c>
      <c r="D4717" s="251" t="n">
        <v>21.89</v>
      </c>
    </row>
    <row r="4718" customFormat="false" ht="12.8" hidden="false" customHeight="false" outlineLevel="0" collapsed="false">
      <c r="A4718" s="250" t="n">
        <v>96832</v>
      </c>
      <c r="B4718" s="250" t="s">
        <v>5160</v>
      </c>
      <c r="C4718" s="250" t="s">
        <v>204</v>
      </c>
      <c r="D4718" s="251" t="n">
        <v>31.68</v>
      </c>
    </row>
    <row r="4719" customFormat="false" ht="12.8" hidden="false" customHeight="false" outlineLevel="0" collapsed="false">
      <c r="A4719" s="250" t="n">
        <v>96833</v>
      </c>
      <c r="B4719" s="250" t="s">
        <v>5161</v>
      </c>
      <c r="C4719" s="250" t="s">
        <v>204</v>
      </c>
      <c r="D4719" s="251" t="n">
        <v>24.18</v>
      </c>
    </row>
    <row r="4720" customFormat="false" ht="12.8" hidden="false" customHeight="false" outlineLevel="0" collapsed="false">
      <c r="A4720" s="250" t="n">
        <v>96834</v>
      </c>
      <c r="B4720" s="250" t="s">
        <v>5162</v>
      </c>
      <c r="C4720" s="250" t="s">
        <v>204</v>
      </c>
      <c r="D4720" s="251" t="n">
        <v>29.35</v>
      </c>
    </row>
    <row r="4721" customFormat="false" ht="12.8" hidden="false" customHeight="false" outlineLevel="0" collapsed="false">
      <c r="A4721" s="250" t="n">
        <v>96836</v>
      </c>
      <c r="B4721" s="250" t="s">
        <v>5163</v>
      </c>
      <c r="C4721" s="250" t="s">
        <v>204</v>
      </c>
      <c r="D4721" s="251" t="n">
        <v>34.37</v>
      </c>
    </row>
    <row r="4722" customFormat="false" ht="12.8" hidden="false" customHeight="false" outlineLevel="0" collapsed="false">
      <c r="A4722" s="250" t="n">
        <v>96837</v>
      </c>
      <c r="B4722" s="250" t="s">
        <v>5164</v>
      </c>
      <c r="C4722" s="250" t="s">
        <v>204</v>
      </c>
      <c r="D4722" s="251" t="n">
        <v>23.35</v>
      </c>
    </row>
    <row r="4723" customFormat="false" ht="12.8" hidden="false" customHeight="false" outlineLevel="0" collapsed="false">
      <c r="A4723" s="250" t="n">
        <v>96838</v>
      </c>
      <c r="B4723" s="250" t="s">
        <v>5165</v>
      </c>
      <c r="C4723" s="250" t="s">
        <v>204</v>
      </c>
      <c r="D4723" s="251" t="n">
        <v>28.57</v>
      </c>
    </row>
    <row r="4724" customFormat="false" ht="12.8" hidden="false" customHeight="false" outlineLevel="0" collapsed="false">
      <c r="A4724" s="250" t="n">
        <v>96839</v>
      </c>
      <c r="B4724" s="250" t="s">
        <v>5166</v>
      </c>
      <c r="C4724" s="250" t="s">
        <v>204</v>
      </c>
      <c r="D4724" s="251" t="n">
        <v>29.38</v>
      </c>
    </row>
    <row r="4725" customFormat="false" ht="12.8" hidden="false" customHeight="false" outlineLevel="0" collapsed="false">
      <c r="A4725" s="250" t="n">
        <v>96840</v>
      </c>
      <c r="B4725" s="250" t="s">
        <v>5167</v>
      </c>
      <c r="C4725" s="250" t="s">
        <v>204</v>
      </c>
      <c r="D4725" s="251" t="n">
        <v>28.11</v>
      </c>
    </row>
    <row r="4726" customFormat="false" ht="12.8" hidden="false" customHeight="false" outlineLevel="0" collapsed="false">
      <c r="A4726" s="250" t="n">
        <v>96841</v>
      </c>
      <c r="B4726" s="250" t="s">
        <v>5168</v>
      </c>
      <c r="C4726" s="250" t="s">
        <v>204</v>
      </c>
      <c r="D4726" s="251" t="n">
        <v>31.53</v>
      </c>
    </row>
    <row r="4727" customFormat="false" ht="12.8" hidden="false" customHeight="false" outlineLevel="0" collapsed="false">
      <c r="A4727" s="250" t="n">
        <v>96842</v>
      </c>
      <c r="B4727" s="250" t="s">
        <v>5169</v>
      </c>
      <c r="C4727" s="250" t="s">
        <v>204</v>
      </c>
      <c r="D4727" s="251" t="n">
        <v>35.91</v>
      </c>
    </row>
    <row r="4728" customFormat="false" ht="12.8" hidden="false" customHeight="false" outlineLevel="0" collapsed="false">
      <c r="A4728" s="250" t="n">
        <v>96843</v>
      </c>
      <c r="B4728" s="250" t="s">
        <v>5170</v>
      </c>
      <c r="C4728" s="250" t="s">
        <v>204</v>
      </c>
      <c r="D4728" s="251" t="n">
        <v>32.63</v>
      </c>
    </row>
    <row r="4729" customFormat="false" ht="12.8" hidden="false" customHeight="false" outlineLevel="0" collapsed="false">
      <c r="A4729" s="250" t="n">
        <v>96844</v>
      </c>
      <c r="B4729" s="250" t="s">
        <v>5171</v>
      </c>
      <c r="C4729" s="250" t="s">
        <v>204</v>
      </c>
      <c r="D4729" s="251" t="n">
        <v>37.33</v>
      </c>
    </row>
    <row r="4730" customFormat="false" ht="12.8" hidden="false" customHeight="false" outlineLevel="0" collapsed="false">
      <c r="A4730" s="250" t="n">
        <v>96845</v>
      </c>
      <c r="B4730" s="250" t="s">
        <v>5172</v>
      </c>
      <c r="C4730" s="250" t="s">
        <v>204</v>
      </c>
      <c r="D4730" s="251" t="n">
        <v>42.67</v>
      </c>
    </row>
    <row r="4731" customFormat="false" ht="12.8" hidden="false" customHeight="false" outlineLevel="0" collapsed="false">
      <c r="A4731" s="250" t="n">
        <v>96846</v>
      </c>
      <c r="B4731" s="250" t="s">
        <v>5173</v>
      </c>
      <c r="C4731" s="250" t="s">
        <v>204</v>
      </c>
      <c r="D4731" s="251" t="n">
        <v>41.36</v>
      </c>
    </row>
    <row r="4732" customFormat="false" ht="12.8" hidden="false" customHeight="false" outlineLevel="0" collapsed="false">
      <c r="A4732" s="250" t="n">
        <v>96847</v>
      </c>
      <c r="B4732" s="250" t="s">
        <v>5174</v>
      </c>
      <c r="C4732" s="250" t="s">
        <v>204</v>
      </c>
      <c r="D4732" s="251" t="n">
        <v>40.88</v>
      </c>
    </row>
    <row r="4733" customFormat="false" ht="12.8" hidden="false" customHeight="false" outlineLevel="0" collapsed="false">
      <c r="A4733" s="250" t="n">
        <v>96848</v>
      </c>
      <c r="B4733" s="250" t="s">
        <v>5175</v>
      </c>
      <c r="C4733" s="250" t="s">
        <v>204</v>
      </c>
      <c r="D4733" s="251" t="n">
        <v>56.14</v>
      </c>
    </row>
    <row r="4734" customFormat="false" ht="12.8" hidden="false" customHeight="false" outlineLevel="0" collapsed="false">
      <c r="A4734" s="250" t="n">
        <v>96849</v>
      </c>
      <c r="B4734" s="250" t="s">
        <v>5176</v>
      </c>
      <c r="C4734" s="250" t="s">
        <v>204</v>
      </c>
      <c r="D4734" s="251" t="n">
        <v>18.27</v>
      </c>
    </row>
    <row r="4735" customFormat="false" ht="12.8" hidden="false" customHeight="false" outlineLevel="0" collapsed="false">
      <c r="A4735" s="250" t="n">
        <v>96850</v>
      </c>
      <c r="B4735" s="250" t="s">
        <v>5177</v>
      </c>
      <c r="C4735" s="250" t="s">
        <v>204</v>
      </c>
      <c r="D4735" s="251" t="n">
        <v>26.43</v>
      </c>
    </row>
    <row r="4736" customFormat="false" ht="12.8" hidden="false" customHeight="false" outlineLevel="0" collapsed="false">
      <c r="A4736" s="250" t="n">
        <v>96852</v>
      </c>
      <c r="B4736" s="250" t="s">
        <v>5178</v>
      </c>
      <c r="C4736" s="250" t="s">
        <v>204</v>
      </c>
      <c r="D4736" s="251" t="n">
        <v>23.02</v>
      </c>
    </row>
    <row r="4737" customFormat="false" ht="12.8" hidden="false" customHeight="false" outlineLevel="0" collapsed="false">
      <c r="A4737" s="250" t="n">
        <v>96853</v>
      </c>
      <c r="B4737" s="250" t="s">
        <v>5179</v>
      </c>
      <c r="C4737" s="250" t="s">
        <v>204</v>
      </c>
      <c r="D4737" s="251" t="n">
        <v>28.32</v>
      </c>
    </row>
    <row r="4738" customFormat="false" ht="12.8" hidden="false" customHeight="false" outlineLevel="0" collapsed="false">
      <c r="A4738" s="250" t="n">
        <v>96854</v>
      </c>
      <c r="B4738" s="250" t="s">
        <v>5180</v>
      </c>
      <c r="C4738" s="250" t="s">
        <v>204</v>
      </c>
      <c r="D4738" s="251" t="n">
        <v>34.41</v>
      </c>
    </row>
    <row r="4739" customFormat="false" ht="12.8" hidden="false" customHeight="false" outlineLevel="0" collapsed="false">
      <c r="A4739" s="250" t="n">
        <v>96855</v>
      </c>
      <c r="B4739" s="250" t="s">
        <v>5181</v>
      </c>
      <c r="C4739" s="250" t="s">
        <v>204</v>
      </c>
      <c r="D4739" s="251" t="n">
        <v>35.05</v>
      </c>
    </row>
    <row r="4740" customFormat="false" ht="12.8" hidden="false" customHeight="false" outlineLevel="0" collapsed="false">
      <c r="A4740" s="250" t="n">
        <v>96856</v>
      </c>
      <c r="B4740" s="250" t="s">
        <v>5182</v>
      </c>
      <c r="C4740" s="250" t="s">
        <v>204</v>
      </c>
      <c r="D4740" s="251" t="n">
        <v>38.48</v>
      </c>
    </row>
    <row r="4741" customFormat="false" ht="12.8" hidden="false" customHeight="false" outlineLevel="0" collapsed="false">
      <c r="A4741" s="250" t="n">
        <v>96860</v>
      </c>
      <c r="B4741" s="250" t="s">
        <v>5183</v>
      </c>
      <c r="C4741" s="250" t="s">
        <v>204</v>
      </c>
      <c r="D4741" s="251" t="n">
        <v>33.05</v>
      </c>
    </row>
    <row r="4742" customFormat="false" ht="12.8" hidden="false" customHeight="false" outlineLevel="0" collapsed="false">
      <c r="A4742" s="250" t="n">
        <v>96861</v>
      </c>
      <c r="B4742" s="250" t="s">
        <v>5184</v>
      </c>
      <c r="C4742" s="250" t="s">
        <v>204</v>
      </c>
      <c r="D4742" s="251" t="n">
        <v>41.59</v>
      </c>
    </row>
    <row r="4743" customFormat="false" ht="12.8" hidden="false" customHeight="false" outlineLevel="0" collapsed="false">
      <c r="A4743" s="250" t="n">
        <v>96862</v>
      </c>
      <c r="B4743" s="250" t="s">
        <v>5185</v>
      </c>
      <c r="C4743" s="250" t="s">
        <v>204</v>
      </c>
      <c r="D4743" s="251" t="n">
        <v>40.42</v>
      </c>
    </row>
    <row r="4744" customFormat="false" ht="12.8" hidden="false" customHeight="false" outlineLevel="0" collapsed="false">
      <c r="A4744" s="250" t="n">
        <v>96863</v>
      </c>
      <c r="B4744" s="250" t="s">
        <v>5186</v>
      </c>
      <c r="C4744" s="250" t="s">
        <v>204</v>
      </c>
      <c r="D4744" s="251" t="n">
        <v>43.05</v>
      </c>
    </row>
    <row r="4745" customFormat="false" ht="12.8" hidden="false" customHeight="false" outlineLevel="0" collapsed="false">
      <c r="A4745" s="250" t="n">
        <v>96864</v>
      </c>
      <c r="B4745" s="250" t="s">
        <v>5187</v>
      </c>
      <c r="C4745" s="250" t="s">
        <v>204</v>
      </c>
      <c r="D4745" s="251" t="n">
        <v>55.9</v>
      </c>
    </row>
    <row r="4746" customFormat="false" ht="12.8" hidden="false" customHeight="false" outlineLevel="0" collapsed="false">
      <c r="A4746" s="250" t="n">
        <v>96865</v>
      </c>
      <c r="B4746" s="250" t="s">
        <v>5188</v>
      </c>
      <c r="C4746" s="250" t="s">
        <v>204</v>
      </c>
      <c r="D4746" s="251" t="n">
        <v>50.86</v>
      </c>
    </row>
    <row r="4747" customFormat="false" ht="12.8" hidden="false" customHeight="false" outlineLevel="0" collapsed="false">
      <c r="A4747" s="250" t="n">
        <v>96866</v>
      </c>
      <c r="B4747" s="250" t="s">
        <v>5189</v>
      </c>
      <c r="C4747" s="250" t="s">
        <v>204</v>
      </c>
      <c r="D4747" s="251" t="n">
        <v>72.24</v>
      </c>
    </row>
    <row r="4748" customFormat="false" ht="12.8" hidden="false" customHeight="false" outlineLevel="0" collapsed="false">
      <c r="A4748" s="250" t="n">
        <v>96868</v>
      </c>
      <c r="B4748" s="250" t="s">
        <v>5190</v>
      </c>
      <c r="C4748" s="250" t="s">
        <v>204</v>
      </c>
      <c r="D4748" s="251" t="n">
        <v>21.8</v>
      </c>
    </row>
    <row r="4749" customFormat="false" ht="12.8" hidden="false" customHeight="false" outlineLevel="0" collapsed="false">
      <c r="A4749" s="250" t="n">
        <v>96869</v>
      </c>
      <c r="B4749" s="250" t="s">
        <v>5191</v>
      </c>
      <c r="C4749" s="250" t="s">
        <v>204</v>
      </c>
      <c r="D4749" s="251" t="n">
        <v>32.27</v>
      </c>
    </row>
    <row r="4750" customFormat="false" ht="12.8" hidden="false" customHeight="false" outlineLevel="0" collapsed="false">
      <c r="A4750" s="250" t="n">
        <v>96870</v>
      </c>
      <c r="B4750" s="250" t="s">
        <v>5192</v>
      </c>
      <c r="C4750" s="250" t="s">
        <v>204</v>
      </c>
      <c r="D4750" s="251" t="n">
        <v>47.27</v>
      </c>
    </row>
    <row r="4751" customFormat="false" ht="12.8" hidden="false" customHeight="false" outlineLevel="0" collapsed="false">
      <c r="A4751" s="250" t="n">
        <v>96871</v>
      </c>
      <c r="B4751" s="250" t="s">
        <v>5193</v>
      </c>
      <c r="C4751" s="250" t="s">
        <v>204</v>
      </c>
      <c r="D4751" s="251" t="n">
        <v>54.43</v>
      </c>
    </row>
    <row r="4752" customFormat="false" ht="12.8" hidden="false" customHeight="false" outlineLevel="0" collapsed="false">
      <c r="A4752" s="250" t="n">
        <v>96872</v>
      </c>
      <c r="B4752" s="250" t="s">
        <v>5194</v>
      </c>
      <c r="C4752" s="250" t="s">
        <v>204</v>
      </c>
      <c r="D4752" s="251" t="n">
        <v>51.65</v>
      </c>
    </row>
    <row r="4753" customFormat="false" ht="12.8" hidden="false" customHeight="false" outlineLevel="0" collapsed="false">
      <c r="A4753" s="250" t="n">
        <v>96873</v>
      </c>
      <c r="B4753" s="250" t="s">
        <v>5195</v>
      </c>
      <c r="C4753" s="250" t="s">
        <v>204</v>
      </c>
      <c r="D4753" s="251" t="n">
        <v>67.47</v>
      </c>
    </row>
    <row r="4754" customFormat="false" ht="12.8" hidden="false" customHeight="false" outlineLevel="0" collapsed="false">
      <c r="A4754" s="250" t="n">
        <v>96874</v>
      </c>
      <c r="B4754" s="250" t="s">
        <v>5196</v>
      </c>
      <c r="C4754" s="250" t="s">
        <v>204</v>
      </c>
      <c r="D4754" s="251" t="n">
        <v>62.59</v>
      </c>
    </row>
    <row r="4755" customFormat="false" ht="12.8" hidden="false" customHeight="false" outlineLevel="0" collapsed="false">
      <c r="A4755" s="250" t="n">
        <v>96875</v>
      </c>
      <c r="B4755" s="250" t="s">
        <v>5197</v>
      </c>
      <c r="C4755" s="250" t="s">
        <v>204</v>
      </c>
      <c r="D4755" s="251" t="n">
        <v>80.55</v>
      </c>
    </row>
    <row r="4756" customFormat="false" ht="12.8" hidden="false" customHeight="false" outlineLevel="0" collapsed="false">
      <c r="A4756" s="250" t="n">
        <v>96876</v>
      </c>
      <c r="B4756" s="250" t="s">
        <v>5198</v>
      </c>
      <c r="C4756" s="250" t="s">
        <v>204</v>
      </c>
      <c r="D4756" s="251" t="n">
        <v>177.3</v>
      </c>
    </row>
    <row r="4757" customFormat="false" ht="12.8" hidden="false" customHeight="false" outlineLevel="0" collapsed="false">
      <c r="A4757" s="250" t="n">
        <v>96878</v>
      </c>
      <c r="B4757" s="250" t="s">
        <v>5199</v>
      </c>
      <c r="C4757" s="250" t="s">
        <v>204</v>
      </c>
      <c r="D4757" s="251" t="n">
        <v>198.52</v>
      </c>
    </row>
    <row r="4758" customFormat="false" ht="12.8" hidden="false" customHeight="false" outlineLevel="0" collapsed="false">
      <c r="A4758" s="250" t="n">
        <v>96879</v>
      </c>
      <c r="B4758" s="250" t="s">
        <v>5200</v>
      </c>
      <c r="C4758" s="250" t="s">
        <v>204</v>
      </c>
      <c r="D4758" s="251" t="n">
        <v>192.83</v>
      </c>
    </row>
    <row r="4759" customFormat="false" ht="12.8" hidden="false" customHeight="false" outlineLevel="0" collapsed="false">
      <c r="A4759" s="250" t="n">
        <v>96881</v>
      </c>
      <c r="B4759" s="250" t="s">
        <v>5201</v>
      </c>
      <c r="C4759" s="250" t="s">
        <v>204</v>
      </c>
      <c r="D4759" s="251" t="n">
        <v>227.75</v>
      </c>
    </row>
    <row r="4760" customFormat="false" ht="12.8" hidden="false" customHeight="false" outlineLevel="0" collapsed="false">
      <c r="A4760" s="250" t="n">
        <v>97430</v>
      </c>
      <c r="B4760" s="250" t="s">
        <v>5202</v>
      </c>
      <c r="C4760" s="250" t="s">
        <v>204</v>
      </c>
      <c r="D4760" s="251" t="n">
        <v>44.63</v>
      </c>
    </row>
    <row r="4761" customFormat="false" ht="12.8" hidden="false" customHeight="false" outlineLevel="0" collapsed="false">
      <c r="A4761" s="250" t="n">
        <v>97431</v>
      </c>
      <c r="B4761" s="250" t="s">
        <v>5203</v>
      </c>
      <c r="C4761" s="250" t="s">
        <v>204</v>
      </c>
      <c r="D4761" s="251" t="n">
        <v>50.15</v>
      </c>
    </row>
    <row r="4762" customFormat="false" ht="12.8" hidden="false" customHeight="false" outlineLevel="0" collapsed="false">
      <c r="A4762" s="250" t="n">
        <v>97432</v>
      </c>
      <c r="B4762" s="250" t="s">
        <v>5204</v>
      </c>
      <c r="C4762" s="250" t="s">
        <v>204</v>
      </c>
      <c r="D4762" s="251" t="n">
        <v>56.61</v>
      </c>
    </row>
    <row r="4763" customFormat="false" ht="12.8" hidden="false" customHeight="false" outlineLevel="0" collapsed="false">
      <c r="A4763" s="250" t="n">
        <v>97433</v>
      </c>
      <c r="B4763" s="250" t="s">
        <v>5205</v>
      </c>
      <c r="C4763" s="250" t="s">
        <v>204</v>
      </c>
      <c r="D4763" s="251" t="n">
        <v>94.54</v>
      </c>
    </row>
    <row r="4764" customFormat="false" ht="12.8" hidden="false" customHeight="false" outlineLevel="0" collapsed="false">
      <c r="A4764" s="250" t="n">
        <v>97434</v>
      </c>
      <c r="B4764" s="250" t="s">
        <v>5206</v>
      </c>
      <c r="C4764" s="250" t="s">
        <v>204</v>
      </c>
      <c r="D4764" s="251" t="n">
        <v>96.05</v>
      </c>
    </row>
    <row r="4765" customFormat="false" ht="12.8" hidden="false" customHeight="false" outlineLevel="0" collapsed="false">
      <c r="A4765" s="250" t="n">
        <v>97435</v>
      </c>
      <c r="B4765" s="250" t="s">
        <v>5207</v>
      </c>
      <c r="C4765" s="250" t="s">
        <v>204</v>
      </c>
      <c r="D4765" s="251" t="n">
        <v>110.35</v>
      </c>
    </row>
    <row r="4766" customFormat="false" ht="12.8" hidden="false" customHeight="false" outlineLevel="0" collapsed="false">
      <c r="A4766" s="250" t="n">
        <v>97436</v>
      </c>
      <c r="B4766" s="250" t="s">
        <v>5208</v>
      </c>
      <c r="C4766" s="250" t="s">
        <v>204</v>
      </c>
      <c r="D4766" s="251" t="n">
        <v>113.25</v>
      </c>
    </row>
    <row r="4767" customFormat="false" ht="12.8" hidden="false" customHeight="false" outlineLevel="0" collapsed="false">
      <c r="A4767" s="250" t="n">
        <v>97437</v>
      </c>
      <c r="B4767" s="250" t="s">
        <v>5209</v>
      </c>
      <c r="C4767" s="250" t="s">
        <v>204</v>
      </c>
      <c r="D4767" s="251" t="n">
        <v>126.1</v>
      </c>
    </row>
    <row r="4768" customFormat="false" ht="12.8" hidden="false" customHeight="false" outlineLevel="0" collapsed="false">
      <c r="A4768" s="250" t="n">
        <v>97438</v>
      </c>
      <c r="B4768" s="250" t="s">
        <v>5210</v>
      </c>
      <c r="C4768" s="250" t="s">
        <v>204</v>
      </c>
      <c r="D4768" s="251" t="n">
        <v>129.2</v>
      </c>
    </row>
    <row r="4769" customFormat="false" ht="12.8" hidden="false" customHeight="false" outlineLevel="0" collapsed="false">
      <c r="A4769" s="250" t="n">
        <v>97439</v>
      </c>
      <c r="B4769" s="250" t="s">
        <v>5211</v>
      </c>
      <c r="C4769" s="250" t="s">
        <v>204</v>
      </c>
      <c r="D4769" s="251" t="n">
        <v>140.54</v>
      </c>
    </row>
    <row r="4770" customFormat="false" ht="12.8" hidden="false" customHeight="false" outlineLevel="0" collapsed="false">
      <c r="A4770" s="250" t="n">
        <v>97440</v>
      </c>
      <c r="B4770" s="250" t="s">
        <v>5212</v>
      </c>
      <c r="C4770" s="250" t="s">
        <v>204</v>
      </c>
      <c r="D4770" s="251" t="n">
        <v>167.6</v>
      </c>
    </row>
    <row r="4771" customFormat="false" ht="12.8" hidden="false" customHeight="false" outlineLevel="0" collapsed="false">
      <c r="A4771" s="250" t="n">
        <v>97442</v>
      </c>
      <c r="B4771" s="250" t="s">
        <v>5213</v>
      </c>
      <c r="C4771" s="250" t="s">
        <v>204</v>
      </c>
      <c r="D4771" s="251" t="n">
        <v>185.75</v>
      </c>
    </row>
    <row r="4772" customFormat="false" ht="12.8" hidden="false" customHeight="false" outlineLevel="0" collapsed="false">
      <c r="A4772" s="250" t="n">
        <v>97443</v>
      </c>
      <c r="B4772" s="250" t="s">
        <v>5214</v>
      </c>
      <c r="C4772" s="250" t="s">
        <v>204</v>
      </c>
      <c r="D4772" s="251" t="n">
        <v>128.17</v>
      </c>
    </row>
    <row r="4773" customFormat="false" ht="12.8" hidden="false" customHeight="false" outlineLevel="0" collapsed="false">
      <c r="A4773" s="250" t="n">
        <v>97444</v>
      </c>
      <c r="B4773" s="250" t="s">
        <v>5215</v>
      </c>
      <c r="C4773" s="250" t="s">
        <v>204</v>
      </c>
      <c r="D4773" s="251" t="n">
        <v>148.56</v>
      </c>
    </row>
    <row r="4774" customFormat="false" ht="12.8" hidden="false" customHeight="false" outlineLevel="0" collapsed="false">
      <c r="A4774" s="250" t="n">
        <v>97446</v>
      </c>
      <c r="B4774" s="250" t="s">
        <v>5216</v>
      </c>
      <c r="C4774" s="250" t="s">
        <v>204</v>
      </c>
      <c r="D4774" s="251" t="n">
        <v>249.24</v>
      </c>
    </row>
    <row r="4775" customFormat="false" ht="12.8" hidden="false" customHeight="false" outlineLevel="0" collapsed="false">
      <c r="A4775" s="250" t="n">
        <v>97447</v>
      </c>
      <c r="B4775" s="250" t="s">
        <v>5217</v>
      </c>
      <c r="C4775" s="250" t="s">
        <v>204</v>
      </c>
      <c r="D4775" s="251" t="n">
        <v>249.24</v>
      </c>
    </row>
    <row r="4776" customFormat="false" ht="12.8" hidden="false" customHeight="false" outlineLevel="0" collapsed="false">
      <c r="A4776" s="250" t="n">
        <v>97449</v>
      </c>
      <c r="B4776" s="250" t="s">
        <v>5218</v>
      </c>
      <c r="C4776" s="250" t="s">
        <v>204</v>
      </c>
      <c r="D4776" s="251" t="n">
        <v>266.17</v>
      </c>
    </row>
    <row r="4777" customFormat="false" ht="12.8" hidden="false" customHeight="false" outlineLevel="0" collapsed="false">
      <c r="A4777" s="250" t="n">
        <v>97450</v>
      </c>
      <c r="B4777" s="250" t="s">
        <v>5219</v>
      </c>
      <c r="C4777" s="250" t="s">
        <v>204</v>
      </c>
      <c r="D4777" s="251" t="n">
        <v>321.69</v>
      </c>
    </row>
    <row r="4778" customFormat="false" ht="12.8" hidden="false" customHeight="false" outlineLevel="0" collapsed="false">
      <c r="A4778" s="250" t="n">
        <v>97452</v>
      </c>
      <c r="B4778" s="250" t="s">
        <v>5220</v>
      </c>
      <c r="C4778" s="250" t="s">
        <v>204</v>
      </c>
      <c r="D4778" s="251" t="n">
        <v>208.64</v>
      </c>
    </row>
    <row r="4779" customFormat="false" ht="12.8" hidden="false" customHeight="false" outlineLevel="0" collapsed="false">
      <c r="A4779" s="250" t="n">
        <v>97453</v>
      </c>
      <c r="B4779" s="250" t="s">
        <v>5221</v>
      </c>
      <c r="C4779" s="250" t="s">
        <v>204</v>
      </c>
      <c r="D4779" s="251" t="n">
        <v>220.28</v>
      </c>
    </row>
    <row r="4780" customFormat="false" ht="12.8" hidden="false" customHeight="false" outlineLevel="0" collapsed="false">
      <c r="A4780" s="250" t="n">
        <v>97454</v>
      </c>
      <c r="B4780" s="250" t="s">
        <v>5222</v>
      </c>
      <c r="C4780" s="250" t="s">
        <v>204</v>
      </c>
      <c r="D4780" s="251" t="n">
        <v>343.94</v>
      </c>
    </row>
    <row r="4781" customFormat="false" ht="12.8" hidden="false" customHeight="false" outlineLevel="0" collapsed="false">
      <c r="A4781" s="250" t="n">
        <v>97455</v>
      </c>
      <c r="B4781" s="250" t="s">
        <v>5223</v>
      </c>
      <c r="C4781" s="250" t="s">
        <v>204</v>
      </c>
      <c r="D4781" s="251" t="n">
        <v>362.55</v>
      </c>
    </row>
    <row r="4782" customFormat="false" ht="12.8" hidden="false" customHeight="false" outlineLevel="0" collapsed="false">
      <c r="A4782" s="250" t="n">
        <v>97456</v>
      </c>
      <c r="B4782" s="250" t="s">
        <v>5224</v>
      </c>
      <c r="C4782" s="250" t="s">
        <v>204</v>
      </c>
      <c r="D4782" s="251" t="n">
        <v>753.71</v>
      </c>
    </row>
    <row r="4783" customFormat="false" ht="12.8" hidden="false" customHeight="false" outlineLevel="0" collapsed="false">
      <c r="A4783" s="250" t="n">
        <v>97457</v>
      </c>
      <c r="B4783" s="250" t="s">
        <v>5225</v>
      </c>
      <c r="C4783" s="250" t="s">
        <v>204</v>
      </c>
      <c r="D4783" s="251" t="n">
        <v>670.22</v>
      </c>
    </row>
    <row r="4784" customFormat="false" ht="12.8" hidden="false" customHeight="false" outlineLevel="0" collapsed="false">
      <c r="A4784" s="250" t="n">
        <v>97458</v>
      </c>
      <c r="B4784" s="250" t="s">
        <v>5226</v>
      </c>
      <c r="C4784" s="250" t="s">
        <v>204</v>
      </c>
      <c r="D4784" s="251" t="n">
        <v>325.07</v>
      </c>
    </row>
    <row r="4785" customFormat="false" ht="12.8" hidden="false" customHeight="false" outlineLevel="0" collapsed="false">
      <c r="A4785" s="250" t="n">
        <v>97459</v>
      </c>
      <c r="B4785" s="250" t="s">
        <v>5227</v>
      </c>
      <c r="C4785" s="250" t="s">
        <v>204</v>
      </c>
      <c r="D4785" s="251" t="n">
        <v>542.36</v>
      </c>
    </row>
    <row r="4786" customFormat="false" ht="12.8" hidden="false" customHeight="false" outlineLevel="0" collapsed="false">
      <c r="A4786" s="250" t="n">
        <v>97460</v>
      </c>
      <c r="B4786" s="250" t="s">
        <v>5228</v>
      </c>
      <c r="C4786" s="250" t="s">
        <v>204</v>
      </c>
      <c r="D4786" s="251" t="n">
        <v>821</v>
      </c>
    </row>
    <row r="4787" customFormat="false" ht="12.8" hidden="false" customHeight="false" outlineLevel="0" collapsed="false">
      <c r="A4787" s="250" t="n">
        <v>97461</v>
      </c>
      <c r="B4787" s="250" t="s">
        <v>5229</v>
      </c>
      <c r="C4787" s="250" t="s">
        <v>204</v>
      </c>
      <c r="D4787" s="251" t="n">
        <v>40.22</v>
      </c>
    </row>
    <row r="4788" customFormat="false" ht="12.8" hidden="false" customHeight="false" outlineLevel="0" collapsed="false">
      <c r="A4788" s="250" t="n">
        <v>97462</v>
      </c>
      <c r="B4788" s="250" t="s">
        <v>5230</v>
      </c>
      <c r="C4788" s="250" t="s">
        <v>204</v>
      </c>
      <c r="D4788" s="251" t="n">
        <v>34.25</v>
      </c>
    </row>
    <row r="4789" customFormat="false" ht="12.8" hidden="false" customHeight="false" outlineLevel="0" collapsed="false">
      <c r="A4789" s="250" t="n">
        <v>97464</v>
      </c>
      <c r="B4789" s="250" t="s">
        <v>5231</v>
      </c>
      <c r="C4789" s="250" t="s">
        <v>204</v>
      </c>
      <c r="D4789" s="251" t="n">
        <v>57.3</v>
      </c>
    </row>
    <row r="4790" customFormat="false" ht="12.8" hidden="false" customHeight="false" outlineLevel="0" collapsed="false">
      <c r="A4790" s="250" t="n">
        <v>97465</v>
      </c>
      <c r="B4790" s="250" t="s">
        <v>5232</v>
      </c>
      <c r="C4790" s="250" t="s">
        <v>204</v>
      </c>
      <c r="D4790" s="251" t="n">
        <v>67.37</v>
      </c>
    </row>
    <row r="4791" customFormat="false" ht="12.8" hidden="false" customHeight="false" outlineLevel="0" collapsed="false">
      <c r="A4791" s="250" t="n">
        <v>97467</v>
      </c>
      <c r="B4791" s="250" t="s">
        <v>5233</v>
      </c>
      <c r="C4791" s="250" t="s">
        <v>204</v>
      </c>
      <c r="D4791" s="251" t="n">
        <v>72.6</v>
      </c>
    </row>
    <row r="4792" customFormat="false" ht="12.8" hidden="false" customHeight="false" outlineLevel="0" collapsed="false">
      <c r="A4792" s="250" t="n">
        <v>97468</v>
      </c>
      <c r="B4792" s="250" t="s">
        <v>5234</v>
      </c>
      <c r="C4792" s="250" t="s">
        <v>204</v>
      </c>
      <c r="D4792" s="251" t="n">
        <v>85.5</v>
      </c>
    </row>
    <row r="4793" customFormat="false" ht="12.8" hidden="false" customHeight="false" outlineLevel="0" collapsed="false">
      <c r="A4793" s="250" t="n">
        <v>97470</v>
      </c>
      <c r="B4793" s="250" t="s">
        <v>5235</v>
      </c>
      <c r="C4793" s="250" t="s">
        <v>204</v>
      </c>
      <c r="D4793" s="251" t="n">
        <v>105.8</v>
      </c>
    </row>
    <row r="4794" customFormat="false" ht="12.8" hidden="false" customHeight="false" outlineLevel="0" collapsed="false">
      <c r="A4794" s="250" t="n">
        <v>97471</v>
      </c>
      <c r="B4794" s="250" t="s">
        <v>5236</v>
      </c>
      <c r="C4794" s="250" t="s">
        <v>204</v>
      </c>
      <c r="D4794" s="251" t="n">
        <v>126.19</v>
      </c>
    </row>
    <row r="4795" customFormat="false" ht="12.8" hidden="false" customHeight="false" outlineLevel="0" collapsed="false">
      <c r="A4795" s="250" t="n">
        <v>97474</v>
      </c>
      <c r="B4795" s="250" t="s">
        <v>5237</v>
      </c>
      <c r="C4795" s="250" t="s">
        <v>204</v>
      </c>
      <c r="D4795" s="251" t="n">
        <v>189.46</v>
      </c>
    </row>
    <row r="4796" customFormat="false" ht="12.8" hidden="false" customHeight="false" outlineLevel="0" collapsed="false">
      <c r="A4796" s="250" t="n">
        <v>97475</v>
      </c>
      <c r="B4796" s="250" t="s">
        <v>5238</v>
      </c>
      <c r="C4796" s="250" t="s">
        <v>204</v>
      </c>
      <c r="D4796" s="251" t="n">
        <v>230.67</v>
      </c>
    </row>
    <row r="4797" customFormat="false" ht="12.8" hidden="false" customHeight="false" outlineLevel="0" collapsed="false">
      <c r="A4797" s="250" t="n">
        <v>97477</v>
      </c>
      <c r="B4797" s="250" t="s">
        <v>5239</v>
      </c>
      <c r="C4797" s="250" t="s">
        <v>204</v>
      </c>
      <c r="D4797" s="251" t="n">
        <v>251.43</v>
      </c>
    </row>
    <row r="4798" customFormat="false" ht="12.8" hidden="false" customHeight="false" outlineLevel="0" collapsed="false">
      <c r="A4798" s="250" t="n">
        <v>97478</v>
      </c>
      <c r="B4798" s="250" t="s">
        <v>5240</v>
      </c>
      <c r="C4798" s="250" t="s">
        <v>204</v>
      </c>
      <c r="D4798" s="251" t="n">
        <v>306.95</v>
      </c>
    </row>
    <row r="4799" customFormat="false" ht="12.8" hidden="false" customHeight="false" outlineLevel="0" collapsed="false">
      <c r="A4799" s="250" t="n">
        <v>97479</v>
      </c>
      <c r="B4799" s="250" t="s">
        <v>5241</v>
      </c>
      <c r="C4799" s="250" t="s">
        <v>204</v>
      </c>
      <c r="D4799" s="251" t="n">
        <v>64.26</v>
      </c>
    </row>
    <row r="4800" customFormat="false" ht="12.8" hidden="false" customHeight="false" outlineLevel="0" collapsed="false">
      <c r="A4800" s="250" t="n">
        <v>97480</v>
      </c>
      <c r="B4800" s="250" t="s">
        <v>5242</v>
      </c>
      <c r="C4800" s="250" t="s">
        <v>204</v>
      </c>
      <c r="D4800" s="251" t="n">
        <v>64.26</v>
      </c>
    </row>
    <row r="4801" customFormat="false" ht="12.8" hidden="false" customHeight="false" outlineLevel="0" collapsed="false">
      <c r="A4801" s="250" t="n">
        <v>97481</v>
      </c>
      <c r="B4801" s="250" t="s">
        <v>5243</v>
      </c>
      <c r="C4801" s="250" t="s">
        <v>204</v>
      </c>
      <c r="D4801" s="251" t="n">
        <v>92.14</v>
      </c>
    </row>
    <row r="4802" customFormat="false" ht="12.8" hidden="false" customHeight="false" outlineLevel="0" collapsed="false">
      <c r="A4802" s="250" t="n">
        <v>97482</v>
      </c>
      <c r="B4802" s="250" t="s">
        <v>5244</v>
      </c>
      <c r="C4802" s="250" t="s">
        <v>204</v>
      </c>
      <c r="D4802" s="251" t="n">
        <v>92.14</v>
      </c>
    </row>
    <row r="4803" customFormat="false" ht="12.8" hidden="false" customHeight="false" outlineLevel="0" collapsed="false">
      <c r="A4803" s="250" t="n">
        <v>97483</v>
      </c>
      <c r="B4803" s="250" t="s">
        <v>5245</v>
      </c>
      <c r="C4803" s="250" t="s">
        <v>204</v>
      </c>
      <c r="D4803" s="251" t="n">
        <v>127.86</v>
      </c>
    </row>
    <row r="4804" customFormat="false" ht="12.8" hidden="false" customHeight="false" outlineLevel="0" collapsed="false">
      <c r="A4804" s="250" t="n">
        <v>97484</v>
      </c>
      <c r="B4804" s="250" t="s">
        <v>5246</v>
      </c>
      <c r="C4804" s="250" t="s">
        <v>204</v>
      </c>
      <c r="D4804" s="251" t="n">
        <v>127.86</v>
      </c>
    </row>
    <row r="4805" customFormat="false" ht="12.8" hidden="false" customHeight="false" outlineLevel="0" collapsed="false">
      <c r="A4805" s="250" t="n">
        <v>97485</v>
      </c>
      <c r="B4805" s="250" t="s">
        <v>5247</v>
      </c>
      <c r="C4805" s="250" t="s">
        <v>204</v>
      </c>
      <c r="D4805" s="251" t="n">
        <v>175.13</v>
      </c>
    </row>
    <row r="4806" customFormat="false" ht="12.8" hidden="false" customHeight="false" outlineLevel="0" collapsed="false">
      <c r="A4806" s="250" t="n">
        <v>97486</v>
      </c>
      <c r="B4806" s="250" t="s">
        <v>5248</v>
      </c>
      <c r="C4806" s="250" t="s">
        <v>204</v>
      </c>
      <c r="D4806" s="251" t="n">
        <v>186.77</v>
      </c>
    </row>
    <row r="4807" customFormat="false" ht="12.8" hidden="false" customHeight="false" outlineLevel="0" collapsed="false">
      <c r="A4807" s="250" t="n">
        <v>97487</v>
      </c>
      <c r="B4807" s="250" t="s">
        <v>5249</v>
      </c>
      <c r="C4807" s="250" t="s">
        <v>204</v>
      </c>
      <c r="D4807" s="251" t="n">
        <v>316.15</v>
      </c>
    </row>
    <row r="4808" customFormat="false" ht="12.8" hidden="false" customHeight="false" outlineLevel="0" collapsed="false">
      <c r="A4808" s="250" t="n">
        <v>97488</v>
      </c>
      <c r="B4808" s="250" t="s">
        <v>5250</v>
      </c>
      <c r="C4808" s="250" t="s">
        <v>204</v>
      </c>
      <c r="D4808" s="251" t="n">
        <v>334.76</v>
      </c>
    </row>
    <row r="4809" customFormat="false" ht="12.8" hidden="false" customHeight="false" outlineLevel="0" collapsed="false">
      <c r="A4809" s="250" t="n">
        <v>97489</v>
      </c>
      <c r="B4809" s="250" t="s">
        <v>5251</v>
      </c>
      <c r="C4809" s="250" t="s">
        <v>204</v>
      </c>
      <c r="D4809" s="251" t="n">
        <v>731.55</v>
      </c>
    </row>
    <row r="4810" customFormat="false" ht="12.8" hidden="false" customHeight="false" outlineLevel="0" collapsed="false">
      <c r="A4810" s="250" t="n">
        <v>97490</v>
      </c>
      <c r="B4810" s="250" t="s">
        <v>5252</v>
      </c>
      <c r="C4810" s="250" t="s">
        <v>204</v>
      </c>
      <c r="D4810" s="251" t="n">
        <v>648.06</v>
      </c>
    </row>
    <row r="4811" customFormat="false" ht="12.8" hidden="false" customHeight="false" outlineLevel="0" collapsed="false">
      <c r="A4811" s="250" t="n">
        <v>97491</v>
      </c>
      <c r="B4811" s="250" t="s">
        <v>5253</v>
      </c>
      <c r="C4811" s="250" t="s">
        <v>204</v>
      </c>
      <c r="D4811" s="251" t="n">
        <v>98.05</v>
      </c>
    </row>
    <row r="4812" customFormat="false" ht="12.8" hidden="false" customHeight="false" outlineLevel="0" collapsed="false">
      <c r="A4812" s="250" t="n">
        <v>97492</v>
      </c>
      <c r="B4812" s="250" t="s">
        <v>5254</v>
      </c>
      <c r="C4812" s="250" t="s">
        <v>204</v>
      </c>
      <c r="D4812" s="251" t="n">
        <v>142.4</v>
      </c>
    </row>
    <row r="4813" customFormat="false" ht="12.8" hidden="false" customHeight="false" outlineLevel="0" collapsed="false">
      <c r="A4813" s="250" t="n">
        <v>97493</v>
      </c>
      <c r="B4813" s="250" t="s">
        <v>5255</v>
      </c>
      <c r="C4813" s="250" t="s">
        <v>204</v>
      </c>
      <c r="D4813" s="251" t="n">
        <v>183.19</v>
      </c>
    </row>
    <row r="4814" customFormat="false" ht="12.8" hidden="false" customHeight="false" outlineLevel="0" collapsed="false">
      <c r="A4814" s="250" t="n">
        <v>97494</v>
      </c>
      <c r="B4814" s="250" t="s">
        <v>5256</v>
      </c>
      <c r="C4814" s="250" t="s">
        <v>204</v>
      </c>
      <c r="D4814" s="251" t="n">
        <v>280.32</v>
      </c>
    </row>
    <row r="4815" customFormat="false" ht="12.8" hidden="false" customHeight="false" outlineLevel="0" collapsed="false">
      <c r="A4815" s="250" t="n">
        <v>97495</v>
      </c>
      <c r="B4815" s="250" t="s">
        <v>5257</v>
      </c>
      <c r="C4815" s="250" t="s">
        <v>204</v>
      </c>
      <c r="D4815" s="251" t="n">
        <v>505.25</v>
      </c>
    </row>
    <row r="4816" customFormat="false" ht="12.8" hidden="false" customHeight="false" outlineLevel="0" collapsed="false">
      <c r="A4816" s="250" t="n">
        <v>97496</v>
      </c>
      <c r="B4816" s="250" t="s">
        <v>5258</v>
      </c>
      <c r="C4816" s="250" t="s">
        <v>204</v>
      </c>
      <c r="D4816" s="251" t="n">
        <v>791.52</v>
      </c>
    </row>
    <row r="4817" customFormat="false" ht="12.8" hidden="false" customHeight="false" outlineLevel="0" collapsed="false">
      <c r="A4817" s="250" t="n">
        <v>97499</v>
      </c>
      <c r="B4817" s="250" t="s">
        <v>5259</v>
      </c>
      <c r="C4817" s="250" t="s">
        <v>204</v>
      </c>
      <c r="D4817" s="251" t="n">
        <v>36.62</v>
      </c>
    </row>
    <row r="4818" customFormat="false" ht="12.8" hidden="false" customHeight="false" outlineLevel="0" collapsed="false">
      <c r="A4818" s="250" t="n">
        <v>97500</v>
      </c>
      <c r="B4818" s="250" t="s">
        <v>5260</v>
      </c>
      <c r="C4818" s="250" t="s">
        <v>204</v>
      </c>
      <c r="D4818" s="251" t="n">
        <v>30.65</v>
      </c>
    </row>
    <row r="4819" customFormat="false" ht="12.8" hidden="false" customHeight="false" outlineLevel="0" collapsed="false">
      <c r="A4819" s="250" t="n">
        <v>97502</v>
      </c>
      <c r="B4819" s="250" t="s">
        <v>5261</v>
      </c>
      <c r="C4819" s="250" t="s">
        <v>204</v>
      </c>
      <c r="D4819" s="251" t="n">
        <v>50.59</v>
      </c>
    </row>
    <row r="4820" customFormat="false" ht="12.8" hidden="false" customHeight="false" outlineLevel="0" collapsed="false">
      <c r="A4820" s="250" t="n">
        <v>97503</v>
      </c>
      <c r="B4820" s="250" t="s">
        <v>5262</v>
      </c>
      <c r="C4820" s="250" t="s">
        <v>204</v>
      </c>
      <c r="D4820" s="251" t="n">
        <v>61</v>
      </c>
    </row>
    <row r="4821" customFormat="false" ht="12.8" hidden="false" customHeight="false" outlineLevel="0" collapsed="false">
      <c r="A4821" s="250" t="n">
        <v>97505</v>
      </c>
      <c r="B4821" s="250" t="s">
        <v>5263</v>
      </c>
      <c r="C4821" s="250" t="s">
        <v>204</v>
      </c>
      <c r="D4821" s="251" t="n">
        <v>63.16</v>
      </c>
    </row>
    <row r="4822" customFormat="false" ht="12.8" hidden="false" customHeight="false" outlineLevel="0" collapsed="false">
      <c r="A4822" s="250" t="n">
        <v>97506</v>
      </c>
      <c r="B4822" s="250" t="s">
        <v>5264</v>
      </c>
      <c r="C4822" s="250" t="s">
        <v>204</v>
      </c>
      <c r="D4822" s="251" t="n">
        <v>76.06</v>
      </c>
    </row>
    <row r="4823" customFormat="false" ht="12.8" hidden="false" customHeight="false" outlineLevel="0" collapsed="false">
      <c r="A4823" s="250" t="n">
        <v>97508</v>
      </c>
      <c r="B4823" s="250" t="s">
        <v>5265</v>
      </c>
      <c r="C4823" s="250" t="s">
        <v>204</v>
      </c>
      <c r="D4823" s="251" t="n">
        <v>92.44</v>
      </c>
    </row>
    <row r="4824" customFormat="false" ht="12.8" hidden="false" customHeight="false" outlineLevel="0" collapsed="false">
      <c r="A4824" s="250" t="n">
        <v>97509</v>
      </c>
      <c r="B4824" s="250" t="s">
        <v>5266</v>
      </c>
      <c r="C4824" s="250" t="s">
        <v>204</v>
      </c>
      <c r="D4824" s="251" t="n">
        <v>112.83</v>
      </c>
    </row>
    <row r="4825" customFormat="false" ht="12.8" hidden="false" customHeight="false" outlineLevel="0" collapsed="false">
      <c r="A4825" s="250" t="n">
        <v>97511</v>
      </c>
      <c r="B4825" s="250" t="s">
        <v>5267</v>
      </c>
      <c r="C4825" s="250" t="s">
        <v>204</v>
      </c>
      <c r="D4825" s="251" t="n">
        <v>170.27</v>
      </c>
    </row>
    <row r="4826" customFormat="false" ht="12.8" hidden="false" customHeight="false" outlineLevel="0" collapsed="false">
      <c r="A4826" s="250" t="n">
        <v>97512</v>
      </c>
      <c r="B4826" s="250" t="s">
        <v>5268</v>
      </c>
      <c r="C4826" s="250" t="s">
        <v>204</v>
      </c>
      <c r="D4826" s="251" t="n">
        <v>211.48</v>
      </c>
    </row>
    <row r="4827" customFormat="false" ht="12.8" hidden="false" customHeight="false" outlineLevel="0" collapsed="false">
      <c r="A4827" s="250" t="n">
        <v>97514</v>
      </c>
      <c r="B4827" s="250" t="s">
        <v>5269</v>
      </c>
      <c r="C4827" s="250" t="s">
        <v>204</v>
      </c>
      <c r="D4827" s="251" t="n">
        <v>226.19</v>
      </c>
    </row>
    <row r="4828" customFormat="false" ht="12.8" hidden="false" customHeight="false" outlineLevel="0" collapsed="false">
      <c r="A4828" s="250" t="n">
        <v>97515</v>
      </c>
      <c r="B4828" s="250" t="s">
        <v>5270</v>
      </c>
      <c r="C4828" s="250" t="s">
        <v>204</v>
      </c>
      <c r="D4828" s="251" t="n">
        <v>281.71</v>
      </c>
    </row>
    <row r="4829" customFormat="false" ht="12.8" hidden="false" customHeight="false" outlineLevel="0" collapsed="false">
      <c r="A4829" s="250" t="n">
        <v>97517</v>
      </c>
      <c r="B4829" s="250" t="s">
        <v>5271</v>
      </c>
      <c r="C4829" s="250" t="s">
        <v>204</v>
      </c>
      <c r="D4829" s="251" t="n">
        <v>58.86</v>
      </c>
    </row>
    <row r="4830" customFormat="false" ht="12.8" hidden="false" customHeight="false" outlineLevel="0" collapsed="false">
      <c r="A4830" s="250" t="n">
        <v>97518</v>
      </c>
      <c r="B4830" s="250" t="s">
        <v>5272</v>
      </c>
      <c r="C4830" s="250" t="s">
        <v>204</v>
      </c>
      <c r="D4830" s="251" t="n">
        <v>58.86</v>
      </c>
    </row>
    <row r="4831" customFormat="false" ht="12.8" hidden="false" customHeight="false" outlineLevel="0" collapsed="false">
      <c r="A4831" s="250" t="n">
        <v>97519</v>
      </c>
      <c r="B4831" s="250" t="s">
        <v>5273</v>
      </c>
      <c r="C4831" s="250" t="s">
        <v>204</v>
      </c>
      <c r="D4831" s="251" t="n">
        <v>82.59</v>
      </c>
    </row>
    <row r="4832" customFormat="false" ht="12.8" hidden="false" customHeight="false" outlineLevel="0" collapsed="false">
      <c r="A4832" s="250" t="n">
        <v>97520</v>
      </c>
      <c r="B4832" s="250" t="s">
        <v>5274</v>
      </c>
      <c r="C4832" s="250" t="s">
        <v>204</v>
      </c>
      <c r="D4832" s="251" t="n">
        <v>82.59</v>
      </c>
    </row>
    <row r="4833" customFormat="false" ht="12.8" hidden="false" customHeight="false" outlineLevel="0" collapsed="false">
      <c r="A4833" s="250" t="n">
        <v>97521</v>
      </c>
      <c r="B4833" s="250" t="s">
        <v>5275</v>
      </c>
      <c r="C4833" s="250" t="s">
        <v>204</v>
      </c>
      <c r="D4833" s="251" t="n">
        <v>113.65</v>
      </c>
    </row>
    <row r="4834" customFormat="false" ht="12.8" hidden="false" customHeight="false" outlineLevel="0" collapsed="false">
      <c r="A4834" s="250" t="n">
        <v>97522</v>
      </c>
      <c r="B4834" s="250" t="s">
        <v>5276</v>
      </c>
      <c r="C4834" s="250" t="s">
        <v>204</v>
      </c>
      <c r="D4834" s="251" t="n">
        <v>113.65</v>
      </c>
    </row>
    <row r="4835" customFormat="false" ht="12.8" hidden="false" customHeight="false" outlineLevel="0" collapsed="false">
      <c r="A4835" s="250" t="n">
        <v>97523</v>
      </c>
      <c r="B4835" s="250" t="s">
        <v>5277</v>
      </c>
      <c r="C4835" s="250" t="s">
        <v>204</v>
      </c>
      <c r="D4835" s="251" t="n">
        <v>155.09</v>
      </c>
    </row>
    <row r="4836" customFormat="false" ht="12.8" hidden="false" customHeight="false" outlineLevel="0" collapsed="false">
      <c r="A4836" s="250" t="n">
        <v>97524</v>
      </c>
      <c r="B4836" s="250" t="s">
        <v>5278</v>
      </c>
      <c r="C4836" s="250" t="s">
        <v>204</v>
      </c>
      <c r="D4836" s="251" t="n">
        <v>166.73</v>
      </c>
    </row>
    <row r="4837" customFormat="false" ht="12.8" hidden="false" customHeight="false" outlineLevel="0" collapsed="false">
      <c r="A4837" s="250" t="n">
        <v>97525</v>
      </c>
      <c r="B4837" s="250" t="s">
        <v>5279</v>
      </c>
      <c r="C4837" s="250" t="s">
        <v>204</v>
      </c>
      <c r="D4837" s="251" t="n">
        <v>287.19</v>
      </c>
    </row>
    <row r="4838" customFormat="false" ht="12.8" hidden="false" customHeight="false" outlineLevel="0" collapsed="false">
      <c r="A4838" s="250" t="n">
        <v>97526</v>
      </c>
      <c r="B4838" s="250" t="s">
        <v>5280</v>
      </c>
      <c r="C4838" s="250" t="s">
        <v>204</v>
      </c>
      <c r="D4838" s="251" t="n">
        <v>305.8</v>
      </c>
    </row>
    <row r="4839" customFormat="false" ht="12.8" hidden="false" customHeight="false" outlineLevel="0" collapsed="false">
      <c r="A4839" s="250" t="n">
        <v>97527</v>
      </c>
      <c r="B4839" s="250" t="s">
        <v>5281</v>
      </c>
      <c r="C4839" s="250" t="s">
        <v>204</v>
      </c>
      <c r="D4839" s="251" t="n">
        <v>693.8</v>
      </c>
    </row>
    <row r="4840" customFormat="false" ht="12.8" hidden="false" customHeight="false" outlineLevel="0" collapsed="false">
      <c r="A4840" s="250" t="n">
        <v>97528</v>
      </c>
      <c r="B4840" s="250" t="s">
        <v>5282</v>
      </c>
      <c r="C4840" s="250" t="s">
        <v>204</v>
      </c>
      <c r="D4840" s="251" t="n">
        <v>610.31</v>
      </c>
    </row>
    <row r="4841" customFormat="false" ht="12.8" hidden="false" customHeight="false" outlineLevel="0" collapsed="false">
      <c r="A4841" s="250" t="n">
        <v>97529</v>
      </c>
      <c r="B4841" s="250" t="s">
        <v>5283</v>
      </c>
      <c r="C4841" s="250" t="s">
        <v>204</v>
      </c>
      <c r="D4841" s="251" t="n">
        <v>90.94</v>
      </c>
    </row>
    <row r="4842" customFormat="false" ht="12.8" hidden="false" customHeight="false" outlineLevel="0" collapsed="false">
      <c r="A4842" s="250" t="n">
        <v>97530</v>
      </c>
      <c r="B4842" s="250" t="s">
        <v>5284</v>
      </c>
      <c r="C4842" s="250" t="s">
        <v>204</v>
      </c>
      <c r="D4842" s="251" t="n">
        <v>129.67</v>
      </c>
    </row>
    <row r="4843" customFormat="false" ht="12.8" hidden="false" customHeight="false" outlineLevel="0" collapsed="false">
      <c r="A4843" s="250" t="n">
        <v>97531</v>
      </c>
      <c r="B4843" s="250" t="s">
        <v>5285</v>
      </c>
      <c r="C4843" s="250" t="s">
        <v>204</v>
      </c>
      <c r="D4843" s="251" t="n">
        <v>164.2</v>
      </c>
    </row>
    <row r="4844" customFormat="false" ht="12.8" hidden="false" customHeight="false" outlineLevel="0" collapsed="false">
      <c r="A4844" s="250" t="n">
        <v>97532</v>
      </c>
      <c r="B4844" s="250" t="s">
        <v>5286</v>
      </c>
      <c r="C4844" s="250" t="s">
        <v>204</v>
      </c>
      <c r="D4844" s="251" t="n">
        <v>253.59</v>
      </c>
    </row>
    <row r="4845" customFormat="false" ht="12.8" hidden="false" customHeight="false" outlineLevel="0" collapsed="false">
      <c r="A4845" s="250" t="n">
        <v>97533</v>
      </c>
      <c r="B4845" s="250" t="s">
        <v>5287</v>
      </c>
      <c r="C4845" s="250" t="s">
        <v>204</v>
      </c>
      <c r="D4845" s="251" t="n">
        <v>472.38</v>
      </c>
    </row>
    <row r="4846" customFormat="false" ht="12.8" hidden="false" customHeight="false" outlineLevel="0" collapsed="false">
      <c r="A4846" s="250" t="n">
        <v>97534</v>
      </c>
      <c r="B4846" s="250" t="s">
        <v>5288</v>
      </c>
      <c r="C4846" s="250" t="s">
        <v>204</v>
      </c>
      <c r="D4846" s="251" t="n">
        <v>741.14</v>
      </c>
    </row>
    <row r="4847" customFormat="false" ht="12.8" hidden="false" customHeight="false" outlineLevel="0" collapsed="false">
      <c r="A4847" s="250" t="n">
        <v>97537</v>
      </c>
      <c r="B4847" s="250" t="s">
        <v>5289</v>
      </c>
      <c r="C4847" s="250" t="s">
        <v>204</v>
      </c>
      <c r="D4847" s="251" t="n">
        <v>28.08</v>
      </c>
    </row>
    <row r="4848" customFormat="false" ht="12.8" hidden="false" customHeight="false" outlineLevel="0" collapsed="false">
      <c r="A4848" s="250" t="n">
        <v>97540</v>
      </c>
      <c r="B4848" s="250" t="s">
        <v>5290</v>
      </c>
      <c r="C4848" s="250" t="s">
        <v>204</v>
      </c>
      <c r="D4848" s="251" t="n">
        <v>38.83</v>
      </c>
    </row>
    <row r="4849" customFormat="false" ht="12.8" hidden="false" customHeight="false" outlineLevel="0" collapsed="false">
      <c r="A4849" s="250" t="n">
        <v>97541</v>
      </c>
      <c r="B4849" s="250" t="s">
        <v>5291</v>
      </c>
      <c r="C4849" s="250" t="s">
        <v>204</v>
      </c>
      <c r="D4849" s="251" t="n">
        <v>33.87</v>
      </c>
    </row>
    <row r="4850" customFormat="false" ht="12.8" hidden="false" customHeight="false" outlineLevel="0" collapsed="false">
      <c r="A4850" s="250" t="n">
        <v>97543</v>
      </c>
      <c r="B4850" s="250" t="s">
        <v>5292</v>
      </c>
      <c r="C4850" s="250" t="s">
        <v>204</v>
      </c>
      <c r="D4850" s="251" t="n">
        <v>64.72</v>
      </c>
    </row>
    <row r="4851" customFormat="false" ht="12.8" hidden="false" customHeight="false" outlineLevel="0" collapsed="false">
      <c r="A4851" s="250" t="n">
        <v>97544</v>
      </c>
      <c r="B4851" s="250" t="s">
        <v>5293</v>
      </c>
      <c r="C4851" s="250" t="s">
        <v>204</v>
      </c>
      <c r="D4851" s="251" t="n">
        <v>58.75</v>
      </c>
    </row>
    <row r="4852" customFormat="false" ht="12.8" hidden="false" customHeight="false" outlineLevel="0" collapsed="false">
      <c r="A4852" s="250" t="n">
        <v>97546</v>
      </c>
      <c r="B4852" s="250" t="s">
        <v>5294</v>
      </c>
      <c r="C4852" s="250" t="s">
        <v>204</v>
      </c>
      <c r="D4852" s="251" t="n">
        <v>39.56</v>
      </c>
    </row>
    <row r="4853" customFormat="false" ht="12.8" hidden="false" customHeight="false" outlineLevel="0" collapsed="false">
      <c r="A4853" s="250" t="n">
        <v>97547</v>
      </c>
      <c r="B4853" s="250" t="s">
        <v>5295</v>
      </c>
      <c r="C4853" s="250" t="s">
        <v>204</v>
      </c>
      <c r="D4853" s="251" t="n">
        <v>39.56</v>
      </c>
    </row>
    <row r="4854" customFormat="false" ht="12.8" hidden="false" customHeight="false" outlineLevel="0" collapsed="false">
      <c r="A4854" s="250" t="n">
        <v>97548</v>
      </c>
      <c r="B4854" s="250" t="s">
        <v>5296</v>
      </c>
      <c r="C4854" s="250" t="s">
        <v>204</v>
      </c>
      <c r="D4854" s="251" t="n">
        <v>59.6</v>
      </c>
    </row>
    <row r="4855" customFormat="false" ht="12.8" hidden="false" customHeight="false" outlineLevel="0" collapsed="false">
      <c r="A4855" s="250" t="n">
        <v>97549</v>
      </c>
      <c r="B4855" s="250" t="s">
        <v>5297</v>
      </c>
      <c r="C4855" s="250" t="s">
        <v>204</v>
      </c>
      <c r="D4855" s="251" t="n">
        <v>59.6</v>
      </c>
    </row>
    <row r="4856" customFormat="false" ht="12.8" hidden="false" customHeight="false" outlineLevel="0" collapsed="false">
      <c r="A4856" s="250" t="n">
        <v>97550</v>
      </c>
      <c r="B4856" s="250" t="s">
        <v>5298</v>
      </c>
      <c r="C4856" s="250" t="s">
        <v>204</v>
      </c>
      <c r="D4856" s="251" t="n">
        <v>101.07</v>
      </c>
    </row>
    <row r="4857" customFormat="false" ht="12.8" hidden="false" customHeight="false" outlineLevel="0" collapsed="false">
      <c r="A4857" s="250" t="n">
        <v>97551</v>
      </c>
      <c r="B4857" s="250" t="s">
        <v>5299</v>
      </c>
      <c r="C4857" s="250" t="s">
        <v>204</v>
      </c>
      <c r="D4857" s="251" t="n">
        <v>101.07</v>
      </c>
    </row>
    <row r="4858" customFormat="false" ht="12.8" hidden="false" customHeight="false" outlineLevel="0" collapsed="false">
      <c r="A4858" s="250" t="n">
        <v>97552</v>
      </c>
      <c r="B4858" s="250" t="s">
        <v>5300</v>
      </c>
      <c r="C4858" s="250" t="s">
        <v>204</v>
      </c>
      <c r="D4858" s="251" t="n">
        <v>57.09</v>
      </c>
    </row>
    <row r="4859" customFormat="false" ht="12.8" hidden="false" customHeight="false" outlineLevel="0" collapsed="false">
      <c r="A4859" s="250" t="n">
        <v>97553</v>
      </c>
      <c r="B4859" s="250" t="s">
        <v>5301</v>
      </c>
      <c r="C4859" s="250" t="s">
        <v>204</v>
      </c>
      <c r="D4859" s="251" t="n">
        <v>83.83</v>
      </c>
    </row>
    <row r="4860" customFormat="false" ht="12.8" hidden="false" customHeight="false" outlineLevel="0" collapsed="false">
      <c r="A4860" s="250" t="n">
        <v>97554</v>
      </c>
      <c r="B4860" s="250" t="s">
        <v>5302</v>
      </c>
      <c r="C4860" s="250" t="s">
        <v>204</v>
      </c>
      <c r="D4860" s="251" t="n">
        <v>147.26</v>
      </c>
    </row>
    <row r="4861" customFormat="false" ht="12.8" hidden="false" customHeight="false" outlineLevel="0" collapsed="false">
      <c r="A4861" s="250" t="n">
        <v>98602</v>
      </c>
      <c r="B4861" s="250" t="s">
        <v>5303</v>
      </c>
      <c r="C4861" s="250" t="s">
        <v>204</v>
      </c>
      <c r="D4861" s="251" t="n">
        <v>19.23</v>
      </c>
    </row>
    <row r="4862" customFormat="false" ht="12.8" hidden="false" customHeight="false" outlineLevel="0" collapsed="false">
      <c r="A4862" s="250" t="n">
        <v>103805</v>
      </c>
      <c r="B4862" s="250" t="s">
        <v>5304</v>
      </c>
      <c r="C4862" s="250" t="s">
        <v>204</v>
      </c>
      <c r="D4862" s="251" t="n">
        <v>22.75</v>
      </c>
    </row>
    <row r="4863" customFormat="false" ht="12.8" hidden="false" customHeight="false" outlineLevel="0" collapsed="false">
      <c r="A4863" s="250" t="n">
        <v>103806</v>
      </c>
      <c r="B4863" s="250" t="s">
        <v>5305</v>
      </c>
      <c r="C4863" s="250" t="s">
        <v>204</v>
      </c>
      <c r="D4863" s="251" t="n">
        <v>22.72</v>
      </c>
    </row>
    <row r="4864" customFormat="false" ht="12.8" hidden="false" customHeight="false" outlineLevel="0" collapsed="false">
      <c r="A4864" s="250" t="n">
        <v>103807</v>
      </c>
      <c r="B4864" s="250" t="s">
        <v>5306</v>
      </c>
      <c r="C4864" s="250" t="s">
        <v>204</v>
      </c>
      <c r="D4864" s="251" t="n">
        <v>24.96</v>
      </c>
    </row>
    <row r="4865" customFormat="false" ht="12.8" hidden="false" customHeight="false" outlineLevel="0" collapsed="false">
      <c r="A4865" s="250" t="n">
        <v>103808</v>
      </c>
      <c r="B4865" s="250" t="s">
        <v>5307</v>
      </c>
      <c r="C4865" s="250" t="s">
        <v>204</v>
      </c>
      <c r="D4865" s="251" t="n">
        <v>41.81</v>
      </c>
    </row>
    <row r="4866" customFormat="false" ht="12.8" hidden="false" customHeight="false" outlineLevel="0" collapsed="false">
      <c r="A4866" s="250" t="n">
        <v>103809</v>
      </c>
      <c r="B4866" s="250" t="s">
        <v>5308</v>
      </c>
      <c r="C4866" s="250" t="s">
        <v>204</v>
      </c>
      <c r="D4866" s="251" t="n">
        <v>41.52</v>
      </c>
    </row>
    <row r="4867" customFormat="false" ht="12.8" hidden="false" customHeight="false" outlineLevel="0" collapsed="false">
      <c r="A4867" s="250" t="n">
        <v>103810</v>
      </c>
      <c r="B4867" s="250" t="s">
        <v>5309</v>
      </c>
      <c r="C4867" s="250" t="s">
        <v>204</v>
      </c>
      <c r="D4867" s="251" t="n">
        <v>38.51</v>
      </c>
    </row>
    <row r="4868" customFormat="false" ht="12.8" hidden="false" customHeight="false" outlineLevel="0" collapsed="false">
      <c r="A4868" s="250" t="n">
        <v>103811</v>
      </c>
      <c r="B4868" s="250" t="s">
        <v>5310</v>
      </c>
      <c r="C4868" s="250" t="s">
        <v>204</v>
      </c>
      <c r="D4868" s="251" t="n">
        <v>42.35</v>
      </c>
    </row>
    <row r="4869" customFormat="false" ht="12.8" hidden="false" customHeight="false" outlineLevel="0" collapsed="false">
      <c r="A4869" s="250" t="n">
        <v>103812</v>
      </c>
      <c r="B4869" s="250" t="s">
        <v>5311</v>
      </c>
      <c r="C4869" s="250" t="s">
        <v>204</v>
      </c>
      <c r="D4869" s="251" t="n">
        <v>60.88</v>
      </c>
    </row>
    <row r="4870" customFormat="false" ht="12.8" hidden="false" customHeight="false" outlineLevel="0" collapsed="false">
      <c r="A4870" s="250" t="n">
        <v>103813</v>
      </c>
      <c r="B4870" s="250" t="s">
        <v>5312</v>
      </c>
      <c r="C4870" s="250" t="s">
        <v>204</v>
      </c>
      <c r="D4870" s="251" t="n">
        <v>59.12</v>
      </c>
    </row>
    <row r="4871" customFormat="false" ht="12.8" hidden="false" customHeight="false" outlineLevel="0" collapsed="false">
      <c r="A4871" s="250" t="n">
        <v>103814</v>
      </c>
      <c r="B4871" s="250" t="s">
        <v>5313</v>
      </c>
      <c r="C4871" s="250" t="s">
        <v>204</v>
      </c>
      <c r="D4871" s="251" t="n">
        <v>14.95</v>
      </c>
    </row>
    <row r="4872" customFormat="false" ht="12.8" hidden="false" customHeight="false" outlineLevel="0" collapsed="false">
      <c r="A4872" s="250" t="n">
        <v>103815</v>
      </c>
      <c r="B4872" s="250" t="s">
        <v>5314</v>
      </c>
      <c r="C4872" s="250" t="s">
        <v>204</v>
      </c>
      <c r="D4872" s="251" t="n">
        <v>14.98</v>
      </c>
    </row>
    <row r="4873" customFormat="false" ht="12.8" hidden="false" customHeight="false" outlineLevel="0" collapsed="false">
      <c r="A4873" s="250" t="n">
        <v>103816</v>
      </c>
      <c r="B4873" s="250" t="s">
        <v>5315</v>
      </c>
      <c r="C4873" s="250" t="s">
        <v>204</v>
      </c>
      <c r="D4873" s="251" t="n">
        <v>30.19</v>
      </c>
    </row>
    <row r="4874" customFormat="false" ht="12.8" hidden="false" customHeight="false" outlineLevel="0" collapsed="false">
      <c r="A4874" s="250" t="n">
        <v>103817</v>
      </c>
      <c r="B4874" s="250" t="s">
        <v>5316</v>
      </c>
      <c r="C4874" s="250" t="s">
        <v>204</v>
      </c>
      <c r="D4874" s="251" t="n">
        <v>452.97</v>
      </c>
    </row>
    <row r="4875" customFormat="false" ht="12.8" hidden="false" customHeight="false" outlineLevel="0" collapsed="false">
      <c r="A4875" s="250" t="n">
        <v>103818</v>
      </c>
      <c r="B4875" s="250" t="s">
        <v>5317</v>
      </c>
      <c r="C4875" s="250" t="s">
        <v>204</v>
      </c>
      <c r="D4875" s="251" t="n">
        <v>22.28</v>
      </c>
    </row>
    <row r="4876" customFormat="false" ht="12.8" hidden="false" customHeight="false" outlineLevel="0" collapsed="false">
      <c r="A4876" s="250" t="n">
        <v>103819</v>
      </c>
      <c r="B4876" s="250" t="s">
        <v>5318</v>
      </c>
      <c r="C4876" s="250" t="s">
        <v>204</v>
      </c>
      <c r="D4876" s="251" t="n">
        <v>26.24</v>
      </c>
    </row>
    <row r="4877" customFormat="false" ht="12.8" hidden="false" customHeight="false" outlineLevel="0" collapsed="false">
      <c r="A4877" s="250" t="n">
        <v>103820</v>
      </c>
      <c r="B4877" s="250" t="s">
        <v>5319</v>
      </c>
      <c r="C4877" s="250" t="s">
        <v>204</v>
      </c>
      <c r="D4877" s="251" t="n">
        <v>27.55</v>
      </c>
    </row>
    <row r="4878" customFormat="false" ht="12.8" hidden="false" customHeight="false" outlineLevel="0" collapsed="false">
      <c r="A4878" s="250" t="n">
        <v>103821</v>
      </c>
      <c r="B4878" s="250" t="s">
        <v>5320</v>
      </c>
      <c r="C4878" s="250" t="s">
        <v>204</v>
      </c>
      <c r="D4878" s="251" t="n">
        <v>532.15</v>
      </c>
    </row>
    <row r="4879" customFormat="false" ht="12.8" hidden="false" customHeight="false" outlineLevel="0" collapsed="false">
      <c r="A4879" s="250" t="n">
        <v>103822</v>
      </c>
      <c r="B4879" s="250" t="s">
        <v>5321</v>
      </c>
      <c r="C4879" s="250" t="s">
        <v>204</v>
      </c>
      <c r="D4879" s="251" t="n">
        <v>60.97</v>
      </c>
    </row>
    <row r="4880" customFormat="false" ht="12.8" hidden="false" customHeight="false" outlineLevel="0" collapsed="false">
      <c r="A4880" s="250" t="n">
        <v>103823</v>
      </c>
      <c r="B4880" s="250" t="s">
        <v>5322</v>
      </c>
      <c r="C4880" s="250" t="s">
        <v>204</v>
      </c>
      <c r="D4880" s="251" t="n">
        <v>22.33</v>
      </c>
    </row>
    <row r="4881" customFormat="false" ht="12.8" hidden="false" customHeight="false" outlineLevel="0" collapsed="false">
      <c r="A4881" s="250" t="n">
        <v>103824</v>
      </c>
      <c r="B4881" s="250" t="s">
        <v>5323</v>
      </c>
      <c r="C4881" s="250" t="s">
        <v>204</v>
      </c>
      <c r="D4881" s="251" t="n">
        <v>26.82</v>
      </c>
    </row>
    <row r="4882" customFormat="false" ht="12.8" hidden="false" customHeight="false" outlineLevel="0" collapsed="false">
      <c r="A4882" s="250" t="n">
        <v>103825</v>
      </c>
      <c r="B4882" s="250" t="s">
        <v>5324</v>
      </c>
      <c r="C4882" s="250" t="s">
        <v>204</v>
      </c>
      <c r="D4882" s="251" t="n">
        <v>31.51</v>
      </c>
    </row>
    <row r="4883" customFormat="false" ht="12.8" hidden="false" customHeight="false" outlineLevel="0" collapsed="false">
      <c r="A4883" s="250" t="n">
        <v>103826</v>
      </c>
      <c r="B4883" s="250" t="s">
        <v>5325</v>
      </c>
      <c r="C4883" s="250" t="s">
        <v>204</v>
      </c>
      <c r="D4883" s="251" t="n">
        <v>38.65</v>
      </c>
    </row>
    <row r="4884" customFormat="false" ht="12.8" hidden="false" customHeight="false" outlineLevel="0" collapsed="false">
      <c r="A4884" s="250" t="n">
        <v>103827</v>
      </c>
      <c r="B4884" s="250" t="s">
        <v>5326</v>
      </c>
      <c r="C4884" s="250" t="s">
        <v>204</v>
      </c>
      <c r="D4884" s="251" t="n">
        <v>38.65</v>
      </c>
    </row>
    <row r="4885" customFormat="false" ht="12.8" hidden="false" customHeight="false" outlineLevel="0" collapsed="false">
      <c r="A4885" s="250" t="n">
        <v>103828</v>
      </c>
      <c r="B4885" s="250" t="s">
        <v>5327</v>
      </c>
      <c r="C4885" s="250" t="s">
        <v>204</v>
      </c>
      <c r="D4885" s="251" t="n">
        <v>100.1</v>
      </c>
    </row>
    <row r="4886" customFormat="false" ht="12.8" hidden="false" customHeight="false" outlineLevel="0" collapsed="false">
      <c r="A4886" s="250" t="n">
        <v>103829</v>
      </c>
      <c r="B4886" s="250" t="s">
        <v>5328</v>
      </c>
      <c r="C4886" s="250" t="s">
        <v>204</v>
      </c>
      <c r="D4886" s="251" t="n">
        <v>589.37</v>
      </c>
    </row>
    <row r="4887" customFormat="false" ht="12.8" hidden="false" customHeight="false" outlineLevel="0" collapsed="false">
      <c r="A4887" s="250" t="n">
        <v>103830</v>
      </c>
      <c r="B4887" s="250" t="s">
        <v>5329</v>
      </c>
      <c r="C4887" s="250" t="s">
        <v>204</v>
      </c>
      <c r="D4887" s="251" t="n">
        <v>40.72</v>
      </c>
    </row>
    <row r="4888" customFormat="false" ht="12.8" hidden="false" customHeight="false" outlineLevel="0" collapsed="false">
      <c r="A4888" s="250" t="n">
        <v>103831</v>
      </c>
      <c r="B4888" s="250" t="s">
        <v>5330</v>
      </c>
      <c r="C4888" s="250" t="s">
        <v>204</v>
      </c>
      <c r="D4888" s="251" t="n">
        <v>33.29</v>
      </c>
    </row>
    <row r="4889" customFormat="false" ht="12.8" hidden="false" customHeight="false" outlineLevel="0" collapsed="false">
      <c r="A4889" s="250" t="n">
        <v>103832</v>
      </c>
      <c r="B4889" s="250" t="s">
        <v>5331</v>
      </c>
      <c r="C4889" s="250" t="s">
        <v>204</v>
      </c>
      <c r="D4889" s="251" t="n">
        <v>30.66</v>
      </c>
    </row>
    <row r="4890" customFormat="false" ht="12.8" hidden="false" customHeight="false" outlineLevel="0" collapsed="false">
      <c r="A4890" s="250" t="n">
        <v>103833</v>
      </c>
      <c r="B4890" s="250" t="s">
        <v>5332</v>
      </c>
      <c r="C4890" s="250" t="s">
        <v>204</v>
      </c>
      <c r="D4890" s="251" t="n">
        <v>55.49</v>
      </c>
    </row>
    <row r="4891" customFormat="false" ht="12.8" hidden="false" customHeight="false" outlineLevel="0" collapsed="false">
      <c r="A4891" s="250" t="n">
        <v>103834</v>
      </c>
      <c r="B4891" s="250" t="s">
        <v>5333</v>
      </c>
      <c r="C4891" s="250" t="s">
        <v>204</v>
      </c>
      <c r="D4891" s="251" t="n">
        <v>79.52</v>
      </c>
    </row>
    <row r="4892" customFormat="false" ht="12.8" hidden="false" customHeight="false" outlineLevel="0" collapsed="false">
      <c r="A4892" s="250" t="n">
        <v>103838</v>
      </c>
      <c r="B4892" s="250" t="s">
        <v>5334</v>
      </c>
      <c r="C4892" s="250" t="s">
        <v>204</v>
      </c>
      <c r="D4892" s="251" t="n">
        <v>21.76</v>
      </c>
    </row>
    <row r="4893" customFormat="false" ht="12.8" hidden="false" customHeight="false" outlineLevel="0" collapsed="false">
      <c r="A4893" s="250" t="n">
        <v>103839</v>
      </c>
      <c r="B4893" s="250" t="s">
        <v>5335</v>
      </c>
      <c r="C4893" s="250" t="s">
        <v>204</v>
      </c>
      <c r="D4893" s="251" t="n">
        <v>21.73</v>
      </c>
    </row>
    <row r="4894" customFormat="false" ht="12.8" hidden="false" customHeight="false" outlineLevel="0" collapsed="false">
      <c r="A4894" s="250" t="n">
        <v>103840</v>
      </c>
      <c r="B4894" s="250" t="s">
        <v>5336</v>
      </c>
      <c r="C4894" s="250" t="s">
        <v>204</v>
      </c>
      <c r="D4894" s="251" t="n">
        <v>24.46</v>
      </c>
    </row>
    <row r="4895" customFormat="false" ht="12.8" hidden="false" customHeight="false" outlineLevel="0" collapsed="false">
      <c r="A4895" s="250" t="n">
        <v>103841</v>
      </c>
      <c r="B4895" s="250" t="s">
        <v>5337</v>
      </c>
      <c r="C4895" s="250" t="s">
        <v>204</v>
      </c>
      <c r="D4895" s="251" t="n">
        <v>34.07</v>
      </c>
    </row>
    <row r="4896" customFormat="false" ht="12.8" hidden="false" customHeight="false" outlineLevel="0" collapsed="false">
      <c r="A4896" s="250" t="n">
        <v>103842</v>
      </c>
      <c r="B4896" s="250" t="s">
        <v>5338</v>
      </c>
      <c r="C4896" s="250" t="s">
        <v>204</v>
      </c>
      <c r="D4896" s="251" t="n">
        <v>33.78</v>
      </c>
    </row>
    <row r="4897" customFormat="false" ht="12.8" hidden="false" customHeight="false" outlineLevel="0" collapsed="false">
      <c r="A4897" s="250" t="n">
        <v>103843</v>
      </c>
      <c r="B4897" s="250" t="s">
        <v>5339</v>
      </c>
      <c r="C4897" s="250" t="s">
        <v>204</v>
      </c>
      <c r="D4897" s="251" t="n">
        <v>34.64</v>
      </c>
    </row>
    <row r="4898" customFormat="false" ht="12.8" hidden="false" customHeight="false" outlineLevel="0" collapsed="false">
      <c r="A4898" s="250" t="n">
        <v>103844</v>
      </c>
      <c r="B4898" s="250" t="s">
        <v>5340</v>
      </c>
      <c r="C4898" s="250" t="s">
        <v>204</v>
      </c>
      <c r="D4898" s="251" t="n">
        <v>38.48</v>
      </c>
    </row>
    <row r="4899" customFormat="false" ht="12.8" hidden="false" customHeight="false" outlineLevel="0" collapsed="false">
      <c r="A4899" s="250" t="n">
        <v>103845</v>
      </c>
      <c r="B4899" s="250" t="s">
        <v>5341</v>
      </c>
      <c r="C4899" s="250" t="s">
        <v>204</v>
      </c>
      <c r="D4899" s="251" t="n">
        <v>47.34</v>
      </c>
    </row>
    <row r="4900" customFormat="false" ht="12.8" hidden="false" customHeight="false" outlineLevel="0" collapsed="false">
      <c r="A4900" s="250" t="n">
        <v>103846</v>
      </c>
      <c r="B4900" s="250" t="s">
        <v>5342</v>
      </c>
      <c r="C4900" s="250" t="s">
        <v>204</v>
      </c>
      <c r="D4900" s="251" t="n">
        <v>45.58</v>
      </c>
    </row>
    <row r="4901" customFormat="false" ht="12.8" hidden="false" customHeight="false" outlineLevel="0" collapsed="false">
      <c r="A4901" s="250" t="n">
        <v>103847</v>
      </c>
      <c r="B4901" s="250" t="s">
        <v>5343</v>
      </c>
      <c r="C4901" s="250" t="s">
        <v>204</v>
      </c>
      <c r="D4901" s="251" t="n">
        <v>14.28</v>
      </c>
    </row>
    <row r="4902" customFormat="false" ht="12.8" hidden="false" customHeight="false" outlineLevel="0" collapsed="false">
      <c r="A4902" s="250" t="n">
        <v>103848</v>
      </c>
      <c r="B4902" s="250" t="s">
        <v>5344</v>
      </c>
      <c r="C4902" s="250" t="s">
        <v>204</v>
      </c>
      <c r="D4902" s="251" t="n">
        <v>14.31</v>
      </c>
    </row>
    <row r="4903" customFormat="false" ht="12.8" hidden="false" customHeight="false" outlineLevel="0" collapsed="false">
      <c r="A4903" s="250" t="n">
        <v>103849</v>
      </c>
      <c r="B4903" s="250" t="s">
        <v>5345</v>
      </c>
      <c r="C4903" s="250" t="s">
        <v>204</v>
      </c>
      <c r="D4903" s="251" t="n">
        <v>29.52</v>
      </c>
    </row>
    <row r="4904" customFormat="false" ht="12.8" hidden="false" customHeight="false" outlineLevel="0" collapsed="false">
      <c r="A4904" s="250" t="n">
        <v>103850</v>
      </c>
      <c r="B4904" s="250" t="s">
        <v>5346</v>
      </c>
      <c r="C4904" s="250" t="s">
        <v>204</v>
      </c>
      <c r="D4904" s="251" t="n">
        <v>452.3</v>
      </c>
    </row>
    <row r="4905" customFormat="false" ht="12.8" hidden="false" customHeight="false" outlineLevel="0" collapsed="false">
      <c r="A4905" s="250" t="n">
        <v>103851</v>
      </c>
      <c r="B4905" s="250" t="s">
        <v>5347</v>
      </c>
      <c r="C4905" s="250" t="s">
        <v>204</v>
      </c>
      <c r="D4905" s="251" t="n">
        <v>21.96</v>
      </c>
    </row>
    <row r="4906" customFormat="false" ht="12.8" hidden="false" customHeight="false" outlineLevel="0" collapsed="false">
      <c r="A4906" s="250" t="n">
        <v>103852</v>
      </c>
      <c r="B4906" s="250" t="s">
        <v>5348</v>
      </c>
      <c r="C4906" s="250" t="s">
        <v>204</v>
      </c>
      <c r="D4906" s="251" t="n">
        <v>21.04</v>
      </c>
    </row>
    <row r="4907" customFormat="false" ht="12.8" hidden="false" customHeight="false" outlineLevel="0" collapsed="false">
      <c r="A4907" s="250" t="n">
        <v>103853</v>
      </c>
      <c r="B4907" s="250" t="s">
        <v>5349</v>
      </c>
      <c r="C4907" s="250" t="s">
        <v>204</v>
      </c>
      <c r="D4907" s="251" t="n">
        <v>22.35</v>
      </c>
    </row>
    <row r="4908" customFormat="false" ht="12.8" hidden="false" customHeight="false" outlineLevel="0" collapsed="false">
      <c r="A4908" s="250" t="n">
        <v>103854</v>
      </c>
      <c r="B4908" s="250" t="s">
        <v>5350</v>
      </c>
      <c r="C4908" s="250" t="s">
        <v>204</v>
      </c>
      <c r="D4908" s="251" t="n">
        <v>526.95</v>
      </c>
    </row>
    <row r="4909" customFormat="false" ht="12.8" hidden="false" customHeight="false" outlineLevel="0" collapsed="false">
      <c r="A4909" s="250" t="n">
        <v>103855</v>
      </c>
      <c r="B4909" s="250" t="s">
        <v>5351</v>
      </c>
      <c r="C4909" s="250" t="s">
        <v>204</v>
      </c>
      <c r="D4909" s="251" t="n">
        <v>55.77</v>
      </c>
    </row>
    <row r="4910" customFormat="false" ht="12.8" hidden="false" customHeight="false" outlineLevel="0" collapsed="false">
      <c r="A4910" s="250" t="n">
        <v>103856</v>
      </c>
      <c r="B4910" s="250" t="s">
        <v>5352</v>
      </c>
      <c r="C4910" s="250" t="s">
        <v>204</v>
      </c>
      <c r="D4910" s="251" t="n">
        <v>19.51</v>
      </c>
    </row>
    <row r="4911" customFormat="false" ht="12.8" hidden="false" customHeight="false" outlineLevel="0" collapsed="false">
      <c r="A4911" s="250" t="n">
        <v>103857</v>
      </c>
      <c r="B4911" s="250" t="s">
        <v>5353</v>
      </c>
      <c r="C4911" s="250" t="s">
        <v>204</v>
      </c>
      <c r="D4911" s="251" t="n">
        <v>24.22</v>
      </c>
    </row>
    <row r="4912" customFormat="false" ht="12.8" hidden="false" customHeight="false" outlineLevel="0" collapsed="false">
      <c r="A4912" s="250" t="n">
        <v>103858</v>
      </c>
      <c r="B4912" s="250" t="s">
        <v>5354</v>
      </c>
      <c r="C4912" s="250" t="s">
        <v>204</v>
      </c>
      <c r="D4912" s="251" t="n">
        <v>28.91</v>
      </c>
    </row>
    <row r="4913" customFormat="false" ht="12.8" hidden="false" customHeight="false" outlineLevel="0" collapsed="false">
      <c r="A4913" s="250" t="n">
        <v>103859</v>
      </c>
      <c r="B4913" s="250" t="s">
        <v>5355</v>
      </c>
      <c r="C4913" s="250" t="s">
        <v>204</v>
      </c>
      <c r="D4913" s="251" t="n">
        <v>30.06</v>
      </c>
    </row>
    <row r="4914" customFormat="false" ht="12.8" hidden="false" customHeight="false" outlineLevel="0" collapsed="false">
      <c r="A4914" s="250" t="n">
        <v>103860</v>
      </c>
      <c r="B4914" s="250" t="s">
        <v>5356</v>
      </c>
      <c r="C4914" s="250" t="s">
        <v>204</v>
      </c>
      <c r="D4914" s="251" t="n">
        <v>30.06</v>
      </c>
    </row>
    <row r="4915" customFormat="false" ht="12.8" hidden="false" customHeight="false" outlineLevel="0" collapsed="false">
      <c r="A4915" s="250" t="n">
        <v>103861</v>
      </c>
      <c r="B4915" s="250" t="s">
        <v>5357</v>
      </c>
      <c r="C4915" s="250" t="s">
        <v>204</v>
      </c>
      <c r="D4915" s="251" t="n">
        <v>91.51</v>
      </c>
    </row>
    <row r="4916" customFormat="false" ht="12.8" hidden="false" customHeight="false" outlineLevel="0" collapsed="false">
      <c r="A4916" s="250" t="n">
        <v>103862</v>
      </c>
      <c r="B4916" s="250" t="s">
        <v>5358</v>
      </c>
      <c r="C4916" s="250" t="s">
        <v>204</v>
      </c>
      <c r="D4916" s="251" t="n">
        <v>580.78</v>
      </c>
    </row>
    <row r="4917" customFormat="false" ht="12.8" hidden="false" customHeight="false" outlineLevel="0" collapsed="false">
      <c r="A4917" s="250" t="n">
        <v>103863</v>
      </c>
      <c r="B4917" s="250" t="s">
        <v>5359</v>
      </c>
      <c r="C4917" s="250" t="s">
        <v>204</v>
      </c>
      <c r="D4917" s="251" t="n">
        <v>36.42</v>
      </c>
    </row>
    <row r="4918" customFormat="false" ht="12.8" hidden="false" customHeight="false" outlineLevel="0" collapsed="false">
      <c r="A4918" s="250" t="n">
        <v>103864</v>
      </c>
      <c r="B4918" s="250" t="s">
        <v>5360</v>
      </c>
      <c r="C4918" s="250" t="s">
        <v>204</v>
      </c>
      <c r="D4918" s="251" t="n">
        <v>26.32</v>
      </c>
    </row>
    <row r="4919" customFormat="false" ht="12.8" hidden="false" customHeight="false" outlineLevel="0" collapsed="false">
      <c r="A4919" s="250" t="n">
        <v>103865</v>
      </c>
      <c r="B4919" s="250" t="s">
        <v>5361</v>
      </c>
      <c r="C4919" s="250" t="s">
        <v>204</v>
      </c>
      <c r="D4919" s="251" t="n">
        <v>29.33</v>
      </c>
    </row>
    <row r="4920" customFormat="false" ht="12.8" hidden="false" customHeight="false" outlineLevel="0" collapsed="false">
      <c r="A4920" s="250" t="n">
        <v>103866</v>
      </c>
      <c r="B4920" s="250" t="s">
        <v>5362</v>
      </c>
      <c r="C4920" s="250" t="s">
        <v>204</v>
      </c>
      <c r="D4920" s="251" t="n">
        <v>45.14</v>
      </c>
    </row>
    <row r="4921" customFormat="false" ht="12.8" hidden="false" customHeight="false" outlineLevel="0" collapsed="false">
      <c r="A4921" s="250" t="n">
        <v>103867</v>
      </c>
      <c r="B4921" s="250" t="s">
        <v>5363</v>
      </c>
      <c r="C4921" s="250" t="s">
        <v>204</v>
      </c>
      <c r="D4921" s="251" t="n">
        <v>61.46</v>
      </c>
    </row>
    <row r="4922" customFormat="false" ht="12.8" hidden="false" customHeight="false" outlineLevel="0" collapsed="false">
      <c r="A4922" s="250" t="n">
        <v>103874</v>
      </c>
      <c r="B4922" s="250" t="s">
        <v>5364</v>
      </c>
      <c r="C4922" s="250" t="s">
        <v>204</v>
      </c>
      <c r="D4922" s="251" t="n">
        <v>22.85</v>
      </c>
    </row>
    <row r="4923" customFormat="false" ht="12.8" hidden="false" customHeight="false" outlineLevel="0" collapsed="false">
      <c r="A4923" s="250" t="n">
        <v>103875</v>
      </c>
      <c r="B4923" s="250" t="s">
        <v>5365</v>
      </c>
      <c r="C4923" s="250" t="s">
        <v>204</v>
      </c>
      <c r="D4923" s="251" t="n">
        <v>22.82</v>
      </c>
    </row>
    <row r="4924" customFormat="false" ht="12.8" hidden="false" customHeight="false" outlineLevel="0" collapsed="false">
      <c r="A4924" s="250" t="n">
        <v>103876</v>
      </c>
      <c r="B4924" s="250" t="s">
        <v>5366</v>
      </c>
      <c r="C4924" s="250" t="s">
        <v>204</v>
      </c>
      <c r="D4924" s="251" t="n">
        <v>25.01</v>
      </c>
    </row>
    <row r="4925" customFormat="false" ht="12.8" hidden="false" customHeight="false" outlineLevel="0" collapsed="false">
      <c r="A4925" s="250" t="n">
        <v>103877</v>
      </c>
      <c r="B4925" s="250" t="s">
        <v>5367</v>
      </c>
      <c r="C4925" s="250" t="s">
        <v>204</v>
      </c>
      <c r="D4925" s="251" t="n">
        <v>32.95</v>
      </c>
    </row>
    <row r="4926" customFormat="false" ht="12.8" hidden="false" customHeight="false" outlineLevel="0" collapsed="false">
      <c r="A4926" s="250" t="n">
        <v>103878</v>
      </c>
      <c r="B4926" s="250" t="s">
        <v>5368</v>
      </c>
      <c r="C4926" s="250" t="s">
        <v>204</v>
      </c>
      <c r="D4926" s="251" t="n">
        <v>32.66</v>
      </c>
    </row>
    <row r="4927" customFormat="false" ht="12.8" hidden="false" customHeight="false" outlineLevel="0" collapsed="false">
      <c r="A4927" s="250" t="n">
        <v>103879</v>
      </c>
      <c r="B4927" s="250" t="s">
        <v>5369</v>
      </c>
      <c r="C4927" s="250" t="s">
        <v>204</v>
      </c>
      <c r="D4927" s="251" t="n">
        <v>34.08</v>
      </c>
    </row>
    <row r="4928" customFormat="false" ht="12.8" hidden="false" customHeight="false" outlineLevel="0" collapsed="false">
      <c r="A4928" s="250" t="n">
        <v>103880</v>
      </c>
      <c r="B4928" s="250" t="s">
        <v>5370</v>
      </c>
      <c r="C4928" s="250" t="s">
        <v>204</v>
      </c>
      <c r="D4928" s="251" t="n">
        <v>37.92</v>
      </c>
    </row>
    <row r="4929" customFormat="false" ht="12.8" hidden="false" customHeight="false" outlineLevel="0" collapsed="false">
      <c r="A4929" s="250" t="n">
        <v>103881</v>
      </c>
      <c r="B4929" s="250" t="s">
        <v>5371</v>
      </c>
      <c r="C4929" s="250" t="s">
        <v>204</v>
      </c>
      <c r="D4929" s="251" t="n">
        <v>44.34</v>
      </c>
    </row>
    <row r="4930" customFormat="false" ht="12.8" hidden="false" customHeight="false" outlineLevel="0" collapsed="false">
      <c r="A4930" s="250" t="n">
        <v>103882</v>
      </c>
      <c r="B4930" s="250" t="s">
        <v>5372</v>
      </c>
      <c r="C4930" s="250" t="s">
        <v>204</v>
      </c>
      <c r="D4930" s="251" t="n">
        <v>42.58</v>
      </c>
    </row>
    <row r="4931" customFormat="false" ht="12.8" hidden="false" customHeight="false" outlineLevel="0" collapsed="false">
      <c r="A4931" s="250" t="n">
        <v>103883</v>
      </c>
      <c r="B4931" s="250" t="s">
        <v>5373</v>
      </c>
      <c r="C4931" s="250" t="s">
        <v>204</v>
      </c>
      <c r="D4931" s="251" t="n">
        <v>14.98</v>
      </c>
    </row>
    <row r="4932" customFormat="false" ht="12.8" hidden="false" customHeight="false" outlineLevel="0" collapsed="false">
      <c r="A4932" s="250" t="n">
        <v>103884</v>
      </c>
      <c r="B4932" s="250" t="s">
        <v>5374</v>
      </c>
      <c r="C4932" s="250" t="s">
        <v>204</v>
      </c>
      <c r="D4932" s="251" t="n">
        <v>15.01</v>
      </c>
    </row>
    <row r="4933" customFormat="false" ht="12.8" hidden="false" customHeight="false" outlineLevel="0" collapsed="false">
      <c r="A4933" s="250" t="n">
        <v>103885</v>
      </c>
      <c r="B4933" s="250" t="s">
        <v>5375</v>
      </c>
      <c r="C4933" s="250" t="s">
        <v>204</v>
      </c>
      <c r="D4933" s="251" t="n">
        <v>30.22</v>
      </c>
    </row>
    <row r="4934" customFormat="false" ht="12.8" hidden="false" customHeight="false" outlineLevel="0" collapsed="false">
      <c r="A4934" s="250" t="n">
        <v>103886</v>
      </c>
      <c r="B4934" s="250" t="s">
        <v>5376</v>
      </c>
      <c r="C4934" s="250" t="s">
        <v>204</v>
      </c>
      <c r="D4934" s="251" t="n">
        <v>453</v>
      </c>
    </row>
    <row r="4935" customFormat="false" ht="12.8" hidden="false" customHeight="false" outlineLevel="0" collapsed="false">
      <c r="A4935" s="250" t="n">
        <v>103887</v>
      </c>
      <c r="B4935" s="250" t="s">
        <v>5377</v>
      </c>
      <c r="C4935" s="250" t="s">
        <v>204</v>
      </c>
      <c r="D4935" s="251" t="n">
        <v>22.31</v>
      </c>
    </row>
    <row r="4936" customFormat="false" ht="12.8" hidden="false" customHeight="false" outlineLevel="0" collapsed="false">
      <c r="A4936" s="250" t="n">
        <v>103888</v>
      </c>
      <c r="B4936" s="250" t="s">
        <v>5378</v>
      </c>
      <c r="C4936" s="250" t="s">
        <v>204</v>
      </c>
      <c r="D4936" s="251" t="n">
        <v>20.26</v>
      </c>
    </row>
    <row r="4937" customFormat="false" ht="12.8" hidden="false" customHeight="false" outlineLevel="0" collapsed="false">
      <c r="A4937" s="250" t="n">
        <v>103889</v>
      </c>
      <c r="B4937" s="250" t="s">
        <v>5379</v>
      </c>
      <c r="C4937" s="250" t="s">
        <v>204</v>
      </c>
      <c r="D4937" s="251" t="n">
        <v>21.57</v>
      </c>
    </row>
    <row r="4938" customFormat="false" ht="12.8" hidden="false" customHeight="false" outlineLevel="0" collapsed="false">
      <c r="A4938" s="250" t="n">
        <v>103890</v>
      </c>
      <c r="B4938" s="250" t="s">
        <v>5380</v>
      </c>
      <c r="C4938" s="250" t="s">
        <v>204</v>
      </c>
      <c r="D4938" s="251" t="n">
        <v>526.17</v>
      </c>
    </row>
    <row r="4939" customFormat="false" ht="12.8" hidden="false" customHeight="false" outlineLevel="0" collapsed="false">
      <c r="A4939" s="250" t="n">
        <v>103891</v>
      </c>
      <c r="B4939" s="250" t="s">
        <v>5381</v>
      </c>
      <c r="C4939" s="250" t="s">
        <v>204</v>
      </c>
      <c r="D4939" s="251" t="n">
        <v>54.99</v>
      </c>
    </row>
    <row r="4940" customFormat="false" ht="12.8" hidden="false" customHeight="false" outlineLevel="0" collapsed="false">
      <c r="A4940" s="250" t="n">
        <v>103892</v>
      </c>
      <c r="B4940" s="250" t="s">
        <v>5382</v>
      </c>
      <c r="C4940" s="250" t="s">
        <v>204</v>
      </c>
      <c r="D4940" s="251" t="n">
        <v>19.51</v>
      </c>
    </row>
    <row r="4941" customFormat="false" ht="12.8" hidden="false" customHeight="false" outlineLevel="0" collapsed="false">
      <c r="A4941" s="250" t="n">
        <v>103893</v>
      </c>
      <c r="B4941" s="250" t="s">
        <v>5383</v>
      </c>
      <c r="C4941" s="250" t="s">
        <v>204</v>
      </c>
      <c r="D4941" s="251" t="n">
        <v>23.84</v>
      </c>
    </row>
    <row r="4942" customFormat="false" ht="12.8" hidden="false" customHeight="false" outlineLevel="0" collapsed="false">
      <c r="A4942" s="250" t="n">
        <v>103894</v>
      </c>
      <c r="B4942" s="250" t="s">
        <v>5384</v>
      </c>
      <c r="C4942" s="250" t="s">
        <v>204</v>
      </c>
      <c r="D4942" s="251" t="n">
        <v>28.52</v>
      </c>
    </row>
    <row r="4943" customFormat="false" ht="12.8" hidden="false" customHeight="false" outlineLevel="0" collapsed="false">
      <c r="A4943" s="250" t="n">
        <v>103895</v>
      </c>
      <c r="B4943" s="250" t="s">
        <v>5385</v>
      </c>
      <c r="C4943" s="250" t="s">
        <v>204</v>
      </c>
      <c r="D4943" s="251" t="n">
        <v>28.01</v>
      </c>
    </row>
    <row r="4944" customFormat="false" ht="12.8" hidden="false" customHeight="false" outlineLevel="0" collapsed="false">
      <c r="A4944" s="250" t="n">
        <v>103896</v>
      </c>
      <c r="B4944" s="250" t="s">
        <v>5386</v>
      </c>
      <c r="C4944" s="250" t="s">
        <v>204</v>
      </c>
      <c r="D4944" s="251" t="n">
        <v>28.01</v>
      </c>
    </row>
    <row r="4945" customFormat="false" ht="12.8" hidden="false" customHeight="false" outlineLevel="0" collapsed="false">
      <c r="A4945" s="250" t="n">
        <v>103897</v>
      </c>
      <c r="B4945" s="250" t="s">
        <v>5387</v>
      </c>
      <c r="C4945" s="250" t="s">
        <v>204</v>
      </c>
      <c r="D4945" s="251" t="n">
        <v>89.46</v>
      </c>
    </row>
    <row r="4946" customFormat="false" ht="12.8" hidden="false" customHeight="false" outlineLevel="0" collapsed="false">
      <c r="A4946" s="250" t="n">
        <v>103898</v>
      </c>
      <c r="B4946" s="250" t="s">
        <v>5388</v>
      </c>
      <c r="C4946" s="250" t="s">
        <v>204</v>
      </c>
      <c r="D4946" s="251" t="n">
        <v>578.73</v>
      </c>
    </row>
    <row r="4947" customFormat="false" ht="12.8" hidden="false" customHeight="false" outlineLevel="0" collapsed="false">
      <c r="A4947" s="250" t="n">
        <v>103899</v>
      </c>
      <c r="B4947" s="250" t="s">
        <v>5389</v>
      </c>
      <c r="C4947" s="250" t="s">
        <v>204</v>
      </c>
      <c r="D4947" s="251" t="n">
        <v>35.39</v>
      </c>
    </row>
    <row r="4948" customFormat="false" ht="12.8" hidden="false" customHeight="false" outlineLevel="0" collapsed="false">
      <c r="A4948" s="250" t="n">
        <v>103900</v>
      </c>
      <c r="B4948" s="250" t="s">
        <v>5390</v>
      </c>
      <c r="C4948" s="250" t="s">
        <v>204</v>
      </c>
      <c r="D4948" s="251" t="n">
        <v>24.73</v>
      </c>
    </row>
    <row r="4949" customFormat="false" ht="12.8" hidden="false" customHeight="false" outlineLevel="0" collapsed="false">
      <c r="A4949" s="250" t="n">
        <v>103901</v>
      </c>
      <c r="B4949" s="250" t="s">
        <v>5391</v>
      </c>
      <c r="C4949" s="250" t="s">
        <v>204</v>
      </c>
      <c r="D4949" s="251" t="n">
        <v>30.77</v>
      </c>
    </row>
    <row r="4950" customFormat="false" ht="12.8" hidden="false" customHeight="false" outlineLevel="0" collapsed="false">
      <c r="A4950" s="250" t="n">
        <v>103902</v>
      </c>
      <c r="B4950" s="250" t="s">
        <v>5392</v>
      </c>
      <c r="C4950" s="250" t="s">
        <v>204</v>
      </c>
      <c r="D4950" s="251" t="n">
        <v>43.63</v>
      </c>
    </row>
    <row r="4951" customFormat="false" ht="12.8" hidden="false" customHeight="false" outlineLevel="0" collapsed="false">
      <c r="A4951" s="250" t="n">
        <v>103903</v>
      </c>
      <c r="B4951" s="250" t="s">
        <v>5393</v>
      </c>
      <c r="C4951" s="250" t="s">
        <v>204</v>
      </c>
      <c r="D4951" s="251" t="n">
        <v>57.42</v>
      </c>
    </row>
    <row r="4952" customFormat="false" ht="12.8" hidden="false" customHeight="false" outlineLevel="0" collapsed="false">
      <c r="A4952" s="250" t="n">
        <v>103947</v>
      </c>
      <c r="B4952" s="250" t="s">
        <v>5394</v>
      </c>
      <c r="C4952" s="250" t="s">
        <v>204</v>
      </c>
      <c r="D4952" s="251" t="n">
        <v>7.86</v>
      </c>
    </row>
    <row r="4953" customFormat="false" ht="12.8" hidden="false" customHeight="false" outlineLevel="0" collapsed="false">
      <c r="A4953" s="250" t="n">
        <v>103948</v>
      </c>
      <c r="B4953" s="250" t="s">
        <v>5395</v>
      </c>
      <c r="C4953" s="250" t="s">
        <v>204</v>
      </c>
      <c r="D4953" s="251" t="n">
        <v>9.64</v>
      </c>
    </row>
    <row r="4954" customFormat="false" ht="12.8" hidden="false" customHeight="false" outlineLevel="0" collapsed="false">
      <c r="A4954" s="250" t="n">
        <v>103949</v>
      </c>
      <c r="B4954" s="250" t="s">
        <v>5396</v>
      </c>
      <c r="C4954" s="250" t="s">
        <v>204</v>
      </c>
      <c r="D4954" s="251" t="n">
        <v>10.86</v>
      </c>
    </row>
    <row r="4955" customFormat="false" ht="12.8" hidden="false" customHeight="false" outlineLevel="0" collapsed="false">
      <c r="A4955" s="250" t="n">
        <v>103950</v>
      </c>
      <c r="B4955" s="250" t="s">
        <v>5397</v>
      </c>
      <c r="C4955" s="250" t="s">
        <v>204</v>
      </c>
      <c r="D4955" s="251" t="n">
        <v>13.17</v>
      </c>
    </row>
    <row r="4956" customFormat="false" ht="12.8" hidden="false" customHeight="false" outlineLevel="0" collapsed="false">
      <c r="A4956" s="250" t="n">
        <v>103951</v>
      </c>
      <c r="B4956" s="250" t="s">
        <v>5398</v>
      </c>
      <c r="C4956" s="250" t="s">
        <v>204</v>
      </c>
      <c r="D4956" s="251" t="n">
        <v>17.54</v>
      </c>
    </row>
    <row r="4957" customFormat="false" ht="12.8" hidden="false" customHeight="false" outlineLevel="0" collapsed="false">
      <c r="A4957" s="250" t="n">
        <v>103952</v>
      </c>
      <c r="B4957" s="250" t="s">
        <v>5399</v>
      </c>
      <c r="C4957" s="250" t="s">
        <v>204</v>
      </c>
      <c r="D4957" s="251" t="n">
        <v>7.17</v>
      </c>
    </row>
    <row r="4958" customFormat="false" ht="12.8" hidden="false" customHeight="false" outlineLevel="0" collapsed="false">
      <c r="A4958" s="250" t="n">
        <v>103953</v>
      </c>
      <c r="B4958" s="250" t="s">
        <v>5400</v>
      </c>
      <c r="C4958" s="250" t="s">
        <v>204</v>
      </c>
      <c r="D4958" s="251" t="n">
        <v>8.83</v>
      </c>
    </row>
    <row r="4959" customFormat="false" ht="12.8" hidden="false" customHeight="false" outlineLevel="0" collapsed="false">
      <c r="A4959" s="250" t="n">
        <v>103954</v>
      </c>
      <c r="B4959" s="250" t="s">
        <v>5401</v>
      </c>
      <c r="C4959" s="250" t="s">
        <v>204</v>
      </c>
      <c r="D4959" s="251" t="n">
        <v>10.08</v>
      </c>
    </row>
    <row r="4960" customFormat="false" ht="12.8" hidden="false" customHeight="false" outlineLevel="0" collapsed="false">
      <c r="A4960" s="250" t="n">
        <v>103955</v>
      </c>
      <c r="B4960" s="250" t="s">
        <v>5402</v>
      </c>
      <c r="C4960" s="250" t="s">
        <v>204</v>
      </c>
      <c r="D4960" s="251" t="n">
        <v>12.14</v>
      </c>
    </row>
    <row r="4961" customFormat="false" ht="12.8" hidden="false" customHeight="false" outlineLevel="0" collapsed="false">
      <c r="A4961" s="250" t="n">
        <v>103956</v>
      </c>
      <c r="B4961" s="250" t="s">
        <v>5403</v>
      </c>
      <c r="C4961" s="250" t="s">
        <v>204</v>
      </c>
      <c r="D4961" s="251" t="n">
        <v>16.32</v>
      </c>
    </row>
    <row r="4962" customFormat="false" ht="12.8" hidden="false" customHeight="false" outlineLevel="0" collapsed="false">
      <c r="A4962" s="250" t="n">
        <v>103957</v>
      </c>
      <c r="B4962" s="250" t="s">
        <v>5404</v>
      </c>
      <c r="C4962" s="250" t="s">
        <v>204</v>
      </c>
      <c r="D4962" s="251" t="n">
        <v>5.56</v>
      </c>
    </row>
    <row r="4963" customFormat="false" ht="12.8" hidden="false" customHeight="false" outlineLevel="0" collapsed="false">
      <c r="A4963" s="250" t="n">
        <v>103958</v>
      </c>
      <c r="B4963" s="250" t="s">
        <v>5405</v>
      </c>
      <c r="C4963" s="250" t="s">
        <v>204</v>
      </c>
      <c r="D4963" s="251" t="n">
        <v>10.76</v>
      </c>
    </row>
    <row r="4964" customFormat="false" ht="12.8" hidden="false" customHeight="false" outlineLevel="0" collapsed="false">
      <c r="A4964" s="250" t="n">
        <v>103959</v>
      </c>
      <c r="B4964" s="250" t="s">
        <v>5406</v>
      </c>
      <c r="C4964" s="250" t="s">
        <v>204</v>
      </c>
      <c r="D4964" s="251" t="n">
        <v>15.65</v>
      </c>
    </row>
    <row r="4965" customFormat="false" ht="12.8" hidden="false" customHeight="false" outlineLevel="0" collapsed="false">
      <c r="A4965" s="250" t="n">
        <v>103962</v>
      </c>
      <c r="B4965" s="250" t="s">
        <v>5407</v>
      </c>
      <c r="C4965" s="250" t="s">
        <v>204</v>
      </c>
      <c r="D4965" s="251" t="n">
        <v>6.92</v>
      </c>
    </row>
    <row r="4966" customFormat="false" ht="12.8" hidden="false" customHeight="false" outlineLevel="0" collapsed="false">
      <c r="A4966" s="250" t="n">
        <v>103964</v>
      </c>
      <c r="B4966" s="250" t="s">
        <v>5408</v>
      </c>
      <c r="C4966" s="250" t="s">
        <v>204</v>
      </c>
      <c r="D4966" s="251" t="n">
        <v>8.75</v>
      </c>
    </row>
    <row r="4967" customFormat="false" ht="12.8" hidden="false" customHeight="false" outlineLevel="0" collapsed="false">
      <c r="A4967" s="250" t="n">
        <v>103966</v>
      </c>
      <c r="B4967" s="250" t="s">
        <v>5409</v>
      </c>
      <c r="C4967" s="250" t="s">
        <v>204</v>
      </c>
      <c r="D4967" s="251" t="n">
        <v>10.23</v>
      </c>
    </row>
    <row r="4968" customFormat="false" ht="12.8" hidden="false" customHeight="false" outlineLevel="0" collapsed="false">
      <c r="A4968" s="250" t="n">
        <v>103967</v>
      </c>
      <c r="B4968" s="250" t="s">
        <v>5410</v>
      </c>
      <c r="C4968" s="250" t="s">
        <v>204</v>
      </c>
      <c r="D4968" s="251" t="n">
        <v>12.19</v>
      </c>
    </row>
    <row r="4969" customFormat="false" ht="12.8" hidden="false" customHeight="false" outlineLevel="0" collapsed="false">
      <c r="A4969" s="250" t="n">
        <v>103968</v>
      </c>
      <c r="B4969" s="250" t="s">
        <v>5411</v>
      </c>
      <c r="C4969" s="250" t="s">
        <v>204</v>
      </c>
      <c r="D4969" s="251" t="n">
        <v>16.9</v>
      </c>
    </row>
    <row r="4970" customFormat="false" ht="12.8" hidden="false" customHeight="false" outlineLevel="0" collapsed="false">
      <c r="A4970" s="250" t="n">
        <v>103969</v>
      </c>
      <c r="B4970" s="250" t="s">
        <v>5412</v>
      </c>
      <c r="C4970" s="250" t="s">
        <v>204</v>
      </c>
      <c r="D4970" s="251" t="n">
        <v>19.81</v>
      </c>
    </row>
    <row r="4971" customFormat="false" ht="12.8" hidden="false" customHeight="false" outlineLevel="0" collapsed="false">
      <c r="A4971" s="250" t="n">
        <v>103971</v>
      </c>
      <c r="B4971" s="250" t="s">
        <v>5413</v>
      </c>
      <c r="C4971" s="250" t="s">
        <v>204</v>
      </c>
      <c r="D4971" s="251" t="n">
        <v>25.04</v>
      </c>
    </row>
    <row r="4972" customFormat="false" ht="12.8" hidden="false" customHeight="false" outlineLevel="0" collapsed="false">
      <c r="A4972" s="250" t="n">
        <v>103972</v>
      </c>
      <c r="B4972" s="250" t="s">
        <v>5414</v>
      </c>
      <c r="C4972" s="250" t="s">
        <v>204</v>
      </c>
      <c r="D4972" s="251" t="n">
        <v>28.87</v>
      </c>
    </row>
    <row r="4973" customFormat="false" ht="12.8" hidden="false" customHeight="false" outlineLevel="0" collapsed="false">
      <c r="A4973" s="250" t="n">
        <v>103974</v>
      </c>
      <c r="B4973" s="250" t="s">
        <v>5415</v>
      </c>
      <c r="C4973" s="250" t="s">
        <v>204</v>
      </c>
      <c r="D4973" s="251" t="n">
        <v>11.43</v>
      </c>
    </row>
    <row r="4974" customFormat="false" ht="12.8" hidden="false" customHeight="false" outlineLevel="0" collapsed="false">
      <c r="A4974" s="250" t="n">
        <v>103975</v>
      </c>
      <c r="B4974" s="250" t="s">
        <v>5416</v>
      </c>
      <c r="C4974" s="250" t="s">
        <v>204</v>
      </c>
      <c r="D4974" s="251" t="n">
        <v>18.98</v>
      </c>
    </row>
    <row r="4975" customFormat="false" ht="12.8" hidden="false" customHeight="false" outlineLevel="0" collapsed="false">
      <c r="A4975" s="250" t="n">
        <v>103976</v>
      </c>
      <c r="B4975" s="250" t="s">
        <v>5417</v>
      </c>
      <c r="C4975" s="250" t="s">
        <v>204</v>
      </c>
      <c r="D4975" s="251" t="n">
        <v>26.78</v>
      </c>
    </row>
    <row r="4976" customFormat="false" ht="12.8" hidden="false" customHeight="false" outlineLevel="0" collapsed="false">
      <c r="A4976" s="250" t="n">
        <v>103980</v>
      </c>
      <c r="B4976" s="250" t="s">
        <v>5418</v>
      </c>
      <c r="C4976" s="250" t="s">
        <v>204</v>
      </c>
      <c r="D4976" s="251" t="n">
        <v>20.5</v>
      </c>
    </row>
    <row r="4977" customFormat="false" ht="12.8" hidden="false" customHeight="false" outlineLevel="0" collapsed="false">
      <c r="A4977" s="250" t="n">
        <v>103981</v>
      </c>
      <c r="B4977" s="250" t="s">
        <v>5419</v>
      </c>
      <c r="C4977" s="250" t="s">
        <v>204</v>
      </c>
      <c r="D4977" s="251" t="n">
        <v>20.55</v>
      </c>
    </row>
    <row r="4978" customFormat="false" ht="12.8" hidden="false" customHeight="false" outlineLevel="0" collapsed="false">
      <c r="A4978" s="250" t="n">
        <v>103982</v>
      </c>
      <c r="B4978" s="250" t="s">
        <v>5420</v>
      </c>
      <c r="C4978" s="250" t="s">
        <v>204</v>
      </c>
      <c r="D4978" s="251" t="n">
        <v>26.43</v>
      </c>
    </row>
    <row r="4979" customFormat="false" ht="12.8" hidden="false" customHeight="false" outlineLevel="0" collapsed="false">
      <c r="A4979" s="250" t="n">
        <v>103983</v>
      </c>
      <c r="B4979" s="250" t="s">
        <v>5421</v>
      </c>
      <c r="C4979" s="250" t="s">
        <v>204</v>
      </c>
      <c r="D4979" s="251" t="n">
        <v>20.03</v>
      </c>
    </row>
    <row r="4980" customFormat="false" ht="12.8" hidden="false" customHeight="false" outlineLevel="0" collapsed="false">
      <c r="A4980" s="250" t="n">
        <v>103984</v>
      </c>
      <c r="B4980" s="250" t="s">
        <v>5422</v>
      </c>
      <c r="C4980" s="250" t="s">
        <v>204</v>
      </c>
      <c r="D4980" s="251" t="n">
        <v>22.95</v>
      </c>
    </row>
    <row r="4981" customFormat="false" ht="12.8" hidden="false" customHeight="false" outlineLevel="0" collapsed="false">
      <c r="A4981" s="250" t="n">
        <v>103985</v>
      </c>
      <c r="B4981" s="250" t="s">
        <v>5423</v>
      </c>
      <c r="C4981" s="250" t="s">
        <v>204</v>
      </c>
      <c r="D4981" s="251" t="n">
        <v>25.37</v>
      </c>
    </row>
    <row r="4982" customFormat="false" ht="12.8" hidden="false" customHeight="false" outlineLevel="0" collapsed="false">
      <c r="A4982" s="250" t="n">
        <v>103986</v>
      </c>
      <c r="B4982" s="250" t="s">
        <v>5424</v>
      </c>
      <c r="C4982" s="250" t="s">
        <v>204</v>
      </c>
      <c r="D4982" s="251" t="n">
        <v>30.77</v>
      </c>
    </row>
    <row r="4983" customFormat="false" ht="12.8" hidden="false" customHeight="false" outlineLevel="0" collapsed="false">
      <c r="A4983" s="250" t="n">
        <v>103987</v>
      </c>
      <c r="B4983" s="250" t="s">
        <v>5425</v>
      </c>
      <c r="C4983" s="250" t="s">
        <v>204</v>
      </c>
      <c r="D4983" s="251" t="n">
        <v>27.11</v>
      </c>
    </row>
    <row r="4984" customFormat="false" ht="12.8" hidden="false" customHeight="false" outlineLevel="0" collapsed="false">
      <c r="A4984" s="250" t="n">
        <v>103988</v>
      </c>
      <c r="B4984" s="250" t="s">
        <v>5426</v>
      </c>
      <c r="C4984" s="250" t="s">
        <v>204</v>
      </c>
      <c r="D4984" s="251" t="n">
        <v>14.52</v>
      </c>
    </row>
    <row r="4985" customFormat="false" ht="12.8" hidden="false" customHeight="false" outlineLevel="0" collapsed="false">
      <c r="A4985" s="250" t="n">
        <v>103990</v>
      </c>
      <c r="B4985" s="250" t="s">
        <v>5427</v>
      </c>
      <c r="C4985" s="250" t="s">
        <v>204</v>
      </c>
      <c r="D4985" s="251" t="n">
        <v>35.5</v>
      </c>
    </row>
    <row r="4986" customFormat="false" ht="12.8" hidden="false" customHeight="false" outlineLevel="0" collapsed="false">
      <c r="A4986" s="250" t="n">
        <v>103991</v>
      </c>
      <c r="B4986" s="250" t="s">
        <v>5428</v>
      </c>
      <c r="C4986" s="250" t="s">
        <v>204</v>
      </c>
      <c r="D4986" s="251" t="n">
        <v>19.55</v>
      </c>
    </row>
    <row r="4987" customFormat="false" ht="12.8" hidden="false" customHeight="false" outlineLevel="0" collapsed="false">
      <c r="A4987" s="250" t="n">
        <v>103992</v>
      </c>
      <c r="B4987" s="250" t="s">
        <v>5429</v>
      </c>
      <c r="C4987" s="250" t="s">
        <v>204</v>
      </c>
      <c r="D4987" s="251" t="n">
        <v>13.12</v>
      </c>
    </row>
    <row r="4988" customFormat="false" ht="12.8" hidden="false" customHeight="false" outlineLevel="0" collapsed="false">
      <c r="A4988" s="250" t="n">
        <v>103993</v>
      </c>
      <c r="B4988" s="250" t="s">
        <v>5430</v>
      </c>
      <c r="C4988" s="250" t="s">
        <v>204</v>
      </c>
      <c r="D4988" s="251" t="n">
        <v>11.57</v>
      </c>
    </row>
    <row r="4989" customFormat="false" ht="12.8" hidden="false" customHeight="false" outlineLevel="0" collapsed="false">
      <c r="A4989" s="250" t="n">
        <v>103994</v>
      </c>
      <c r="B4989" s="250" t="s">
        <v>5431</v>
      </c>
      <c r="C4989" s="250" t="s">
        <v>204</v>
      </c>
      <c r="D4989" s="251" t="n">
        <v>15.57</v>
      </c>
    </row>
    <row r="4990" customFormat="false" ht="12.8" hidden="false" customHeight="false" outlineLevel="0" collapsed="false">
      <c r="A4990" s="250" t="n">
        <v>103995</v>
      </c>
      <c r="B4990" s="250" t="s">
        <v>5432</v>
      </c>
      <c r="C4990" s="250" t="s">
        <v>204</v>
      </c>
      <c r="D4990" s="251" t="n">
        <v>17.11</v>
      </c>
    </row>
    <row r="4991" customFormat="false" ht="12.8" hidden="false" customHeight="false" outlineLevel="0" collapsed="false">
      <c r="A4991" s="250" t="n">
        <v>103996</v>
      </c>
      <c r="B4991" s="250" t="s">
        <v>5433</v>
      </c>
      <c r="C4991" s="250" t="s">
        <v>204</v>
      </c>
      <c r="D4991" s="251" t="n">
        <v>40.59</v>
      </c>
    </row>
    <row r="4992" customFormat="false" ht="12.8" hidden="false" customHeight="false" outlineLevel="0" collapsed="false">
      <c r="A4992" s="250" t="n">
        <v>103997</v>
      </c>
      <c r="B4992" s="250" t="s">
        <v>5434</v>
      </c>
      <c r="C4992" s="250" t="s">
        <v>204</v>
      </c>
      <c r="D4992" s="251" t="n">
        <v>39.69</v>
      </c>
    </row>
    <row r="4993" customFormat="false" ht="12.8" hidden="false" customHeight="false" outlineLevel="0" collapsed="false">
      <c r="A4993" s="250" t="n">
        <v>103998</v>
      </c>
      <c r="B4993" s="250" t="s">
        <v>5435</v>
      </c>
      <c r="C4993" s="250" t="s">
        <v>204</v>
      </c>
      <c r="D4993" s="251" t="n">
        <v>16.06</v>
      </c>
    </row>
    <row r="4994" customFormat="false" ht="12.8" hidden="false" customHeight="false" outlineLevel="0" collapsed="false">
      <c r="A4994" s="250" t="n">
        <v>103999</v>
      </c>
      <c r="B4994" s="250" t="s">
        <v>5436</v>
      </c>
      <c r="C4994" s="250" t="s">
        <v>204</v>
      </c>
      <c r="D4994" s="251" t="n">
        <v>14.13</v>
      </c>
    </row>
    <row r="4995" customFormat="false" ht="12.8" hidden="false" customHeight="false" outlineLevel="0" collapsed="false">
      <c r="A4995" s="250" t="n">
        <v>104000</v>
      </c>
      <c r="B4995" s="250" t="s">
        <v>5437</v>
      </c>
      <c r="C4995" s="250" t="s">
        <v>204</v>
      </c>
      <c r="D4995" s="251" t="n">
        <v>28.94</v>
      </c>
    </row>
    <row r="4996" customFormat="false" ht="12.8" hidden="false" customHeight="false" outlineLevel="0" collapsed="false">
      <c r="A4996" s="250" t="n">
        <v>104001</v>
      </c>
      <c r="B4996" s="250" t="s">
        <v>5438</v>
      </c>
      <c r="C4996" s="250" t="s">
        <v>204</v>
      </c>
      <c r="D4996" s="251" t="n">
        <v>15.54</v>
      </c>
    </row>
    <row r="4997" customFormat="false" ht="12.8" hidden="false" customHeight="false" outlineLevel="0" collapsed="false">
      <c r="A4997" s="250" t="n">
        <v>104002</v>
      </c>
      <c r="B4997" s="250" t="s">
        <v>5439</v>
      </c>
      <c r="C4997" s="250" t="s">
        <v>204</v>
      </c>
      <c r="D4997" s="251" t="n">
        <v>18.95</v>
      </c>
    </row>
    <row r="4998" customFormat="false" ht="12.8" hidden="false" customHeight="false" outlineLevel="0" collapsed="false">
      <c r="A4998" s="250" t="n">
        <v>104003</v>
      </c>
      <c r="B4998" s="250" t="s">
        <v>5440</v>
      </c>
      <c r="C4998" s="250" t="s">
        <v>204</v>
      </c>
      <c r="D4998" s="251" t="n">
        <v>16.32</v>
      </c>
    </row>
    <row r="4999" customFormat="false" ht="12.8" hidden="false" customHeight="false" outlineLevel="0" collapsed="false">
      <c r="A4999" s="250" t="n">
        <v>104004</v>
      </c>
      <c r="B4999" s="250" t="s">
        <v>5441</v>
      </c>
      <c r="C4999" s="250" t="s">
        <v>204</v>
      </c>
      <c r="D4999" s="251" t="n">
        <v>33.92</v>
      </c>
    </row>
    <row r="5000" customFormat="false" ht="12.8" hidden="false" customHeight="false" outlineLevel="0" collapsed="false">
      <c r="A5000" s="250" t="n">
        <v>104005</v>
      </c>
      <c r="B5000" s="250" t="s">
        <v>5442</v>
      </c>
      <c r="C5000" s="250" t="s">
        <v>204</v>
      </c>
      <c r="D5000" s="251" t="n">
        <v>39.81</v>
      </c>
    </row>
    <row r="5001" customFormat="false" ht="12.8" hidden="false" customHeight="false" outlineLevel="0" collapsed="false">
      <c r="A5001" s="250" t="n">
        <v>104006</v>
      </c>
      <c r="B5001" s="250" t="s">
        <v>5443</v>
      </c>
      <c r="C5001" s="250" t="s">
        <v>204</v>
      </c>
      <c r="D5001" s="251" t="n">
        <v>28.23</v>
      </c>
    </row>
    <row r="5002" customFormat="false" ht="12.8" hidden="false" customHeight="false" outlineLevel="0" collapsed="false">
      <c r="A5002" s="250" t="n">
        <v>104007</v>
      </c>
      <c r="B5002" s="250" t="s">
        <v>5444</v>
      </c>
      <c r="C5002" s="250" t="s">
        <v>204</v>
      </c>
      <c r="D5002" s="251" t="n">
        <v>24.74</v>
      </c>
    </row>
    <row r="5003" customFormat="false" ht="12.8" hidden="false" customHeight="false" outlineLevel="0" collapsed="false">
      <c r="A5003" s="250" t="n">
        <v>104008</v>
      </c>
      <c r="B5003" s="250" t="s">
        <v>5445</v>
      </c>
      <c r="C5003" s="250" t="s">
        <v>204</v>
      </c>
      <c r="D5003" s="251" t="n">
        <v>35.01</v>
      </c>
    </row>
    <row r="5004" customFormat="false" ht="12.8" hidden="false" customHeight="false" outlineLevel="0" collapsed="false">
      <c r="A5004" s="250" t="n">
        <v>104009</v>
      </c>
      <c r="B5004" s="250" t="s">
        <v>5446</v>
      </c>
      <c r="C5004" s="250" t="s">
        <v>204</v>
      </c>
      <c r="D5004" s="251" t="n">
        <v>15.18</v>
      </c>
    </row>
    <row r="5005" customFormat="false" ht="12.8" hidden="false" customHeight="false" outlineLevel="0" collapsed="false">
      <c r="A5005" s="250" t="n">
        <v>104011</v>
      </c>
      <c r="B5005" s="250" t="s">
        <v>5447</v>
      </c>
      <c r="C5005" s="250" t="s">
        <v>204</v>
      </c>
      <c r="D5005" s="251" t="n">
        <v>28.9</v>
      </c>
    </row>
    <row r="5006" customFormat="false" ht="12.8" hidden="false" customHeight="false" outlineLevel="0" collapsed="false">
      <c r="A5006" s="250" t="n">
        <v>104012</v>
      </c>
      <c r="B5006" s="250" t="s">
        <v>5448</v>
      </c>
      <c r="C5006" s="250" t="s">
        <v>204</v>
      </c>
      <c r="D5006" s="251" t="n">
        <v>26.77</v>
      </c>
    </row>
    <row r="5007" customFormat="false" ht="12.8" hidden="false" customHeight="false" outlineLevel="0" collapsed="false">
      <c r="A5007" s="250" t="n">
        <v>104014</v>
      </c>
      <c r="B5007" s="250" t="s">
        <v>5449</v>
      </c>
      <c r="C5007" s="250" t="s">
        <v>204</v>
      </c>
      <c r="D5007" s="251" t="n">
        <v>12.31</v>
      </c>
    </row>
    <row r="5008" customFormat="false" ht="12.8" hidden="false" customHeight="false" outlineLevel="0" collapsed="false">
      <c r="A5008" s="250" t="n">
        <v>104015</v>
      </c>
      <c r="B5008" s="250" t="s">
        <v>5450</v>
      </c>
      <c r="C5008" s="250" t="s">
        <v>204</v>
      </c>
      <c r="D5008" s="251" t="n">
        <v>19.14</v>
      </c>
    </row>
    <row r="5009" customFormat="false" ht="12.8" hidden="false" customHeight="false" outlineLevel="0" collapsed="false">
      <c r="A5009" s="250" t="n">
        <v>104016</v>
      </c>
      <c r="B5009" s="250" t="s">
        <v>5451</v>
      </c>
      <c r="C5009" s="250" t="s">
        <v>204</v>
      </c>
      <c r="D5009" s="251" t="n">
        <v>25.26</v>
      </c>
    </row>
    <row r="5010" customFormat="false" ht="12.8" hidden="false" customHeight="false" outlineLevel="0" collapsed="false">
      <c r="A5010" s="250" t="n">
        <v>104017</v>
      </c>
      <c r="B5010" s="250" t="s">
        <v>5452</v>
      </c>
      <c r="C5010" s="250" t="s">
        <v>204</v>
      </c>
      <c r="D5010" s="251" t="n">
        <v>48.08</v>
      </c>
    </row>
    <row r="5011" customFormat="false" ht="12.8" hidden="false" customHeight="false" outlineLevel="0" collapsed="false">
      <c r="A5011" s="250" t="n">
        <v>104018</v>
      </c>
      <c r="B5011" s="250" t="s">
        <v>5453</v>
      </c>
      <c r="C5011" s="250" t="s">
        <v>204</v>
      </c>
      <c r="D5011" s="251" t="n">
        <v>23.79</v>
      </c>
    </row>
    <row r="5012" customFormat="false" ht="12.8" hidden="false" customHeight="false" outlineLevel="0" collapsed="false">
      <c r="A5012" s="250" t="n">
        <v>104019</v>
      </c>
      <c r="B5012" s="250" t="s">
        <v>5454</v>
      </c>
      <c r="C5012" s="250" t="s">
        <v>204</v>
      </c>
      <c r="D5012" s="251" t="n">
        <v>46.36</v>
      </c>
    </row>
    <row r="5013" customFormat="false" ht="12.8" hidden="false" customHeight="false" outlineLevel="0" collapsed="false">
      <c r="A5013" s="250" t="n">
        <v>104020</v>
      </c>
      <c r="B5013" s="250" t="s">
        <v>5455</v>
      </c>
      <c r="C5013" s="250" t="s">
        <v>204</v>
      </c>
      <c r="D5013" s="251" t="n">
        <v>55.69</v>
      </c>
    </row>
    <row r="5014" customFormat="false" ht="12.8" hidden="false" customHeight="false" outlineLevel="0" collapsed="false">
      <c r="A5014" s="250" t="n">
        <v>104022</v>
      </c>
      <c r="B5014" s="250" t="s">
        <v>5456</v>
      </c>
      <c r="C5014" s="250" t="s">
        <v>204</v>
      </c>
      <c r="D5014" s="251" t="n">
        <v>71.28</v>
      </c>
    </row>
    <row r="5015" customFormat="false" ht="12.8" hidden="false" customHeight="false" outlineLevel="0" collapsed="false">
      <c r="A5015" s="250" t="n">
        <v>104023</v>
      </c>
      <c r="B5015" s="250" t="s">
        <v>5457</v>
      </c>
      <c r="C5015" s="250" t="s">
        <v>204</v>
      </c>
      <c r="D5015" s="251" t="n">
        <v>42.91</v>
      </c>
    </row>
    <row r="5016" customFormat="false" ht="12.8" hidden="false" customHeight="false" outlineLevel="0" collapsed="false">
      <c r="A5016" s="250" t="n">
        <v>104024</v>
      </c>
      <c r="B5016" s="250" t="s">
        <v>5458</v>
      </c>
      <c r="C5016" s="250" t="s">
        <v>204</v>
      </c>
      <c r="D5016" s="251" t="n">
        <v>42.53</v>
      </c>
    </row>
    <row r="5017" customFormat="false" ht="12.8" hidden="false" customHeight="false" outlineLevel="0" collapsed="false">
      <c r="A5017" s="250" t="n">
        <v>104025</v>
      </c>
      <c r="B5017" s="250" t="s">
        <v>5459</v>
      </c>
      <c r="C5017" s="250" t="s">
        <v>204</v>
      </c>
      <c r="D5017" s="251" t="n">
        <v>29.53</v>
      </c>
    </row>
    <row r="5018" customFormat="false" ht="12.8" hidden="false" customHeight="false" outlineLevel="0" collapsed="false">
      <c r="A5018" s="250" t="n">
        <v>104026</v>
      </c>
      <c r="B5018" s="250" t="s">
        <v>5460</v>
      </c>
      <c r="C5018" s="250" t="s">
        <v>204</v>
      </c>
      <c r="D5018" s="251" t="n">
        <v>42.28</v>
      </c>
    </row>
    <row r="5019" customFormat="false" ht="12.8" hidden="false" customHeight="false" outlineLevel="0" collapsed="false">
      <c r="A5019" s="250" t="n">
        <v>104027</v>
      </c>
      <c r="B5019" s="250" t="s">
        <v>5461</v>
      </c>
      <c r="C5019" s="250" t="s">
        <v>204</v>
      </c>
      <c r="D5019" s="251" t="n">
        <v>63.07</v>
      </c>
    </row>
    <row r="5020" customFormat="false" ht="12.8" hidden="false" customHeight="false" outlineLevel="0" collapsed="false">
      <c r="A5020" s="250" t="n">
        <v>104028</v>
      </c>
      <c r="B5020" s="250" t="s">
        <v>5462</v>
      </c>
      <c r="C5020" s="250" t="s">
        <v>204</v>
      </c>
      <c r="D5020" s="251" t="n">
        <v>126.58</v>
      </c>
    </row>
    <row r="5021" customFormat="false" ht="12.8" hidden="false" customHeight="false" outlineLevel="0" collapsed="false">
      <c r="A5021" s="250" t="n">
        <v>104029</v>
      </c>
      <c r="B5021" s="250" t="s">
        <v>5463</v>
      </c>
      <c r="C5021" s="250" t="s">
        <v>204</v>
      </c>
      <c r="D5021" s="251" t="n">
        <v>66.79</v>
      </c>
    </row>
    <row r="5022" customFormat="false" ht="12.8" hidden="false" customHeight="false" outlineLevel="0" collapsed="false">
      <c r="A5022" s="250" t="n">
        <v>104030</v>
      </c>
      <c r="B5022" s="250" t="s">
        <v>5464</v>
      </c>
      <c r="C5022" s="250" t="s">
        <v>204</v>
      </c>
      <c r="D5022" s="251" t="n">
        <v>63.44</v>
      </c>
    </row>
    <row r="5023" customFormat="false" ht="12.8" hidden="false" customHeight="false" outlineLevel="0" collapsed="false">
      <c r="A5023" s="250" t="n">
        <v>104159</v>
      </c>
      <c r="B5023" s="250" t="s">
        <v>5465</v>
      </c>
      <c r="C5023" s="250" t="s">
        <v>204</v>
      </c>
      <c r="D5023" s="251" t="n">
        <v>37.87</v>
      </c>
    </row>
    <row r="5024" customFormat="false" ht="12.8" hidden="false" customHeight="false" outlineLevel="0" collapsed="false">
      <c r="A5024" s="250" t="n">
        <v>104167</v>
      </c>
      <c r="B5024" s="250" t="s">
        <v>5466</v>
      </c>
      <c r="C5024" s="250" t="s">
        <v>204</v>
      </c>
      <c r="D5024" s="251" t="n">
        <v>121.69</v>
      </c>
    </row>
    <row r="5025" customFormat="false" ht="12.8" hidden="false" customHeight="false" outlineLevel="0" collapsed="false">
      <c r="A5025" s="250" t="n">
        <v>104168</v>
      </c>
      <c r="B5025" s="250" t="s">
        <v>5467</v>
      </c>
      <c r="C5025" s="250" t="s">
        <v>204</v>
      </c>
      <c r="D5025" s="251" t="n">
        <v>118.48</v>
      </c>
    </row>
    <row r="5026" customFormat="false" ht="12.8" hidden="false" customHeight="false" outlineLevel="0" collapsed="false">
      <c r="A5026" s="250" t="n">
        <v>104169</v>
      </c>
      <c r="B5026" s="250" t="s">
        <v>5468</v>
      </c>
      <c r="C5026" s="250" t="s">
        <v>204</v>
      </c>
      <c r="D5026" s="251" t="n">
        <v>146.72</v>
      </c>
    </row>
    <row r="5027" customFormat="false" ht="12.8" hidden="false" customHeight="false" outlineLevel="0" collapsed="false">
      <c r="A5027" s="250" t="n">
        <v>104170</v>
      </c>
      <c r="B5027" s="250" t="s">
        <v>5469</v>
      </c>
      <c r="C5027" s="250" t="s">
        <v>204</v>
      </c>
      <c r="D5027" s="251" t="n">
        <v>69.25</v>
      </c>
    </row>
    <row r="5028" customFormat="false" ht="12.8" hidden="false" customHeight="false" outlineLevel="0" collapsed="false">
      <c r="A5028" s="250" t="n">
        <v>104171</v>
      </c>
      <c r="B5028" s="250" t="s">
        <v>5470</v>
      </c>
      <c r="C5028" s="250" t="s">
        <v>204</v>
      </c>
      <c r="D5028" s="251" t="n">
        <v>97.2</v>
      </c>
    </row>
    <row r="5029" customFormat="false" ht="12.8" hidden="false" customHeight="false" outlineLevel="0" collapsed="false">
      <c r="A5029" s="250" t="n">
        <v>104172</v>
      </c>
      <c r="B5029" s="250" t="s">
        <v>5471</v>
      </c>
      <c r="C5029" s="250" t="s">
        <v>204</v>
      </c>
      <c r="D5029" s="251" t="n">
        <v>271.87</v>
      </c>
    </row>
    <row r="5030" customFormat="false" ht="12.8" hidden="false" customHeight="false" outlineLevel="0" collapsed="false">
      <c r="A5030" s="250" t="n">
        <v>104173</v>
      </c>
      <c r="B5030" s="250" t="s">
        <v>5472</v>
      </c>
      <c r="C5030" s="250" t="s">
        <v>204</v>
      </c>
      <c r="D5030" s="251" t="n">
        <v>83.8</v>
      </c>
    </row>
    <row r="5031" customFormat="false" ht="12.8" hidden="false" customHeight="false" outlineLevel="0" collapsed="false">
      <c r="A5031" s="250" t="n">
        <v>104174</v>
      </c>
      <c r="B5031" s="250" t="s">
        <v>5473</v>
      </c>
      <c r="C5031" s="250" t="s">
        <v>204</v>
      </c>
      <c r="D5031" s="251" t="n">
        <v>188.01</v>
      </c>
    </row>
    <row r="5032" customFormat="false" ht="12.8" hidden="false" customHeight="false" outlineLevel="0" collapsed="false">
      <c r="A5032" s="250" t="n">
        <v>104175</v>
      </c>
      <c r="B5032" s="250" t="s">
        <v>5474</v>
      </c>
      <c r="C5032" s="250" t="s">
        <v>204</v>
      </c>
      <c r="D5032" s="251" t="n">
        <v>139.74</v>
      </c>
    </row>
    <row r="5033" customFormat="false" ht="12.8" hidden="false" customHeight="false" outlineLevel="0" collapsed="false">
      <c r="A5033" s="250" t="n">
        <v>104176</v>
      </c>
      <c r="B5033" s="250" t="s">
        <v>5475</v>
      </c>
      <c r="C5033" s="250" t="s">
        <v>204</v>
      </c>
      <c r="D5033" s="251" t="n">
        <v>248.39</v>
      </c>
    </row>
    <row r="5034" customFormat="false" ht="12.8" hidden="false" customHeight="false" outlineLevel="0" collapsed="false">
      <c r="A5034" s="250" t="n">
        <v>104177</v>
      </c>
      <c r="B5034" s="250" t="s">
        <v>5476</v>
      </c>
      <c r="C5034" s="250" t="s">
        <v>204</v>
      </c>
      <c r="D5034" s="251" t="n">
        <v>179.92</v>
      </c>
    </row>
    <row r="5035" customFormat="false" ht="12.8" hidden="false" customHeight="false" outlineLevel="0" collapsed="false">
      <c r="A5035" s="250" t="n">
        <v>104178</v>
      </c>
      <c r="B5035" s="250" t="s">
        <v>5477</v>
      </c>
      <c r="C5035" s="250" t="s">
        <v>204</v>
      </c>
      <c r="D5035" s="251" t="n">
        <v>21.92</v>
      </c>
    </row>
    <row r="5036" customFormat="false" ht="12.8" hidden="false" customHeight="false" outlineLevel="0" collapsed="false">
      <c r="A5036" s="250" t="n">
        <v>104179</v>
      </c>
      <c r="B5036" s="250" t="s">
        <v>5478</v>
      </c>
      <c r="C5036" s="250" t="s">
        <v>204</v>
      </c>
      <c r="D5036" s="251" t="n">
        <v>82.23</v>
      </c>
    </row>
    <row r="5037" customFormat="false" ht="12.8" hidden="false" customHeight="false" outlineLevel="0" collapsed="false">
      <c r="A5037" s="250" t="n">
        <v>104191</v>
      </c>
      <c r="B5037" s="250" t="s">
        <v>5479</v>
      </c>
      <c r="C5037" s="250" t="s">
        <v>204</v>
      </c>
      <c r="D5037" s="251" t="n">
        <v>12.5</v>
      </c>
    </row>
    <row r="5038" customFormat="false" ht="12.8" hidden="false" customHeight="false" outlineLevel="0" collapsed="false">
      <c r="A5038" s="250" t="n">
        <v>104192</v>
      </c>
      <c r="B5038" s="250" t="s">
        <v>5480</v>
      </c>
      <c r="C5038" s="250" t="s">
        <v>204</v>
      </c>
      <c r="D5038" s="251" t="n">
        <v>33.01</v>
      </c>
    </row>
    <row r="5039" customFormat="false" ht="12.8" hidden="false" customHeight="false" outlineLevel="0" collapsed="false">
      <c r="A5039" s="250" t="n">
        <v>104193</v>
      </c>
      <c r="B5039" s="250" t="s">
        <v>5481</v>
      </c>
      <c r="C5039" s="250" t="s">
        <v>204</v>
      </c>
      <c r="D5039" s="251" t="n">
        <v>173.73</v>
      </c>
    </row>
    <row r="5040" customFormat="false" ht="12.8" hidden="false" customHeight="false" outlineLevel="0" collapsed="false">
      <c r="A5040" s="250" t="n">
        <v>104196</v>
      </c>
      <c r="B5040" s="250" t="s">
        <v>5482</v>
      </c>
      <c r="C5040" s="250" t="s">
        <v>204</v>
      </c>
      <c r="D5040" s="251" t="n">
        <v>17.67</v>
      </c>
    </row>
    <row r="5041" customFormat="false" ht="12.8" hidden="false" customHeight="false" outlineLevel="0" collapsed="false">
      <c r="A5041" s="250" t="n">
        <v>104197</v>
      </c>
      <c r="B5041" s="250" t="s">
        <v>5483</v>
      </c>
      <c r="C5041" s="250" t="s">
        <v>204</v>
      </c>
      <c r="D5041" s="251" t="n">
        <v>34.25</v>
      </c>
    </row>
    <row r="5042" customFormat="false" ht="12.8" hidden="false" customHeight="false" outlineLevel="0" collapsed="false">
      <c r="A5042" s="250" t="n">
        <v>104198</v>
      </c>
      <c r="B5042" s="250" t="s">
        <v>5484</v>
      </c>
      <c r="C5042" s="250" t="s">
        <v>204</v>
      </c>
      <c r="D5042" s="251" t="n">
        <v>9.61</v>
      </c>
    </row>
    <row r="5043" customFormat="false" ht="12.8" hidden="false" customHeight="false" outlineLevel="0" collapsed="false">
      <c r="A5043" s="250" t="n">
        <v>104199</v>
      </c>
      <c r="B5043" s="250" t="s">
        <v>5485</v>
      </c>
      <c r="C5043" s="250" t="s">
        <v>204</v>
      </c>
      <c r="D5043" s="251" t="n">
        <v>9.38</v>
      </c>
    </row>
    <row r="5044" customFormat="false" ht="12.8" hidden="false" customHeight="false" outlineLevel="0" collapsed="false">
      <c r="A5044" s="250" t="n">
        <v>104200</v>
      </c>
      <c r="B5044" s="250" t="s">
        <v>5486</v>
      </c>
      <c r="C5044" s="250" t="s">
        <v>204</v>
      </c>
      <c r="D5044" s="251" t="n">
        <v>7.37</v>
      </c>
    </row>
    <row r="5045" customFormat="false" ht="12.8" hidden="false" customHeight="false" outlineLevel="0" collapsed="false">
      <c r="A5045" s="250" t="n">
        <v>104201</v>
      </c>
      <c r="B5045" s="250" t="s">
        <v>5487</v>
      </c>
      <c r="C5045" s="250" t="s">
        <v>204</v>
      </c>
      <c r="D5045" s="251" t="n">
        <v>22.01</v>
      </c>
    </row>
    <row r="5046" customFormat="false" ht="12.8" hidden="false" customHeight="false" outlineLevel="0" collapsed="false">
      <c r="A5046" s="250" t="n">
        <v>104202</v>
      </c>
      <c r="B5046" s="250" t="s">
        <v>5488</v>
      </c>
      <c r="C5046" s="250" t="s">
        <v>204</v>
      </c>
      <c r="D5046" s="251" t="n">
        <v>13.59</v>
      </c>
    </row>
    <row r="5047" customFormat="false" ht="12.8" hidden="false" customHeight="false" outlineLevel="0" collapsed="false">
      <c r="A5047" s="250" t="n">
        <v>104317</v>
      </c>
      <c r="B5047" s="250" t="s">
        <v>5489</v>
      </c>
      <c r="C5047" s="250" t="s">
        <v>204</v>
      </c>
      <c r="D5047" s="251" t="n">
        <v>8.45</v>
      </c>
    </row>
    <row r="5048" customFormat="false" ht="12.8" hidden="false" customHeight="false" outlineLevel="0" collapsed="false">
      <c r="A5048" s="250" t="n">
        <v>104318</v>
      </c>
      <c r="B5048" s="250" t="s">
        <v>5490</v>
      </c>
      <c r="C5048" s="250" t="s">
        <v>204</v>
      </c>
      <c r="D5048" s="251" t="n">
        <v>8.98</v>
      </c>
    </row>
    <row r="5049" customFormat="false" ht="12.8" hidden="false" customHeight="false" outlineLevel="0" collapsed="false">
      <c r="A5049" s="250" t="n">
        <v>104319</v>
      </c>
      <c r="B5049" s="250" t="s">
        <v>5491</v>
      </c>
      <c r="C5049" s="250" t="s">
        <v>204</v>
      </c>
      <c r="D5049" s="251" t="n">
        <v>11.65</v>
      </c>
    </row>
    <row r="5050" customFormat="false" ht="12.8" hidden="false" customHeight="false" outlineLevel="0" collapsed="false">
      <c r="A5050" s="250" t="n">
        <v>104320</v>
      </c>
      <c r="B5050" s="250" t="s">
        <v>5492</v>
      </c>
      <c r="C5050" s="250" t="s">
        <v>204</v>
      </c>
      <c r="D5050" s="251" t="n">
        <v>13.32</v>
      </c>
    </row>
    <row r="5051" customFormat="false" ht="12.8" hidden="false" customHeight="false" outlineLevel="0" collapsed="false">
      <c r="A5051" s="250" t="n">
        <v>104321</v>
      </c>
      <c r="B5051" s="250" t="s">
        <v>5493</v>
      </c>
      <c r="C5051" s="250" t="s">
        <v>204</v>
      </c>
      <c r="D5051" s="251" t="n">
        <v>6.23</v>
      </c>
    </row>
    <row r="5052" customFormat="false" ht="12.8" hidden="false" customHeight="false" outlineLevel="0" collapsed="false">
      <c r="A5052" s="250" t="n">
        <v>104322</v>
      </c>
      <c r="B5052" s="250" t="s">
        <v>5494</v>
      </c>
      <c r="C5052" s="250" t="s">
        <v>204</v>
      </c>
      <c r="D5052" s="251" t="n">
        <v>8.54</v>
      </c>
    </row>
    <row r="5053" customFormat="false" ht="12.8" hidden="false" customHeight="false" outlineLevel="0" collapsed="false">
      <c r="A5053" s="250" t="n">
        <v>104323</v>
      </c>
      <c r="B5053" s="250" t="s">
        <v>5495</v>
      </c>
      <c r="C5053" s="250" t="s">
        <v>204</v>
      </c>
      <c r="D5053" s="251" t="n">
        <v>11.67</v>
      </c>
    </row>
    <row r="5054" customFormat="false" ht="12.8" hidden="false" customHeight="false" outlineLevel="0" collapsed="false">
      <c r="A5054" s="250" t="n">
        <v>104324</v>
      </c>
      <c r="B5054" s="250" t="s">
        <v>5496</v>
      </c>
      <c r="C5054" s="250" t="s">
        <v>204</v>
      </c>
      <c r="D5054" s="251" t="n">
        <v>16.26</v>
      </c>
    </row>
    <row r="5055" customFormat="false" ht="12.8" hidden="false" customHeight="false" outlineLevel="0" collapsed="false">
      <c r="A5055" s="250" t="n">
        <v>104341</v>
      </c>
      <c r="B5055" s="250" t="s">
        <v>5497</v>
      </c>
      <c r="C5055" s="250" t="s">
        <v>204</v>
      </c>
      <c r="D5055" s="251" t="n">
        <v>11.96</v>
      </c>
    </row>
    <row r="5056" customFormat="false" ht="12.8" hidden="false" customHeight="false" outlineLevel="0" collapsed="false">
      <c r="A5056" s="250" t="n">
        <v>104343</v>
      </c>
      <c r="B5056" s="250" t="s">
        <v>5498</v>
      </c>
      <c r="C5056" s="250" t="s">
        <v>204</v>
      </c>
      <c r="D5056" s="251" t="n">
        <v>36.23</v>
      </c>
    </row>
    <row r="5057" customFormat="false" ht="12.8" hidden="false" customHeight="false" outlineLevel="0" collapsed="false">
      <c r="A5057" s="250" t="n">
        <v>104344</v>
      </c>
      <c r="B5057" s="250" t="s">
        <v>5499</v>
      </c>
      <c r="C5057" s="250" t="s">
        <v>204</v>
      </c>
      <c r="D5057" s="251" t="n">
        <v>43.12</v>
      </c>
    </row>
    <row r="5058" customFormat="false" ht="12.8" hidden="false" customHeight="false" outlineLevel="0" collapsed="false">
      <c r="A5058" s="250" t="n">
        <v>104345</v>
      </c>
      <c r="B5058" s="250" t="s">
        <v>5500</v>
      </c>
      <c r="C5058" s="250" t="s">
        <v>204</v>
      </c>
      <c r="D5058" s="251" t="n">
        <v>45.25</v>
      </c>
    </row>
    <row r="5059" customFormat="false" ht="12.8" hidden="false" customHeight="false" outlineLevel="0" collapsed="false">
      <c r="A5059" s="250" t="n">
        <v>104346</v>
      </c>
      <c r="B5059" s="250" t="s">
        <v>5501</v>
      </c>
      <c r="C5059" s="250" t="s">
        <v>204</v>
      </c>
      <c r="D5059" s="251" t="n">
        <v>47.53</v>
      </c>
    </row>
    <row r="5060" customFormat="false" ht="12.8" hidden="false" customHeight="false" outlineLevel="0" collapsed="false">
      <c r="A5060" s="250" t="n">
        <v>104347</v>
      </c>
      <c r="B5060" s="250" t="s">
        <v>5502</v>
      </c>
      <c r="C5060" s="250" t="s">
        <v>204</v>
      </c>
      <c r="D5060" s="251" t="n">
        <v>50.26</v>
      </c>
    </row>
    <row r="5061" customFormat="false" ht="12.8" hidden="false" customHeight="false" outlineLevel="0" collapsed="false">
      <c r="A5061" s="250" t="n">
        <v>104348</v>
      </c>
      <c r="B5061" s="250" t="s">
        <v>5503</v>
      </c>
      <c r="C5061" s="250" t="s">
        <v>204</v>
      </c>
      <c r="D5061" s="251" t="n">
        <v>11.23</v>
      </c>
    </row>
    <row r="5062" customFormat="false" ht="12.8" hidden="false" customHeight="false" outlineLevel="0" collapsed="false">
      <c r="A5062" s="250" t="n">
        <v>104350</v>
      </c>
      <c r="B5062" s="250" t="s">
        <v>5504</v>
      </c>
      <c r="C5062" s="250" t="s">
        <v>204</v>
      </c>
      <c r="D5062" s="251" t="n">
        <v>30.67</v>
      </c>
    </row>
    <row r="5063" customFormat="false" ht="12.8" hidden="false" customHeight="false" outlineLevel="0" collapsed="false">
      <c r="A5063" s="250" t="n">
        <v>104351</v>
      </c>
      <c r="B5063" s="250" t="s">
        <v>5505</v>
      </c>
      <c r="C5063" s="250" t="s">
        <v>204</v>
      </c>
      <c r="D5063" s="251" t="n">
        <v>23.47</v>
      </c>
    </row>
    <row r="5064" customFormat="false" ht="12.8" hidden="false" customHeight="false" outlineLevel="0" collapsed="false">
      <c r="A5064" s="250" t="n">
        <v>104352</v>
      </c>
      <c r="B5064" s="250" t="s">
        <v>5506</v>
      </c>
      <c r="C5064" s="250" t="s">
        <v>204</v>
      </c>
      <c r="D5064" s="251" t="n">
        <v>41.47</v>
      </c>
    </row>
    <row r="5065" customFormat="false" ht="12.8" hidden="false" customHeight="false" outlineLevel="0" collapsed="false">
      <c r="A5065" s="250" t="n">
        <v>104353</v>
      </c>
      <c r="B5065" s="250" t="s">
        <v>5507</v>
      </c>
      <c r="C5065" s="250" t="s">
        <v>204</v>
      </c>
      <c r="D5065" s="251" t="n">
        <v>43.6</v>
      </c>
    </row>
    <row r="5066" customFormat="false" ht="12.8" hidden="false" customHeight="false" outlineLevel="0" collapsed="false">
      <c r="A5066" s="250" t="n">
        <v>104354</v>
      </c>
      <c r="B5066" s="250" t="s">
        <v>5508</v>
      </c>
      <c r="C5066" s="250" t="s">
        <v>204</v>
      </c>
      <c r="D5066" s="251" t="n">
        <v>47.82</v>
      </c>
    </row>
    <row r="5067" customFormat="false" ht="12.8" hidden="false" customHeight="false" outlineLevel="0" collapsed="false">
      <c r="A5067" s="250" t="n">
        <v>104355</v>
      </c>
      <c r="B5067" s="250" t="s">
        <v>5509</v>
      </c>
      <c r="C5067" s="250" t="s">
        <v>204</v>
      </c>
      <c r="D5067" s="251" t="n">
        <v>50.55</v>
      </c>
    </row>
    <row r="5068" customFormat="false" ht="12.8" hidden="false" customHeight="false" outlineLevel="0" collapsed="false">
      <c r="A5068" s="250" t="n">
        <v>104356</v>
      </c>
      <c r="B5068" s="250" t="s">
        <v>5510</v>
      </c>
      <c r="C5068" s="250" t="s">
        <v>204</v>
      </c>
      <c r="D5068" s="251" t="n">
        <v>31.29</v>
      </c>
    </row>
    <row r="5069" customFormat="false" ht="12.8" hidden="false" customHeight="false" outlineLevel="0" collapsed="false">
      <c r="A5069" s="250" t="n">
        <v>104357</v>
      </c>
      <c r="B5069" s="250" t="s">
        <v>5511</v>
      </c>
      <c r="C5069" s="250" t="s">
        <v>204</v>
      </c>
      <c r="D5069" s="251" t="n">
        <v>20.1</v>
      </c>
    </row>
    <row r="5070" customFormat="false" ht="12.8" hidden="false" customHeight="false" outlineLevel="0" collapsed="false">
      <c r="A5070" s="250" t="n">
        <v>104576</v>
      </c>
      <c r="B5070" s="250" t="s">
        <v>5512</v>
      </c>
      <c r="C5070" s="250" t="s">
        <v>204</v>
      </c>
      <c r="D5070" s="251" t="n">
        <v>17.78</v>
      </c>
    </row>
    <row r="5071" customFormat="false" ht="12.8" hidden="false" customHeight="false" outlineLevel="0" collapsed="false">
      <c r="A5071" s="250" t="n">
        <v>104577</v>
      </c>
      <c r="B5071" s="250" t="s">
        <v>5513</v>
      </c>
      <c r="C5071" s="250" t="s">
        <v>204</v>
      </c>
      <c r="D5071" s="251" t="n">
        <v>23.3</v>
      </c>
    </row>
    <row r="5072" customFormat="false" ht="12.8" hidden="false" customHeight="false" outlineLevel="0" collapsed="false">
      <c r="A5072" s="250" t="n">
        <v>104578</v>
      </c>
      <c r="B5072" s="250" t="s">
        <v>5514</v>
      </c>
      <c r="C5072" s="250" t="s">
        <v>204</v>
      </c>
      <c r="D5072" s="251" t="n">
        <v>24.98</v>
      </c>
    </row>
    <row r="5073" customFormat="false" ht="12.8" hidden="false" customHeight="false" outlineLevel="0" collapsed="false">
      <c r="A5073" s="250" t="n">
        <v>104579</v>
      </c>
      <c r="B5073" s="250" t="s">
        <v>5515</v>
      </c>
      <c r="C5073" s="250" t="s">
        <v>204</v>
      </c>
      <c r="D5073" s="251" t="n">
        <v>32.52</v>
      </c>
    </row>
    <row r="5074" customFormat="false" ht="12.8" hidden="false" customHeight="false" outlineLevel="0" collapsed="false">
      <c r="A5074" s="250" t="n">
        <v>104581</v>
      </c>
      <c r="B5074" s="250" t="s">
        <v>5516</v>
      </c>
      <c r="C5074" s="250" t="s">
        <v>204</v>
      </c>
      <c r="D5074" s="251" t="n">
        <v>16.24</v>
      </c>
    </row>
    <row r="5075" customFormat="false" ht="12.8" hidden="false" customHeight="false" outlineLevel="0" collapsed="false">
      <c r="A5075" s="250" t="n">
        <v>104582</v>
      </c>
      <c r="B5075" s="250" t="s">
        <v>5517</v>
      </c>
      <c r="C5075" s="250" t="s">
        <v>204</v>
      </c>
      <c r="D5075" s="251" t="n">
        <v>20.52</v>
      </c>
    </row>
    <row r="5076" customFormat="false" ht="12.8" hidden="false" customHeight="false" outlineLevel="0" collapsed="false">
      <c r="A5076" s="250" t="n">
        <v>104583</v>
      </c>
      <c r="B5076" s="250" t="s">
        <v>5518</v>
      </c>
      <c r="C5076" s="250" t="s">
        <v>204</v>
      </c>
      <c r="D5076" s="251" t="n">
        <v>31.8</v>
      </c>
    </row>
    <row r="5077" customFormat="false" ht="12.8" hidden="false" customHeight="false" outlineLevel="0" collapsed="false">
      <c r="A5077" s="250" t="n">
        <v>104584</v>
      </c>
      <c r="B5077" s="250" t="s">
        <v>5519</v>
      </c>
      <c r="C5077" s="250" t="s">
        <v>204</v>
      </c>
      <c r="D5077" s="251" t="n">
        <v>38.24</v>
      </c>
    </row>
    <row r="5078" customFormat="false" ht="12.8" hidden="false" customHeight="false" outlineLevel="0" collapsed="false">
      <c r="A5078" s="250" t="n">
        <v>105146</v>
      </c>
      <c r="B5078" s="250" t="s">
        <v>5520</v>
      </c>
      <c r="C5078" s="250" t="s">
        <v>204</v>
      </c>
      <c r="D5078" s="251" t="n">
        <v>23.95</v>
      </c>
    </row>
    <row r="5079" customFormat="false" ht="12.8" hidden="false" customHeight="false" outlineLevel="0" collapsed="false">
      <c r="A5079" s="250" t="n">
        <v>105147</v>
      </c>
      <c r="B5079" s="250" t="s">
        <v>5521</v>
      </c>
      <c r="C5079" s="250" t="s">
        <v>204</v>
      </c>
      <c r="D5079" s="251" t="n">
        <v>17.1</v>
      </c>
    </row>
    <row r="5080" customFormat="false" ht="12.8" hidden="false" customHeight="false" outlineLevel="0" collapsed="false">
      <c r="A5080" s="250" t="n">
        <v>105148</v>
      </c>
      <c r="B5080" s="250" t="s">
        <v>5522</v>
      </c>
      <c r="C5080" s="250" t="s">
        <v>204</v>
      </c>
      <c r="D5080" s="251" t="n">
        <v>23.96</v>
      </c>
    </row>
    <row r="5081" customFormat="false" ht="12.8" hidden="false" customHeight="false" outlineLevel="0" collapsed="false">
      <c r="A5081" s="250" t="n">
        <v>105149</v>
      </c>
      <c r="B5081" s="250" t="s">
        <v>5523</v>
      </c>
      <c r="C5081" s="250" t="s">
        <v>204</v>
      </c>
      <c r="D5081" s="251" t="n">
        <v>9.04</v>
      </c>
    </row>
    <row r="5082" customFormat="false" ht="12.8" hidden="false" customHeight="false" outlineLevel="0" collapsed="false">
      <c r="A5082" s="250" t="n">
        <v>105150</v>
      </c>
      <c r="B5082" s="250" t="s">
        <v>5524</v>
      </c>
      <c r="C5082" s="250" t="s">
        <v>204</v>
      </c>
      <c r="D5082" s="251" t="n">
        <v>10.52</v>
      </c>
    </row>
    <row r="5083" customFormat="false" ht="12.8" hidden="false" customHeight="false" outlineLevel="0" collapsed="false">
      <c r="A5083" s="250" t="n">
        <v>105151</v>
      </c>
      <c r="B5083" s="250" t="s">
        <v>5525</v>
      </c>
      <c r="C5083" s="250" t="s">
        <v>204</v>
      </c>
      <c r="D5083" s="251" t="n">
        <v>24.51</v>
      </c>
    </row>
    <row r="5084" customFormat="false" ht="12.8" hidden="false" customHeight="false" outlineLevel="0" collapsed="false">
      <c r="A5084" s="250" t="n">
        <v>105152</v>
      </c>
      <c r="B5084" s="250" t="s">
        <v>5526</v>
      </c>
      <c r="C5084" s="250" t="s">
        <v>204</v>
      </c>
      <c r="D5084" s="251" t="n">
        <v>36.01</v>
      </c>
    </row>
    <row r="5085" customFormat="false" ht="12.8" hidden="false" customHeight="false" outlineLevel="0" collapsed="false">
      <c r="A5085" s="250" t="n">
        <v>105154</v>
      </c>
      <c r="B5085" s="250" t="s">
        <v>5527</v>
      </c>
      <c r="C5085" s="250" t="s">
        <v>204</v>
      </c>
      <c r="D5085" s="251" t="n">
        <v>7.21</v>
      </c>
    </row>
    <row r="5086" customFormat="false" ht="12.8" hidden="false" customHeight="false" outlineLevel="0" collapsed="false">
      <c r="A5086" s="250" t="n">
        <v>105155</v>
      </c>
      <c r="B5086" s="250" t="s">
        <v>5528</v>
      </c>
      <c r="C5086" s="250" t="s">
        <v>204</v>
      </c>
      <c r="D5086" s="251" t="n">
        <v>10.7</v>
      </c>
    </row>
    <row r="5087" customFormat="false" ht="12.8" hidden="false" customHeight="false" outlineLevel="0" collapsed="false">
      <c r="A5087" s="250" t="n">
        <v>105156</v>
      </c>
      <c r="B5087" s="250" t="s">
        <v>5529</v>
      </c>
      <c r="C5087" s="250" t="s">
        <v>204</v>
      </c>
      <c r="D5087" s="251" t="n">
        <v>13.68</v>
      </c>
    </row>
    <row r="5088" customFormat="false" ht="12.8" hidden="false" customHeight="false" outlineLevel="0" collapsed="false">
      <c r="A5088" s="250" t="n">
        <v>105157</v>
      </c>
      <c r="B5088" s="250" t="s">
        <v>5530</v>
      </c>
      <c r="C5088" s="250" t="s">
        <v>204</v>
      </c>
      <c r="D5088" s="251" t="n">
        <v>20.91</v>
      </c>
    </row>
    <row r="5089" customFormat="false" ht="12.8" hidden="false" customHeight="false" outlineLevel="0" collapsed="false">
      <c r="A5089" s="250" t="n">
        <v>105158</v>
      </c>
      <c r="B5089" s="250" t="s">
        <v>5531</v>
      </c>
      <c r="C5089" s="250" t="s">
        <v>204</v>
      </c>
      <c r="D5089" s="251" t="n">
        <v>30.51</v>
      </c>
    </row>
    <row r="5090" customFormat="false" ht="12.8" hidden="false" customHeight="false" outlineLevel="0" collapsed="false">
      <c r="A5090" s="250" t="n">
        <v>105159</v>
      </c>
      <c r="B5090" s="250" t="s">
        <v>5532</v>
      </c>
      <c r="C5090" s="250" t="s">
        <v>204</v>
      </c>
      <c r="D5090" s="251" t="n">
        <v>53.67</v>
      </c>
    </row>
    <row r="5091" customFormat="false" ht="12.8" hidden="false" customHeight="false" outlineLevel="0" collapsed="false">
      <c r="A5091" s="250" t="n">
        <v>105160</v>
      </c>
      <c r="B5091" s="250" t="s">
        <v>5533</v>
      </c>
      <c r="C5091" s="250" t="s">
        <v>204</v>
      </c>
      <c r="D5091" s="251" t="n">
        <v>66.3</v>
      </c>
    </row>
    <row r="5092" customFormat="false" ht="12.8" hidden="false" customHeight="false" outlineLevel="0" collapsed="false">
      <c r="A5092" s="250" t="n">
        <v>105161</v>
      </c>
      <c r="B5092" s="250" t="s">
        <v>5534</v>
      </c>
      <c r="C5092" s="250" t="s">
        <v>204</v>
      </c>
      <c r="D5092" s="251" t="n">
        <v>99.21</v>
      </c>
    </row>
    <row r="5093" customFormat="false" ht="12.8" hidden="false" customHeight="false" outlineLevel="0" collapsed="false">
      <c r="A5093" s="250" t="n">
        <v>105162</v>
      </c>
      <c r="B5093" s="250" t="s">
        <v>5535</v>
      </c>
      <c r="C5093" s="250" t="s">
        <v>204</v>
      </c>
      <c r="D5093" s="251" t="n">
        <v>167.78</v>
      </c>
    </row>
    <row r="5094" customFormat="false" ht="12.8" hidden="false" customHeight="false" outlineLevel="0" collapsed="false">
      <c r="A5094" s="250" t="n">
        <v>105163</v>
      </c>
      <c r="B5094" s="250" t="s">
        <v>5536</v>
      </c>
      <c r="C5094" s="250" t="s">
        <v>204</v>
      </c>
      <c r="D5094" s="251" t="n">
        <v>15.92</v>
      </c>
    </row>
    <row r="5095" customFormat="false" ht="12.8" hidden="false" customHeight="false" outlineLevel="0" collapsed="false">
      <c r="A5095" s="250" t="n">
        <v>105164</v>
      </c>
      <c r="B5095" s="250" t="s">
        <v>5537</v>
      </c>
      <c r="C5095" s="250" t="s">
        <v>204</v>
      </c>
      <c r="D5095" s="251" t="n">
        <v>12.81</v>
      </c>
    </row>
    <row r="5096" customFormat="false" ht="12.8" hidden="false" customHeight="false" outlineLevel="0" collapsed="false">
      <c r="A5096" s="250" t="n">
        <v>105165</v>
      </c>
      <c r="B5096" s="250" t="s">
        <v>5538</v>
      </c>
      <c r="C5096" s="250" t="s">
        <v>204</v>
      </c>
      <c r="D5096" s="251" t="n">
        <v>13.22</v>
      </c>
    </row>
    <row r="5097" customFormat="false" ht="12.8" hidden="false" customHeight="false" outlineLevel="0" collapsed="false">
      <c r="A5097" s="250" t="n">
        <v>105166</v>
      </c>
      <c r="B5097" s="250" t="s">
        <v>5539</v>
      </c>
      <c r="C5097" s="250" t="s">
        <v>204</v>
      </c>
      <c r="D5097" s="251" t="n">
        <v>36.25</v>
      </c>
    </row>
    <row r="5098" customFormat="false" ht="12.8" hidden="false" customHeight="false" outlineLevel="0" collapsed="false">
      <c r="A5098" s="250" t="n">
        <v>105167</v>
      </c>
      <c r="B5098" s="250" t="s">
        <v>5540</v>
      </c>
      <c r="C5098" s="250" t="s">
        <v>204</v>
      </c>
      <c r="D5098" s="251" t="n">
        <v>234.58</v>
      </c>
    </row>
    <row r="5099" customFormat="false" ht="12.8" hidden="false" customHeight="false" outlineLevel="0" collapsed="false">
      <c r="A5099" s="250" t="n">
        <v>105169</v>
      </c>
      <c r="B5099" s="250" t="s">
        <v>5541</v>
      </c>
      <c r="C5099" s="250" t="s">
        <v>204</v>
      </c>
      <c r="D5099" s="251" t="n">
        <v>99.81</v>
      </c>
    </row>
    <row r="5100" customFormat="false" ht="12.8" hidden="false" customHeight="false" outlineLevel="0" collapsed="false">
      <c r="A5100" s="250" t="n">
        <v>105170</v>
      </c>
      <c r="B5100" s="250" t="s">
        <v>5542</v>
      </c>
      <c r="C5100" s="250" t="s">
        <v>204</v>
      </c>
      <c r="D5100" s="251" t="n">
        <v>6.29</v>
      </c>
    </row>
    <row r="5101" customFormat="false" ht="12.8" hidden="false" customHeight="false" outlineLevel="0" collapsed="false">
      <c r="A5101" s="250" t="n">
        <v>105172</v>
      </c>
      <c r="B5101" s="250" t="s">
        <v>5543</v>
      </c>
      <c r="C5101" s="250" t="s">
        <v>204</v>
      </c>
      <c r="D5101" s="251" t="n">
        <v>99.63</v>
      </c>
    </row>
    <row r="5102" customFormat="false" ht="12.8" hidden="false" customHeight="false" outlineLevel="0" collapsed="false">
      <c r="A5102" s="250" t="n">
        <v>105173</v>
      </c>
      <c r="B5102" s="250" t="s">
        <v>5544</v>
      </c>
      <c r="C5102" s="250" t="s">
        <v>204</v>
      </c>
      <c r="D5102" s="251" t="n">
        <v>100.16</v>
      </c>
    </row>
    <row r="5103" customFormat="false" ht="12.8" hidden="false" customHeight="false" outlineLevel="0" collapsed="false">
      <c r="A5103" s="250" t="n">
        <v>105174</v>
      </c>
      <c r="B5103" s="250" t="s">
        <v>5545</v>
      </c>
      <c r="C5103" s="250" t="s">
        <v>204</v>
      </c>
      <c r="D5103" s="251" t="n">
        <v>144.32</v>
      </c>
    </row>
    <row r="5104" customFormat="false" ht="12.8" hidden="false" customHeight="false" outlineLevel="0" collapsed="false">
      <c r="A5104" s="250" t="n">
        <v>105175</v>
      </c>
      <c r="B5104" s="250" t="s">
        <v>5546</v>
      </c>
      <c r="C5104" s="250" t="s">
        <v>204</v>
      </c>
      <c r="D5104" s="251" t="n">
        <v>142.45</v>
      </c>
    </row>
    <row r="5105" customFormat="false" ht="12.8" hidden="false" customHeight="false" outlineLevel="0" collapsed="false">
      <c r="A5105" s="250" t="n">
        <v>105176</v>
      </c>
      <c r="B5105" s="250" t="s">
        <v>5547</v>
      </c>
      <c r="C5105" s="250" t="s">
        <v>204</v>
      </c>
      <c r="D5105" s="251" t="n">
        <v>179.88</v>
      </c>
    </row>
    <row r="5106" customFormat="false" ht="12.8" hidden="false" customHeight="false" outlineLevel="0" collapsed="false">
      <c r="A5106" s="250" t="n">
        <v>105177</v>
      </c>
      <c r="B5106" s="250" t="s">
        <v>5548</v>
      </c>
      <c r="C5106" s="250" t="s">
        <v>204</v>
      </c>
      <c r="D5106" s="251" t="n">
        <v>160.26</v>
      </c>
    </row>
    <row r="5107" customFormat="false" ht="12.8" hidden="false" customHeight="false" outlineLevel="0" collapsed="false">
      <c r="A5107" s="250" t="n">
        <v>105178</v>
      </c>
      <c r="B5107" s="250" t="s">
        <v>5549</v>
      </c>
      <c r="C5107" s="250" t="s">
        <v>204</v>
      </c>
      <c r="D5107" s="251" t="n">
        <v>155.7</v>
      </c>
    </row>
    <row r="5108" customFormat="false" ht="12.8" hidden="false" customHeight="false" outlineLevel="0" collapsed="false">
      <c r="A5108" s="250" t="n">
        <v>105179</v>
      </c>
      <c r="B5108" s="250" t="s">
        <v>5550</v>
      </c>
      <c r="C5108" s="250" t="s">
        <v>204</v>
      </c>
      <c r="D5108" s="251" t="n">
        <v>10.38</v>
      </c>
    </row>
    <row r="5109" customFormat="false" ht="12.8" hidden="false" customHeight="false" outlineLevel="0" collapsed="false">
      <c r="A5109" s="250" t="n">
        <v>105180</v>
      </c>
      <c r="B5109" s="250" t="s">
        <v>5551</v>
      </c>
      <c r="C5109" s="250" t="s">
        <v>204</v>
      </c>
      <c r="D5109" s="251" t="n">
        <v>14.2</v>
      </c>
    </row>
    <row r="5110" customFormat="false" ht="12.8" hidden="false" customHeight="false" outlineLevel="0" collapsed="false">
      <c r="A5110" s="250" t="n">
        <v>105181</v>
      </c>
      <c r="B5110" s="250" t="s">
        <v>5552</v>
      </c>
      <c r="C5110" s="250" t="s">
        <v>204</v>
      </c>
      <c r="D5110" s="251" t="n">
        <v>19.17</v>
      </c>
    </row>
    <row r="5111" customFormat="false" ht="12.8" hidden="false" customHeight="false" outlineLevel="0" collapsed="false">
      <c r="A5111" s="250" t="n">
        <v>105182</v>
      </c>
      <c r="B5111" s="250" t="s">
        <v>5553</v>
      </c>
      <c r="C5111" s="250" t="s">
        <v>204</v>
      </c>
      <c r="D5111" s="251" t="n">
        <v>42.38</v>
      </c>
    </row>
    <row r="5112" customFormat="false" ht="12.8" hidden="false" customHeight="false" outlineLevel="0" collapsed="false">
      <c r="A5112" s="250" t="n">
        <v>105183</v>
      </c>
      <c r="B5112" s="250" t="s">
        <v>5554</v>
      </c>
      <c r="C5112" s="250" t="s">
        <v>204</v>
      </c>
      <c r="D5112" s="251" t="n">
        <v>86.91</v>
      </c>
    </row>
    <row r="5113" customFormat="false" ht="12.8" hidden="false" customHeight="false" outlineLevel="0" collapsed="false">
      <c r="A5113" s="250" t="n">
        <v>105184</v>
      </c>
      <c r="B5113" s="250" t="s">
        <v>5555</v>
      </c>
      <c r="C5113" s="250" t="s">
        <v>204</v>
      </c>
      <c r="D5113" s="251" t="n">
        <v>107.73</v>
      </c>
    </row>
    <row r="5114" customFormat="false" ht="12.8" hidden="false" customHeight="false" outlineLevel="0" collapsed="false">
      <c r="A5114" s="250" t="n">
        <v>105189</v>
      </c>
      <c r="B5114" s="250" t="s">
        <v>5556</v>
      </c>
      <c r="C5114" s="250" t="s">
        <v>204</v>
      </c>
      <c r="D5114" s="251" t="n">
        <v>22.91</v>
      </c>
    </row>
    <row r="5115" customFormat="false" ht="12.8" hidden="false" customHeight="false" outlineLevel="0" collapsed="false">
      <c r="A5115" s="250" t="n">
        <v>105190</v>
      </c>
      <c r="B5115" s="250" t="s">
        <v>5557</v>
      </c>
      <c r="C5115" s="250" t="s">
        <v>204</v>
      </c>
      <c r="D5115" s="251" t="n">
        <v>28.1</v>
      </c>
    </row>
    <row r="5116" customFormat="false" ht="12.8" hidden="false" customHeight="false" outlineLevel="0" collapsed="false">
      <c r="A5116" s="250" t="n">
        <v>105193</v>
      </c>
      <c r="B5116" s="250" t="s">
        <v>5558</v>
      </c>
      <c r="C5116" s="250" t="s">
        <v>204</v>
      </c>
      <c r="D5116" s="251" t="n">
        <v>170.36</v>
      </c>
    </row>
    <row r="5117" customFormat="false" ht="12.8" hidden="false" customHeight="false" outlineLevel="0" collapsed="false">
      <c r="A5117" s="250" t="n">
        <v>105194</v>
      </c>
      <c r="B5117" s="250" t="s">
        <v>5559</v>
      </c>
      <c r="C5117" s="250" t="s">
        <v>204</v>
      </c>
      <c r="D5117" s="251" t="n">
        <v>97.86</v>
      </c>
    </row>
    <row r="5118" customFormat="false" ht="12.8" hidden="false" customHeight="false" outlineLevel="0" collapsed="false">
      <c r="A5118" s="250" t="n">
        <v>105195</v>
      </c>
      <c r="B5118" s="250" t="s">
        <v>5560</v>
      </c>
      <c r="C5118" s="250" t="s">
        <v>204</v>
      </c>
      <c r="D5118" s="251" t="n">
        <v>246.1</v>
      </c>
    </row>
    <row r="5119" customFormat="false" ht="12.8" hidden="false" customHeight="false" outlineLevel="0" collapsed="false">
      <c r="A5119" s="250" t="n">
        <v>105196</v>
      </c>
      <c r="B5119" s="250" t="s">
        <v>5561</v>
      </c>
      <c r="C5119" s="250" t="s">
        <v>204</v>
      </c>
      <c r="D5119" s="251" t="n">
        <v>261.6</v>
      </c>
    </row>
    <row r="5120" customFormat="false" ht="12.8" hidden="false" customHeight="false" outlineLevel="0" collapsed="false">
      <c r="A5120" s="250" t="n">
        <v>105197</v>
      </c>
      <c r="B5120" s="250" t="s">
        <v>5562</v>
      </c>
      <c r="C5120" s="250" t="s">
        <v>204</v>
      </c>
      <c r="D5120" s="251" t="n">
        <v>180.93</v>
      </c>
    </row>
    <row r="5121" customFormat="false" ht="12.8" hidden="false" customHeight="false" outlineLevel="0" collapsed="false">
      <c r="A5121" s="250" t="n">
        <v>105198</v>
      </c>
      <c r="B5121" s="250" t="s">
        <v>5563</v>
      </c>
      <c r="C5121" s="250" t="s">
        <v>204</v>
      </c>
      <c r="D5121" s="251" t="n">
        <v>369.99</v>
      </c>
    </row>
    <row r="5122" customFormat="false" ht="12.8" hidden="false" customHeight="false" outlineLevel="0" collapsed="false">
      <c r="A5122" s="250" t="n">
        <v>105199</v>
      </c>
      <c r="B5122" s="250" t="s">
        <v>5564</v>
      </c>
      <c r="C5122" s="250" t="s">
        <v>204</v>
      </c>
      <c r="D5122" s="251" t="n">
        <v>238.17</v>
      </c>
    </row>
    <row r="5123" customFormat="false" ht="12.8" hidden="false" customHeight="false" outlineLevel="0" collapsed="false">
      <c r="A5123" s="250" t="n">
        <v>105200</v>
      </c>
      <c r="B5123" s="250" t="s">
        <v>5565</v>
      </c>
      <c r="C5123" s="250" t="s">
        <v>204</v>
      </c>
      <c r="D5123" s="251" t="n">
        <v>143.55</v>
      </c>
    </row>
    <row r="5124" customFormat="false" ht="12.8" hidden="false" customHeight="false" outlineLevel="0" collapsed="false">
      <c r="A5124" s="250" t="n">
        <v>105201</v>
      </c>
      <c r="B5124" s="250" t="s">
        <v>5566</v>
      </c>
      <c r="C5124" s="250" t="s">
        <v>204</v>
      </c>
      <c r="D5124" s="251" t="n">
        <v>325.08</v>
      </c>
    </row>
    <row r="5125" customFormat="false" ht="12.8" hidden="false" customHeight="false" outlineLevel="0" collapsed="false">
      <c r="A5125" s="250" t="n">
        <v>105202</v>
      </c>
      <c r="B5125" s="250" t="s">
        <v>5567</v>
      </c>
      <c r="C5125" s="250" t="s">
        <v>204</v>
      </c>
      <c r="D5125" s="251" t="n">
        <v>294.2</v>
      </c>
    </row>
    <row r="5126" customFormat="false" ht="12.8" hidden="false" customHeight="false" outlineLevel="0" collapsed="false">
      <c r="A5126" s="250" t="n">
        <v>105203</v>
      </c>
      <c r="B5126" s="250" t="s">
        <v>5568</v>
      </c>
      <c r="C5126" s="250" t="s">
        <v>204</v>
      </c>
      <c r="D5126" s="251" t="n">
        <v>180.15</v>
      </c>
    </row>
    <row r="5127" customFormat="false" ht="12.8" hidden="false" customHeight="false" outlineLevel="0" collapsed="false">
      <c r="A5127" s="250" t="n">
        <v>105204</v>
      </c>
      <c r="B5127" s="250" t="s">
        <v>5569</v>
      </c>
      <c r="C5127" s="250" t="s">
        <v>204</v>
      </c>
      <c r="D5127" s="251" t="n">
        <v>390.65</v>
      </c>
    </row>
    <row r="5128" customFormat="false" ht="12.8" hidden="false" customHeight="false" outlineLevel="0" collapsed="false">
      <c r="A5128" s="250" t="n">
        <v>105205</v>
      </c>
      <c r="B5128" s="250" t="s">
        <v>5570</v>
      </c>
      <c r="C5128" s="250" t="s">
        <v>204</v>
      </c>
      <c r="D5128" s="251" t="n">
        <v>272.09</v>
      </c>
    </row>
    <row r="5129" customFormat="false" ht="12.8" hidden="false" customHeight="false" outlineLevel="0" collapsed="false">
      <c r="A5129" s="250" t="n">
        <v>105206</v>
      </c>
      <c r="B5129" s="250" t="s">
        <v>5571</v>
      </c>
      <c r="C5129" s="250" t="s">
        <v>204</v>
      </c>
      <c r="D5129" s="251" t="n">
        <v>171.85</v>
      </c>
    </row>
    <row r="5130" customFormat="false" ht="12.8" hidden="false" customHeight="false" outlineLevel="0" collapsed="false">
      <c r="A5130" s="250" t="n">
        <v>105207</v>
      </c>
      <c r="B5130" s="250" t="s">
        <v>5572</v>
      </c>
      <c r="C5130" s="250" t="s">
        <v>204</v>
      </c>
      <c r="D5130" s="251" t="n">
        <v>379.59</v>
      </c>
    </row>
    <row r="5131" customFormat="false" ht="12.8" hidden="false" customHeight="false" outlineLevel="0" collapsed="false">
      <c r="A5131" s="250" t="n">
        <v>105208</v>
      </c>
      <c r="B5131" s="250" t="s">
        <v>5573</v>
      </c>
      <c r="C5131" s="250" t="s">
        <v>204</v>
      </c>
      <c r="D5131" s="251" t="n">
        <v>357.12</v>
      </c>
    </row>
    <row r="5132" customFormat="false" ht="12.8" hidden="false" customHeight="false" outlineLevel="0" collapsed="false">
      <c r="A5132" s="250" t="n">
        <v>105209</v>
      </c>
      <c r="B5132" s="250" t="s">
        <v>5574</v>
      </c>
      <c r="C5132" s="250" t="s">
        <v>204</v>
      </c>
      <c r="D5132" s="251" t="n">
        <v>175.33</v>
      </c>
    </row>
    <row r="5133" customFormat="false" ht="12.8" hidden="false" customHeight="false" outlineLevel="0" collapsed="false">
      <c r="A5133" s="250" t="n">
        <v>105210</v>
      </c>
      <c r="B5133" s="250" t="s">
        <v>5575</v>
      </c>
      <c r="C5133" s="250" t="s">
        <v>204</v>
      </c>
      <c r="D5133" s="251" t="n">
        <v>460.45</v>
      </c>
    </row>
    <row r="5134" customFormat="false" ht="12.8" hidden="false" customHeight="false" outlineLevel="0" collapsed="false">
      <c r="A5134" s="250" t="n">
        <v>105211</v>
      </c>
      <c r="B5134" s="250" t="s">
        <v>5576</v>
      </c>
      <c r="C5134" s="250" t="s">
        <v>204</v>
      </c>
      <c r="D5134" s="251" t="n">
        <v>275.73</v>
      </c>
    </row>
    <row r="5135" customFormat="false" ht="12.8" hidden="false" customHeight="false" outlineLevel="0" collapsed="false">
      <c r="A5135" s="250" t="n">
        <v>105212</v>
      </c>
      <c r="B5135" s="250" t="s">
        <v>5577</v>
      </c>
      <c r="C5135" s="250" t="s">
        <v>204</v>
      </c>
      <c r="D5135" s="251" t="n">
        <v>273.27</v>
      </c>
    </row>
    <row r="5136" customFormat="false" ht="12.8" hidden="false" customHeight="false" outlineLevel="0" collapsed="false">
      <c r="A5136" s="250" t="n">
        <v>105213</v>
      </c>
      <c r="B5136" s="250" t="s">
        <v>5578</v>
      </c>
      <c r="C5136" s="250" t="s">
        <v>204</v>
      </c>
      <c r="D5136" s="251" t="n">
        <v>188.19</v>
      </c>
    </row>
    <row r="5137" customFormat="false" ht="12.8" hidden="false" customHeight="false" outlineLevel="0" collapsed="false">
      <c r="A5137" s="250" t="n">
        <v>105214</v>
      </c>
      <c r="B5137" s="250" t="s">
        <v>5579</v>
      </c>
      <c r="C5137" s="250" t="s">
        <v>204</v>
      </c>
      <c r="D5137" s="251" t="n">
        <v>39.91</v>
      </c>
    </row>
    <row r="5138" customFormat="false" ht="12.8" hidden="false" customHeight="false" outlineLevel="0" collapsed="false">
      <c r="A5138" s="250" t="n">
        <v>105215</v>
      </c>
      <c r="B5138" s="250" t="s">
        <v>5580</v>
      </c>
      <c r="C5138" s="250" t="s">
        <v>204</v>
      </c>
      <c r="D5138" s="251" t="n">
        <v>9.22</v>
      </c>
    </row>
    <row r="5139" customFormat="false" ht="12.8" hidden="false" customHeight="false" outlineLevel="0" collapsed="false">
      <c r="A5139" s="250" t="n">
        <v>105216</v>
      </c>
      <c r="B5139" s="250" t="s">
        <v>5581</v>
      </c>
      <c r="C5139" s="250" t="s">
        <v>204</v>
      </c>
      <c r="D5139" s="251" t="n">
        <v>33.65</v>
      </c>
    </row>
    <row r="5140" customFormat="false" ht="12.8" hidden="false" customHeight="false" outlineLevel="0" collapsed="false">
      <c r="A5140" s="250" t="n">
        <v>105217</v>
      </c>
      <c r="B5140" s="250" t="s">
        <v>5582</v>
      </c>
      <c r="C5140" s="250" t="s">
        <v>204</v>
      </c>
      <c r="D5140" s="251" t="n">
        <v>37.93</v>
      </c>
    </row>
    <row r="5141" customFormat="false" ht="12.8" hidden="false" customHeight="false" outlineLevel="0" collapsed="false">
      <c r="A5141" s="250" t="n">
        <v>105218</v>
      </c>
      <c r="B5141" s="250" t="s">
        <v>5583</v>
      </c>
      <c r="C5141" s="250" t="s">
        <v>204</v>
      </c>
      <c r="D5141" s="251" t="n">
        <v>65.73</v>
      </c>
    </row>
    <row r="5142" customFormat="false" ht="12.8" hidden="false" customHeight="false" outlineLevel="0" collapsed="false">
      <c r="A5142" s="250" t="n">
        <v>105219</v>
      </c>
      <c r="B5142" s="250" t="s">
        <v>5584</v>
      </c>
      <c r="C5142" s="250" t="s">
        <v>204</v>
      </c>
      <c r="D5142" s="251" t="n">
        <v>11.5</v>
      </c>
    </row>
    <row r="5143" customFormat="false" ht="12.8" hidden="false" customHeight="false" outlineLevel="0" collapsed="false">
      <c r="A5143" s="250" t="n">
        <v>105220</v>
      </c>
      <c r="B5143" s="250" t="s">
        <v>5585</v>
      </c>
      <c r="C5143" s="250" t="s">
        <v>204</v>
      </c>
      <c r="D5143" s="251" t="n">
        <v>15.69</v>
      </c>
    </row>
    <row r="5144" customFormat="false" ht="12.8" hidden="false" customHeight="false" outlineLevel="0" collapsed="false">
      <c r="A5144" s="250" t="n">
        <v>105221</v>
      </c>
      <c r="B5144" s="250" t="s">
        <v>5586</v>
      </c>
      <c r="C5144" s="250" t="s">
        <v>204</v>
      </c>
      <c r="D5144" s="251" t="n">
        <v>24</v>
      </c>
    </row>
    <row r="5145" customFormat="false" ht="12.8" hidden="false" customHeight="false" outlineLevel="0" collapsed="false">
      <c r="A5145" s="250" t="n">
        <v>105222</v>
      </c>
      <c r="B5145" s="250" t="s">
        <v>5587</v>
      </c>
      <c r="C5145" s="250" t="s">
        <v>204</v>
      </c>
      <c r="D5145" s="251" t="n">
        <v>68.18</v>
      </c>
    </row>
    <row r="5146" customFormat="false" ht="12.8" hidden="false" customHeight="false" outlineLevel="0" collapsed="false">
      <c r="A5146" s="250" t="n">
        <v>105223</v>
      </c>
      <c r="B5146" s="250" t="s">
        <v>5588</v>
      </c>
      <c r="C5146" s="250" t="s">
        <v>204</v>
      </c>
      <c r="D5146" s="251" t="n">
        <v>155.49</v>
      </c>
    </row>
    <row r="5147" customFormat="false" ht="12.8" hidden="false" customHeight="false" outlineLevel="0" collapsed="false">
      <c r="A5147" s="250" t="n">
        <v>105224</v>
      </c>
      <c r="B5147" s="250" t="s">
        <v>5589</v>
      </c>
      <c r="C5147" s="250" t="s">
        <v>204</v>
      </c>
      <c r="D5147" s="251" t="n">
        <v>226.19</v>
      </c>
    </row>
    <row r="5148" customFormat="false" ht="12.8" hidden="false" customHeight="false" outlineLevel="0" collapsed="false">
      <c r="A5148" s="250" t="n">
        <v>105225</v>
      </c>
      <c r="B5148" s="250" t="s">
        <v>5590</v>
      </c>
      <c r="C5148" s="250" t="s">
        <v>204</v>
      </c>
      <c r="D5148" s="251" t="n">
        <v>17.07</v>
      </c>
    </row>
    <row r="5149" customFormat="false" ht="12.8" hidden="false" customHeight="false" outlineLevel="0" collapsed="false">
      <c r="A5149" s="250" t="n">
        <v>105226</v>
      </c>
      <c r="B5149" s="250" t="s">
        <v>5591</v>
      </c>
      <c r="C5149" s="250" t="s">
        <v>204</v>
      </c>
      <c r="D5149" s="251" t="n">
        <v>39</v>
      </c>
    </row>
    <row r="5150" customFormat="false" ht="12.8" hidden="false" customHeight="false" outlineLevel="0" collapsed="false">
      <c r="A5150" s="250" t="n">
        <v>105227</v>
      </c>
      <c r="B5150" s="250" t="s">
        <v>5592</v>
      </c>
      <c r="C5150" s="250" t="s">
        <v>204</v>
      </c>
      <c r="D5150" s="251" t="n">
        <v>55.72</v>
      </c>
    </row>
    <row r="5151" customFormat="false" ht="12.8" hidden="false" customHeight="false" outlineLevel="0" collapsed="false">
      <c r="A5151" s="250" t="n">
        <v>105228</v>
      </c>
      <c r="B5151" s="250" t="s">
        <v>5593</v>
      </c>
      <c r="C5151" s="250" t="s">
        <v>204</v>
      </c>
      <c r="D5151" s="251" t="n">
        <v>12.22</v>
      </c>
    </row>
    <row r="5152" customFormat="false" ht="12.8" hidden="false" customHeight="false" outlineLevel="0" collapsed="false">
      <c r="A5152" s="250" t="n">
        <v>105229</v>
      </c>
      <c r="B5152" s="250" t="s">
        <v>5594</v>
      </c>
      <c r="C5152" s="250" t="s">
        <v>204</v>
      </c>
      <c r="D5152" s="251" t="n">
        <v>29.16</v>
      </c>
    </row>
    <row r="5153" customFormat="false" ht="12.8" hidden="false" customHeight="false" outlineLevel="0" collapsed="false">
      <c r="A5153" s="250" t="n">
        <v>105230</v>
      </c>
      <c r="B5153" s="250" t="s">
        <v>5595</v>
      </c>
      <c r="C5153" s="250" t="s">
        <v>204</v>
      </c>
      <c r="D5153" s="251" t="n">
        <v>8.87</v>
      </c>
    </row>
    <row r="5154" customFormat="false" ht="12.8" hidden="false" customHeight="false" outlineLevel="0" collapsed="false">
      <c r="A5154" s="250" t="n">
        <v>105231</v>
      </c>
      <c r="B5154" s="250" t="s">
        <v>5596</v>
      </c>
      <c r="C5154" s="250" t="s">
        <v>204</v>
      </c>
      <c r="D5154" s="251" t="n">
        <v>10.36</v>
      </c>
    </row>
    <row r="5155" customFormat="false" ht="12.8" hidden="false" customHeight="false" outlineLevel="0" collapsed="false">
      <c r="A5155" s="250" t="n">
        <v>105232</v>
      </c>
      <c r="B5155" s="250" t="s">
        <v>5597</v>
      </c>
      <c r="C5155" s="250" t="s">
        <v>204</v>
      </c>
      <c r="D5155" s="251" t="n">
        <v>18.78</v>
      </c>
    </row>
    <row r="5156" customFormat="false" ht="12.8" hidden="false" customHeight="false" outlineLevel="0" collapsed="false">
      <c r="A5156" s="250" t="n">
        <v>105233</v>
      </c>
      <c r="B5156" s="250" t="s">
        <v>5598</v>
      </c>
      <c r="C5156" s="250" t="s">
        <v>204</v>
      </c>
      <c r="D5156" s="251" t="n">
        <v>8.36</v>
      </c>
    </row>
    <row r="5157" customFormat="false" ht="12.8" hidden="false" customHeight="false" outlineLevel="0" collapsed="false">
      <c r="A5157" s="250" t="n">
        <v>105234</v>
      </c>
      <c r="B5157" s="250" t="s">
        <v>5599</v>
      </c>
      <c r="C5157" s="250" t="s">
        <v>204</v>
      </c>
      <c r="D5157" s="251" t="n">
        <v>10.22</v>
      </c>
    </row>
    <row r="5158" customFormat="false" ht="12.8" hidden="false" customHeight="false" outlineLevel="0" collapsed="false">
      <c r="A5158" s="250" t="n">
        <v>97895</v>
      </c>
      <c r="B5158" s="250" t="s">
        <v>5600</v>
      </c>
      <c r="C5158" s="250" t="s">
        <v>204</v>
      </c>
      <c r="D5158" s="251" t="n">
        <v>195.58</v>
      </c>
    </row>
    <row r="5159" customFormat="false" ht="12.8" hidden="false" customHeight="false" outlineLevel="0" collapsed="false">
      <c r="A5159" s="250" t="n">
        <v>97896</v>
      </c>
      <c r="B5159" s="250" t="s">
        <v>5601</v>
      </c>
      <c r="C5159" s="250" t="s">
        <v>204</v>
      </c>
      <c r="D5159" s="251" t="n">
        <v>362.66</v>
      </c>
    </row>
    <row r="5160" customFormat="false" ht="12.8" hidden="false" customHeight="false" outlineLevel="0" collapsed="false">
      <c r="A5160" s="250" t="n">
        <v>97897</v>
      </c>
      <c r="B5160" s="250" t="s">
        <v>5602</v>
      </c>
      <c r="C5160" s="250" t="s">
        <v>204</v>
      </c>
      <c r="D5160" s="251" t="n">
        <v>470.45</v>
      </c>
    </row>
    <row r="5161" customFormat="false" ht="12.8" hidden="false" customHeight="false" outlineLevel="0" collapsed="false">
      <c r="A5161" s="250" t="n">
        <v>97898</v>
      </c>
      <c r="B5161" s="250" t="s">
        <v>5603</v>
      </c>
      <c r="C5161" s="250" t="s">
        <v>204</v>
      </c>
      <c r="D5161" s="251" t="n">
        <v>910.87</v>
      </c>
    </row>
    <row r="5162" customFormat="false" ht="12.8" hidden="false" customHeight="false" outlineLevel="0" collapsed="false">
      <c r="A5162" s="250" t="n">
        <v>97900</v>
      </c>
      <c r="B5162" s="250" t="s">
        <v>5604</v>
      </c>
      <c r="C5162" s="250" t="s">
        <v>204</v>
      </c>
      <c r="D5162" s="251" t="n">
        <v>205.33</v>
      </c>
    </row>
    <row r="5163" customFormat="false" ht="12.8" hidden="false" customHeight="false" outlineLevel="0" collapsed="false">
      <c r="A5163" s="250" t="n">
        <v>97901</v>
      </c>
      <c r="B5163" s="250" t="s">
        <v>5605</v>
      </c>
      <c r="C5163" s="250" t="s">
        <v>204</v>
      </c>
      <c r="D5163" s="251" t="n">
        <v>322.75</v>
      </c>
    </row>
    <row r="5164" customFormat="false" ht="12.8" hidden="false" customHeight="false" outlineLevel="0" collapsed="false">
      <c r="A5164" s="250" t="n">
        <v>97902</v>
      </c>
      <c r="B5164" s="250" t="s">
        <v>5606</v>
      </c>
      <c r="C5164" s="250" t="s">
        <v>204</v>
      </c>
      <c r="D5164" s="251" t="n">
        <v>623.96</v>
      </c>
    </row>
    <row r="5165" customFormat="false" ht="12.8" hidden="false" customHeight="false" outlineLevel="0" collapsed="false">
      <c r="A5165" s="250" t="n">
        <v>97903</v>
      </c>
      <c r="B5165" s="250" t="s">
        <v>5607</v>
      </c>
      <c r="C5165" s="250" t="s">
        <v>204</v>
      </c>
      <c r="D5165" s="251" t="n">
        <v>865.57</v>
      </c>
    </row>
    <row r="5166" customFormat="false" ht="12.8" hidden="false" customHeight="false" outlineLevel="0" collapsed="false">
      <c r="A5166" s="250" t="n">
        <v>97904</v>
      </c>
      <c r="B5166" s="250" t="s">
        <v>5608</v>
      </c>
      <c r="C5166" s="250" t="s">
        <v>204</v>
      </c>
      <c r="D5166" s="251" t="n">
        <v>1002.27</v>
      </c>
    </row>
    <row r="5167" customFormat="false" ht="12.8" hidden="false" customHeight="false" outlineLevel="0" collapsed="false">
      <c r="A5167" s="250" t="n">
        <v>97905</v>
      </c>
      <c r="B5167" s="250" t="s">
        <v>5609</v>
      </c>
      <c r="C5167" s="250" t="s">
        <v>204</v>
      </c>
      <c r="D5167" s="251" t="n">
        <v>263.14</v>
      </c>
    </row>
    <row r="5168" customFormat="false" ht="12.8" hidden="false" customHeight="false" outlineLevel="0" collapsed="false">
      <c r="A5168" s="250" t="n">
        <v>97906</v>
      </c>
      <c r="B5168" s="250" t="s">
        <v>5610</v>
      </c>
      <c r="C5168" s="250" t="s">
        <v>204</v>
      </c>
      <c r="D5168" s="251" t="n">
        <v>485.49</v>
      </c>
    </row>
    <row r="5169" customFormat="false" ht="12.8" hidden="false" customHeight="false" outlineLevel="0" collapsed="false">
      <c r="A5169" s="250" t="n">
        <v>97907</v>
      </c>
      <c r="B5169" s="250" t="s">
        <v>5611</v>
      </c>
      <c r="C5169" s="250" t="s">
        <v>204</v>
      </c>
      <c r="D5169" s="251" t="n">
        <v>688.87</v>
      </c>
    </row>
    <row r="5170" customFormat="false" ht="12.8" hidden="false" customHeight="false" outlineLevel="0" collapsed="false">
      <c r="A5170" s="250" t="n">
        <v>97908</v>
      </c>
      <c r="B5170" s="250" t="s">
        <v>5612</v>
      </c>
      <c r="C5170" s="250" t="s">
        <v>204</v>
      </c>
      <c r="D5170" s="251" t="n">
        <v>793.17</v>
      </c>
    </row>
    <row r="5171" customFormat="false" ht="12.8" hidden="false" customHeight="false" outlineLevel="0" collapsed="false">
      <c r="A5171" s="250" t="n">
        <v>98102</v>
      </c>
      <c r="B5171" s="250" t="s">
        <v>5613</v>
      </c>
      <c r="C5171" s="250" t="s">
        <v>204</v>
      </c>
      <c r="D5171" s="251" t="n">
        <v>185.86</v>
      </c>
    </row>
    <row r="5172" customFormat="false" ht="12.8" hidden="false" customHeight="false" outlineLevel="0" collapsed="false">
      <c r="A5172" s="250" t="n">
        <v>98104</v>
      </c>
      <c r="B5172" s="250" t="s">
        <v>5614</v>
      </c>
      <c r="C5172" s="250" t="s">
        <v>204</v>
      </c>
      <c r="D5172" s="251" t="n">
        <v>409.63</v>
      </c>
    </row>
    <row r="5173" customFormat="false" ht="12.8" hidden="false" customHeight="false" outlineLevel="0" collapsed="false">
      <c r="A5173" s="250" t="n">
        <v>98105</v>
      </c>
      <c r="B5173" s="250" t="s">
        <v>5615</v>
      </c>
      <c r="C5173" s="250" t="s">
        <v>204</v>
      </c>
      <c r="D5173" s="251" t="n">
        <v>713.08</v>
      </c>
    </row>
    <row r="5174" customFormat="false" ht="12.8" hidden="false" customHeight="false" outlineLevel="0" collapsed="false">
      <c r="A5174" s="250" t="n">
        <v>98106</v>
      </c>
      <c r="B5174" s="250" t="s">
        <v>5616</v>
      </c>
      <c r="C5174" s="250" t="s">
        <v>204</v>
      </c>
      <c r="D5174" s="251" t="n">
        <v>1176.47</v>
      </c>
    </row>
    <row r="5175" customFormat="false" ht="12.8" hidden="false" customHeight="false" outlineLevel="0" collapsed="false">
      <c r="A5175" s="250" t="n">
        <v>98107</v>
      </c>
      <c r="B5175" s="250" t="s">
        <v>5617</v>
      </c>
      <c r="C5175" s="250" t="s">
        <v>204</v>
      </c>
      <c r="D5175" s="251" t="n">
        <v>302.36</v>
      </c>
    </row>
    <row r="5176" customFormat="false" ht="12.8" hidden="false" customHeight="false" outlineLevel="0" collapsed="false">
      <c r="A5176" s="250" t="n">
        <v>98108</v>
      </c>
      <c r="B5176" s="250" t="s">
        <v>5618</v>
      </c>
      <c r="C5176" s="250" t="s">
        <v>204</v>
      </c>
      <c r="D5176" s="251" t="n">
        <v>539.93</v>
      </c>
    </row>
    <row r="5177" customFormat="false" ht="12.8" hidden="false" customHeight="false" outlineLevel="0" collapsed="false">
      <c r="A5177" s="250" t="n">
        <v>99250</v>
      </c>
      <c r="B5177" s="250" t="s">
        <v>5619</v>
      </c>
      <c r="C5177" s="250" t="s">
        <v>204</v>
      </c>
      <c r="D5177" s="251" t="n">
        <v>200.77</v>
      </c>
    </row>
    <row r="5178" customFormat="false" ht="12.8" hidden="false" customHeight="false" outlineLevel="0" collapsed="false">
      <c r="A5178" s="250" t="n">
        <v>99251</v>
      </c>
      <c r="B5178" s="250" t="s">
        <v>5620</v>
      </c>
      <c r="C5178" s="250" t="s">
        <v>204</v>
      </c>
      <c r="D5178" s="251" t="n">
        <v>314.92</v>
      </c>
    </row>
    <row r="5179" customFormat="false" ht="12.8" hidden="false" customHeight="false" outlineLevel="0" collapsed="false">
      <c r="A5179" s="250" t="n">
        <v>99253</v>
      </c>
      <c r="B5179" s="250" t="s">
        <v>5621</v>
      </c>
      <c r="C5179" s="250" t="s">
        <v>204</v>
      </c>
      <c r="D5179" s="251" t="n">
        <v>606.39</v>
      </c>
    </row>
    <row r="5180" customFormat="false" ht="12.8" hidden="false" customHeight="false" outlineLevel="0" collapsed="false">
      <c r="A5180" s="250" t="n">
        <v>99255</v>
      </c>
      <c r="B5180" s="250" t="s">
        <v>5622</v>
      </c>
      <c r="C5180" s="250" t="s">
        <v>204</v>
      </c>
      <c r="D5180" s="251" t="n">
        <v>841.48</v>
      </c>
    </row>
    <row r="5181" customFormat="false" ht="12.8" hidden="false" customHeight="false" outlineLevel="0" collapsed="false">
      <c r="A5181" s="250" t="n">
        <v>99257</v>
      </c>
      <c r="B5181" s="250" t="s">
        <v>5623</v>
      </c>
      <c r="C5181" s="250" t="s">
        <v>204</v>
      </c>
      <c r="D5181" s="251" t="n">
        <v>971.11</v>
      </c>
    </row>
    <row r="5182" customFormat="false" ht="12.8" hidden="false" customHeight="false" outlineLevel="0" collapsed="false">
      <c r="A5182" s="250" t="n">
        <v>99258</v>
      </c>
      <c r="B5182" s="250" t="s">
        <v>5624</v>
      </c>
      <c r="C5182" s="250" t="s">
        <v>204</v>
      </c>
      <c r="D5182" s="251" t="n">
        <v>258.16</v>
      </c>
    </row>
    <row r="5183" customFormat="false" ht="12.8" hidden="false" customHeight="false" outlineLevel="0" collapsed="false">
      <c r="A5183" s="250" t="n">
        <v>99260</v>
      </c>
      <c r="B5183" s="250" t="s">
        <v>5625</v>
      </c>
      <c r="C5183" s="250" t="s">
        <v>204</v>
      </c>
      <c r="D5183" s="251" t="n">
        <v>474.42</v>
      </c>
    </row>
    <row r="5184" customFormat="false" ht="12.8" hidden="false" customHeight="false" outlineLevel="0" collapsed="false">
      <c r="A5184" s="250" t="n">
        <v>99262</v>
      </c>
      <c r="B5184" s="250" t="s">
        <v>5626</v>
      </c>
      <c r="C5184" s="250" t="s">
        <v>204</v>
      </c>
      <c r="D5184" s="251" t="n">
        <v>673.07</v>
      </c>
    </row>
    <row r="5185" customFormat="false" ht="12.8" hidden="false" customHeight="false" outlineLevel="0" collapsed="false">
      <c r="A5185" s="250" t="n">
        <v>99264</v>
      </c>
      <c r="B5185" s="250" t="s">
        <v>5627</v>
      </c>
      <c r="C5185" s="250" t="s">
        <v>204</v>
      </c>
      <c r="D5185" s="251" t="n">
        <v>771.83</v>
      </c>
    </row>
    <row r="5186" customFormat="false" ht="12.8" hidden="false" customHeight="false" outlineLevel="0" collapsed="false">
      <c r="A5186" s="250" t="n">
        <v>102587</v>
      </c>
      <c r="B5186" s="250" t="s">
        <v>5628</v>
      </c>
      <c r="C5186" s="250" t="s">
        <v>204</v>
      </c>
      <c r="D5186" s="251" t="n">
        <v>4.78</v>
      </c>
    </row>
    <row r="5187" customFormat="false" ht="12.8" hidden="false" customHeight="false" outlineLevel="0" collapsed="false">
      <c r="A5187" s="250" t="n">
        <v>102588</v>
      </c>
      <c r="B5187" s="250" t="s">
        <v>5629</v>
      </c>
      <c r="C5187" s="250" t="s">
        <v>204</v>
      </c>
      <c r="D5187" s="251" t="n">
        <v>6.92</v>
      </c>
    </row>
    <row r="5188" customFormat="false" ht="12.8" hidden="false" customHeight="false" outlineLevel="0" collapsed="false">
      <c r="A5188" s="250" t="n">
        <v>102589</v>
      </c>
      <c r="B5188" s="250" t="s">
        <v>5630</v>
      </c>
      <c r="C5188" s="250" t="s">
        <v>204</v>
      </c>
      <c r="D5188" s="251" t="n">
        <v>5.31</v>
      </c>
    </row>
    <row r="5189" customFormat="false" ht="12.8" hidden="false" customHeight="false" outlineLevel="0" collapsed="false">
      <c r="A5189" s="250" t="n">
        <v>102590</v>
      </c>
      <c r="B5189" s="250" t="s">
        <v>5631</v>
      </c>
      <c r="C5189" s="250" t="s">
        <v>204</v>
      </c>
      <c r="D5189" s="251" t="n">
        <v>7.45</v>
      </c>
    </row>
    <row r="5190" customFormat="false" ht="12.8" hidden="false" customHeight="false" outlineLevel="0" collapsed="false">
      <c r="A5190" s="250" t="n">
        <v>102591</v>
      </c>
      <c r="B5190" s="250" t="s">
        <v>5632</v>
      </c>
      <c r="C5190" s="250" t="s">
        <v>204</v>
      </c>
      <c r="D5190" s="251" t="n">
        <v>5.86</v>
      </c>
    </row>
    <row r="5191" customFormat="false" ht="12.8" hidden="false" customHeight="false" outlineLevel="0" collapsed="false">
      <c r="A5191" s="250" t="n">
        <v>102592</v>
      </c>
      <c r="B5191" s="250" t="s">
        <v>5633</v>
      </c>
      <c r="C5191" s="250" t="s">
        <v>204</v>
      </c>
      <c r="D5191" s="251" t="n">
        <v>7.98</v>
      </c>
    </row>
    <row r="5192" customFormat="false" ht="12.8" hidden="false" customHeight="false" outlineLevel="0" collapsed="false">
      <c r="A5192" s="250" t="n">
        <v>102593</v>
      </c>
      <c r="B5192" s="250" t="s">
        <v>5634</v>
      </c>
      <c r="C5192" s="250" t="s">
        <v>204</v>
      </c>
      <c r="D5192" s="251" t="n">
        <v>6.61</v>
      </c>
    </row>
    <row r="5193" customFormat="false" ht="12.8" hidden="false" customHeight="false" outlineLevel="0" collapsed="false">
      <c r="A5193" s="250" t="n">
        <v>102594</v>
      </c>
      <c r="B5193" s="250" t="s">
        <v>5635</v>
      </c>
      <c r="C5193" s="250" t="s">
        <v>204</v>
      </c>
      <c r="D5193" s="251" t="n">
        <v>8.75</v>
      </c>
    </row>
    <row r="5194" customFormat="false" ht="12.8" hidden="false" customHeight="false" outlineLevel="0" collapsed="false">
      <c r="A5194" s="250" t="n">
        <v>102595</v>
      </c>
      <c r="B5194" s="250" t="s">
        <v>5636</v>
      </c>
      <c r="C5194" s="250" t="s">
        <v>204</v>
      </c>
      <c r="D5194" s="251" t="n">
        <v>7.47</v>
      </c>
    </row>
    <row r="5195" customFormat="false" ht="12.8" hidden="false" customHeight="false" outlineLevel="0" collapsed="false">
      <c r="A5195" s="250" t="n">
        <v>102596</v>
      </c>
      <c r="B5195" s="250" t="s">
        <v>5637</v>
      </c>
      <c r="C5195" s="250" t="s">
        <v>204</v>
      </c>
      <c r="D5195" s="251" t="n">
        <v>9.61</v>
      </c>
    </row>
    <row r="5196" customFormat="false" ht="12.8" hidden="false" customHeight="false" outlineLevel="0" collapsed="false">
      <c r="A5196" s="250" t="n">
        <v>102597</v>
      </c>
      <c r="B5196" s="250" t="s">
        <v>5638</v>
      </c>
      <c r="C5196" s="250" t="s">
        <v>204</v>
      </c>
      <c r="D5196" s="251" t="n">
        <v>8.55</v>
      </c>
    </row>
    <row r="5197" customFormat="false" ht="12.8" hidden="false" customHeight="false" outlineLevel="0" collapsed="false">
      <c r="A5197" s="250" t="n">
        <v>102598</v>
      </c>
      <c r="B5197" s="250" t="s">
        <v>5639</v>
      </c>
      <c r="C5197" s="250" t="s">
        <v>204</v>
      </c>
      <c r="D5197" s="251" t="n">
        <v>10.69</v>
      </c>
    </row>
    <row r="5198" customFormat="false" ht="12.8" hidden="false" customHeight="false" outlineLevel="0" collapsed="false">
      <c r="A5198" s="250" t="n">
        <v>102599</v>
      </c>
      <c r="B5198" s="250" t="s">
        <v>5640</v>
      </c>
      <c r="C5198" s="250" t="s">
        <v>204</v>
      </c>
      <c r="D5198" s="251" t="n">
        <v>9.63</v>
      </c>
    </row>
    <row r="5199" customFormat="false" ht="12.8" hidden="false" customHeight="false" outlineLevel="0" collapsed="false">
      <c r="A5199" s="250" t="n">
        <v>102600</v>
      </c>
      <c r="B5199" s="250" t="s">
        <v>5641</v>
      </c>
      <c r="C5199" s="250" t="s">
        <v>204</v>
      </c>
      <c r="D5199" s="251" t="n">
        <v>11.77</v>
      </c>
    </row>
    <row r="5200" customFormat="false" ht="12.8" hidden="false" customHeight="false" outlineLevel="0" collapsed="false">
      <c r="A5200" s="250" t="n">
        <v>102601</v>
      </c>
      <c r="B5200" s="250" t="s">
        <v>5642</v>
      </c>
      <c r="C5200" s="250" t="s">
        <v>204</v>
      </c>
      <c r="D5200" s="251" t="n">
        <v>11.24</v>
      </c>
    </row>
    <row r="5201" customFormat="false" ht="12.8" hidden="false" customHeight="false" outlineLevel="0" collapsed="false">
      <c r="A5201" s="250" t="n">
        <v>102602</v>
      </c>
      <c r="B5201" s="250" t="s">
        <v>5643</v>
      </c>
      <c r="C5201" s="250" t="s">
        <v>204</v>
      </c>
      <c r="D5201" s="251" t="n">
        <v>13.38</v>
      </c>
    </row>
    <row r="5202" customFormat="false" ht="12.8" hidden="false" customHeight="false" outlineLevel="0" collapsed="false">
      <c r="A5202" s="250" t="n">
        <v>102603</v>
      </c>
      <c r="B5202" s="250" t="s">
        <v>5644</v>
      </c>
      <c r="C5202" s="250" t="s">
        <v>204</v>
      </c>
      <c r="D5202" s="251" t="n">
        <v>13.94</v>
      </c>
    </row>
    <row r="5203" customFormat="false" ht="12.8" hidden="false" customHeight="false" outlineLevel="0" collapsed="false">
      <c r="A5203" s="250" t="n">
        <v>102604</v>
      </c>
      <c r="B5203" s="250" t="s">
        <v>5645</v>
      </c>
      <c r="C5203" s="250" t="s">
        <v>204</v>
      </c>
      <c r="D5203" s="251" t="n">
        <v>16.07</v>
      </c>
    </row>
    <row r="5204" customFormat="false" ht="12.8" hidden="false" customHeight="false" outlineLevel="0" collapsed="false">
      <c r="A5204" s="250" t="n">
        <v>102605</v>
      </c>
      <c r="B5204" s="250" t="s">
        <v>5646</v>
      </c>
      <c r="C5204" s="250" t="s">
        <v>204</v>
      </c>
      <c r="D5204" s="251" t="n">
        <v>278.72</v>
      </c>
    </row>
    <row r="5205" customFormat="false" ht="12.8" hidden="false" customHeight="false" outlineLevel="0" collapsed="false">
      <c r="A5205" s="250" t="n">
        <v>102606</v>
      </c>
      <c r="B5205" s="250" t="s">
        <v>5647</v>
      </c>
      <c r="C5205" s="250" t="s">
        <v>204</v>
      </c>
      <c r="D5205" s="251" t="n">
        <v>428.87</v>
      </c>
    </row>
    <row r="5206" customFormat="false" ht="12.8" hidden="false" customHeight="false" outlineLevel="0" collapsed="false">
      <c r="A5206" s="250" t="n">
        <v>102607</v>
      </c>
      <c r="B5206" s="250" t="s">
        <v>5648</v>
      </c>
      <c r="C5206" s="250" t="s">
        <v>204</v>
      </c>
      <c r="D5206" s="251" t="n">
        <v>459.32</v>
      </c>
    </row>
    <row r="5207" customFormat="false" ht="12.8" hidden="false" customHeight="false" outlineLevel="0" collapsed="false">
      <c r="A5207" s="250" t="n">
        <v>102608</v>
      </c>
      <c r="B5207" s="250" t="s">
        <v>5649</v>
      </c>
      <c r="C5207" s="250" t="s">
        <v>204</v>
      </c>
      <c r="D5207" s="251" t="n">
        <v>1050.1</v>
      </c>
    </row>
    <row r="5208" customFormat="false" ht="12.8" hidden="false" customHeight="false" outlineLevel="0" collapsed="false">
      <c r="A5208" s="250" t="n">
        <v>102609</v>
      </c>
      <c r="B5208" s="250" t="s">
        <v>5650</v>
      </c>
      <c r="C5208" s="250" t="s">
        <v>204</v>
      </c>
      <c r="D5208" s="251" t="n">
        <v>1193.97</v>
      </c>
    </row>
    <row r="5209" customFormat="false" ht="12.8" hidden="false" customHeight="false" outlineLevel="0" collapsed="false">
      <c r="A5209" s="250" t="n">
        <v>102610</v>
      </c>
      <c r="B5209" s="250" t="s">
        <v>5651</v>
      </c>
      <c r="C5209" s="250" t="s">
        <v>204</v>
      </c>
      <c r="D5209" s="251" t="n">
        <v>2049.71</v>
      </c>
    </row>
    <row r="5210" customFormat="false" ht="12.8" hidden="false" customHeight="false" outlineLevel="0" collapsed="false">
      <c r="A5210" s="250" t="n">
        <v>102611</v>
      </c>
      <c r="B5210" s="250" t="s">
        <v>5652</v>
      </c>
      <c r="C5210" s="250" t="s">
        <v>204</v>
      </c>
      <c r="D5210" s="251" t="n">
        <v>461.96</v>
      </c>
    </row>
    <row r="5211" customFormat="false" ht="12.8" hidden="false" customHeight="false" outlineLevel="0" collapsed="false">
      <c r="A5211" s="250" t="n">
        <v>102612</v>
      </c>
      <c r="B5211" s="250" t="s">
        <v>5653</v>
      </c>
      <c r="C5211" s="250" t="s">
        <v>204</v>
      </c>
      <c r="D5211" s="251" t="n">
        <v>662.51</v>
      </c>
    </row>
    <row r="5212" customFormat="false" ht="12.8" hidden="false" customHeight="false" outlineLevel="0" collapsed="false">
      <c r="A5212" s="250" t="n">
        <v>102613</v>
      </c>
      <c r="B5212" s="250" t="s">
        <v>5654</v>
      </c>
      <c r="C5212" s="250" t="s">
        <v>204</v>
      </c>
      <c r="D5212" s="251" t="n">
        <v>642.79</v>
      </c>
    </row>
    <row r="5213" customFormat="false" ht="12.8" hidden="false" customHeight="false" outlineLevel="0" collapsed="false">
      <c r="A5213" s="250" t="n">
        <v>102614</v>
      </c>
      <c r="B5213" s="250" t="s">
        <v>5655</v>
      </c>
      <c r="C5213" s="250" t="s">
        <v>204</v>
      </c>
      <c r="D5213" s="251" t="n">
        <v>987.64</v>
      </c>
    </row>
    <row r="5214" customFormat="false" ht="12.8" hidden="false" customHeight="false" outlineLevel="0" collapsed="false">
      <c r="A5214" s="250" t="n">
        <v>102615</v>
      </c>
      <c r="B5214" s="250" t="s">
        <v>5656</v>
      </c>
      <c r="C5214" s="250" t="s">
        <v>204</v>
      </c>
      <c r="D5214" s="251" t="n">
        <v>1239.46</v>
      </c>
    </row>
    <row r="5215" customFormat="false" ht="12.8" hidden="false" customHeight="false" outlineLevel="0" collapsed="false">
      <c r="A5215" s="250" t="n">
        <v>102616</v>
      </c>
      <c r="B5215" s="250" t="s">
        <v>5657</v>
      </c>
      <c r="C5215" s="250" t="s">
        <v>204</v>
      </c>
      <c r="D5215" s="251" t="n">
        <v>1834.02</v>
      </c>
    </row>
    <row r="5216" customFormat="false" ht="12.8" hidden="false" customHeight="false" outlineLevel="0" collapsed="false">
      <c r="A5216" s="250" t="n">
        <v>102617</v>
      </c>
      <c r="B5216" s="250" t="s">
        <v>5658</v>
      </c>
      <c r="C5216" s="250" t="s">
        <v>204</v>
      </c>
      <c r="D5216" s="251" t="n">
        <v>3412.12</v>
      </c>
    </row>
    <row r="5217" customFormat="false" ht="12.8" hidden="false" customHeight="false" outlineLevel="0" collapsed="false">
      <c r="A5217" s="250" t="n">
        <v>102618</v>
      </c>
      <c r="B5217" s="250" t="s">
        <v>5659</v>
      </c>
      <c r="C5217" s="250" t="s">
        <v>204</v>
      </c>
      <c r="D5217" s="251" t="n">
        <v>4097.76</v>
      </c>
    </row>
    <row r="5218" customFormat="false" ht="12.8" hidden="false" customHeight="false" outlineLevel="0" collapsed="false">
      <c r="A5218" s="250" t="n">
        <v>102619</v>
      </c>
      <c r="B5218" s="250" t="s">
        <v>5660</v>
      </c>
      <c r="C5218" s="250" t="s">
        <v>204</v>
      </c>
      <c r="D5218" s="251" t="n">
        <v>5488.78</v>
      </c>
    </row>
    <row r="5219" customFormat="false" ht="12.8" hidden="false" customHeight="false" outlineLevel="0" collapsed="false">
      <c r="A5219" s="250" t="n">
        <v>102620</v>
      </c>
      <c r="B5219" s="250" t="s">
        <v>5661</v>
      </c>
      <c r="C5219" s="250" t="s">
        <v>204</v>
      </c>
      <c r="D5219" s="251" t="n">
        <v>7958.15</v>
      </c>
    </row>
    <row r="5220" customFormat="false" ht="12.8" hidden="false" customHeight="false" outlineLevel="0" collapsed="false">
      <c r="A5220" s="250" t="n">
        <v>102621</v>
      </c>
      <c r="B5220" s="250" t="s">
        <v>5662</v>
      </c>
      <c r="C5220" s="250" t="s">
        <v>204</v>
      </c>
      <c r="D5220" s="251" t="n">
        <v>12213.51</v>
      </c>
    </row>
    <row r="5221" customFormat="false" ht="12.8" hidden="false" customHeight="false" outlineLevel="0" collapsed="false">
      <c r="A5221" s="250" t="n">
        <v>102622</v>
      </c>
      <c r="B5221" s="250" t="s">
        <v>5663</v>
      </c>
      <c r="C5221" s="250" t="s">
        <v>204</v>
      </c>
      <c r="D5221" s="251" t="n">
        <v>634.36</v>
      </c>
    </row>
    <row r="5222" customFormat="false" ht="12.8" hidden="false" customHeight="false" outlineLevel="0" collapsed="false">
      <c r="A5222" s="250" t="n">
        <v>102623</v>
      </c>
      <c r="B5222" s="250" t="s">
        <v>5664</v>
      </c>
      <c r="C5222" s="250" t="s">
        <v>204</v>
      </c>
      <c r="D5222" s="251" t="n">
        <v>867.97</v>
      </c>
    </row>
    <row r="5223" customFormat="false" ht="12.8" hidden="false" customHeight="false" outlineLevel="0" collapsed="false">
      <c r="A5223" s="250" t="n">
        <v>89482</v>
      </c>
      <c r="B5223" s="250" t="s">
        <v>5665</v>
      </c>
      <c r="C5223" s="250" t="s">
        <v>204</v>
      </c>
      <c r="D5223" s="251" t="n">
        <v>43.3</v>
      </c>
    </row>
    <row r="5224" customFormat="false" ht="12.8" hidden="false" customHeight="false" outlineLevel="0" collapsed="false">
      <c r="A5224" s="250" t="n">
        <v>89491</v>
      </c>
      <c r="B5224" s="250" t="s">
        <v>5666</v>
      </c>
      <c r="C5224" s="250" t="s">
        <v>204</v>
      </c>
      <c r="D5224" s="251" t="n">
        <v>105.22</v>
      </c>
    </row>
    <row r="5225" customFormat="false" ht="12.8" hidden="false" customHeight="false" outlineLevel="0" collapsed="false">
      <c r="A5225" s="250" t="n">
        <v>89495</v>
      </c>
      <c r="B5225" s="250" t="s">
        <v>5667</v>
      </c>
      <c r="C5225" s="250" t="s">
        <v>204</v>
      </c>
      <c r="D5225" s="251" t="n">
        <v>20.48</v>
      </c>
    </row>
    <row r="5226" customFormat="false" ht="12.8" hidden="false" customHeight="false" outlineLevel="0" collapsed="false">
      <c r="A5226" s="250" t="n">
        <v>89707</v>
      </c>
      <c r="B5226" s="250" t="s">
        <v>5668</v>
      </c>
      <c r="C5226" s="250" t="s">
        <v>204</v>
      </c>
      <c r="D5226" s="251" t="n">
        <v>55.72</v>
      </c>
    </row>
    <row r="5227" customFormat="false" ht="12.8" hidden="false" customHeight="false" outlineLevel="0" collapsed="false">
      <c r="A5227" s="250" t="n">
        <v>89708</v>
      </c>
      <c r="B5227" s="250" t="s">
        <v>5669</v>
      </c>
      <c r="C5227" s="250" t="s">
        <v>204</v>
      </c>
      <c r="D5227" s="251" t="n">
        <v>111.87</v>
      </c>
    </row>
    <row r="5228" customFormat="false" ht="12.8" hidden="false" customHeight="false" outlineLevel="0" collapsed="false">
      <c r="A5228" s="250" t="n">
        <v>89709</v>
      </c>
      <c r="B5228" s="250" t="s">
        <v>5670</v>
      </c>
      <c r="C5228" s="250" t="s">
        <v>204</v>
      </c>
      <c r="D5228" s="251" t="n">
        <v>24.18</v>
      </c>
    </row>
    <row r="5229" customFormat="false" ht="12.8" hidden="false" customHeight="false" outlineLevel="0" collapsed="false">
      <c r="A5229" s="250" t="n">
        <v>89710</v>
      </c>
      <c r="B5229" s="250" t="s">
        <v>5671</v>
      </c>
      <c r="C5229" s="250" t="s">
        <v>204</v>
      </c>
      <c r="D5229" s="251" t="n">
        <v>21.59</v>
      </c>
    </row>
    <row r="5230" customFormat="false" ht="12.8" hidden="false" customHeight="false" outlineLevel="0" collapsed="false">
      <c r="A5230" s="250" t="n">
        <v>104326</v>
      </c>
      <c r="B5230" s="250" t="s">
        <v>5672</v>
      </c>
      <c r="C5230" s="250" t="s">
        <v>204</v>
      </c>
      <c r="D5230" s="251" t="n">
        <v>23.19</v>
      </c>
    </row>
    <row r="5231" customFormat="false" ht="12.8" hidden="false" customHeight="false" outlineLevel="0" collapsed="false">
      <c r="A5231" s="250" t="n">
        <v>104327</v>
      </c>
      <c r="B5231" s="250" t="s">
        <v>5673</v>
      </c>
      <c r="C5231" s="250" t="s">
        <v>204</v>
      </c>
      <c r="D5231" s="251" t="n">
        <v>22.24</v>
      </c>
    </row>
    <row r="5232" customFormat="false" ht="12.8" hidden="false" customHeight="false" outlineLevel="0" collapsed="false">
      <c r="A5232" s="250" t="n">
        <v>104328</v>
      </c>
      <c r="B5232" s="250" t="s">
        <v>5674</v>
      </c>
      <c r="C5232" s="250" t="s">
        <v>204</v>
      </c>
      <c r="D5232" s="251" t="n">
        <v>78.35</v>
      </c>
    </row>
    <row r="5233" customFormat="false" ht="12.8" hidden="false" customHeight="false" outlineLevel="0" collapsed="false">
      <c r="A5233" s="250" t="n">
        <v>104329</v>
      </c>
      <c r="B5233" s="250" t="s">
        <v>5675</v>
      </c>
      <c r="C5233" s="250" t="s">
        <v>204</v>
      </c>
      <c r="D5233" s="251" t="n">
        <v>87.59</v>
      </c>
    </row>
    <row r="5234" customFormat="false" ht="12.8" hidden="false" customHeight="false" outlineLevel="0" collapsed="false">
      <c r="A5234" s="250" t="n">
        <v>86872</v>
      </c>
      <c r="B5234" s="250" t="s">
        <v>5676</v>
      </c>
      <c r="C5234" s="250" t="s">
        <v>204</v>
      </c>
      <c r="D5234" s="251" t="n">
        <v>710.39</v>
      </c>
    </row>
    <row r="5235" customFormat="false" ht="12.8" hidden="false" customHeight="false" outlineLevel="0" collapsed="false">
      <c r="A5235" s="250" t="n">
        <v>86874</v>
      </c>
      <c r="B5235" s="250" t="s">
        <v>5677</v>
      </c>
      <c r="C5235" s="250" t="s">
        <v>204</v>
      </c>
      <c r="D5235" s="251" t="n">
        <v>490.12</v>
      </c>
    </row>
    <row r="5236" customFormat="false" ht="12.8" hidden="false" customHeight="false" outlineLevel="0" collapsed="false">
      <c r="A5236" s="250" t="n">
        <v>86875</v>
      </c>
      <c r="B5236" s="250" t="s">
        <v>5678</v>
      </c>
      <c r="C5236" s="250" t="s">
        <v>204</v>
      </c>
      <c r="D5236" s="251" t="n">
        <v>573.31</v>
      </c>
    </row>
    <row r="5237" customFormat="false" ht="12.8" hidden="false" customHeight="false" outlineLevel="0" collapsed="false">
      <c r="A5237" s="250" t="n">
        <v>86876</v>
      </c>
      <c r="B5237" s="250" t="s">
        <v>5679</v>
      </c>
      <c r="C5237" s="250" t="s">
        <v>204</v>
      </c>
      <c r="D5237" s="251" t="n">
        <v>329.11</v>
      </c>
    </row>
    <row r="5238" customFormat="false" ht="12.8" hidden="false" customHeight="false" outlineLevel="0" collapsed="false">
      <c r="A5238" s="250" t="n">
        <v>86877</v>
      </c>
      <c r="B5238" s="250" t="s">
        <v>5680</v>
      </c>
      <c r="C5238" s="250" t="s">
        <v>204</v>
      </c>
      <c r="D5238" s="251" t="n">
        <v>62.65</v>
      </c>
    </row>
    <row r="5239" customFormat="false" ht="12.8" hidden="false" customHeight="false" outlineLevel="0" collapsed="false">
      <c r="A5239" s="250" t="n">
        <v>86878</v>
      </c>
      <c r="B5239" s="250" t="s">
        <v>5681</v>
      </c>
      <c r="C5239" s="250" t="s">
        <v>204</v>
      </c>
      <c r="D5239" s="251" t="n">
        <v>67.31</v>
      </c>
    </row>
    <row r="5240" customFormat="false" ht="12.8" hidden="false" customHeight="false" outlineLevel="0" collapsed="false">
      <c r="A5240" s="250" t="n">
        <v>86879</v>
      </c>
      <c r="B5240" s="250" t="s">
        <v>5682</v>
      </c>
      <c r="C5240" s="250" t="s">
        <v>204</v>
      </c>
      <c r="D5240" s="251" t="n">
        <v>12.14</v>
      </c>
    </row>
    <row r="5241" customFormat="false" ht="12.8" hidden="false" customHeight="false" outlineLevel="0" collapsed="false">
      <c r="A5241" s="250" t="n">
        <v>86880</v>
      </c>
      <c r="B5241" s="250" t="s">
        <v>5683</v>
      </c>
      <c r="C5241" s="250" t="s">
        <v>204</v>
      </c>
      <c r="D5241" s="251" t="n">
        <v>31.72</v>
      </c>
    </row>
    <row r="5242" customFormat="false" ht="12.8" hidden="false" customHeight="false" outlineLevel="0" collapsed="false">
      <c r="A5242" s="250" t="n">
        <v>86881</v>
      </c>
      <c r="B5242" s="250" t="s">
        <v>5684</v>
      </c>
      <c r="C5242" s="250" t="s">
        <v>204</v>
      </c>
      <c r="D5242" s="251" t="n">
        <v>185.82</v>
      </c>
    </row>
    <row r="5243" customFormat="false" ht="12.8" hidden="false" customHeight="false" outlineLevel="0" collapsed="false">
      <c r="A5243" s="250" t="n">
        <v>86882</v>
      </c>
      <c r="B5243" s="250" t="s">
        <v>5685</v>
      </c>
      <c r="C5243" s="250" t="s">
        <v>204</v>
      </c>
      <c r="D5243" s="251" t="n">
        <v>27.08</v>
      </c>
    </row>
    <row r="5244" customFormat="false" ht="12.8" hidden="false" customHeight="false" outlineLevel="0" collapsed="false">
      <c r="A5244" s="250" t="n">
        <v>86883</v>
      </c>
      <c r="B5244" s="250" t="s">
        <v>5686</v>
      </c>
      <c r="C5244" s="250" t="s">
        <v>204</v>
      </c>
      <c r="D5244" s="251" t="n">
        <v>14.76</v>
      </c>
    </row>
    <row r="5245" customFormat="false" ht="12.8" hidden="false" customHeight="false" outlineLevel="0" collapsed="false">
      <c r="A5245" s="250" t="n">
        <v>86884</v>
      </c>
      <c r="B5245" s="250" t="s">
        <v>5687</v>
      </c>
      <c r="C5245" s="250" t="s">
        <v>204</v>
      </c>
      <c r="D5245" s="251" t="n">
        <v>13.65</v>
      </c>
    </row>
    <row r="5246" customFormat="false" ht="12.8" hidden="false" customHeight="false" outlineLevel="0" collapsed="false">
      <c r="A5246" s="250" t="n">
        <v>86885</v>
      </c>
      <c r="B5246" s="250" t="s">
        <v>5688</v>
      </c>
      <c r="C5246" s="250" t="s">
        <v>204</v>
      </c>
      <c r="D5246" s="251" t="n">
        <v>15.35</v>
      </c>
    </row>
    <row r="5247" customFormat="false" ht="12.8" hidden="false" customHeight="false" outlineLevel="0" collapsed="false">
      <c r="A5247" s="250" t="n">
        <v>86886</v>
      </c>
      <c r="B5247" s="250" t="s">
        <v>5689</v>
      </c>
      <c r="C5247" s="250" t="s">
        <v>204</v>
      </c>
      <c r="D5247" s="251" t="n">
        <v>46.82</v>
      </c>
    </row>
    <row r="5248" customFormat="false" ht="12.8" hidden="false" customHeight="false" outlineLevel="0" collapsed="false">
      <c r="A5248" s="250" t="n">
        <v>86887</v>
      </c>
      <c r="B5248" s="250" t="s">
        <v>5690</v>
      </c>
      <c r="C5248" s="250" t="s">
        <v>204</v>
      </c>
      <c r="D5248" s="251" t="n">
        <v>50.57</v>
      </c>
    </row>
    <row r="5249" customFormat="false" ht="12.8" hidden="false" customHeight="false" outlineLevel="0" collapsed="false">
      <c r="A5249" s="250" t="n">
        <v>86888</v>
      </c>
      <c r="B5249" s="250" t="s">
        <v>5691</v>
      </c>
      <c r="C5249" s="250" t="s">
        <v>204</v>
      </c>
      <c r="D5249" s="251" t="n">
        <v>475.98</v>
      </c>
    </row>
    <row r="5250" customFormat="false" ht="12.8" hidden="false" customHeight="false" outlineLevel="0" collapsed="false">
      <c r="A5250" s="250" t="n">
        <v>86889</v>
      </c>
      <c r="B5250" s="250" t="s">
        <v>5692</v>
      </c>
      <c r="C5250" s="250" t="s">
        <v>204</v>
      </c>
      <c r="D5250" s="251" t="n">
        <v>843.39</v>
      </c>
    </row>
    <row r="5251" customFormat="false" ht="12.8" hidden="false" customHeight="false" outlineLevel="0" collapsed="false">
      <c r="A5251" s="250" t="n">
        <v>86893</v>
      </c>
      <c r="B5251" s="250" t="s">
        <v>5693</v>
      </c>
      <c r="C5251" s="250" t="s">
        <v>204</v>
      </c>
      <c r="D5251" s="251" t="n">
        <v>728.71</v>
      </c>
    </row>
    <row r="5252" customFormat="false" ht="12.8" hidden="false" customHeight="false" outlineLevel="0" collapsed="false">
      <c r="A5252" s="250" t="n">
        <v>86894</v>
      </c>
      <c r="B5252" s="250" t="s">
        <v>5694</v>
      </c>
      <c r="C5252" s="250" t="s">
        <v>204</v>
      </c>
      <c r="D5252" s="251" t="n">
        <v>326.41</v>
      </c>
    </row>
    <row r="5253" customFormat="false" ht="12.8" hidden="false" customHeight="false" outlineLevel="0" collapsed="false">
      <c r="A5253" s="250" t="n">
        <v>86895</v>
      </c>
      <c r="B5253" s="250" t="s">
        <v>5695</v>
      </c>
      <c r="C5253" s="250" t="s">
        <v>204</v>
      </c>
      <c r="D5253" s="251" t="n">
        <v>409.3</v>
      </c>
    </row>
    <row r="5254" customFormat="false" ht="12.8" hidden="false" customHeight="false" outlineLevel="0" collapsed="false">
      <c r="A5254" s="250" t="n">
        <v>86899</v>
      </c>
      <c r="B5254" s="250" t="s">
        <v>5696</v>
      </c>
      <c r="C5254" s="250" t="s">
        <v>204</v>
      </c>
      <c r="D5254" s="251" t="n">
        <v>366.28</v>
      </c>
    </row>
    <row r="5255" customFormat="false" ht="12.8" hidden="false" customHeight="false" outlineLevel="0" collapsed="false">
      <c r="A5255" s="250" t="n">
        <v>86900</v>
      </c>
      <c r="B5255" s="250" t="s">
        <v>5697</v>
      </c>
      <c r="C5255" s="250" t="s">
        <v>204</v>
      </c>
      <c r="D5255" s="251" t="n">
        <v>191.75</v>
      </c>
    </row>
    <row r="5256" customFormat="false" ht="12.8" hidden="false" customHeight="false" outlineLevel="0" collapsed="false">
      <c r="A5256" s="250" t="n">
        <v>86901</v>
      </c>
      <c r="B5256" s="250" t="s">
        <v>5698</v>
      </c>
      <c r="C5256" s="250" t="s">
        <v>204</v>
      </c>
      <c r="D5256" s="251" t="n">
        <v>149.1</v>
      </c>
    </row>
    <row r="5257" customFormat="false" ht="12.8" hidden="false" customHeight="false" outlineLevel="0" collapsed="false">
      <c r="A5257" s="250" t="n">
        <v>86902</v>
      </c>
      <c r="B5257" s="250" t="s">
        <v>5699</v>
      </c>
      <c r="C5257" s="250" t="s">
        <v>204</v>
      </c>
      <c r="D5257" s="251" t="n">
        <v>315.62</v>
      </c>
    </row>
    <row r="5258" customFormat="false" ht="12.8" hidden="false" customHeight="false" outlineLevel="0" collapsed="false">
      <c r="A5258" s="250" t="n">
        <v>86903</v>
      </c>
      <c r="B5258" s="250" t="s">
        <v>5700</v>
      </c>
      <c r="C5258" s="250" t="s">
        <v>204</v>
      </c>
      <c r="D5258" s="251" t="n">
        <v>363.41</v>
      </c>
    </row>
    <row r="5259" customFormat="false" ht="12.8" hidden="false" customHeight="false" outlineLevel="0" collapsed="false">
      <c r="A5259" s="250" t="n">
        <v>86904</v>
      </c>
      <c r="B5259" s="250" t="s">
        <v>5701</v>
      </c>
      <c r="C5259" s="250" t="s">
        <v>204</v>
      </c>
      <c r="D5259" s="251" t="n">
        <v>147</v>
      </c>
    </row>
    <row r="5260" customFormat="false" ht="12.8" hidden="false" customHeight="false" outlineLevel="0" collapsed="false">
      <c r="A5260" s="250" t="n">
        <v>86905</v>
      </c>
      <c r="B5260" s="250" t="s">
        <v>5702</v>
      </c>
      <c r="C5260" s="250" t="s">
        <v>204</v>
      </c>
      <c r="D5260" s="251" t="n">
        <v>343.97</v>
      </c>
    </row>
    <row r="5261" customFormat="false" ht="12.8" hidden="false" customHeight="false" outlineLevel="0" collapsed="false">
      <c r="A5261" s="250" t="n">
        <v>86906</v>
      </c>
      <c r="B5261" s="250" t="s">
        <v>5703</v>
      </c>
      <c r="C5261" s="250" t="s">
        <v>204</v>
      </c>
      <c r="D5261" s="251" t="n">
        <v>63.82</v>
      </c>
    </row>
    <row r="5262" customFormat="false" ht="12.8" hidden="false" customHeight="false" outlineLevel="0" collapsed="false">
      <c r="A5262" s="250" t="n">
        <v>86908</v>
      </c>
      <c r="B5262" s="250" t="s">
        <v>5704</v>
      </c>
      <c r="C5262" s="250" t="s">
        <v>204</v>
      </c>
      <c r="D5262" s="251" t="n">
        <v>405.4</v>
      </c>
    </row>
    <row r="5263" customFormat="false" ht="12.8" hidden="false" customHeight="false" outlineLevel="0" collapsed="false">
      <c r="A5263" s="250" t="n">
        <v>86909</v>
      </c>
      <c r="B5263" s="250" t="s">
        <v>5705</v>
      </c>
      <c r="C5263" s="250" t="s">
        <v>204</v>
      </c>
      <c r="D5263" s="251" t="n">
        <v>110.84</v>
      </c>
    </row>
    <row r="5264" customFormat="false" ht="12.8" hidden="false" customHeight="false" outlineLevel="0" collapsed="false">
      <c r="A5264" s="250" t="n">
        <v>86910</v>
      </c>
      <c r="B5264" s="250" t="s">
        <v>5706</v>
      </c>
      <c r="C5264" s="250" t="s">
        <v>204</v>
      </c>
      <c r="D5264" s="251" t="n">
        <v>108.17</v>
      </c>
    </row>
    <row r="5265" customFormat="false" ht="12.8" hidden="false" customHeight="false" outlineLevel="0" collapsed="false">
      <c r="A5265" s="250" t="n">
        <v>86911</v>
      </c>
      <c r="B5265" s="250" t="s">
        <v>5707</v>
      </c>
      <c r="C5265" s="250" t="s">
        <v>204</v>
      </c>
      <c r="D5265" s="251" t="n">
        <v>74.77</v>
      </c>
    </row>
    <row r="5266" customFormat="false" ht="12.8" hidden="false" customHeight="false" outlineLevel="0" collapsed="false">
      <c r="A5266" s="250" t="n">
        <v>86913</v>
      </c>
      <c r="B5266" s="250" t="s">
        <v>5708</v>
      </c>
      <c r="C5266" s="250" t="s">
        <v>204</v>
      </c>
      <c r="D5266" s="251" t="n">
        <v>48.4</v>
      </c>
    </row>
    <row r="5267" customFormat="false" ht="12.8" hidden="false" customHeight="false" outlineLevel="0" collapsed="false">
      <c r="A5267" s="250" t="n">
        <v>86914</v>
      </c>
      <c r="B5267" s="250" t="s">
        <v>5709</v>
      </c>
      <c r="C5267" s="250" t="s">
        <v>204</v>
      </c>
      <c r="D5267" s="251" t="n">
        <v>84.39</v>
      </c>
    </row>
    <row r="5268" customFormat="false" ht="12.8" hidden="false" customHeight="false" outlineLevel="0" collapsed="false">
      <c r="A5268" s="250" t="n">
        <v>86915</v>
      </c>
      <c r="B5268" s="250" t="s">
        <v>5710</v>
      </c>
      <c r="C5268" s="250" t="s">
        <v>204</v>
      </c>
      <c r="D5268" s="251" t="n">
        <v>120.44</v>
      </c>
    </row>
    <row r="5269" customFormat="false" ht="12.8" hidden="false" customHeight="false" outlineLevel="0" collapsed="false">
      <c r="A5269" s="250" t="n">
        <v>86916</v>
      </c>
      <c r="B5269" s="250" t="s">
        <v>5711</v>
      </c>
      <c r="C5269" s="250" t="s">
        <v>204</v>
      </c>
      <c r="D5269" s="251" t="n">
        <v>27.77</v>
      </c>
    </row>
    <row r="5270" customFormat="false" ht="12.8" hidden="false" customHeight="false" outlineLevel="0" collapsed="false">
      <c r="A5270" s="250" t="n">
        <v>86919</v>
      </c>
      <c r="B5270" s="250" t="s">
        <v>5712</v>
      </c>
      <c r="C5270" s="250" t="s">
        <v>204</v>
      </c>
      <c r="D5270" s="251" t="n">
        <v>872.19</v>
      </c>
    </row>
    <row r="5271" customFormat="false" ht="12.8" hidden="false" customHeight="false" outlineLevel="0" collapsed="false">
      <c r="A5271" s="250" t="n">
        <v>86920</v>
      </c>
      <c r="B5271" s="250" t="s">
        <v>5713</v>
      </c>
      <c r="C5271" s="250" t="s">
        <v>204</v>
      </c>
      <c r="D5271" s="251" t="n">
        <v>785.69</v>
      </c>
    </row>
    <row r="5272" customFormat="false" ht="12.8" hidden="false" customHeight="false" outlineLevel="0" collapsed="false">
      <c r="A5272" s="250" t="n">
        <v>86921</v>
      </c>
      <c r="B5272" s="250" t="s">
        <v>5714</v>
      </c>
      <c r="C5272" s="250" t="s">
        <v>204</v>
      </c>
      <c r="D5272" s="251" t="n">
        <v>765.06</v>
      </c>
    </row>
    <row r="5273" customFormat="false" ht="12.8" hidden="false" customHeight="false" outlineLevel="0" collapsed="false">
      <c r="A5273" s="250" t="n">
        <v>86922</v>
      </c>
      <c r="B5273" s="250" t="s">
        <v>5715</v>
      </c>
      <c r="C5273" s="250" t="s">
        <v>204</v>
      </c>
      <c r="D5273" s="251" t="n">
        <v>822.98</v>
      </c>
    </row>
    <row r="5274" customFormat="false" ht="12.8" hidden="false" customHeight="false" outlineLevel="0" collapsed="false">
      <c r="A5274" s="250" t="n">
        <v>86923</v>
      </c>
      <c r="B5274" s="250" t="s">
        <v>5716</v>
      </c>
      <c r="C5274" s="250" t="s">
        <v>204</v>
      </c>
      <c r="D5274" s="251" t="n">
        <v>577.74</v>
      </c>
    </row>
    <row r="5275" customFormat="false" ht="12.8" hidden="false" customHeight="false" outlineLevel="0" collapsed="false">
      <c r="A5275" s="250" t="n">
        <v>86924</v>
      </c>
      <c r="B5275" s="250" t="s">
        <v>5717</v>
      </c>
      <c r="C5275" s="250" t="s">
        <v>204</v>
      </c>
      <c r="D5275" s="251" t="n">
        <v>557.11</v>
      </c>
    </row>
    <row r="5276" customFormat="false" ht="12.8" hidden="false" customHeight="false" outlineLevel="0" collapsed="false">
      <c r="A5276" s="250" t="n">
        <v>86925</v>
      </c>
      <c r="B5276" s="250" t="s">
        <v>5718</v>
      </c>
      <c r="C5276" s="250" t="s">
        <v>204</v>
      </c>
      <c r="D5276" s="251" t="n">
        <v>648.61</v>
      </c>
    </row>
    <row r="5277" customFormat="false" ht="12.8" hidden="false" customHeight="false" outlineLevel="0" collapsed="false">
      <c r="A5277" s="250" t="n">
        <v>86926</v>
      </c>
      <c r="B5277" s="250" t="s">
        <v>5719</v>
      </c>
      <c r="C5277" s="250" t="s">
        <v>204</v>
      </c>
      <c r="D5277" s="251" t="n">
        <v>627.98</v>
      </c>
    </row>
    <row r="5278" customFormat="false" ht="12.8" hidden="false" customHeight="false" outlineLevel="0" collapsed="false">
      <c r="A5278" s="250" t="n">
        <v>86927</v>
      </c>
      <c r="B5278" s="250" t="s">
        <v>5720</v>
      </c>
      <c r="C5278" s="250" t="s">
        <v>204</v>
      </c>
      <c r="D5278" s="251" t="n">
        <v>416.73</v>
      </c>
    </row>
    <row r="5279" customFormat="false" ht="12.8" hidden="false" customHeight="false" outlineLevel="0" collapsed="false">
      <c r="A5279" s="250" t="n">
        <v>86928</v>
      </c>
      <c r="B5279" s="250" t="s">
        <v>5721</v>
      </c>
      <c r="C5279" s="250" t="s">
        <v>204</v>
      </c>
      <c r="D5279" s="251" t="n">
        <v>396.1</v>
      </c>
    </row>
    <row r="5280" customFormat="false" ht="12.8" hidden="false" customHeight="false" outlineLevel="0" collapsed="false">
      <c r="A5280" s="250" t="n">
        <v>86929</v>
      </c>
      <c r="B5280" s="250" t="s">
        <v>5722</v>
      </c>
      <c r="C5280" s="250" t="s">
        <v>204</v>
      </c>
      <c r="D5280" s="251" t="n">
        <v>404.41</v>
      </c>
    </row>
    <row r="5281" customFormat="false" ht="12.8" hidden="false" customHeight="false" outlineLevel="0" collapsed="false">
      <c r="A5281" s="250" t="n">
        <v>86930</v>
      </c>
      <c r="B5281" s="250" t="s">
        <v>5723</v>
      </c>
      <c r="C5281" s="250" t="s">
        <v>204</v>
      </c>
      <c r="D5281" s="251" t="n">
        <v>383.78</v>
      </c>
    </row>
    <row r="5282" customFormat="false" ht="12.8" hidden="false" customHeight="false" outlineLevel="0" collapsed="false">
      <c r="A5282" s="250" t="n">
        <v>86931</v>
      </c>
      <c r="B5282" s="250" t="s">
        <v>5724</v>
      </c>
      <c r="C5282" s="250" t="s">
        <v>204</v>
      </c>
      <c r="D5282" s="251" t="n">
        <v>491.33</v>
      </c>
    </row>
    <row r="5283" customFormat="false" ht="12.8" hidden="false" customHeight="false" outlineLevel="0" collapsed="false">
      <c r="A5283" s="250" t="n">
        <v>86932</v>
      </c>
      <c r="B5283" s="250" t="s">
        <v>5725</v>
      </c>
      <c r="C5283" s="250" t="s">
        <v>204</v>
      </c>
      <c r="D5283" s="251" t="n">
        <v>526.55</v>
      </c>
    </row>
    <row r="5284" customFormat="false" ht="12.8" hidden="false" customHeight="false" outlineLevel="0" collapsed="false">
      <c r="A5284" s="250" t="n">
        <v>86933</v>
      </c>
      <c r="B5284" s="250" t="s">
        <v>5726</v>
      </c>
      <c r="C5284" s="250" t="s">
        <v>204</v>
      </c>
      <c r="D5284" s="251" t="n">
        <v>459.98</v>
      </c>
    </row>
    <row r="5285" customFormat="false" ht="12.8" hidden="false" customHeight="false" outlineLevel="0" collapsed="false">
      <c r="A5285" s="250" t="n">
        <v>86934</v>
      </c>
      <c r="B5285" s="250" t="s">
        <v>5727</v>
      </c>
      <c r="C5285" s="250" t="s">
        <v>204</v>
      </c>
      <c r="D5285" s="251" t="n">
        <v>447.66</v>
      </c>
    </row>
    <row r="5286" customFormat="false" ht="12.8" hidden="false" customHeight="false" outlineLevel="0" collapsed="false">
      <c r="A5286" s="250" t="n">
        <v>86935</v>
      </c>
      <c r="B5286" s="250" t="s">
        <v>5728</v>
      </c>
      <c r="C5286" s="250" t="s">
        <v>204</v>
      </c>
      <c r="D5286" s="251" t="n">
        <v>273.82</v>
      </c>
    </row>
    <row r="5287" customFormat="false" ht="12.8" hidden="false" customHeight="false" outlineLevel="0" collapsed="false">
      <c r="A5287" s="250" t="n">
        <v>86936</v>
      </c>
      <c r="B5287" s="250" t="s">
        <v>5729</v>
      </c>
      <c r="C5287" s="250" t="s">
        <v>204</v>
      </c>
      <c r="D5287" s="251" t="n">
        <v>444.88</v>
      </c>
    </row>
    <row r="5288" customFormat="false" ht="12.8" hidden="false" customHeight="false" outlineLevel="0" collapsed="false">
      <c r="A5288" s="250" t="n">
        <v>86937</v>
      </c>
      <c r="B5288" s="250" t="s">
        <v>5730</v>
      </c>
      <c r="C5288" s="250" t="s">
        <v>204</v>
      </c>
      <c r="D5288" s="251" t="n">
        <v>226.51</v>
      </c>
    </row>
    <row r="5289" customFormat="false" ht="12.8" hidden="false" customHeight="false" outlineLevel="0" collapsed="false">
      <c r="A5289" s="250" t="n">
        <v>86938</v>
      </c>
      <c r="B5289" s="250" t="s">
        <v>5731</v>
      </c>
      <c r="C5289" s="250" t="s">
        <v>204</v>
      </c>
      <c r="D5289" s="251" t="n">
        <v>397.57</v>
      </c>
    </row>
    <row r="5290" customFormat="false" ht="12.8" hidden="false" customHeight="false" outlineLevel="0" collapsed="false">
      <c r="A5290" s="250" t="n">
        <v>86939</v>
      </c>
      <c r="B5290" s="250" t="s">
        <v>5732</v>
      </c>
      <c r="C5290" s="250" t="s">
        <v>204</v>
      </c>
      <c r="D5290" s="251" t="n">
        <v>419.99</v>
      </c>
    </row>
    <row r="5291" customFormat="false" ht="12.8" hidden="false" customHeight="false" outlineLevel="0" collapsed="false">
      <c r="A5291" s="250" t="n">
        <v>86940</v>
      </c>
      <c r="B5291" s="250" t="s">
        <v>5733</v>
      </c>
      <c r="C5291" s="250" t="s">
        <v>204</v>
      </c>
      <c r="D5291" s="251" t="n">
        <v>1056.99</v>
      </c>
    </row>
    <row r="5292" customFormat="false" ht="12.8" hidden="false" customHeight="false" outlineLevel="0" collapsed="false">
      <c r="A5292" s="250" t="n">
        <v>86941</v>
      </c>
      <c r="B5292" s="250" t="s">
        <v>5734</v>
      </c>
      <c r="C5292" s="250" t="s">
        <v>204</v>
      </c>
      <c r="D5292" s="251" t="n">
        <v>782.89</v>
      </c>
    </row>
    <row r="5293" customFormat="false" ht="12.8" hidden="false" customHeight="false" outlineLevel="0" collapsed="false">
      <c r="A5293" s="250" t="n">
        <v>86942</v>
      </c>
      <c r="B5293" s="250" t="s">
        <v>5735</v>
      </c>
      <c r="C5293" s="250" t="s">
        <v>204</v>
      </c>
      <c r="D5293" s="251" t="n">
        <v>263.69</v>
      </c>
    </row>
    <row r="5294" customFormat="false" ht="12.8" hidden="false" customHeight="false" outlineLevel="0" collapsed="false">
      <c r="A5294" s="250" t="n">
        <v>86943</v>
      </c>
      <c r="B5294" s="250" t="s">
        <v>5736</v>
      </c>
      <c r="C5294" s="250" t="s">
        <v>204</v>
      </c>
      <c r="D5294" s="251" t="n">
        <v>251.37</v>
      </c>
    </row>
    <row r="5295" customFormat="false" ht="12.8" hidden="false" customHeight="false" outlineLevel="0" collapsed="false">
      <c r="A5295" s="250" t="n">
        <v>86947</v>
      </c>
      <c r="B5295" s="250" t="s">
        <v>5737</v>
      </c>
      <c r="C5295" s="250" t="s">
        <v>204</v>
      </c>
      <c r="D5295" s="251" t="n">
        <v>1208.96</v>
      </c>
    </row>
    <row r="5296" customFormat="false" ht="12.8" hidden="false" customHeight="false" outlineLevel="0" collapsed="false">
      <c r="A5296" s="250" t="n">
        <v>93396</v>
      </c>
      <c r="B5296" s="250" t="s">
        <v>5738</v>
      </c>
      <c r="C5296" s="250" t="s">
        <v>204</v>
      </c>
      <c r="D5296" s="251" t="n">
        <v>713.28</v>
      </c>
    </row>
    <row r="5297" customFormat="false" ht="12.8" hidden="false" customHeight="false" outlineLevel="0" collapsed="false">
      <c r="A5297" s="250" t="n">
        <v>93441</v>
      </c>
      <c r="B5297" s="250" t="s">
        <v>5739</v>
      </c>
      <c r="C5297" s="250" t="s">
        <v>204</v>
      </c>
      <c r="D5297" s="251" t="n">
        <v>1205.63</v>
      </c>
    </row>
    <row r="5298" customFormat="false" ht="12.8" hidden="false" customHeight="false" outlineLevel="0" collapsed="false">
      <c r="A5298" s="250" t="n">
        <v>93442</v>
      </c>
      <c r="B5298" s="250" t="s">
        <v>5740</v>
      </c>
      <c r="C5298" s="250" t="s">
        <v>204</v>
      </c>
      <c r="D5298" s="251" t="n">
        <v>1298.08</v>
      </c>
    </row>
    <row r="5299" customFormat="false" ht="12.8" hidden="false" customHeight="false" outlineLevel="0" collapsed="false">
      <c r="A5299" s="250" t="n">
        <v>95469</v>
      </c>
      <c r="B5299" s="250" t="s">
        <v>5741</v>
      </c>
      <c r="C5299" s="250" t="s">
        <v>204</v>
      </c>
      <c r="D5299" s="251" t="n">
        <v>292.81</v>
      </c>
    </row>
    <row r="5300" customFormat="false" ht="12.8" hidden="false" customHeight="false" outlineLevel="0" collapsed="false">
      <c r="A5300" s="250" t="n">
        <v>95470</v>
      </c>
      <c r="B5300" s="250" t="s">
        <v>5742</v>
      </c>
      <c r="C5300" s="250" t="s">
        <v>204</v>
      </c>
      <c r="D5300" s="251" t="n">
        <v>302.49</v>
      </c>
    </row>
    <row r="5301" customFormat="false" ht="12.8" hidden="false" customHeight="false" outlineLevel="0" collapsed="false">
      <c r="A5301" s="250" t="n">
        <v>95471</v>
      </c>
      <c r="B5301" s="250" t="s">
        <v>5743</v>
      </c>
      <c r="C5301" s="250" t="s">
        <v>204</v>
      </c>
      <c r="D5301" s="251" t="n">
        <v>743.2</v>
      </c>
    </row>
    <row r="5302" customFormat="false" ht="12.8" hidden="false" customHeight="false" outlineLevel="0" collapsed="false">
      <c r="A5302" s="250" t="n">
        <v>95472</v>
      </c>
      <c r="B5302" s="250" t="s">
        <v>5744</v>
      </c>
      <c r="C5302" s="250" t="s">
        <v>204</v>
      </c>
      <c r="D5302" s="251" t="n">
        <v>752.88</v>
      </c>
    </row>
    <row r="5303" customFormat="false" ht="12.8" hidden="false" customHeight="false" outlineLevel="0" collapsed="false">
      <c r="A5303" s="250" t="n">
        <v>95542</v>
      </c>
      <c r="B5303" s="250" t="s">
        <v>5745</v>
      </c>
      <c r="C5303" s="250" t="s">
        <v>204</v>
      </c>
      <c r="D5303" s="251" t="n">
        <v>50.78</v>
      </c>
    </row>
    <row r="5304" customFormat="false" ht="12.8" hidden="false" customHeight="false" outlineLevel="0" collapsed="false">
      <c r="A5304" s="250" t="n">
        <v>95543</v>
      </c>
      <c r="B5304" s="250" t="s">
        <v>5746</v>
      </c>
      <c r="C5304" s="250" t="s">
        <v>204</v>
      </c>
      <c r="D5304" s="251" t="n">
        <v>85.59</v>
      </c>
    </row>
    <row r="5305" customFormat="false" ht="12.8" hidden="false" customHeight="false" outlineLevel="0" collapsed="false">
      <c r="A5305" s="250" t="n">
        <v>95544</v>
      </c>
      <c r="B5305" s="250" t="s">
        <v>5747</v>
      </c>
      <c r="C5305" s="250" t="s">
        <v>204</v>
      </c>
      <c r="D5305" s="251" t="n">
        <v>61.92</v>
      </c>
    </row>
    <row r="5306" customFormat="false" ht="12.8" hidden="false" customHeight="false" outlineLevel="0" collapsed="false">
      <c r="A5306" s="250" t="n">
        <v>95545</v>
      </c>
      <c r="B5306" s="250" t="s">
        <v>5748</v>
      </c>
      <c r="C5306" s="250" t="s">
        <v>204</v>
      </c>
      <c r="D5306" s="251" t="n">
        <v>60.73</v>
      </c>
    </row>
    <row r="5307" customFormat="false" ht="12.8" hidden="false" customHeight="false" outlineLevel="0" collapsed="false">
      <c r="A5307" s="250" t="n">
        <v>95546</v>
      </c>
      <c r="B5307" s="250" t="s">
        <v>5749</v>
      </c>
      <c r="C5307" s="250" t="s">
        <v>204</v>
      </c>
      <c r="D5307" s="251" t="n">
        <v>209.68</v>
      </c>
    </row>
    <row r="5308" customFormat="false" ht="12.8" hidden="false" customHeight="false" outlineLevel="0" collapsed="false">
      <c r="A5308" s="250" t="n">
        <v>95547</v>
      </c>
      <c r="B5308" s="250" t="s">
        <v>5750</v>
      </c>
      <c r="C5308" s="250" t="s">
        <v>204</v>
      </c>
      <c r="D5308" s="251" t="n">
        <v>80.22</v>
      </c>
    </row>
    <row r="5309" customFormat="false" ht="12.8" hidden="false" customHeight="false" outlineLevel="0" collapsed="false">
      <c r="A5309" s="250" t="n">
        <v>100848</v>
      </c>
      <c r="B5309" s="250" t="s">
        <v>5751</v>
      </c>
      <c r="C5309" s="250" t="s">
        <v>204</v>
      </c>
      <c r="D5309" s="251" t="n">
        <v>530.61</v>
      </c>
    </row>
    <row r="5310" customFormat="false" ht="12.8" hidden="false" customHeight="false" outlineLevel="0" collapsed="false">
      <c r="A5310" s="250" t="n">
        <v>100849</v>
      </c>
      <c r="B5310" s="250" t="s">
        <v>5752</v>
      </c>
      <c r="C5310" s="250" t="s">
        <v>204</v>
      </c>
      <c r="D5310" s="251" t="n">
        <v>49.04</v>
      </c>
    </row>
    <row r="5311" customFormat="false" ht="12.8" hidden="false" customHeight="false" outlineLevel="0" collapsed="false">
      <c r="A5311" s="250" t="n">
        <v>100851</v>
      </c>
      <c r="B5311" s="250" t="s">
        <v>5753</v>
      </c>
      <c r="C5311" s="250" t="s">
        <v>204</v>
      </c>
      <c r="D5311" s="251" t="n">
        <v>96.29</v>
      </c>
    </row>
    <row r="5312" customFormat="false" ht="12.8" hidden="false" customHeight="false" outlineLevel="0" collapsed="false">
      <c r="A5312" s="250" t="n">
        <v>100852</v>
      </c>
      <c r="B5312" s="250" t="s">
        <v>5754</v>
      </c>
      <c r="C5312" s="250" t="s">
        <v>204</v>
      </c>
      <c r="D5312" s="251" t="n">
        <v>209.47</v>
      </c>
    </row>
    <row r="5313" customFormat="false" ht="12.8" hidden="false" customHeight="false" outlineLevel="0" collapsed="false">
      <c r="A5313" s="250" t="n">
        <v>100853</v>
      </c>
      <c r="B5313" s="250" t="s">
        <v>5755</v>
      </c>
      <c r="C5313" s="250" t="s">
        <v>204</v>
      </c>
      <c r="D5313" s="251" t="n">
        <v>293.69</v>
      </c>
    </row>
    <row r="5314" customFormat="false" ht="12.8" hidden="false" customHeight="false" outlineLevel="0" collapsed="false">
      <c r="A5314" s="250" t="n">
        <v>100854</v>
      </c>
      <c r="B5314" s="250" t="s">
        <v>5756</v>
      </c>
      <c r="C5314" s="250" t="s">
        <v>204</v>
      </c>
      <c r="D5314" s="251" t="n">
        <v>1495.96</v>
      </c>
    </row>
    <row r="5315" customFormat="false" ht="12.8" hidden="false" customHeight="false" outlineLevel="0" collapsed="false">
      <c r="A5315" s="250" t="n">
        <v>100856</v>
      </c>
      <c r="B5315" s="250" t="s">
        <v>5757</v>
      </c>
      <c r="C5315" s="250" t="s">
        <v>204</v>
      </c>
      <c r="D5315" s="251" t="n">
        <v>33.32</v>
      </c>
    </row>
    <row r="5316" customFormat="false" ht="12.8" hidden="false" customHeight="false" outlineLevel="0" collapsed="false">
      <c r="A5316" s="250" t="n">
        <v>100857</v>
      </c>
      <c r="B5316" s="250" t="s">
        <v>5758</v>
      </c>
      <c r="C5316" s="250" t="s">
        <v>204</v>
      </c>
      <c r="D5316" s="251" t="n">
        <v>441.49</v>
      </c>
    </row>
    <row r="5317" customFormat="false" ht="12.8" hidden="false" customHeight="false" outlineLevel="0" collapsed="false">
      <c r="A5317" s="250" t="n">
        <v>100858</v>
      </c>
      <c r="B5317" s="250" t="s">
        <v>5759</v>
      </c>
      <c r="C5317" s="250" t="s">
        <v>204</v>
      </c>
      <c r="D5317" s="251" t="n">
        <v>751.04</v>
      </c>
    </row>
    <row r="5318" customFormat="false" ht="12.8" hidden="false" customHeight="false" outlineLevel="0" collapsed="false">
      <c r="A5318" s="250" t="n">
        <v>100859</v>
      </c>
      <c r="B5318" s="250" t="s">
        <v>5760</v>
      </c>
      <c r="C5318" s="250" t="s">
        <v>204</v>
      </c>
      <c r="D5318" s="251" t="n">
        <v>983.72</v>
      </c>
    </row>
    <row r="5319" customFormat="false" ht="12.8" hidden="false" customHeight="false" outlineLevel="0" collapsed="false">
      <c r="A5319" s="250" t="n">
        <v>100860</v>
      </c>
      <c r="B5319" s="250" t="s">
        <v>5761</v>
      </c>
      <c r="C5319" s="250" t="s">
        <v>204</v>
      </c>
      <c r="D5319" s="251" t="n">
        <v>112.26</v>
      </c>
    </row>
    <row r="5320" customFormat="false" ht="12.8" hidden="false" customHeight="false" outlineLevel="0" collapsed="false">
      <c r="A5320" s="250" t="n">
        <v>100861</v>
      </c>
      <c r="B5320" s="250" t="s">
        <v>5762</v>
      </c>
      <c r="C5320" s="250" t="s">
        <v>204</v>
      </c>
      <c r="D5320" s="251" t="n">
        <v>40.3</v>
      </c>
    </row>
    <row r="5321" customFormat="false" ht="12.8" hidden="false" customHeight="false" outlineLevel="0" collapsed="false">
      <c r="A5321" s="250" t="n">
        <v>100862</v>
      </c>
      <c r="B5321" s="250" t="s">
        <v>5763</v>
      </c>
      <c r="C5321" s="250" t="s">
        <v>204</v>
      </c>
      <c r="D5321" s="251" t="n">
        <v>43.67</v>
      </c>
    </row>
    <row r="5322" customFormat="false" ht="12.8" hidden="false" customHeight="false" outlineLevel="0" collapsed="false">
      <c r="A5322" s="250" t="n">
        <v>100863</v>
      </c>
      <c r="B5322" s="250" t="s">
        <v>5764</v>
      </c>
      <c r="C5322" s="250" t="s">
        <v>204</v>
      </c>
      <c r="D5322" s="251" t="n">
        <v>647.05</v>
      </c>
    </row>
    <row r="5323" customFormat="false" ht="12.8" hidden="false" customHeight="false" outlineLevel="0" collapsed="false">
      <c r="A5323" s="250" t="n">
        <v>100864</v>
      </c>
      <c r="B5323" s="250" t="s">
        <v>5765</v>
      </c>
      <c r="C5323" s="250" t="s">
        <v>204</v>
      </c>
      <c r="D5323" s="251" t="n">
        <v>709.36</v>
      </c>
    </row>
    <row r="5324" customFormat="false" ht="12.8" hidden="false" customHeight="false" outlineLevel="0" collapsed="false">
      <c r="A5324" s="250" t="n">
        <v>100865</v>
      </c>
      <c r="B5324" s="250" t="s">
        <v>5766</v>
      </c>
      <c r="C5324" s="250" t="s">
        <v>204</v>
      </c>
      <c r="D5324" s="251" t="n">
        <v>624</v>
      </c>
    </row>
    <row r="5325" customFormat="false" ht="12.8" hidden="false" customHeight="false" outlineLevel="0" collapsed="false">
      <c r="A5325" s="250" t="n">
        <v>100866</v>
      </c>
      <c r="B5325" s="250" t="s">
        <v>5767</v>
      </c>
      <c r="C5325" s="250" t="s">
        <v>204</v>
      </c>
      <c r="D5325" s="251" t="n">
        <v>335.82</v>
      </c>
    </row>
    <row r="5326" customFormat="false" ht="12.8" hidden="false" customHeight="false" outlineLevel="0" collapsed="false">
      <c r="A5326" s="250" t="n">
        <v>100867</v>
      </c>
      <c r="B5326" s="250" t="s">
        <v>5768</v>
      </c>
      <c r="C5326" s="250" t="s">
        <v>204</v>
      </c>
      <c r="D5326" s="251" t="n">
        <v>356.37</v>
      </c>
    </row>
    <row r="5327" customFormat="false" ht="12.8" hidden="false" customHeight="false" outlineLevel="0" collapsed="false">
      <c r="A5327" s="250" t="n">
        <v>100868</v>
      </c>
      <c r="B5327" s="250" t="s">
        <v>5769</v>
      </c>
      <c r="C5327" s="250" t="s">
        <v>204</v>
      </c>
      <c r="D5327" s="251" t="n">
        <v>370.04</v>
      </c>
    </row>
    <row r="5328" customFormat="false" ht="12.8" hidden="false" customHeight="false" outlineLevel="0" collapsed="false">
      <c r="A5328" s="250" t="n">
        <v>100869</v>
      </c>
      <c r="B5328" s="250" t="s">
        <v>5770</v>
      </c>
      <c r="C5328" s="250" t="s">
        <v>204</v>
      </c>
      <c r="D5328" s="251" t="n">
        <v>380.53</v>
      </c>
    </row>
    <row r="5329" customFormat="false" ht="12.8" hidden="false" customHeight="false" outlineLevel="0" collapsed="false">
      <c r="A5329" s="250" t="n">
        <v>100870</v>
      </c>
      <c r="B5329" s="250" t="s">
        <v>5771</v>
      </c>
      <c r="C5329" s="250" t="s">
        <v>204</v>
      </c>
      <c r="D5329" s="251" t="n">
        <v>305.64</v>
      </c>
    </row>
    <row r="5330" customFormat="false" ht="12.8" hidden="false" customHeight="false" outlineLevel="0" collapsed="false">
      <c r="A5330" s="250" t="n">
        <v>100871</v>
      </c>
      <c r="B5330" s="250" t="s">
        <v>5772</v>
      </c>
      <c r="C5330" s="250" t="s">
        <v>204</v>
      </c>
      <c r="D5330" s="251" t="n">
        <v>328.46</v>
      </c>
    </row>
    <row r="5331" customFormat="false" ht="12.8" hidden="false" customHeight="false" outlineLevel="0" collapsed="false">
      <c r="A5331" s="250" t="n">
        <v>100872</v>
      </c>
      <c r="B5331" s="250" t="s">
        <v>5773</v>
      </c>
      <c r="C5331" s="250" t="s">
        <v>204</v>
      </c>
      <c r="D5331" s="251" t="n">
        <v>343.03</v>
      </c>
    </row>
    <row r="5332" customFormat="false" ht="12.8" hidden="false" customHeight="false" outlineLevel="0" collapsed="false">
      <c r="A5332" s="250" t="n">
        <v>100873</v>
      </c>
      <c r="B5332" s="250" t="s">
        <v>5774</v>
      </c>
      <c r="C5332" s="250" t="s">
        <v>204</v>
      </c>
      <c r="D5332" s="251" t="n">
        <v>352.13</v>
      </c>
    </row>
    <row r="5333" customFormat="false" ht="12.8" hidden="false" customHeight="false" outlineLevel="0" collapsed="false">
      <c r="A5333" s="250" t="n">
        <v>100874</v>
      </c>
      <c r="B5333" s="250" t="s">
        <v>5775</v>
      </c>
      <c r="C5333" s="250" t="s">
        <v>204</v>
      </c>
      <c r="D5333" s="251" t="n">
        <v>335.82</v>
      </c>
    </row>
    <row r="5334" customFormat="false" ht="12.8" hidden="false" customHeight="false" outlineLevel="0" collapsed="false">
      <c r="A5334" s="250" t="n">
        <v>100875</v>
      </c>
      <c r="B5334" s="250" t="s">
        <v>5776</v>
      </c>
      <c r="C5334" s="250" t="s">
        <v>204</v>
      </c>
      <c r="D5334" s="251" t="n">
        <v>1152.76</v>
      </c>
    </row>
    <row r="5335" customFormat="false" ht="12.8" hidden="false" customHeight="false" outlineLevel="0" collapsed="false">
      <c r="A5335" s="250" t="n">
        <v>100878</v>
      </c>
      <c r="B5335" s="250" t="s">
        <v>5777</v>
      </c>
      <c r="C5335" s="250" t="s">
        <v>204</v>
      </c>
      <c r="D5335" s="251" t="n">
        <v>641.31</v>
      </c>
    </row>
    <row r="5336" customFormat="false" ht="12.8" hidden="false" customHeight="false" outlineLevel="0" collapsed="false">
      <c r="A5336" s="250" t="n">
        <v>98052</v>
      </c>
      <c r="B5336" s="250" t="s">
        <v>5778</v>
      </c>
      <c r="C5336" s="250" t="s">
        <v>204</v>
      </c>
      <c r="D5336" s="251" t="n">
        <v>2144.9</v>
      </c>
    </row>
    <row r="5337" customFormat="false" ht="12.8" hidden="false" customHeight="false" outlineLevel="0" collapsed="false">
      <c r="A5337" s="250" t="n">
        <v>98053</v>
      </c>
      <c r="B5337" s="250" t="s">
        <v>5779</v>
      </c>
      <c r="C5337" s="250" t="s">
        <v>204</v>
      </c>
      <c r="D5337" s="251" t="n">
        <v>2948.9</v>
      </c>
    </row>
    <row r="5338" customFormat="false" ht="12.8" hidden="false" customHeight="false" outlineLevel="0" collapsed="false">
      <c r="A5338" s="250" t="n">
        <v>98054</v>
      </c>
      <c r="B5338" s="250" t="s">
        <v>5780</v>
      </c>
      <c r="C5338" s="250" t="s">
        <v>204</v>
      </c>
      <c r="D5338" s="251" t="n">
        <v>4756.43</v>
      </c>
    </row>
    <row r="5339" customFormat="false" ht="12.8" hidden="false" customHeight="false" outlineLevel="0" collapsed="false">
      <c r="A5339" s="250" t="n">
        <v>98055</v>
      </c>
      <c r="B5339" s="250" t="s">
        <v>5781</v>
      </c>
      <c r="C5339" s="250" t="s">
        <v>204</v>
      </c>
      <c r="D5339" s="251" t="n">
        <v>6453.34</v>
      </c>
    </row>
    <row r="5340" customFormat="false" ht="12.8" hidden="false" customHeight="false" outlineLevel="0" collapsed="false">
      <c r="A5340" s="250" t="n">
        <v>98056</v>
      </c>
      <c r="B5340" s="250" t="s">
        <v>5782</v>
      </c>
      <c r="C5340" s="250" t="s">
        <v>204</v>
      </c>
      <c r="D5340" s="251" t="n">
        <v>7555.17</v>
      </c>
    </row>
    <row r="5341" customFormat="false" ht="12.8" hidden="false" customHeight="false" outlineLevel="0" collapsed="false">
      <c r="A5341" s="250" t="n">
        <v>98057</v>
      </c>
      <c r="B5341" s="250" t="s">
        <v>5783</v>
      </c>
      <c r="C5341" s="250" t="s">
        <v>204</v>
      </c>
      <c r="D5341" s="251" t="n">
        <v>8964</v>
      </c>
    </row>
    <row r="5342" customFormat="false" ht="12.8" hidden="false" customHeight="false" outlineLevel="0" collapsed="false">
      <c r="A5342" s="250" t="n">
        <v>98058</v>
      </c>
      <c r="B5342" s="250" t="s">
        <v>5784</v>
      </c>
      <c r="C5342" s="250" t="s">
        <v>204</v>
      </c>
      <c r="D5342" s="251" t="n">
        <v>1802.82</v>
      </c>
    </row>
    <row r="5343" customFormat="false" ht="12.8" hidden="false" customHeight="false" outlineLevel="0" collapsed="false">
      <c r="A5343" s="250" t="n">
        <v>98059</v>
      </c>
      <c r="B5343" s="250" t="s">
        <v>5785</v>
      </c>
      <c r="C5343" s="250" t="s">
        <v>204</v>
      </c>
      <c r="D5343" s="251" t="n">
        <v>3801.47</v>
      </c>
    </row>
    <row r="5344" customFormat="false" ht="12.8" hidden="false" customHeight="false" outlineLevel="0" collapsed="false">
      <c r="A5344" s="250" t="n">
        <v>98060</v>
      </c>
      <c r="B5344" s="250" t="s">
        <v>5786</v>
      </c>
      <c r="C5344" s="250" t="s">
        <v>204</v>
      </c>
      <c r="D5344" s="251" t="n">
        <v>5275.9</v>
      </c>
    </row>
    <row r="5345" customFormat="false" ht="12.8" hidden="false" customHeight="false" outlineLevel="0" collapsed="false">
      <c r="A5345" s="250" t="n">
        <v>98061</v>
      </c>
      <c r="B5345" s="250" t="s">
        <v>5787</v>
      </c>
      <c r="C5345" s="250" t="s">
        <v>204</v>
      </c>
      <c r="D5345" s="251" t="n">
        <v>7343.23</v>
      </c>
    </row>
    <row r="5346" customFormat="false" ht="12.8" hidden="false" customHeight="false" outlineLevel="0" collapsed="false">
      <c r="A5346" s="250" t="n">
        <v>98062</v>
      </c>
      <c r="B5346" s="250" t="s">
        <v>5788</v>
      </c>
      <c r="C5346" s="250" t="s">
        <v>204</v>
      </c>
      <c r="D5346" s="251" t="n">
        <v>3129.84</v>
      </c>
    </row>
    <row r="5347" customFormat="false" ht="12.8" hidden="false" customHeight="false" outlineLevel="0" collapsed="false">
      <c r="A5347" s="250" t="n">
        <v>98063</v>
      </c>
      <c r="B5347" s="250" t="s">
        <v>5789</v>
      </c>
      <c r="C5347" s="250" t="s">
        <v>204</v>
      </c>
      <c r="D5347" s="251" t="n">
        <v>4780.58</v>
      </c>
    </row>
    <row r="5348" customFormat="false" ht="12.8" hidden="false" customHeight="false" outlineLevel="0" collapsed="false">
      <c r="A5348" s="250" t="n">
        <v>98064</v>
      </c>
      <c r="B5348" s="250" t="s">
        <v>5790</v>
      </c>
      <c r="C5348" s="250" t="s">
        <v>204</v>
      </c>
      <c r="D5348" s="251" t="n">
        <v>5548.81</v>
      </c>
    </row>
    <row r="5349" customFormat="false" ht="12.8" hidden="false" customHeight="false" outlineLevel="0" collapsed="false">
      <c r="A5349" s="250" t="n">
        <v>98065</v>
      </c>
      <c r="B5349" s="250" t="s">
        <v>5791</v>
      </c>
      <c r="C5349" s="250" t="s">
        <v>204</v>
      </c>
      <c r="D5349" s="251" t="n">
        <v>7705.78</v>
      </c>
    </row>
    <row r="5350" customFormat="false" ht="12.8" hidden="false" customHeight="false" outlineLevel="0" collapsed="false">
      <c r="A5350" s="250" t="n">
        <v>98066</v>
      </c>
      <c r="B5350" s="250" t="s">
        <v>5792</v>
      </c>
      <c r="C5350" s="250" t="s">
        <v>204</v>
      </c>
      <c r="D5350" s="251" t="n">
        <v>4894.51</v>
      </c>
    </row>
    <row r="5351" customFormat="false" ht="12.8" hidden="false" customHeight="false" outlineLevel="0" collapsed="false">
      <c r="A5351" s="250" t="n">
        <v>98067</v>
      </c>
      <c r="B5351" s="250" t="s">
        <v>5793</v>
      </c>
      <c r="C5351" s="250" t="s">
        <v>204</v>
      </c>
      <c r="D5351" s="251" t="n">
        <v>6530.5</v>
      </c>
    </row>
    <row r="5352" customFormat="false" ht="12.8" hidden="false" customHeight="false" outlineLevel="0" collapsed="false">
      <c r="A5352" s="250" t="n">
        <v>98068</v>
      </c>
      <c r="B5352" s="250" t="s">
        <v>5794</v>
      </c>
      <c r="C5352" s="250" t="s">
        <v>204</v>
      </c>
      <c r="D5352" s="251" t="n">
        <v>9231.22</v>
      </c>
    </row>
    <row r="5353" customFormat="false" ht="12.8" hidden="false" customHeight="false" outlineLevel="0" collapsed="false">
      <c r="A5353" s="250" t="n">
        <v>98069</v>
      </c>
      <c r="B5353" s="250" t="s">
        <v>5795</v>
      </c>
      <c r="C5353" s="250" t="s">
        <v>204</v>
      </c>
      <c r="D5353" s="251" t="n">
        <v>12409.02</v>
      </c>
    </row>
    <row r="5354" customFormat="false" ht="12.8" hidden="false" customHeight="false" outlineLevel="0" collapsed="false">
      <c r="A5354" s="250" t="n">
        <v>98070</v>
      </c>
      <c r="B5354" s="250" t="s">
        <v>5796</v>
      </c>
      <c r="C5354" s="250" t="s">
        <v>204</v>
      </c>
      <c r="D5354" s="251" t="n">
        <v>14188.46</v>
      </c>
    </row>
    <row r="5355" customFormat="false" ht="12.8" hidden="false" customHeight="false" outlineLevel="0" collapsed="false">
      <c r="A5355" s="250" t="n">
        <v>98071</v>
      </c>
      <c r="B5355" s="250" t="s">
        <v>5797</v>
      </c>
      <c r="C5355" s="250" t="s">
        <v>204</v>
      </c>
      <c r="D5355" s="251" t="n">
        <v>15500.65</v>
      </c>
    </row>
    <row r="5356" customFormat="false" ht="12.8" hidden="false" customHeight="false" outlineLevel="0" collapsed="false">
      <c r="A5356" s="250" t="n">
        <v>98072</v>
      </c>
      <c r="B5356" s="250" t="s">
        <v>5798</v>
      </c>
      <c r="C5356" s="250" t="s">
        <v>204</v>
      </c>
      <c r="D5356" s="251" t="n">
        <v>4106.38</v>
      </c>
    </row>
    <row r="5357" customFormat="false" ht="12.8" hidden="false" customHeight="false" outlineLevel="0" collapsed="false">
      <c r="A5357" s="250" t="n">
        <v>98073</v>
      </c>
      <c r="B5357" s="250" t="s">
        <v>5799</v>
      </c>
      <c r="C5357" s="250" t="s">
        <v>204</v>
      </c>
      <c r="D5357" s="251" t="n">
        <v>6425.88</v>
      </c>
    </row>
    <row r="5358" customFormat="false" ht="12.8" hidden="false" customHeight="false" outlineLevel="0" collapsed="false">
      <c r="A5358" s="250" t="n">
        <v>98074</v>
      </c>
      <c r="B5358" s="250" t="s">
        <v>5800</v>
      </c>
      <c r="C5358" s="250" t="s">
        <v>204</v>
      </c>
      <c r="D5358" s="251" t="n">
        <v>9976.09</v>
      </c>
    </row>
    <row r="5359" customFormat="false" ht="12.8" hidden="false" customHeight="false" outlineLevel="0" collapsed="false">
      <c r="A5359" s="250" t="n">
        <v>98075</v>
      </c>
      <c r="B5359" s="250" t="s">
        <v>5801</v>
      </c>
      <c r="C5359" s="250" t="s">
        <v>204</v>
      </c>
      <c r="D5359" s="251" t="n">
        <v>12969.44</v>
      </c>
    </row>
    <row r="5360" customFormat="false" ht="12.8" hidden="false" customHeight="false" outlineLevel="0" collapsed="false">
      <c r="A5360" s="250" t="n">
        <v>98076</v>
      </c>
      <c r="B5360" s="250" t="s">
        <v>5802</v>
      </c>
      <c r="C5360" s="250" t="s">
        <v>204</v>
      </c>
      <c r="D5360" s="251" t="n">
        <v>14945.26</v>
      </c>
    </row>
    <row r="5361" customFormat="false" ht="12.8" hidden="false" customHeight="false" outlineLevel="0" collapsed="false">
      <c r="A5361" s="250" t="n">
        <v>98077</v>
      </c>
      <c r="B5361" s="250" t="s">
        <v>5803</v>
      </c>
      <c r="C5361" s="250" t="s">
        <v>204</v>
      </c>
      <c r="D5361" s="251" t="n">
        <v>17592.8</v>
      </c>
    </row>
    <row r="5362" customFormat="false" ht="12.8" hidden="false" customHeight="false" outlineLevel="0" collapsed="false">
      <c r="A5362" s="250" t="n">
        <v>98078</v>
      </c>
      <c r="B5362" s="250" t="s">
        <v>5804</v>
      </c>
      <c r="C5362" s="250" t="s">
        <v>204</v>
      </c>
      <c r="D5362" s="251" t="n">
        <v>4600.37</v>
      </c>
    </row>
    <row r="5363" customFormat="false" ht="12.8" hidden="false" customHeight="false" outlineLevel="0" collapsed="false">
      <c r="A5363" s="250" t="n">
        <v>98079</v>
      </c>
      <c r="B5363" s="250" t="s">
        <v>5805</v>
      </c>
      <c r="C5363" s="250" t="s">
        <v>204</v>
      </c>
      <c r="D5363" s="251" t="n">
        <v>8040.77</v>
      </c>
    </row>
    <row r="5364" customFormat="false" ht="12.8" hidden="false" customHeight="false" outlineLevel="0" collapsed="false">
      <c r="A5364" s="250" t="n">
        <v>98080</v>
      </c>
      <c r="B5364" s="250" t="s">
        <v>5806</v>
      </c>
      <c r="C5364" s="250" t="s">
        <v>204</v>
      </c>
      <c r="D5364" s="251" t="n">
        <v>10316.8</v>
      </c>
    </row>
    <row r="5365" customFormat="false" ht="12.8" hidden="false" customHeight="false" outlineLevel="0" collapsed="false">
      <c r="A5365" s="250" t="n">
        <v>98081</v>
      </c>
      <c r="B5365" s="250" t="s">
        <v>5807</v>
      </c>
      <c r="C5365" s="250" t="s">
        <v>204</v>
      </c>
      <c r="D5365" s="251" t="n">
        <v>15266.59</v>
      </c>
    </row>
    <row r="5366" customFormat="false" ht="12.8" hidden="false" customHeight="false" outlineLevel="0" collapsed="false">
      <c r="A5366" s="250" t="n">
        <v>98082</v>
      </c>
      <c r="B5366" s="250" t="s">
        <v>5808</v>
      </c>
      <c r="C5366" s="250" t="s">
        <v>204</v>
      </c>
      <c r="D5366" s="251" t="n">
        <v>3862.63</v>
      </c>
    </row>
    <row r="5367" customFormat="false" ht="12.8" hidden="false" customHeight="false" outlineLevel="0" collapsed="false">
      <c r="A5367" s="250" t="n">
        <v>98083</v>
      </c>
      <c r="B5367" s="250" t="s">
        <v>5809</v>
      </c>
      <c r="C5367" s="250" t="s">
        <v>204</v>
      </c>
      <c r="D5367" s="251" t="n">
        <v>5100.5</v>
      </c>
    </row>
    <row r="5368" customFormat="false" ht="12.8" hidden="false" customHeight="false" outlineLevel="0" collapsed="false">
      <c r="A5368" s="250" t="n">
        <v>98084</v>
      </c>
      <c r="B5368" s="250" t="s">
        <v>5810</v>
      </c>
      <c r="C5368" s="250" t="s">
        <v>204</v>
      </c>
      <c r="D5368" s="251" t="n">
        <v>7158.65</v>
      </c>
    </row>
    <row r="5369" customFormat="false" ht="12.8" hidden="false" customHeight="false" outlineLevel="0" collapsed="false">
      <c r="A5369" s="250" t="n">
        <v>98085</v>
      </c>
      <c r="B5369" s="250" t="s">
        <v>5811</v>
      </c>
      <c r="C5369" s="250" t="s">
        <v>204</v>
      </c>
      <c r="D5369" s="251" t="n">
        <v>9703.35</v>
      </c>
    </row>
    <row r="5370" customFormat="false" ht="12.8" hidden="false" customHeight="false" outlineLevel="0" collapsed="false">
      <c r="A5370" s="250" t="n">
        <v>98086</v>
      </c>
      <c r="B5370" s="250" t="s">
        <v>5812</v>
      </c>
      <c r="C5370" s="250" t="s">
        <v>204</v>
      </c>
      <c r="D5370" s="251" t="n">
        <v>10964.13</v>
      </c>
    </row>
    <row r="5371" customFormat="false" ht="12.8" hidden="false" customHeight="false" outlineLevel="0" collapsed="false">
      <c r="A5371" s="250" t="n">
        <v>98087</v>
      </c>
      <c r="B5371" s="250" t="s">
        <v>5813</v>
      </c>
      <c r="C5371" s="250" t="s">
        <v>204</v>
      </c>
      <c r="D5371" s="251" t="n">
        <v>11722.77</v>
      </c>
    </row>
    <row r="5372" customFormat="false" ht="12.8" hidden="false" customHeight="false" outlineLevel="0" collapsed="false">
      <c r="A5372" s="250" t="n">
        <v>98088</v>
      </c>
      <c r="B5372" s="250" t="s">
        <v>5814</v>
      </c>
      <c r="C5372" s="250" t="s">
        <v>204</v>
      </c>
      <c r="D5372" s="251" t="n">
        <v>3326.32</v>
      </c>
    </row>
    <row r="5373" customFormat="false" ht="12.8" hidden="false" customHeight="false" outlineLevel="0" collapsed="false">
      <c r="A5373" s="250" t="n">
        <v>98089</v>
      </c>
      <c r="B5373" s="250" t="s">
        <v>5815</v>
      </c>
      <c r="C5373" s="250" t="s">
        <v>204</v>
      </c>
      <c r="D5373" s="251" t="n">
        <v>5247.56</v>
      </c>
    </row>
    <row r="5374" customFormat="false" ht="12.8" hidden="false" customHeight="false" outlineLevel="0" collapsed="false">
      <c r="A5374" s="250" t="n">
        <v>98090</v>
      </c>
      <c r="B5374" s="250" t="s">
        <v>5816</v>
      </c>
      <c r="C5374" s="250" t="s">
        <v>204</v>
      </c>
      <c r="D5374" s="251" t="n">
        <v>8222.04</v>
      </c>
    </row>
    <row r="5375" customFormat="false" ht="12.8" hidden="false" customHeight="false" outlineLevel="0" collapsed="false">
      <c r="A5375" s="250" t="n">
        <v>98091</v>
      </c>
      <c r="B5375" s="250" t="s">
        <v>5817</v>
      </c>
      <c r="C5375" s="250" t="s">
        <v>204</v>
      </c>
      <c r="D5375" s="251" t="n">
        <v>10728.13</v>
      </c>
    </row>
    <row r="5376" customFormat="false" ht="12.8" hidden="false" customHeight="false" outlineLevel="0" collapsed="false">
      <c r="A5376" s="250" t="n">
        <v>98092</v>
      </c>
      <c r="B5376" s="250" t="s">
        <v>5818</v>
      </c>
      <c r="C5376" s="250" t="s">
        <v>204</v>
      </c>
      <c r="D5376" s="251" t="n">
        <v>12446.04</v>
      </c>
    </row>
    <row r="5377" customFormat="false" ht="12.8" hidden="false" customHeight="false" outlineLevel="0" collapsed="false">
      <c r="A5377" s="250" t="n">
        <v>98093</v>
      </c>
      <c r="B5377" s="250" t="s">
        <v>5819</v>
      </c>
      <c r="C5377" s="250" t="s">
        <v>204</v>
      </c>
      <c r="D5377" s="251" t="n">
        <v>14682.7</v>
      </c>
    </row>
    <row r="5378" customFormat="false" ht="12.8" hidden="false" customHeight="false" outlineLevel="0" collapsed="false">
      <c r="A5378" s="250" t="n">
        <v>98094</v>
      </c>
      <c r="B5378" s="250" t="s">
        <v>5820</v>
      </c>
      <c r="C5378" s="250" t="s">
        <v>204</v>
      </c>
      <c r="D5378" s="251" t="n">
        <v>2815.98</v>
      </c>
    </row>
    <row r="5379" customFormat="false" ht="12.8" hidden="false" customHeight="false" outlineLevel="0" collapsed="false">
      <c r="A5379" s="250" t="n">
        <v>98099</v>
      </c>
      <c r="B5379" s="250" t="s">
        <v>5821</v>
      </c>
      <c r="C5379" s="250" t="s">
        <v>204</v>
      </c>
      <c r="D5379" s="251" t="n">
        <v>4805.26</v>
      </c>
    </row>
    <row r="5380" customFormat="false" ht="12.8" hidden="false" customHeight="false" outlineLevel="0" collapsed="false">
      <c r="A5380" s="250" t="n">
        <v>98100</v>
      </c>
      <c r="B5380" s="250" t="s">
        <v>5822</v>
      </c>
      <c r="C5380" s="250" t="s">
        <v>204</v>
      </c>
      <c r="D5380" s="251" t="n">
        <v>6275.05</v>
      </c>
    </row>
    <row r="5381" customFormat="false" ht="12.8" hidden="false" customHeight="false" outlineLevel="0" collapsed="false">
      <c r="A5381" s="250" t="n">
        <v>98101</v>
      </c>
      <c r="B5381" s="250" t="s">
        <v>5823</v>
      </c>
      <c r="C5381" s="250" t="s">
        <v>204</v>
      </c>
      <c r="D5381" s="251" t="n">
        <v>9266.85</v>
      </c>
    </row>
    <row r="5382" customFormat="false" ht="12.8" hidden="false" customHeight="false" outlineLevel="0" collapsed="false">
      <c r="A5382" s="250" t="n">
        <v>98109</v>
      </c>
      <c r="B5382" s="250" t="s">
        <v>5824</v>
      </c>
      <c r="C5382" s="250" t="s">
        <v>204</v>
      </c>
      <c r="D5382" s="251" t="n">
        <v>876.66</v>
      </c>
    </row>
    <row r="5383" customFormat="false" ht="12.8" hidden="false" customHeight="false" outlineLevel="0" collapsed="false">
      <c r="A5383" s="250" t="n">
        <v>98110</v>
      </c>
      <c r="B5383" s="250" t="s">
        <v>5825</v>
      </c>
      <c r="C5383" s="250" t="s">
        <v>204</v>
      </c>
      <c r="D5383" s="251" t="n">
        <v>399.41</v>
      </c>
    </row>
    <row r="5384" customFormat="false" ht="12.8" hidden="false" customHeight="false" outlineLevel="0" collapsed="false">
      <c r="A5384" s="250" t="n">
        <v>98111</v>
      </c>
      <c r="B5384" s="250" t="s">
        <v>5826</v>
      </c>
      <c r="C5384" s="250" t="s">
        <v>204</v>
      </c>
      <c r="D5384" s="251" t="n">
        <v>55.08</v>
      </c>
    </row>
    <row r="5385" customFormat="false" ht="12.8" hidden="false" customHeight="false" outlineLevel="0" collapsed="false">
      <c r="A5385" s="250" t="n">
        <v>98112</v>
      </c>
      <c r="B5385" s="250" t="s">
        <v>5827</v>
      </c>
      <c r="C5385" s="250" t="s">
        <v>204</v>
      </c>
      <c r="D5385" s="251" t="n">
        <v>102.17</v>
      </c>
    </row>
    <row r="5386" customFormat="false" ht="12.8" hidden="false" customHeight="false" outlineLevel="0" collapsed="false">
      <c r="A5386" s="250" t="n">
        <v>98114</v>
      </c>
      <c r="B5386" s="250" t="s">
        <v>215</v>
      </c>
      <c r="C5386" s="250" t="s">
        <v>204</v>
      </c>
      <c r="D5386" s="251" t="n">
        <v>698.71</v>
      </c>
    </row>
    <row r="5387" customFormat="false" ht="12.8" hidden="false" customHeight="false" outlineLevel="0" collapsed="false">
      <c r="A5387" s="250" t="n">
        <v>98115</v>
      </c>
      <c r="B5387" s="250" t="s">
        <v>5828</v>
      </c>
      <c r="C5387" s="250" t="s">
        <v>204</v>
      </c>
      <c r="D5387" s="251" t="n">
        <v>108</v>
      </c>
    </row>
    <row r="5388" customFormat="false" ht="12.8" hidden="false" customHeight="false" outlineLevel="0" collapsed="false">
      <c r="A5388" s="250" t="n">
        <v>89349</v>
      </c>
      <c r="B5388" s="250" t="s">
        <v>5829</v>
      </c>
      <c r="C5388" s="250" t="s">
        <v>204</v>
      </c>
      <c r="D5388" s="251" t="n">
        <v>23.55</v>
      </c>
    </row>
    <row r="5389" customFormat="false" ht="12.8" hidden="false" customHeight="false" outlineLevel="0" collapsed="false">
      <c r="A5389" s="250" t="n">
        <v>89351</v>
      </c>
      <c r="B5389" s="250" t="s">
        <v>5830</v>
      </c>
      <c r="C5389" s="250" t="s">
        <v>204</v>
      </c>
      <c r="D5389" s="251" t="n">
        <v>29.79</v>
      </c>
    </row>
    <row r="5390" customFormat="false" ht="12.8" hidden="false" customHeight="false" outlineLevel="0" collapsed="false">
      <c r="A5390" s="250" t="n">
        <v>89352</v>
      </c>
      <c r="B5390" s="250" t="s">
        <v>5831</v>
      </c>
      <c r="C5390" s="250" t="s">
        <v>204</v>
      </c>
      <c r="D5390" s="251" t="n">
        <v>31.18</v>
      </c>
    </row>
    <row r="5391" customFormat="false" ht="12.8" hidden="false" customHeight="false" outlineLevel="0" collapsed="false">
      <c r="A5391" s="250" t="n">
        <v>89353</v>
      </c>
      <c r="B5391" s="250" t="s">
        <v>5832</v>
      </c>
      <c r="C5391" s="250" t="s">
        <v>204</v>
      </c>
      <c r="D5391" s="251" t="n">
        <v>35.25</v>
      </c>
    </row>
    <row r="5392" customFormat="false" ht="12.8" hidden="false" customHeight="false" outlineLevel="0" collapsed="false">
      <c r="A5392" s="250" t="n">
        <v>89354</v>
      </c>
      <c r="B5392" s="250" t="s">
        <v>5833</v>
      </c>
      <c r="C5392" s="250" t="s">
        <v>204</v>
      </c>
      <c r="D5392" s="251" t="n">
        <v>467.98</v>
      </c>
    </row>
    <row r="5393" customFormat="false" ht="12.8" hidden="false" customHeight="false" outlineLevel="0" collapsed="false">
      <c r="A5393" s="250" t="n">
        <v>89984</v>
      </c>
      <c r="B5393" s="250" t="s">
        <v>5834</v>
      </c>
      <c r="C5393" s="250" t="s">
        <v>204</v>
      </c>
      <c r="D5393" s="251" t="n">
        <v>74.08</v>
      </c>
    </row>
    <row r="5394" customFormat="false" ht="12.8" hidden="false" customHeight="false" outlineLevel="0" collapsed="false">
      <c r="A5394" s="250" t="n">
        <v>89985</v>
      </c>
      <c r="B5394" s="250" t="s">
        <v>5835</v>
      </c>
      <c r="C5394" s="250" t="s">
        <v>204</v>
      </c>
      <c r="D5394" s="251" t="n">
        <v>78.79</v>
      </c>
    </row>
    <row r="5395" customFormat="false" ht="12.8" hidden="false" customHeight="false" outlineLevel="0" collapsed="false">
      <c r="A5395" s="250" t="n">
        <v>89986</v>
      </c>
      <c r="B5395" s="250" t="s">
        <v>5836</v>
      </c>
      <c r="C5395" s="250" t="s">
        <v>204</v>
      </c>
      <c r="D5395" s="251" t="n">
        <v>72.33</v>
      </c>
    </row>
    <row r="5396" customFormat="false" ht="12.8" hidden="false" customHeight="false" outlineLevel="0" collapsed="false">
      <c r="A5396" s="250" t="n">
        <v>89987</v>
      </c>
      <c r="B5396" s="250" t="s">
        <v>5837</v>
      </c>
      <c r="C5396" s="250" t="s">
        <v>204</v>
      </c>
      <c r="D5396" s="251" t="n">
        <v>82.62</v>
      </c>
    </row>
    <row r="5397" customFormat="false" ht="12.8" hidden="false" customHeight="false" outlineLevel="0" collapsed="false">
      <c r="A5397" s="250" t="n">
        <v>90371</v>
      </c>
      <c r="B5397" s="250" t="s">
        <v>5838</v>
      </c>
      <c r="C5397" s="250" t="s">
        <v>204</v>
      </c>
      <c r="D5397" s="251" t="n">
        <v>35.68</v>
      </c>
    </row>
    <row r="5398" customFormat="false" ht="12.8" hidden="false" customHeight="false" outlineLevel="0" collapsed="false">
      <c r="A5398" s="250" t="n">
        <v>94489</v>
      </c>
      <c r="B5398" s="250" t="s">
        <v>5839</v>
      </c>
      <c r="C5398" s="250" t="s">
        <v>204</v>
      </c>
      <c r="D5398" s="251" t="n">
        <v>35.21</v>
      </c>
    </row>
    <row r="5399" customFormat="false" ht="12.8" hidden="false" customHeight="false" outlineLevel="0" collapsed="false">
      <c r="A5399" s="250" t="n">
        <v>94490</v>
      </c>
      <c r="B5399" s="250" t="s">
        <v>5840</v>
      </c>
      <c r="C5399" s="250" t="s">
        <v>204</v>
      </c>
      <c r="D5399" s="251" t="n">
        <v>51.93</v>
      </c>
    </row>
    <row r="5400" customFormat="false" ht="12.8" hidden="false" customHeight="false" outlineLevel="0" collapsed="false">
      <c r="A5400" s="250" t="n">
        <v>94491</v>
      </c>
      <c r="B5400" s="250" t="s">
        <v>5841</v>
      </c>
      <c r="C5400" s="250" t="s">
        <v>204</v>
      </c>
      <c r="D5400" s="251" t="n">
        <v>70.59</v>
      </c>
    </row>
    <row r="5401" customFormat="false" ht="12.8" hidden="false" customHeight="false" outlineLevel="0" collapsed="false">
      <c r="A5401" s="250" t="n">
        <v>94492</v>
      </c>
      <c r="B5401" s="250" t="s">
        <v>5842</v>
      </c>
      <c r="C5401" s="250" t="s">
        <v>204</v>
      </c>
      <c r="D5401" s="251" t="n">
        <v>72.56</v>
      </c>
    </row>
    <row r="5402" customFormat="false" ht="12.8" hidden="false" customHeight="false" outlineLevel="0" collapsed="false">
      <c r="A5402" s="250" t="n">
        <v>94493</v>
      </c>
      <c r="B5402" s="250" t="s">
        <v>5843</v>
      </c>
      <c r="C5402" s="250" t="s">
        <v>204</v>
      </c>
      <c r="D5402" s="251" t="n">
        <v>132.22</v>
      </c>
    </row>
    <row r="5403" customFormat="false" ht="12.8" hidden="false" customHeight="false" outlineLevel="0" collapsed="false">
      <c r="A5403" s="250" t="n">
        <v>94495</v>
      </c>
      <c r="B5403" s="250" t="s">
        <v>5844</v>
      </c>
      <c r="C5403" s="250" t="s">
        <v>204</v>
      </c>
      <c r="D5403" s="251" t="n">
        <v>53.89</v>
      </c>
    </row>
    <row r="5404" customFormat="false" ht="12.8" hidden="false" customHeight="false" outlineLevel="0" collapsed="false">
      <c r="A5404" s="250" t="n">
        <v>94496</v>
      </c>
      <c r="B5404" s="250" t="s">
        <v>5845</v>
      </c>
      <c r="C5404" s="250" t="s">
        <v>204</v>
      </c>
      <c r="D5404" s="251" t="n">
        <v>73.42</v>
      </c>
    </row>
    <row r="5405" customFormat="false" ht="12.8" hidden="false" customHeight="false" outlineLevel="0" collapsed="false">
      <c r="A5405" s="250" t="n">
        <v>94497</v>
      </c>
      <c r="B5405" s="250" t="s">
        <v>5846</v>
      </c>
      <c r="C5405" s="250" t="s">
        <v>204</v>
      </c>
      <c r="D5405" s="251" t="n">
        <v>93.22</v>
      </c>
    </row>
    <row r="5406" customFormat="false" ht="12.8" hidden="false" customHeight="false" outlineLevel="0" collapsed="false">
      <c r="A5406" s="250" t="n">
        <v>94498</v>
      </c>
      <c r="B5406" s="250" t="s">
        <v>5847</v>
      </c>
      <c r="C5406" s="250" t="s">
        <v>204</v>
      </c>
      <c r="D5406" s="251" t="n">
        <v>127.99</v>
      </c>
    </row>
    <row r="5407" customFormat="false" ht="12.8" hidden="false" customHeight="false" outlineLevel="0" collapsed="false">
      <c r="A5407" s="250" t="n">
        <v>94499</v>
      </c>
      <c r="B5407" s="250" t="s">
        <v>5848</v>
      </c>
      <c r="C5407" s="250" t="s">
        <v>204</v>
      </c>
      <c r="D5407" s="251" t="n">
        <v>248.14</v>
      </c>
    </row>
    <row r="5408" customFormat="false" ht="12.8" hidden="false" customHeight="false" outlineLevel="0" collapsed="false">
      <c r="A5408" s="250" t="n">
        <v>94500</v>
      </c>
      <c r="B5408" s="250" t="s">
        <v>5849</v>
      </c>
      <c r="C5408" s="250" t="s">
        <v>204</v>
      </c>
      <c r="D5408" s="251" t="n">
        <v>301.73</v>
      </c>
    </row>
    <row r="5409" customFormat="false" ht="12.8" hidden="false" customHeight="false" outlineLevel="0" collapsed="false">
      <c r="A5409" s="250" t="n">
        <v>94501</v>
      </c>
      <c r="B5409" s="250" t="s">
        <v>5850</v>
      </c>
      <c r="C5409" s="250" t="s">
        <v>204</v>
      </c>
      <c r="D5409" s="251" t="n">
        <v>596.65</v>
      </c>
    </row>
    <row r="5410" customFormat="false" ht="12.8" hidden="false" customHeight="false" outlineLevel="0" collapsed="false">
      <c r="A5410" s="250" t="n">
        <v>94792</v>
      </c>
      <c r="B5410" s="250" t="s">
        <v>5851</v>
      </c>
      <c r="C5410" s="250" t="s">
        <v>204</v>
      </c>
      <c r="D5410" s="251" t="n">
        <v>100.37</v>
      </c>
    </row>
    <row r="5411" customFormat="false" ht="12.8" hidden="false" customHeight="false" outlineLevel="0" collapsed="false">
      <c r="A5411" s="250" t="n">
        <v>94793</v>
      </c>
      <c r="B5411" s="250" t="s">
        <v>5852</v>
      </c>
      <c r="C5411" s="250" t="s">
        <v>204</v>
      </c>
      <c r="D5411" s="251" t="n">
        <v>136.3</v>
      </c>
    </row>
    <row r="5412" customFormat="false" ht="12.8" hidden="false" customHeight="false" outlineLevel="0" collapsed="false">
      <c r="A5412" s="250" t="n">
        <v>94794</v>
      </c>
      <c r="B5412" s="250" t="s">
        <v>5853</v>
      </c>
      <c r="C5412" s="250" t="s">
        <v>204</v>
      </c>
      <c r="D5412" s="251" t="n">
        <v>145.77</v>
      </c>
    </row>
    <row r="5413" customFormat="false" ht="12.8" hidden="false" customHeight="false" outlineLevel="0" collapsed="false">
      <c r="A5413" s="250" t="n">
        <v>94795</v>
      </c>
      <c r="B5413" s="250" t="s">
        <v>5854</v>
      </c>
      <c r="C5413" s="250" t="s">
        <v>204</v>
      </c>
      <c r="D5413" s="251" t="n">
        <v>45.07</v>
      </c>
    </row>
    <row r="5414" customFormat="false" ht="12.8" hidden="false" customHeight="false" outlineLevel="0" collapsed="false">
      <c r="A5414" s="250" t="n">
        <v>94796</v>
      </c>
      <c r="B5414" s="250" t="s">
        <v>5855</v>
      </c>
      <c r="C5414" s="250" t="s">
        <v>204</v>
      </c>
      <c r="D5414" s="251" t="n">
        <v>52.53</v>
      </c>
    </row>
    <row r="5415" customFormat="false" ht="12.8" hidden="false" customHeight="false" outlineLevel="0" collapsed="false">
      <c r="A5415" s="250" t="n">
        <v>94797</v>
      </c>
      <c r="B5415" s="250" t="s">
        <v>5856</v>
      </c>
      <c r="C5415" s="250" t="s">
        <v>204</v>
      </c>
      <c r="D5415" s="251" t="n">
        <v>106.38</v>
      </c>
    </row>
    <row r="5416" customFormat="false" ht="12.8" hidden="false" customHeight="false" outlineLevel="0" collapsed="false">
      <c r="A5416" s="250" t="n">
        <v>94798</v>
      </c>
      <c r="B5416" s="250" t="s">
        <v>5857</v>
      </c>
      <c r="C5416" s="250" t="s">
        <v>204</v>
      </c>
      <c r="D5416" s="251" t="n">
        <v>175.15</v>
      </c>
    </row>
    <row r="5417" customFormat="false" ht="12.8" hidden="false" customHeight="false" outlineLevel="0" collapsed="false">
      <c r="A5417" s="250" t="n">
        <v>94799</v>
      </c>
      <c r="B5417" s="250" t="s">
        <v>5858</v>
      </c>
      <c r="C5417" s="250" t="s">
        <v>204</v>
      </c>
      <c r="D5417" s="251" t="n">
        <v>215.49</v>
      </c>
    </row>
    <row r="5418" customFormat="false" ht="12.8" hidden="false" customHeight="false" outlineLevel="0" collapsed="false">
      <c r="A5418" s="250" t="n">
        <v>94800</v>
      </c>
      <c r="B5418" s="250" t="s">
        <v>5859</v>
      </c>
      <c r="C5418" s="250" t="s">
        <v>204</v>
      </c>
      <c r="D5418" s="251" t="n">
        <v>276.72</v>
      </c>
    </row>
    <row r="5419" customFormat="false" ht="12.8" hidden="false" customHeight="false" outlineLevel="0" collapsed="false">
      <c r="A5419" s="250" t="n">
        <v>95248</v>
      </c>
      <c r="B5419" s="250" t="s">
        <v>5860</v>
      </c>
      <c r="C5419" s="250" t="s">
        <v>204</v>
      </c>
      <c r="D5419" s="251" t="n">
        <v>44.25</v>
      </c>
    </row>
    <row r="5420" customFormat="false" ht="12.8" hidden="false" customHeight="false" outlineLevel="0" collapsed="false">
      <c r="A5420" s="250" t="n">
        <v>95249</v>
      </c>
      <c r="B5420" s="250" t="s">
        <v>5861</v>
      </c>
      <c r="C5420" s="250" t="s">
        <v>204</v>
      </c>
      <c r="D5420" s="251" t="n">
        <v>52.95</v>
      </c>
    </row>
    <row r="5421" customFormat="false" ht="12.8" hidden="false" customHeight="false" outlineLevel="0" collapsed="false">
      <c r="A5421" s="250" t="n">
        <v>95250</v>
      </c>
      <c r="B5421" s="250" t="s">
        <v>5862</v>
      </c>
      <c r="C5421" s="250" t="s">
        <v>204</v>
      </c>
      <c r="D5421" s="251" t="n">
        <v>71.46</v>
      </c>
    </row>
    <row r="5422" customFormat="false" ht="12.8" hidden="false" customHeight="false" outlineLevel="0" collapsed="false">
      <c r="A5422" s="250" t="n">
        <v>95251</v>
      </c>
      <c r="B5422" s="250" t="s">
        <v>5863</v>
      </c>
      <c r="C5422" s="250" t="s">
        <v>204</v>
      </c>
      <c r="D5422" s="251" t="n">
        <v>105.18</v>
      </c>
    </row>
    <row r="5423" customFormat="false" ht="12.8" hidden="false" customHeight="false" outlineLevel="0" collapsed="false">
      <c r="A5423" s="250" t="n">
        <v>95252</v>
      </c>
      <c r="B5423" s="250" t="s">
        <v>5864</v>
      </c>
      <c r="C5423" s="250" t="s">
        <v>204</v>
      </c>
      <c r="D5423" s="251" t="n">
        <v>128.08</v>
      </c>
    </row>
    <row r="5424" customFormat="false" ht="12.8" hidden="false" customHeight="false" outlineLevel="0" collapsed="false">
      <c r="A5424" s="250" t="n">
        <v>95253</v>
      </c>
      <c r="B5424" s="250" t="s">
        <v>5865</v>
      </c>
      <c r="C5424" s="250" t="s">
        <v>204</v>
      </c>
      <c r="D5424" s="251" t="n">
        <v>192.93</v>
      </c>
    </row>
    <row r="5425" customFormat="false" ht="12.8" hidden="false" customHeight="false" outlineLevel="0" collapsed="false">
      <c r="A5425" s="250" t="n">
        <v>99619</v>
      </c>
      <c r="B5425" s="250" t="s">
        <v>5866</v>
      </c>
      <c r="C5425" s="250" t="s">
        <v>204</v>
      </c>
      <c r="D5425" s="251" t="n">
        <v>124.61</v>
      </c>
    </row>
    <row r="5426" customFormat="false" ht="12.8" hidden="false" customHeight="false" outlineLevel="0" collapsed="false">
      <c r="A5426" s="250" t="n">
        <v>99620</v>
      </c>
      <c r="B5426" s="250" t="s">
        <v>5867</v>
      </c>
      <c r="C5426" s="250" t="s">
        <v>204</v>
      </c>
      <c r="D5426" s="251" t="n">
        <v>169.27</v>
      </c>
    </row>
    <row r="5427" customFormat="false" ht="12.8" hidden="false" customHeight="false" outlineLevel="0" collapsed="false">
      <c r="A5427" s="250" t="n">
        <v>99621</v>
      </c>
      <c r="B5427" s="250" t="s">
        <v>5868</v>
      </c>
      <c r="C5427" s="250" t="s">
        <v>204</v>
      </c>
      <c r="D5427" s="251" t="n">
        <v>252.01</v>
      </c>
    </row>
    <row r="5428" customFormat="false" ht="12.8" hidden="false" customHeight="false" outlineLevel="0" collapsed="false">
      <c r="A5428" s="250" t="n">
        <v>99622</v>
      </c>
      <c r="B5428" s="250" t="s">
        <v>5869</v>
      </c>
      <c r="C5428" s="250" t="s">
        <v>204</v>
      </c>
      <c r="D5428" s="251" t="n">
        <v>284.19</v>
      </c>
    </row>
    <row r="5429" customFormat="false" ht="12.8" hidden="false" customHeight="false" outlineLevel="0" collapsed="false">
      <c r="A5429" s="250" t="n">
        <v>99623</v>
      </c>
      <c r="B5429" s="250" t="s">
        <v>5870</v>
      </c>
      <c r="C5429" s="250" t="s">
        <v>204</v>
      </c>
      <c r="D5429" s="251" t="n">
        <v>396.15</v>
      </c>
    </row>
    <row r="5430" customFormat="false" ht="12.8" hidden="false" customHeight="false" outlineLevel="0" collapsed="false">
      <c r="A5430" s="250" t="n">
        <v>99624</v>
      </c>
      <c r="B5430" s="250" t="s">
        <v>5871</v>
      </c>
      <c r="C5430" s="250" t="s">
        <v>204</v>
      </c>
      <c r="D5430" s="251" t="n">
        <v>564.33</v>
      </c>
    </row>
    <row r="5431" customFormat="false" ht="12.8" hidden="false" customHeight="false" outlineLevel="0" collapsed="false">
      <c r="A5431" s="250" t="n">
        <v>99625</v>
      </c>
      <c r="B5431" s="250" t="s">
        <v>5872</v>
      </c>
      <c r="C5431" s="250" t="s">
        <v>204</v>
      </c>
      <c r="D5431" s="251" t="n">
        <v>775.41</v>
      </c>
    </row>
    <row r="5432" customFormat="false" ht="12.8" hidden="false" customHeight="false" outlineLevel="0" collapsed="false">
      <c r="A5432" s="250" t="n">
        <v>99626</v>
      </c>
      <c r="B5432" s="250" t="s">
        <v>5873</v>
      </c>
      <c r="C5432" s="250" t="s">
        <v>204</v>
      </c>
      <c r="D5432" s="251" t="n">
        <v>1191.57</v>
      </c>
    </row>
    <row r="5433" customFormat="false" ht="12.8" hidden="false" customHeight="false" outlineLevel="0" collapsed="false">
      <c r="A5433" s="250" t="n">
        <v>99627</v>
      </c>
      <c r="B5433" s="250" t="s">
        <v>5874</v>
      </c>
      <c r="C5433" s="250" t="s">
        <v>204</v>
      </c>
      <c r="D5433" s="251" t="n">
        <v>75.26</v>
      </c>
    </row>
    <row r="5434" customFormat="false" ht="12.8" hidden="false" customHeight="false" outlineLevel="0" collapsed="false">
      <c r="A5434" s="250" t="n">
        <v>99628</v>
      </c>
      <c r="B5434" s="250" t="s">
        <v>5875</v>
      </c>
      <c r="C5434" s="250" t="s">
        <v>204</v>
      </c>
      <c r="D5434" s="251" t="n">
        <v>82.62</v>
      </c>
    </row>
    <row r="5435" customFormat="false" ht="12.8" hidden="false" customHeight="false" outlineLevel="0" collapsed="false">
      <c r="A5435" s="250" t="n">
        <v>99629</v>
      </c>
      <c r="B5435" s="250" t="s">
        <v>5876</v>
      </c>
      <c r="C5435" s="250" t="s">
        <v>204</v>
      </c>
      <c r="D5435" s="251" t="n">
        <v>92.21</v>
      </c>
    </row>
    <row r="5436" customFormat="false" ht="12.8" hidden="false" customHeight="false" outlineLevel="0" collapsed="false">
      <c r="A5436" s="250" t="n">
        <v>99630</v>
      </c>
      <c r="B5436" s="250" t="s">
        <v>5877</v>
      </c>
      <c r="C5436" s="250" t="s">
        <v>204</v>
      </c>
      <c r="D5436" s="251" t="n">
        <v>136.91</v>
      </c>
    </row>
    <row r="5437" customFormat="false" ht="12.8" hidden="false" customHeight="false" outlineLevel="0" collapsed="false">
      <c r="A5437" s="250" t="n">
        <v>99631</v>
      </c>
      <c r="B5437" s="250" t="s">
        <v>5878</v>
      </c>
      <c r="C5437" s="250" t="s">
        <v>204</v>
      </c>
      <c r="D5437" s="251" t="n">
        <v>159.8</v>
      </c>
    </row>
    <row r="5438" customFormat="false" ht="12.8" hidden="false" customHeight="false" outlineLevel="0" collapsed="false">
      <c r="A5438" s="250" t="n">
        <v>99632</v>
      </c>
      <c r="B5438" s="250" t="s">
        <v>5879</v>
      </c>
      <c r="C5438" s="250" t="s">
        <v>204</v>
      </c>
      <c r="D5438" s="251" t="n">
        <v>229.82</v>
      </c>
    </row>
    <row r="5439" customFormat="false" ht="12.8" hidden="false" customHeight="false" outlineLevel="0" collapsed="false">
      <c r="A5439" s="250" t="n">
        <v>99633</v>
      </c>
      <c r="B5439" s="250" t="s">
        <v>5880</v>
      </c>
      <c r="C5439" s="250" t="s">
        <v>204</v>
      </c>
      <c r="D5439" s="251" t="n">
        <v>490.83</v>
      </c>
    </row>
    <row r="5440" customFormat="false" ht="12.8" hidden="false" customHeight="false" outlineLevel="0" collapsed="false">
      <c r="A5440" s="250" t="n">
        <v>99634</v>
      </c>
      <c r="B5440" s="250" t="s">
        <v>5881</v>
      </c>
      <c r="C5440" s="250" t="s">
        <v>204</v>
      </c>
      <c r="D5440" s="251" t="n">
        <v>833.5</v>
      </c>
    </row>
    <row r="5441" customFormat="false" ht="12.8" hidden="false" customHeight="false" outlineLevel="0" collapsed="false">
      <c r="A5441" s="250" t="n">
        <v>99635</v>
      </c>
      <c r="B5441" s="250" t="s">
        <v>5882</v>
      </c>
      <c r="C5441" s="250" t="s">
        <v>204</v>
      </c>
      <c r="D5441" s="251" t="n">
        <v>433.36</v>
      </c>
    </row>
    <row r="5442" customFormat="false" ht="12.8" hidden="false" customHeight="false" outlineLevel="0" collapsed="false">
      <c r="A5442" s="250" t="n">
        <v>103008</v>
      </c>
      <c r="B5442" s="250" t="s">
        <v>5883</v>
      </c>
      <c r="C5442" s="250" t="s">
        <v>204</v>
      </c>
      <c r="D5442" s="251" t="n">
        <v>101.52</v>
      </c>
    </row>
    <row r="5443" customFormat="false" ht="12.8" hidden="false" customHeight="false" outlineLevel="0" collapsed="false">
      <c r="A5443" s="250" t="n">
        <v>103009</v>
      </c>
      <c r="B5443" s="250" t="s">
        <v>5884</v>
      </c>
      <c r="C5443" s="250" t="s">
        <v>204</v>
      </c>
      <c r="D5443" s="251" t="n">
        <v>362.03</v>
      </c>
    </row>
    <row r="5444" customFormat="false" ht="12.8" hidden="false" customHeight="false" outlineLevel="0" collapsed="false">
      <c r="A5444" s="250" t="n">
        <v>103010</v>
      </c>
      <c r="B5444" s="250" t="s">
        <v>5885</v>
      </c>
      <c r="C5444" s="250" t="s">
        <v>204</v>
      </c>
      <c r="D5444" s="251" t="n">
        <v>77</v>
      </c>
    </row>
    <row r="5445" customFormat="false" ht="12.8" hidden="false" customHeight="false" outlineLevel="0" collapsed="false">
      <c r="A5445" s="250" t="n">
        <v>103011</v>
      </c>
      <c r="B5445" s="250" t="s">
        <v>5886</v>
      </c>
      <c r="C5445" s="250" t="s">
        <v>204</v>
      </c>
      <c r="D5445" s="251" t="n">
        <v>86.06</v>
      </c>
    </row>
    <row r="5446" customFormat="false" ht="12.8" hidden="false" customHeight="false" outlineLevel="0" collapsed="false">
      <c r="A5446" s="250" t="n">
        <v>103012</v>
      </c>
      <c r="B5446" s="250" t="s">
        <v>5887</v>
      </c>
      <c r="C5446" s="250" t="s">
        <v>204</v>
      </c>
      <c r="D5446" s="251" t="n">
        <v>135.45</v>
      </c>
    </row>
    <row r="5447" customFormat="false" ht="12.8" hidden="false" customHeight="false" outlineLevel="0" collapsed="false">
      <c r="A5447" s="250" t="n">
        <v>103013</v>
      </c>
      <c r="B5447" s="250" t="s">
        <v>5888</v>
      </c>
      <c r="C5447" s="250" t="s">
        <v>204</v>
      </c>
      <c r="D5447" s="251" t="n">
        <v>146.18</v>
      </c>
    </row>
    <row r="5448" customFormat="false" ht="12.8" hidden="false" customHeight="false" outlineLevel="0" collapsed="false">
      <c r="A5448" s="250" t="n">
        <v>103014</v>
      </c>
      <c r="B5448" s="250" t="s">
        <v>5889</v>
      </c>
      <c r="C5448" s="250" t="s">
        <v>204</v>
      </c>
      <c r="D5448" s="251" t="n">
        <v>219.4</v>
      </c>
    </row>
    <row r="5449" customFormat="false" ht="12.8" hidden="false" customHeight="false" outlineLevel="0" collapsed="false">
      <c r="A5449" s="250" t="n">
        <v>103015</v>
      </c>
      <c r="B5449" s="250" t="s">
        <v>5890</v>
      </c>
      <c r="C5449" s="250" t="s">
        <v>204</v>
      </c>
      <c r="D5449" s="251" t="n">
        <v>386.8</v>
      </c>
    </row>
    <row r="5450" customFormat="false" ht="12.8" hidden="false" customHeight="false" outlineLevel="0" collapsed="false">
      <c r="A5450" s="250" t="n">
        <v>103016</v>
      </c>
      <c r="B5450" s="250" t="s">
        <v>5891</v>
      </c>
      <c r="C5450" s="250" t="s">
        <v>204</v>
      </c>
      <c r="D5450" s="251" t="n">
        <v>528.4</v>
      </c>
    </row>
    <row r="5451" customFormat="false" ht="12.8" hidden="false" customHeight="false" outlineLevel="0" collapsed="false">
      <c r="A5451" s="250" t="n">
        <v>103017</v>
      </c>
      <c r="B5451" s="250" t="s">
        <v>5892</v>
      </c>
      <c r="C5451" s="250" t="s">
        <v>204</v>
      </c>
      <c r="D5451" s="251" t="n">
        <v>920.3</v>
      </c>
    </row>
    <row r="5452" customFormat="false" ht="12.8" hidden="false" customHeight="false" outlineLevel="0" collapsed="false">
      <c r="A5452" s="250" t="n">
        <v>103018</v>
      </c>
      <c r="B5452" s="250" t="s">
        <v>5893</v>
      </c>
      <c r="C5452" s="250" t="s">
        <v>204</v>
      </c>
      <c r="D5452" s="251" t="n">
        <v>354.72</v>
      </c>
    </row>
    <row r="5453" customFormat="false" ht="12.8" hidden="false" customHeight="false" outlineLevel="0" collapsed="false">
      <c r="A5453" s="250" t="n">
        <v>103019</v>
      </c>
      <c r="B5453" s="250" t="s">
        <v>5894</v>
      </c>
      <c r="C5453" s="250" t="s">
        <v>204</v>
      </c>
      <c r="D5453" s="251" t="n">
        <v>336.94</v>
      </c>
    </row>
    <row r="5454" customFormat="false" ht="12.8" hidden="false" customHeight="false" outlineLevel="0" collapsed="false">
      <c r="A5454" s="250" t="n">
        <v>103029</v>
      </c>
      <c r="B5454" s="250" t="s">
        <v>5895</v>
      </c>
      <c r="C5454" s="250" t="s">
        <v>204</v>
      </c>
      <c r="D5454" s="251" t="n">
        <v>39.82</v>
      </c>
    </row>
    <row r="5455" customFormat="false" ht="12.8" hidden="false" customHeight="false" outlineLevel="0" collapsed="false">
      <c r="A5455" s="250" t="n">
        <v>103036</v>
      </c>
      <c r="B5455" s="250" t="s">
        <v>5896</v>
      </c>
      <c r="C5455" s="250" t="s">
        <v>204</v>
      </c>
      <c r="D5455" s="251" t="n">
        <v>28.4</v>
      </c>
    </row>
    <row r="5456" customFormat="false" ht="12.8" hidden="false" customHeight="false" outlineLevel="0" collapsed="false">
      <c r="A5456" s="250" t="n">
        <v>103037</v>
      </c>
      <c r="B5456" s="250" t="s">
        <v>5897</v>
      </c>
      <c r="C5456" s="250" t="s">
        <v>204</v>
      </c>
      <c r="D5456" s="251" t="n">
        <v>56.05</v>
      </c>
    </row>
    <row r="5457" customFormat="false" ht="12.8" hidden="false" customHeight="false" outlineLevel="0" collapsed="false">
      <c r="A5457" s="250" t="n">
        <v>103038</v>
      </c>
      <c r="B5457" s="250" t="s">
        <v>5898</v>
      </c>
      <c r="C5457" s="250" t="s">
        <v>204</v>
      </c>
      <c r="D5457" s="251" t="n">
        <v>75.11</v>
      </c>
    </row>
    <row r="5458" customFormat="false" ht="12.8" hidden="false" customHeight="false" outlineLevel="0" collapsed="false">
      <c r="A5458" s="250" t="n">
        <v>103039</v>
      </c>
      <c r="B5458" s="250" t="s">
        <v>5899</v>
      </c>
      <c r="C5458" s="250" t="s">
        <v>204</v>
      </c>
      <c r="D5458" s="251" t="n">
        <v>82.37</v>
      </c>
    </row>
    <row r="5459" customFormat="false" ht="12.8" hidden="false" customHeight="false" outlineLevel="0" collapsed="false">
      <c r="A5459" s="250" t="n">
        <v>103040</v>
      </c>
      <c r="B5459" s="250" t="s">
        <v>5900</v>
      </c>
      <c r="C5459" s="250" t="s">
        <v>204</v>
      </c>
      <c r="D5459" s="251" t="n">
        <v>121.7</v>
      </c>
    </row>
    <row r="5460" customFormat="false" ht="12.8" hidden="false" customHeight="false" outlineLevel="0" collapsed="false">
      <c r="A5460" s="250" t="n">
        <v>103041</v>
      </c>
      <c r="B5460" s="250" t="s">
        <v>5901</v>
      </c>
      <c r="C5460" s="250" t="s">
        <v>204</v>
      </c>
      <c r="D5460" s="251" t="n">
        <v>23.84</v>
      </c>
    </row>
    <row r="5461" customFormat="false" ht="12.8" hidden="false" customHeight="false" outlineLevel="0" collapsed="false">
      <c r="A5461" s="250" t="n">
        <v>103042</v>
      </c>
      <c r="B5461" s="250" t="s">
        <v>5902</v>
      </c>
      <c r="C5461" s="250" t="s">
        <v>204</v>
      </c>
      <c r="D5461" s="251" t="n">
        <v>29.78</v>
      </c>
    </row>
    <row r="5462" customFormat="false" ht="12.8" hidden="false" customHeight="false" outlineLevel="0" collapsed="false">
      <c r="A5462" s="250" t="n">
        <v>103043</v>
      </c>
      <c r="B5462" s="250" t="s">
        <v>5903</v>
      </c>
      <c r="C5462" s="250" t="s">
        <v>204</v>
      </c>
      <c r="D5462" s="251" t="n">
        <v>27.37</v>
      </c>
    </row>
    <row r="5463" customFormat="false" ht="12.8" hidden="false" customHeight="false" outlineLevel="0" collapsed="false">
      <c r="A5463" s="250" t="n">
        <v>103044</v>
      </c>
      <c r="B5463" s="250" t="s">
        <v>5904</v>
      </c>
      <c r="C5463" s="250" t="s">
        <v>204</v>
      </c>
      <c r="D5463" s="251" t="n">
        <v>37.13</v>
      </c>
    </row>
    <row r="5464" customFormat="false" ht="12.8" hidden="false" customHeight="false" outlineLevel="0" collapsed="false">
      <c r="A5464" s="250" t="n">
        <v>103045</v>
      </c>
      <c r="B5464" s="250" t="s">
        <v>5905</v>
      </c>
      <c r="C5464" s="250" t="s">
        <v>204</v>
      </c>
      <c r="D5464" s="251" t="n">
        <v>12.24</v>
      </c>
    </row>
    <row r="5465" customFormat="false" ht="12.8" hidden="false" customHeight="false" outlineLevel="0" collapsed="false">
      <c r="A5465" s="250" t="n">
        <v>103046</v>
      </c>
      <c r="B5465" s="250" t="s">
        <v>5906</v>
      </c>
      <c r="C5465" s="250" t="s">
        <v>204</v>
      </c>
      <c r="D5465" s="251" t="n">
        <v>28.3</v>
      </c>
    </row>
    <row r="5466" customFormat="false" ht="12.8" hidden="false" customHeight="false" outlineLevel="0" collapsed="false">
      <c r="A5466" s="250" t="n">
        <v>103047</v>
      </c>
      <c r="B5466" s="250" t="s">
        <v>5907</v>
      </c>
      <c r="C5466" s="250" t="s">
        <v>204</v>
      </c>
      <c r="D5466" s="251" t="n">
        <v>28.96</v>
      </c>
    </row>
    <row r="5467" customFormat="false" ht="12.8" hidden="false" customHeight="false" outlineLevel="0" collapsed="false">
      <c r="A5467" s="250" t="n">
        <v>103048</v>
      </c>
      <c r="B5467" s="250" t="s">
        <v>5908</v>
      </c>
      <c r="C5467" s="250" t="s">
        <v>204</v>
      </c>
      <c r="D5467" s="251" t="n">
        <v>21.95</v>
      </c>
    </row>
    <row r="5468" customFormat="false" ht="12.8" hidden="false" customHeight="false" outlineLevel="0" collapsed="false">
      <c r="A5468" s="250" t="n">
        <v>103049</v>
      </c>
      <c r="B5468" s="250" t="s">
        <v>5909</v>
      </c>
      <c r="C5468" s="250" t="s">
        <v>204</v>
      </c>
      <c r="D5468" s="251" t="n">
        <v>23.53</v>
      </c>
    </row>
    <row r="5469" customFormat="false" ht="12.8" hidden="false" customHeight="false" outlineLevel="0" collapsed="false">
      <c r="A5469" s="250" t="n">
        <v>103050</v>
      </c>
      <c r="B5469" s="250" t="s">
        <v>5910</v>
      </c>
      <c r="C5469" s="250" t="s">
        <v>204</v>
      </c>
      <c r="D5469" s="251" t="n">
        <v>31.64</v>
      </c>
    </row>
    <row r="5470" customFormat="false" ht="12.8" hidden="false" customHeight="false" outlineLevel="0" collapsed="false">
      <c r="A5470" s="250" t="n">
        <v>103051</v>
      </c>
      <c r="B5470" s="250" t="s">
        <v>5911</v>
      </c>
      <c r="C5470" s="250" t="s">
        <v>204</v>
      </c>
      <c r="D5470" s="251" t="n">
        <v>38.3</v>
      </c>
    </row>
    <row r="5471" customFormat="false" ht="12.8" hidden="false" customHeight="false" outlineLevel="0" collapsed="false">
      <c r="A5471" s="250" t="n">
        <v>103052</v>
      </c>
      <c r="B5471" s="250" t="s">
        <v>5912</v>
      </c>
      <c r="C5471" s="250" t="s">
        <v>204</v>
      </c>
      <c r="D5471" s="251" t="n">
        <v>50.45</v>
      </c>
    </row>
    <row r="5472" customFormat="false" ht="12.8" hidden="false" customHeight="false" outlineLevel="0" collapsed="false">
      <c r="A5472" s="250" t="n">
        <v>95634</v>
      </c>
      <c r="B5472" s="250" t="s">
        <v>5913</v>
      </c>
      <c r="C5472" s="250" t="s">
        <v>204</v>
      </c>
      <c r="D5472" s="251" t="n">
        <v>223.53</v>
      </c>
    </row>
    <row r="5473" customFormat="false" ht="12.8" hidden="false" customHeight="false" outlineLevel="0" collapsed="false">
      <c r="A5473" s="250" t="n">
        <v>95635</v>
      </c>
      <c r="B5473" s="250" t="s">
        <v>5914</v>
      </c>
      <c r="C5473" s="250" t="s">
        <v>204</v>
      </c>
      <c r="D5473" s="251" t="n">
        <v>237.75</v>
      </c>
    </row>
    <row r="5474" customFormat="false" ht="12.8" hidden="false" customHeight="false" outlineLevel="0" collapsed="false">
      <c r="A5474" s="250" t="n">
        <v>95636</v>
      </c>
      <c r="B5474" s="250" t="s">
        <v>5915</v>
      </c>
      <c r="C5474" s="250" t="s">
        <v>204</v>
      </c>
      <c r="D5474" s="251" t="n">
        <v>459.91</v>
      </c>
    </row>
    <row r="5475" customFormat="false" ht="12.8" hidden="false" customHeight="false" outlineLevel="0" collapsed="false">
      <c r="A5475" s="250" t="n">
        <v>95637</v>
      </c>
      <c r="B5475" s="250" t="s">
        <v>5916</v>
      </c>
      <c r="C5475" s="250" t="s">
        <v>204</v>
      </c>
      <c r="D5475" s="251" t="n">
        <v>603.47</v>
      </c>
    </row>
    <row r="5476" customFormat="false" ht="12.8" hidden="false" customHeight="false" outlineLevel="0" collapsed="false">
      <c r="A5476" s="250" t="n">
        <v>95638</v>
      </c>
      <c r="B5476" s="250" t="s">
        <v>5917</v>
      </c>
      <c r="C5476" s="250" t="s">
        <v>204</v>
      </c>
      <c r="D5476" s="251" t="n">
        <v>742.42</v>
      </c>
    </row>
    <row r="5477" customFormat="false" ht="12.8" hidden="false" customHeight="false" outlineLevel="0" collapsed="false">
      <c r="A5477" s="250" t="n">
        <v>95639</v>
      </c>
      <c r="B5477" s="250" t="s">
        <v>5918</v>
      </c>
      <c r="C5477" s="250" t="s">
        <v>204</v>
      </c>
      <c r="D5477" s="251" t="n">
        <v>1007.58</v>
      </c>
    </row>
    <row r="5478" customFormat="false" ht="12.8" hidden="false" customHeight="false" outlineLevel="0" collapsed="false">
      <c r="A5478" s="250" t="n">
        <v>95641</v>
      </c>
      <c r="B5478" s="250" t="s">
        <v>5919</v>
      </c>
      <c r="C5478" s="250" t="s">
        <v>204</v>
      </c>
      <c r="D5478" s="251" t="n">
        <v>328.44</v>
      </c>
    </row>
    <row r="5479" customFormat="false" ht="12.8" hidden="false" customHeight="false" outlineLevel="0" collapsed="false">
      <c r="A5479" s="250" t="n">
        <v>95642</v>
      </c>
      <c r="B5479" s="250" t="s">
        <v>5920</v>
      </c>
      <c r="C5479" s="250" t="s">
        <v>204</v>
      </c>
      <c r="D5479" s="251" t="n">
        <v>485.68</v>
      </c>
    </row>
    <row r="5480" customFormat="false" ht="12.8" hidden="false" customHeight="false" outlineLevel="0" collapsed="false">
      <c r="A5480" s="250" t="n">
        <v>95643</v>
      </c>
      <c r="B5480" s="250" t="s">
        <v>5921</v>
      </c>
      <c r="C5480" s="250" t="s">
        <v>204</v>
      </c>
      <c r="D5480" s="251" t="n">
        <v>634.14</v>
      </c>
    </row>
    <row r="5481" customFormat="false" ht="12.8" hidden="false" customHeight="false" outlineLevel="0" collapsed="false">
      <c r="A5481" s="250" t="n">
        <v>95644</v>
      </c>
      <c r="B5481" s="250" t="s">
        <v>5922</v>
      </c>
      <c r="C5481" s="250" t="s">
        <v>204</v>
      </c>
      <c r="D5481" s="251" t="n">
        <v>235.58</v>
      </c>
    </row>
    <row r="5482" customFormat="false" ht="12.8" hidden="false" customHeight="false" outlineLevel="0" collapsed="false">
      <c r="A5482" s="250" t="n">
        <v>95645</v>
      </c>
      <c r="B5482" s="250" t="s">
        <v>5923</v>
      </c>
      <c r="C5482" s="250" t="s">
        <v>204</v>
      </c>
      <c r="D5482" s="251" t="n">
        <v>427.59</v>
      </c>
    </row>
    <row r="5483" customFormat="false" ht="12.8" hidden="false" customHeight="false" outlineLevel="0" collapsed="false">
      <c r="A5483" s="250" t="n">
        <v>95646</v>
      </c>
      <c r="B5483" s="250" t="s">
        <v>5924</v>
      </c>
      <c r="C5483" s="250" t="s">
        <v>204</v>
      </c>
      <c r="D5483" s="251" t="n">
        <v>637.07</v>
      </c>
    </row>
    <row r="5484" customFormat="false" ht="12.8" hidden="false" customHeight="false" outlineLevel="0" collapsed="false">
      <c r="A5484" s="250" t="n">
        <v>95647</v>
      </c>
      <c r="B5484" s="250" t="s">
        <v>5925</v>
      </c>
      <c r="C5484" s="250" t="s">
        <v>204</v>
      </c>
      <c r="D5484" s="251" t="n">
        <v>833.86</v>
      </c>
    </row>
    <row r="5485" customFormat="false" ht="12.8" hidden="false" customHeight="false" outlineLevel="0" collapsed="false">
      <c r="A5485" s="250" t="n">
        <v>95648</v>
      </c>
      <c r="B5485" s="250" t="s">
        <v>5926</v>
      </c>
      <c r="C5485" s="250" t="s">
        <v>204</v>
      </c>
      <c r="D5485" s="251" t="n">
        <v>583.74</v>
      </c>
    </row>
    <row r="5486" customFormat="false" ht="12.8" hidden="false" customHeight="false" outlineLevel="0" collapsed="false">
      <c r="A5486" s="250" t="n">
        <v>95649</v>
      </c>
      <c r="B5486" s="250" t="s">
        <v>5927</v>
      </c>
      <c r="C5486" s="250" t="s">
        <v>204</v>
      </c>
      <c r="D5486" s="251" t="n">
        <v>1006.46</v>
      </c>
    </row>
    <row r="5487" customFormat="false" ht="12.8" hidden="false" customHeight="false" outlineLevel="0" collapsed="false">
      <c r="A5487" s="250" t="n">
        <v>95650</v>
      </c>
      <c r="B5487" s="250" t="s">
        <v>5928</v>
      </c>
      <c r="C5487" s="250" t="s">
        <v>204</v>
      </c>
      <c r="D5487" s="251" t="n">
        <v>1470.79</v>
      </c>
    </row>
    <row r="5488" customFormat="false" ht="12.8" hidden="false" customHeight="false" outlineLevel="0" collapsed="false">
      <c r="A5488" s="250" t="n">
        <v>95651</v>
      </c>
      <c r="B5488" s="250" t="s">
        <v>5929</v>
      </c>
      <c r="C5488" s="250" t="s">
        <v>204</v>
      </c>
      <c r="D5488" s="251" t="n">
        <v>1910.08</v>
      </c>
    </row>
    <row r="5489" customFormat="false" ht="12.8" hidden="false" customHeight="false" outlineLevel="0" collapsed="false">
      <c r="A5489" s="250" t="n">
        <v>95652</v>
      </c>
      <c r="B5489" s="250" t="s">
        <v>5930</v>
      </c>
      <c r="C5489" s="250" t="s">
        <v>204</v>
      </c>
      <c r="D5489" s="251" t="n">
        <v>717.36</v>
      </c>
    </row>
    <row r="5490" customFormat="false" ht="12.8" hidden="false" customHeight="false" outlineLevel="0" collapsed="false">
      <c r="A5490" s="250" t="n">
        <v>95653</v>
      </c>
      <c r="B5490" s="250" t="s">
        <v>5931</v>
      </c>
      <c r="C5490" s="250" t="s">
        <v>204</v>
      </c>
      <c r="D5490" s="251" t="n">
        <v>1271.83</v>
      </c>
    </row>
    <row r="5491" customFormat="false" ht="12.8" hidden="false" customHeight="false" outlineLevel="0" collapsed="false">
      <c r="A5491" s="250" t="n">
        <v>95654</v>
      </c>
      <c r="B5491" s="250" t="s">
        <v>5932</v>
      </c>
      <c r="C5491" s="250" t="s">
        <v>204</v>
      </c>
      <c r="D5491" s="251" t="n">
        <v>1873.54</v>
      </c>
    </row>
    <row r="5492" customFormat="false" ht="12.8" hidden="false" customHeight="false" outlineLevel="0" collapsed="false">
      <c r="A5492" s="250" t="n">
        <v>95655</v>
      </c>
      <c r="B5492" s="250" t="s">
        <v>5933</v>
      </c>
      <c r="C5492" s="250" t="s">
        <v>204</v>
      </c>
      <c r="D5492" s="251" t="n">
        <v>2443.31</v>
      </c>
    </row>
    <row r="5493" customFormat="false" ht="12.8" hidden="false" customHeight="false" outlineLevel="0" collapsed="false">
      <c r="A5493" s="250" t="n">
        <v>95657</v>
      </c>
      <c r="B5493" s="250" t="s">
        <v>5934</v>
      </c>
      <c r="C5493" s="250" t="s">
        <v>204</v>
      </c>
      <c r="D5493" s="251" t="n">
        <v>344.02</v>
      </c>
    </row>
    <row r="5494" customFormat="false" ht="12.8" hidden="false" customHeight="false" outlineLevel="0" collapsed="false">
      <c r="A5494" s="250" t="n">
        <v>95658</v>
      </c>
      <c r="B5494" s="250" t="s">
        <v>5935</v>
      </c>
      <c r="C5494" s="250" t="s">
        <v>204</v>
      </c>
      <c r="D5494" s="251" t="n">
        <v>622.56</v>
      </c>
    </row>
    <row r="5495" customFormat="false" ht="12.8" hidden="false" customHeight="false" outlineLevel="0" collapsed="false">
      <c r="A5495" s="250" t="n">
        <v>95659</v>
      </c>
      <c r="B5495" s="250" t="s">
        <v>5936</v>
      </c>
      <c r="C5495" s="250" t="s">
        <v>204</v>
      </c>
      <c r="D5495" s="251" t="n">
        <v>925.55</v>
      </c>
    </row>
    <row r="5496" customFormat="false" ht="12.8" hidden="false" customHeight="false" outlineLevel="0" collapsed="false">
      <c r="A5496" s="250" t="n">
        <v>95660</v>
      </c>
      <c r="B5496" s="250" t="s">
        <v>5937</v>
      </c>
      <c r="C5496" s="250" t="s">
        <v>204</v>
      </c>
      <c r="D5496" s="251" t="n">
        <v>1211.73</v>
      </c>
    </row>
    <row r="5497" customFormat="false" ht="12.8" hidden="false" customHeight="false" outlineLevel="0" collapsed="false">
      <c r="A5497" s="250" t="n">
        <v>95661</v>
      </c>
      <c r="B5497" s="250" t="s">
        <v>5938</v>
      </c>
      <c r="C5497" s="250" t="s">
        <v>204</v>
      </c>
      <c r="D5497" s="251" t="n">
        <v>419.35</v>
      </c>
    </row>
    <row r="5498" customFormat="false" ht="12.8" hidden="false" customHeight="false" outlineLevel="0" collapsed="false">
      <c r="A5498" s="250" t="n">
        <v>95662</v>
      </c>
      <c r="B5498" s="250" t="s">
        <v>5939</v>
      </c>
      <c r="C5498" s="250" t="s">
        <v>204</v>
      </c>
      <c r="D5498" s="251" t="n">
        <v>771.67</v>
      </c>
    </row>
    <row r="5499" customFormat="false" ht="12.8" hidden="false" customHeight="false" outlineLevel="0" collapsed="false">
      <c r="A5499" s="250" t="n">
        <v>95663</v>
      </c>
      <c r="B5499" s="250" t="s">
        <v>5940</v>
      </c>
      <c r="C5499" s="250" t="s">
        <v>204</v>
      </c>
      <c r="D5499" s="251" t="n">
        <v>1153.06</v>
      </c>
    </row>
    <row r="5500" customFormat="false" ht="12.8" hidden="false" customHeight="false" outlineLevel="0" collapsed="false">
      <c r="A5500" s="250" t="n">
        <v>95664</v>
      </c>
      <c r="B5500" s="250" t="s">
        <v>5941</v>
      </c>
      <c r="C5500" s="250" t="s">
        <v>204</v>
      </c>
      <c r="D5500" s="251" t="n">
        <v>1512.01</v>
      </c>
    </row>
    <row r="5501" customFormat="false" ht="12.8" hidden="false" customHeight="false" outlineLevel="0" collapsed="false">
      <c r="A5501" s="250" t="n">
        <v>95665</v>
      </c>
      <c r="B5501" s="250" t="s">
        <v>5942</v>
      </c>
      <c r="C5501" s="250" t="s">
        <v>204</v>
      </c>
      <c r="D5501" s="251" t="n">
        <v>380.16</v>
      </c>
    </row>
    <row r="5502" customFormat="false" ht="12.8" hidden="false" customHeight="false" outlineLevel="0" collapsed="false">
      <c r="A5502" s="250" t="n">
        <v>95666</v>
      </c>
      <c r="B5502" s="250" t="s">
        <v>5943</v>
      </c>
      <c r="C5502" s="250" t="s">
        <v>204</v>
      </c>
      <c r="D5502" s="251" t="n">
        <v>670.32</v>
      </c>
    </row>
    <row r="5503" customFormat="false" ht="12.8" hidden="false" customHeight="false" outlineLevel="0" collapsed="false">
      <c r="A5503" s="250" t="n">
        <v>95667</v>
      </c>
      <c r="B5503" s="250" t="s">
        <v>5944</v>
      </c>
      <c r="C5503" s="250" t="s">
        <v>204</v>
      </c>
      <c r="D5503" s="251" t="n">
        <v>992.18</v>
      </c>
    </row>
    <row r="5504" customFormat="false" ht="12.8" hidden="false" customHeight="false" outlineLevel="0" collapsed="false">
      <c r="A5504" s="250" t="n">
        <v>95668</v>
      </c>
      <c r="B5504" s="250" t="s">
        <v>5945</v>
      </c>
      <c r="C5504" s="250" t="s">
        <v>204</v>
      </c>
      <c r="D5504" s="251" t="n">
        <v>1294.86</v>
      </c>
    </row>
    <row r="5505" customFormat="false" ht="12.8" hidden="false" customHeight="false" outlineLevel="0" collapsed="false">
      <c r="A5505" s="250" t="n">
        <v>95669</v>
      </c>
      <c r="B5505" s="250" t="s">
        <v>5946</v>
      </c>
      <c r="C5505" s="250" t="s">
        <v>204</v>
      </c>
      <c r="D5505" s="251" t="n">
        <v>451.98</v>
      </c>
    </row>
    <row r="5506" customFormat="false" ht="12.8" hidden="false" customHeight="false" outlineLevel="0" collapsed="false">
      <c r="A5506" s="250" t="n">
        <v>95670</v>
      </c>
      <c r="B5506" s="250" t="s">
        <v>5947</v>
      </c>
      <c r="C5506" s="250" t="s">
        <v>204</v>
      </c>
      <c r="D5506" s="251" t="n">
        <v>812.59</v>
      </c>
    </row>
    <row r="5507" customFormat="false" ht="12.8" hidden="false" customHeight="false" outlineLevel="0" collapsed="false">
      <c r="A5507" s="250" t="n">
        <v>95671</v>
      </c>
      <c r="B5507" s="250" t="s">
        <v>5948</v>
      </c>
      <c r="C5507" s="250" t="s">
        <v>204</v>
      </c>
      <c r="D5507" s="251" t="n">
        <v>1208.95</v>
      </c>
    </row>
    <row r="5508" customFormat="false" ht="12.8" hidden="false" customHeight="false" outlineLevel="0" collapsed="false">
      <c r="A5508" s="250" t="n">
        <v>95672</v>
      </c>
      <c r="B5508" s="250" t="s">
        <v>5949</v>
      </c>
      <c r="C5508" s="250" t="s">
        <v>204</v>
      </c>
      <c r="D5508" s="251" t="n">
        <v>1581.18</v>
      </c>
    </row>
    <row r="5509" customFormat="false" ht="12.8" hidden="false" customHeight="false" outlineLevel="0" collapsed="false">
      <c r="A5509" s="250" t="n">
        <v>95673</v>
      </c>
      <c r="B5509" s="250" t="s">
        <v>5950</v>
      </c>
      <c r="C5509" s="250" t="s">
        <v>204</v>
      </c>
      <c r="D5509" s="251" t="n">
        <v>116.02</v>
      </c>
    </row>
    <row r="5510" customFormat="false" ht="12.8" hidden="false" customHeight="false" outlineLevel="0" collapsed="false">
      <c r="A5510" s="250" t="n">
        <v>95674</v>
      </c>
      <c r="B5510" s="250" t="s">
        <v>5951</v>
      </c>
      <c r="C5510" s="250" t="s">
        <v>204</v>
      </c>
      <c r="D5510" s="251" t="n">
        <v>122.37</v>
      </c>
    </row>
    <row r="5511" customFormat="false" ht="12.8" hidden="false" customHeight="false" outlineLevel="0" collapsed="false">
      <c r="A5511" s="250" t="n">
        <v>95675</v>
      </c>
      <c r="B5511" s="250" t="s">
        <v>5952</v>
      </c>
      <c r="C5511" s="250" t="s">
        <v>204</v>
      </c>
      <c r="D5511" s="251" t="n">
        <v>151.04</v>
      </c>
    </row>
    <row r="5512" customFormat="false" ht="12.8" hidden="false" customHeight="false" outlineLevel="0" collapsed="false">
      <c r="A5512" s="250" t="n">
        <v>95676</v>
      </c>
      <c r="B5512" s="250" t="s">
        <v>5953</v>
      </c>
      <c r="C5512" s="250" t="s">
        <v>204</v>
      </c>
      <c r="D5512" s="251" t="n">
        <v>143.07</v>
      </c>
    </row>
    <row r="5513" customFormat="false" ht="12.8" hidden="false" customHeight="false" outlineLevel="0" collapsed="false">
      <c r="A5513" s="250" t="n">
        <v>97741</v>
      </c>
      <c r="B5513" s="250" t="s">
        <v>5954</v>
      </c>
      <c r="C5513" s="250" t="s">
        <v>204</v>
      </c>
      <c r="D5513" s="251" t="n">
        <v>185.48</v>
      </c>
    </row>
    <row r="5514" customFormat="false" ht="12.8" hidden="false" customHeight="false" outlineLevel="0" collapsed="false">
      <c r="A5514" s="250" t="n">
        <v>104992</v>
      </c>
      <c r="B5514" s="250" t="s">
        <v>5955</v>
      </c>
      <c r="C5514" s="250" t="s">
        <v>204</v>
      </c>
      <c r="D5514" s="251" t="n">
        <v>1113.34</v>
      </c>
    </row>
    <row r="5515" customFormat="false" ht="12.8" hidden="false" customHeight="false" outlineLevel="0" collapsed="false">
      <c r="A5515" s="250" t="n">
        <v>104997</v>
      </c>
      <c r="B5515" s="250" t="s">
        <v>5956</v>
      </c>
      <c r="C5515" s="250" t="s">
        <v>204</v>
      </c>
      <c r="D5515" s="251" t="n">
        <v>374.89</v>
      </c>
    </row>
    <row r="5516" customFormat="false" ht="12.8" hidden="false" customHeight="false" outlineLevel="0" collapsed="false">
      <c r="A5516" s="250" t="n">
        <v>104998</v>
      </c>
      <c r="B5516" s="250" t="s">
        <v>5957</v>
      </c>
      <c r="C5516" s="250" t="s">
        <v>204</v>
      </c>
      <c r="D5516" s="251" t="n">
        <v>495.61</v>
      </c>
    </row>
    <row r="5517" customFormat="false" ht="12.8" hidden="false" customHeight="false" outlineLevel="0" collapsed="false">
      <c r="A5517" s="250" t="n">
        <v>105135</v>
      </c>
      <c r="B5517" s="250" t="s">
        <v>5958</v>
      </c>
      <c r="C5517" s="250" t="s">
        <v>204</v>
      </c>
      <c r="D5517" s="251" t="n">
        <v>801.28</v>
      </c>
    </row>
    <row r="5518" customFormat="false" ht="12.8" hidden="false" customHeight="false" outlineLevel="0" collapsed="false">
      <c r="A5518" s="250" t="n">
        <v>90436</v>
      </c>
      <c r="B5518" s="250" t="s">
        <v>5959</v>
      </c>
      <c r="C5518" s="250" t="s">
        <v>204</v>
      </c>
      <c r="D5518" s="251" t="n">
        <v>20.14</v>
      </c>
    </row>
    <row r="5519" customFormat="false" ht="12.8" hidden="false" customHeight="false" outlineLevel="0" collapsed="false">
      <c r="A5519" s="250" t="n">
        <v>90437</v>
      </c>
      <c r="B5519" s="250" t="s">
        <v>5960</v>
      </c>
      <c r="C5519" s="250" t="s">
        <v>204</v>
      </c>
      <c r="D5519" s="251" t="n">
        <v>53.67</v>
      </c>
    </row>
    <row r="5520" customFormat="false" ht="12.8" hidden="false" customHeight="false" outlineLevel="0" collapsed="false">
      <c r="A5520" s="250" t="n">
        <v>90438</v>
      </c>
      <c r="B5520" s="250" t="s">
        <v>5961</v>
      </c>
      <c r="C5520" s="250" t="s">
        <v>204</v>
      </c>
      <c r="D5520" s="251" t="n">
        <v>78.4</v>
      </c>
    </row>
    <row r="5521" customFormat="false" ht="12.8" hidden="false" customHeight="false" outlineLevel="0" collapsed="false">
      <c r="A5521" s="250" t="n">
        <v>90439</v>
      </c>
      <c r="B5521" s="250" t="s">
        <v>5962</v>
      </c>
      <c r="C5521" s="250" t="s">
        <v>204</v>
      </c>
      <c r="D5521" s="251" t="n">
        <v>11.44</v>
      </c>
    </row>
    <row r="5522" customFormat="false" ht="12.8" hidden="false" customHeight="false" outlineLevel="0" collapsed="false">
      <c r="A5522" s="250" t="n">
        <v>90440</v>
      </c>
      <c r="B5522" s="250" t="s">
        <v>5963</v>
      </c>
      <c r="C5522" s="250" t="s">
        <v>204</v>
      </c>
      <c r="D5522" s="251" t="n">
        <v>30.51</v>
      </c>
    </row>
    <row r="5523" customFormat="false" ht="12.8" hidden="false" customHeight="false" outlineLevel="0" collapsed="false">
      <c r="A5523" s="250" t="n">
        <v>90441</v>
      </c>
      <c r="B5523" s="250" t="s">
        <v>5964</v>
      </c>
      <c r="C5523" s="250" t="s">
        <v>204</v>
      </c>
      <c r="D5523" s="251" t="n">
        <v>44.55</v>
      </c>
    </row>
    <row r="5524" customFormat="false" ht="12.8" hidden="false" customHeight="false" outlineLevel="0" collapsed="false">
      <c r="A5524" s="250" t="n">
        <v>90443</v>
      </c>
      <c r="B5524" s="250" t="s">
        <v>5965</v>
      </c>
      <c r="C5524" s="250" t="s">
        <v>171</v>
      </c>
      <c r="D5524" s="251" t="n">
        <v>10.81</v>
      </c>
    </row>
    <row r="5525" customFormat="false" ht="12.8" hidden="false" customHeight="false" outlineLevel="0" collapsed="false">
      <c r="A5525" s="250" t="n">
        <v>90444</v>
      </c>
      <c r="B5525" s="250" t="s">
        <v>5966</v>
      </c>
      <c r="C5525" s="250" t="s">
        <v>171</v>
      </c>
      <c r="D5525" s="251" t="n">
        <v>15.54</v>
      </c>
    </row>
    <row r="5526" customFormat="false" ht="12.8" hidden="false" customHeight="false" outlineLevel="0" collapsed="false">
      <c r="A5526" s="250" t="n">
        <v>90445</v>
      </c>
      <c r="B5526" s="250" t="s">
        <v>5967</v>
      </c>
      <c r="C5526" s="250" t="s">
        <v>171</v>
      </c>
      <c r="D5526" s="251" t="n">
        <v>20.61</v>
      </c>
    </row>
    <row r="5527" customFormat="false" ht="12.8" hidden="false" customHeight="false" outlineLevel="0" collapsed="false">
      <c r="A5527" s="250" t="n">
        <v>90446</v>
      </c>
      <c r="B5527" s="250" t="s">
        <v>5968</v>
      </c>
      <c r="C5527" s="250" t="s">
        <v>171</v>
      </c>
      <c r="D5527" s="251" t="n">
        <v>27.38</v>
      </c>
    </row>
    <row r="5528" customFormat="false" ht="12.8" hidden="false" customHeight="false" outlineLevel="0" collapsed="false">
      <c r="A5528" s="250" t="n">
        <v>90447</v>
      </c>
      <c r="B5528" s="250" t="s">
        <v>5969</v>
      </c>
      <c r="C5528" s="250" t="s">
        <v>171</v>
      </c>
      <c r="D5528" s="251" t="n">
        <v>12.27</v>
      </c>
    </row>
    <row r="5529" customFormat="false" ht="12.8" hidden="false" customHeight="false" outlineLevel="0" collapsed="false">
      <c r="A5529" s="250" t="n">
        <v>90451</v>
      </c>
      <c r="B5529" s="250" t="s">
        <v>5970</v>
      </c>
      <c r="C5529" s="250" t="s">
        <v>204</v>
      </c>
      <c r="D5529" s="251" t="n">
        <v>7.61</v>
      </c>
    </row>
    <row r="5530" customFormat="false" ht="12.8" hidden="false" customHeight="false" outlineLevel="0" collapsed="false">
      <c r="A5530" s="250" t="n">
        <v>90452</v>
      </c>
      <c r="B5530" s="250" t="s">
        <v>5971</v>
      </c>
      <c r="C5530" s="250" t="s">
        <v>204</v>
      </c>
      <c r="D5530" s="251" t="n">
        <v>25.4</v>
      </c>
    </row>
    <row r="5531" customFormat="false" ht="12.8" hidden="false" customHeight="false" outlineLevel="0" collapsed="false">
      <c r="A5531" s="250" t="n">
        <v>90453</v>
      </c>
      <c r="B5531" s="250" t="s">
        <v>5972</v>
      </c>
      <c r="C5531" s="250" t="s">
        <v>204</v>
      </c>
      <c r="D5531" s="251" t="n">
        <v>4.65</v>
      </c>
    </row>
    <row r="5532" customFormat="false" ht="12.8" hidden="false" customHeight="false" outlineLevel="0" collapsed="false">
      <c r="A5532" s="250" t="n">
        <v>90454</v>
      </c>
      <c r="B5532" s="250" t="s">
        <v>5973</v>
      </c>
      <c r="C5532" s="250" t="s">
        <v>204</v>
      </c>
      <c r="D5532" s="251" t="n">
        <v>7.47</v>
      </c>
    </row>
    <row r="5533" customFormat="false" ht="12.8" hidden="false" customHeight="false" outlineLevel="0" collapsed="false">
      <c r="A5533" s="250" t="n">
        <v>90455</v>
      </c>
      <c r="B5533" s="250" t="s">
        <v>5974</v>
      </c>
      <c r="C5533" s="250" t="s">
        <v>204</v>
      </c>
      <c r="D5533" s="251" t="n">
        <v>9.81</v>
      </c>
    </row>
    <row r="5534" customFormat="false" ht="12.8" hidden="false" customHeight="false" outlineLevel="0" collapsed="false">
      <c r="A5534" s="250" t="n">
        <v>90456</v>
      </c>
      <c r="B5534" s="250" t="s">
        <v>5975</v>
      </c>
      <c r="C5534" s="250" t="s">
        <v>204</v>
      </c>
      <c r="D5534" s="251" t="n">
        <v>8.13</v>
      </c>
    </row>
    <row r="5535" customFormat="false" ht="12.8" hidden="false" customHeight="false" outlineLevel="0" collapsed="false">
      <c r="A5535" s="250" t="n">
        <v>90457</v>
      </c>
      <c r="B5535" s="250" t="s">
        <v>5976</v>
      </c>
      <c r="C5535" s="250" t="s">
        <v>204</v>
      </c>
      <c r="D5535" s="251" t="n">
        <v>18.56</v>
      </c>
    </row>
    <row r="5536" customFormat="false" ht="12.8" hidden="false" customHeight="false" outlineLevel="0" collapsed="false">
      <c r="A5536" s="250" t="n">
        <v>90458</v>
      </c>
      <c r="B5536" s="250" t="s">
        <v>5977</v>
      </c>
      <c r="C5536" s="250" t="s">
        <v>204</v>
      </c>
      <c r="D5536" s="251" t="n">
        <v>52.94</v>
      </c>
    </row>
    <row r="5537" customFormat="false" ht="12.8" hidden="false" customHeight="false" outlineLevel="0" collapsed="false">
      <c r="A5537" s="250" t="n">
        <v>90459</v>
      </c>
      <c r="B5537" s="250" t="s">
        <v>5978</v>
      </c>
      <c r="C5537" s="250" t="s">
        <v>204</v>
      </c>
      <c r="D5537" s="251" t="n">
        <v>66.04</v>
      </c>
    </row>
    <row r="5538" customFormat="false" ht="12.8" hidden="false" customHeight="false" outlineLevel="0" collapsed="false">
      <c r="A5538" s="250" t="n">
        <v>90460</v>
      </c>
      <c r="B5538" s="250" t="s">
        <v>5979</v>
      </c>
      <c r="C5538" s="250" t="s">
        <v>171</v>
      </c>
      <c r="D5538" s="251" t="n">
        <v>27.53</v>
      </c>
    </row>
    <row r="5539" customFormat="false" ht="12.8" hidden="false" customHeight="false" outlineLevel="0" collapsed="false">
      <c r="A5539" s="250" t="n">
        <v>90461</v>
      </c>
      <c r="B5539" s="250" t="s">
        <v>5980</v>
      </c>
      <c r="C5539" s="250" t="s">
        <v>171</v>
      </c>
      <c r="D5539" s="251" t="n">
        <v>21.91</v>
      </c>
    </row>
    <row r="5540" customFormat="false" ht="12.8" hidden="false" customHeight="false" outlineLevel="0" collapsed="false">
      <c r="A5540" s="250" t="n">
        <v>90462</v>
      </c>
      <c r="B5540" s="250" t="s">
        <v>5981</v>
      </c>
      <c r="C5540" s="250" t="s">
        <v>171</v>
      </c>
      <c r="D5540" s="251" t="n">
        <v>4.94</v>
      </c>
    </row>
    <row r="5541" customFormat="false" ht="12.8" hidden="false" customHeight="false" outlineLevel="0" collapsed="false">
      <c r="A5541" s="250" t="n">
        <v>90463</v>
      </c>
      <c r="B5541" s="250" t="s">
        <v>5982</v>
      </c>
      <c r="C5541" s="250" t="s">
        <v>171</v>
      </c>
      <c r="D5541" s="251" t="n">
        <v>4.33</v>
      </c>
    </row>
    <row r="5542" customFormat="false" ht="12.8" hidden="false" customHeight="false" outlineLevel="0" collapsed="false">
      <c r="A5542" s="250" t="n">
        <v>90466</v>
      </c>
      <c r="B5542" s="250" t="s">
        <v>5983</v>
      </c>
      <c r="C5542" s="250" t="s">
        <v>171</v>
      </c>
      <c r="D5542" s="251" t="n">
        <v>19.39</v>
      </c>
    </row>
    <row r="5543" customFormat="false" ht="12.8" hidden="false" customHeight="false" outlineLevel="0" collapsed="false">
      <c r="A5543" s="250" t="n">
        <v>90467</v>
      </c>
      <c r="B5543" s="250" t="s">
        <v>5984</v>
      </c>
      <c r="C5543" s="250" t="s">
        <v>171</v>
      </c>
      <c r="D5543" s="251" t="n">
        <v>29.08</v>
      </c>
    </row>
    <row r="5544" customFormat="false" ht="12.8" hidden="false" customHeight="false" outlineLevel="0" collapsed="false">
      <c r="A5544" s="250" t="n">
        <v>90468</v>
      </c>
      <c r="B5544" s="250" t="s">
        <v>5985</v>
      </c>
      <c r="C5544" s="250" t="s">
        <v>171</v>
      </c>
      <c r="D5544" s="251" t="n">
        <v>8.85</v>
      </c>
    </row>
    <row r="5545" customFormat="false" ht="12.8" hidden="false" customHeight="false" outlineLevel="0" collapsed="false">
      <c r="A5545" s="250" t="n">
        <v>90469</v>
      </c>
      <c r="B5545" s="250" t="s">
        <v>5986</v>
      </c>
      <c r="C5545" s="250" t="s">
        <v>171</v>
      </c>
      <c r="D5545" s="251" t="n">
        <v>13.38</v>
      </c>
    </row>
    <row r="5546" customFormat="false" ht="12.8" hidden="false" customHeight="false" outlineLevel="0" collapsed="false">
      <c r="A5546" s="250" t="n">
        <v>90470</v>
      </c>
      <c r="B5546" s="250" t="s">
        <v>5987</v>
      </c>
      <c r="C5546" s="250" t="s">
        <v>171</v>
      </c>
      <c r="D5546" s="251" t="n">
        <v>17.55</v>
      </c>
    </row>
    <row r="5547" customFormat="false" ht="12.8" hidden="false" customHeight="false" outlineLevel="0" collapsed="false">
      <c r="A5547" s="250" t="n">
        <v>91166</v>
      </c>
      <c r="B5547" s="250" t="s">
        <v>5988</v>
      </c>
      <c r="C5547" s="250" t="s">
        <v>171</v>
      </c>
      <c r="D5547" s="251" t="n">
        <v>4.83</v>
      </c>
    </row>
    <row r="5548" customFormat="false" ht="12.8" hidden="false" customHeight="false" outlineLevel="0" collapsed="false">
      <c r="A5548" s="250" t="n">
        <v>91167</v>
      </c>
      <c r="B5548" s="250" t="s">
        <v>5989</v>
      </c>
      <c r="C5548" s="250" t="s">
        <v>171</v>
      </c>
      <c r="D5548" s="251" t="n">
        <v>12.4</v>
      </c>
    </row>
    <row r="5549" customFormat="false" ht="12.8" hidden="false" customHeight="false" outlineLevel="0" collapsed="false">
      <c r="A5549" s="250" t="n">
        <v>91170</v>
      </c>
      <c r="B5549" s="250" t="s">
        <v>5990</v>
      </c>
      <c r="C5549" s="250" t="s">
        <v>171</v>
      </c>
      <c r="D5549" s="251" t="n">
        <v>12.4</v>
      </c>
    </row>
    <row r="5550" customFormat="false" ht="12.8" hidden="false" customHeight="false" outlineLevel="0" collapsed="false">
      <c r="A5550" s="250" t="n">
        <v>91171</v>
      </c>
      <c r="B5550" s="250" t="s">
        <v>5991</v>
      </c>
      <c r="C5550" s="250" t="s">
        <v>171</v>
      </c>
      <c r="D5550" s="251" t="n">
        <v>19.74</v>
      </c>
    </row>
    <row r="5551" customFormat="false" ht="12.8" hidden="false" customHeight="false" outlineLevel="0" collapsed="false">
      <c r="A5551" s="250" t="n">
        <v>91172</v>
      </c>
      <c r="B5551" s="250" t="s">
        <v>5992</v>
      </c>
      <c r="C5551" s="250" t="s">
        <v>171</v>
      </c>
      <c r="D5551" s="251" t="n">
        <v>22.65</v>
      </c>
    </row>
    <row r="5552" customFormat="false" ht="12.8" hidden="false" customHeight="false" outlineLevel="0" collapsed="false">
      <c r="A5552" s="250" t="n">
        <v>91173</v>
      </c>
      <c r="B5552" s="250" t="s">
        <v>5993</v>
      </c>
      <c r="C5552" s="250" t="s">
        <v>171</v>
      </c>
      <c r="D5552" s="251" t="n">
        <v>4.61</v>
      </c>
    </row>
    <row r="5553" customFormat="false" ht="12.8" hidden="false" customHeight="false" outlineLevel="0" collapsed="false">
      <c r="A5553" s="250" t="n">
        <v>91174</v>
      </c>
      <c r="B5553" s="250" t="s">
        <v>5994</v>
      </c>
      <c r="C5553" s="250" t="s">
        <v>171</v>
      </c>
      <c r="D5553" s="251" t="n">
        <v>7.89</v>
      </c>
    </row>
    <row r="5554" customFormat="false" ht="12.8" hidden="false" customHeight="false" outlineLevel="0" collapsed="false">
      <c r="A5554" s="250" t="n">
        <v>91175</v>
      </c>
      <c r="B5554" s="250" t="s">
        <v>5995</v>
      </c>
      <c r="C5554" s="250" t="s">
        <v>171</v>
      </c>
      <c r="D5554" s="251" t="n">
        <v>12.22</v>
      </c>
    </row>
    <row r="5555" customFormat="false" ht="12.8" hidden="false" customHeight="false" outlineLevel="0" collapsed="false">
      <c r="A5555" s="250" t="n">
        <v>91176</v>
      </c>
      <c r="B5555" s="250" t="s">
        <v>5996</v>
      </c>
      <c r="C5555" s="250" t="s">
        <v>171</v>
      </c>
      <c r="D5555" s="251" t="n">
        <v>19.57</v>
      </c>
    </row>
    <row r="5556" customFormat="false" ht="12.8" hidden="false" customHeight="false" outlineLevel="0" collapsed="false">
      <c r="A5556" s="250" t="n">
        <v>91179</v>
      </c>
      <c r="B5556" s="250" t="s">
        <v>5997</v>
      </c>
      <c r="C5556" s="250" t="s">
        <v>171</v>
      </c>
      <c r="D5556" s="251" t="n">
        <v>19.57</v>
      </c>
    </row>
    <row r="5557" customFormat="false" ht="12.8" hidden="false" customHeight="false" outlineLevel="0" collapsed="false">
      <c r="A5557" s="250" t="n">
        <v>91180</v>
      </c>
      <c r="B5557" s="250" t="s">
        <v>5998</v>
      </c>
      <c r="C5557" s="250" t="s">
        <v>171</v>
      </c>
      <c r="D5557" s="251" t="n">
        <v>26.18</v>
      </c>
    </row>
    <row r="5558" customFormat="false" ht="12.8" hidden="false" customHeight="false" outlineLevel="0" collapsed="false">
      <c r="A5558" s="250" t="n">
        <v>91181</v>
      </c>
      <c r="B5558" s="250" t="s">
        <v>5999</v>
      </c>
      <c r="C5558" s="250" t="s">
        <v>171</v>
      </c>
      <c r="D5558" s="251" t="n">
        <v>27.55</v>
      </c>
    </row>
    <row r="5559" customFormat="false" ht="12.8" hidden="false" customHeight="false" outlineLevel="0" collapsed="false">
      <c r="A5559" s="250" t="n">
        <v>91182</v>
      </c>
      <c r="B5559" s="250" t="s">
        <v>6000</v>
      </c>
      <c r="C5559" s="250" t="s">
        <v>171</v>
      </c>
      <c r="D5559" s="251" t="n">
        <v>32.43</v>
      </c>
    </row>
    <row r="5560" customFormat="false" ht="12.8" hidden="false" customHeight="false" outlineLevel="0" collapsed="false">
      <c r="A5560" s="250" t="n">
        <v>91185</v>
      </c>
      <c r="B5560" s="250" t="s">
        <v>6001</v>
      </c>
      <c r="C5560" s="250" t="s">
        <v>171</v>
      </c>
      <c r="D5560" s="251" t="n">
        <v>32.43</v>
      </c>
    </row>
    <row r="5561" customFormat="false" ht="12.8" hidden="false" customHeight="false" outlineLevel="0" collapsed="false">
      <c r="A5561" s="250" t="n">
        <v>91186</v>
      </c>
      <c r="B5561" s="250" t="s">
        <v>6002</v>
      </c>
      <c r="C5561" s="250" t="s">
        <v>171</v>
      </c>
      <c r="D5561" s="251" t="n">
        <v>35.78</v>
      </c>
    </row>
    <row r="5562" customFormat="false" ht="12.8" hidden="false" customHeight="false" outlineLevel="0" collapsed="false">
      <c r="A5562" s="250" t="n">
        <v>91187</v>
      </c>
      <c r="B5562" s="250" t="s">
        <v>6003</v>
      </c>
      <c r="C5562" s="250" t="s">
        <v>171</v>
      </c>
      <c r="D5562" s="251" t="n">
        <v>32.25</v>
      </c>
    </row>
    <row r="5563" customFormat="false" ht="12.8" hidden="false" customHeight="false" outlineLevel="0" collapsed="false">
      <c r="A5563" s="250" t="n">
        <v>91188</v>
      </c>
      <c r="B5563" s="250" t="s">
        <v>6004</v>
      </c>
      <c r="C5563" s="250" t="s">
        <v>204</v>
      </c>
      <c r="D5563" s="251" t="n">
        <v>15.96</v>
      </c>
    </row>
    <row r="5564" customFormat="false" ht="12.8" hidden="false" customHeight="false" outlineLevel="0" collapsed="false">
      <c r="A5564" s="250" t="n">
        <v>91189</v>
      </c>
      <c r="B5564" s="250" t="s">
        <v>6005</v>
      </c>
      <c r="C5564" s="250" t="s">
        <v>204</v>
      </c>
      <c r="D5564" s="251" t="n">
        <v>80.89</v>
      </c>
    </row>
    <row r="5565" customFormat="false" ht="12.8" hidden="false" customHeight="false" outlineLevel="0" collapsed="false">
      <c r="A5565" s="250" t="n">
        <v>91190</v>
      </c>
      <c r="B5565" s="250" t="s">
        <v>6006</v>
      </c>
      <c r="C5565" s="250" t="s">
        <v>204</v>
      </c>
      <c r="D5565" s="251" t="n">
        <v>12.63</v>
      </c>
    </row>
    <row r="5566" customFormat="false" ht="12.8" hidden="false" customHeight="false" outlineLevel="0" collapsed="false">
      <c r="A5566" s="250" t="n">
        <v>91191</v>
      </c>
      <c r="B5566" s="250" t="s">
        <v>6007</v>
      </c>
      <c r="C5566" s="250" t="s">
        <v>204</v>
      </c>
      <c r="D5566" s="251" t="n">
        <v>16.59</v>
      </c>
    </row>
    <row r="5567" customFormat="false" ht="12.8" hidden="false" customHeight="false" outlineLevel="0" collapsed="false">
      <c r="A5567" s="250" t="n">
        <v>91192</v>
      </c>
      <c r="B5567" s="250" t="s">
        <v>6008</v>
      </c>
      <c r="C5567" s="250" t="s">
        <v>204</v>
      </c>
      <c r="D5567" s="251" t="n">
        <v>23.69</v>
      </c>
    </row>
    <row r="5568" customFormat="false" ht="12.8" hidden="false" customHeight="false" outlineLevel="0" collapsed="false">
      <c r="A5568" s="250" t="n">
        <v>91222</v>
      </c>
      <c r="B5568" s="250" t="s">
        <v>6009</v>
      </c>
      <c r="C5568" s="250" t="s">
        <v>171</v>
      </c>
      <c r="D5568" s="251" t="n">
        <v>12.01</v>
      </c>
    </row>
    <row r="5569" customFormat="false" ht="12.8" hidden="false" customHeight="false" outlineLevel="0" collapsed="false">
      <c r="A5569" s="250" t="n">
        <v>94480</v>
      </c>
      <c r="B5569" s="250" t="s">
        <v>6010</v>
      </c>
      <c r="C5569" s="250" t="s">
        <v>204</v>
      </c>
      <c r="D5569" s="251" t="n">
        <v>2944.92</v>
      </c>
    </row>
    <row r="5570" customFormat="false" ht="12.8" hidden="false" customHeight="false" outlineLevel="0" collapsed="false">
      <c r="A5570" s="250" t="n">
        <v>94481</v>
      </c>
      <c r="B5570" s="250" t="s">
        <v>6011</v>
      </c>
      <c r="C5570" s="250" t="s">
        <v>204</v>
      </c>
      <c r="D5570" s="251" t="n">
        <v>2113.78</v>
      </c>
    </row>
    <row r="5571" customFormat="false" ht="12.8" hidden="false" customHeight="false" outlineLevel="0" collapsed="false">
      <c r="A5571" s="250" t="n">
        <v>94482</v>
      </c>
      <c r="B5571" s="250" t="s">
        <v>6012</v>
      </c>
      <c r="C5571" s="250" t="s">
        <v>204</v>
      </c>
      <c r="D5571" s="251" t="n">
        <v>1676.12</v>
      </c>
    </row>
    <row r="5572" customFormat="false" ht="12.8" hidden="false" customHeight="false" outlineLevel="0" collapsed="false">
      <c r="A5572" s="250" t="n">
        <v>94483</v>
      </c>
      <c r="B5572" s="250" t="s">
        <v>6013</v>
      </c>
      <c r="C5572" s="250" t="s">
        <v>204</v>
      </c>
      <c r="D5572" s="251" t="n">
        <v>1417.82</v>
      </c>
    </row>
    <row r="5573" customFormat="false" ht="12.8" hidden="false" customHeight="false" outlineLevel="0" collapsed="false">
      <c r="A5573" s="250" t="n">
        <v>95541</v>
      </c>
      <c r="B5573" s="250" t="s">
        <v>6014</v>
      </c>
      <c r="C5573" s="250" t="s">
        <v>204</v>
      </c>
      <c r="D5573" s="251" t="n">
        <v>34.39</v>
      </c>
    </row>
    <row r="5574" customFormat="false" ht="12.8" hidden="false" customHeight="false" outlineLevel="0" collapsed="false">
      <c r="A5574" s="250" t="n">
        <v>96559</v>
      </c>
      <c r="B5574" s="250" t="s">
        <v>6015</v>
      </c>
      <c r="C5574" s="250" t="s">
        <v>23</v>
      </c>
      <c r="D5574" s="251" t="n">
        <v>38.67</v>
      </c>
    </row>
    <row r="5575" customFormat="false" ht="12.8" hidden="false" customHeight="false" outlineLevel="0" collapsed="false">
      <c r="A5575" s="250" t="n">
        <v>96560</v>
      </c>
      <c r="B5575" s="250" t="s">
        <v>6016</v>
      </c>
      <c r="C5575" s="250" t="s">
        <v>23</v>
      </c>
      <c r="D5575" s="251" t="n">
        <v>39.09</v>
      </c>
    </row>
    <row r="5576" customFormat="false" ht="12.8" hidden="false" customHeight="false" outlineLevel="0" collapsed="false">
      <c r="A5576" s="250" t="n">
        <v>96562</v>
      </c>
      <c r="B5576" s="250" t="s">
        <v>6017</v>
      </c>
      <c r="C5576" s="250" t="s">
        <v>171</v>
      </c>
      <c r="D5576" s="251" t="n">
        <v>61.83</v>
      </c>
    </row>
    <row r="5577" customFormat="false" ht="12.8" hidden="false" customHeight="false" outlineLevel="0" collapsed="false">
      <c r="A5577" s="250" t="n">
        <v>96563</v>
      </c>
      <c r="B5577" s="250" t="s">
        <v>6018</v>
      </c>
      <c r="C5577" s="250" t="s">
        <v>171</v>
      </c>
      <c r="D5577" s="251" t="n">
        <v>67</v>
      </c>
    </row>
    <row r="5578" customFormat="false" ht="12.8" hidden="false" customHeight="false" outlineLevel="0" collapsed="false">
      <c r="A5578" s="250" t="n">
        <v>100128</v>
      </c>
      <c r="B5578" s="250" t="s">
        <v>6019</v>
      </c>
      <c r="C5578" s="250" t="s">
        <v>204</v>
      </c>
      <c r="D5578" s="251" t="n">
        <v>1607.96</v>
      </c>
    </row>
    <row r="5579" customFormat="false" ht="12.8" hidden="false" customHeight="false" outlineLevel="0" collapsed="false">
      <c r="A5579" s="250" t="n">
        <v>101802</v>
      </c>
      <c r="B5579" s="250" t="s">
        <v>6020</v>
      </c>
      <c r="C5579" s="250" t="s">
        <v>204</v>
      </c>
      <c r="D5579" s="251" t="n">
        <v>1806.85</v>
      </c>
    </row>
    <row r="5580" customFormat="false" ht="12.8" hidden="false" customHeight="false" outlineLevel="0" collapsed="false">
      <c r="A5580" s="250" t="n">
        <v>101803</v>
      </c>
      <c r="B5580" s="250" t="s">
        <v>6021</v>
      </c>
      <c r="C5580" s="250" t="s">
        <v>204</v>
      </c>
      <c r="D5580" s="251" t="n">
        <v>1169.57</v>
      </c>
    </row>
    <row r="5581" customFormat="false" ht="12.8" hidden="false" customHeight="false" outlineLevel="0" collapsed="false">
      <c r="A5581" s="250" t="n">
        <v>101804</v>
      </c>
      <c r="B5581" s="250" t="s">
        <v>6022</v>
      </c>
      <c r="C5581" s="250" t="s">
        <v>204</v>
      </c>
      <c r="D5581" s="251" t="n">
        <v>1452.4</v>
      </c>
    </row>
    <row r="5582" customFormat="false" ht="12.8" hidden="false" customHeight="false" outlineLevel="0" collapsed="false">
      <c r="A5582" s="250" t="n">
        <v>101805</v>
      </c>
      <c r="B5582" s="250" t="s">
        <v>6023</v>
      </c>
      <c r="C5582" s="250" t="s">
        <v>204</v>
      </c>
      <c r="D5582" s="251" t="n">
        <v>1844.54</v>
      </c>
    </row>
    <row r="5583" customFormat="false" ht="12.8" hidden="false" customHeight="false" outlineLevel="0" collapsed="false">
      <c r="A5583" s="250" t="n">
        <v>102111</v>
      </c>
      <c r="B5583" s="250" t="s">
        <v>6024</v>
      </c>
      <c r="C5583" s="250" t="s">
        <v>204</v>
      </c>
      <c r="D5583" s="251" t="n">
        <v>1360.86</v>
      </c>
    </row>
    <row r="5584" customFormat="false" ht="12.8" hidden="false" customHeight="false" outlineLevel="0" collapsed="false">
      <c r="A5584" s="250" t="n">
        <v>102112</v>
      </c>
      <c r="B5584" s="250" t="s">
        <v>6025</v>
      </c>
      <c r="C5584" s="250" t="s">
        <v>204</v>
      </c>
      <c r="D5584" s="251" t="n">
        <v>195.02</v>
      </c>
    </row>
    <row r="5585" customFormat="false" ht="12.8" hidden="false" customHeight="false" outlineLevel="0" collapsed="false">
      <c r="A5585" s="250" t="n">
        <v>102113</v>
      </c>
      <c r="B5585" s="250" t="s">
        <v>6026</v>
      </c>
      <c r="C5585" s="250" t="s">
        <v>204</v>
      </c>
      <c r="D5585" s="251" t="n">
        <v>2165.18</v>
      </c>
    </row>
    <row r="5586" customFormat="false" ht="12.8" hidden="false" customHeight="false" outlineLevel="0" collapsed="false">
      <c r="A5586" s="250" t="n">
        <v>102114</v>
      </c>
      <c r="B5586" s="250" t="s">
        <v>6027</v>
      </c>
      <c r="C5586" s="250" t="s">
        <v>204</v>
      </c>
      <c r="D5586" s="251" t="n">
        <v>199.96</v>
      </c>
    </row>
    <row r="5587" customFormat="false" ht="12.8" hidden="false" customHeight="false" outlineLevel="0" collapsed="false">
      <c r="A5587" s="250" t="n">
        <v>102115</v>
      </c>
      <c r="B5587" s="250" t="s">
        <v>6028</v>
      </c>
      <c r="C5587" s="250" t="s">
        <v>204</v>
      </c>
      <c r="D5587" s="251" t="n">
        <v>3776.34</v>
      </c>
    </row>
    <row r="5588" customFormat="false" ht="12.8" hidden="false" customHeight="false" outlineLevel="0" collapsed="false">
      <c r="A5588" s="250" t="n">
        <v>102116</v>
      </c>
      <c r="B5588" s="250" t="s">
        <v>6029</v>
      </c>
      <c r="C5588" s="250" t="s">
        <v>204</v>
      </c>
      <c r="D5588" s="251" t="n">
        <v>2312.66</v>
      </c>
    </row>
    <row r="5589" customFormat="false" ht="12.8" hidden="false" customHeight="false" outlineLevel="0" collapsed="false">
      <c r="A5589" s="250" t="n">
        <v>102117</v>
      </c>
      <c r="B5589" s="250" t="s">
        <v>6030</v>
      </c>
      <c r="C5589" s="250" t="s">
        <v>204</v>
      </c>
      <c r="D5589" s="251" t="n">
        <v>205.94</v>
      </c>
    </row>
    <row r="5590" customFormat="false" ht="12.8" hidden="false" customHeight="false" outlineLevel="0" collapsed="false">
      <c r="A5590" s="250" t="n">
        <v>102118</v>
      </c>
      <c r="B5590" s="250" t="s">
        <v>6031</v>
      </c>
      <c r="C5590" s="250" t="s">
        <v>204</v>
      </c>
      <c r="D5590" s="251" t="n">
        <v>3150.63</v>
      </c>
    </row>
    <row r="5591" customFormat="false" ht="12.8" hidden="false" customHeight="false" outlineLevel="0" collapsed="false">
      <c r="A5591" s="250" t="n">
        <v>102119</v>
      </c>
      <c r="B5591" s="250" t="s">
        <v>6032</v>
      </c>
      <c r="C5591" s="250" t="s">
        <v>204</v>
      </c>
      <c r="D5591" s="251" t="n">
        <v>211.1</v>
      </c>
    </row>
    <row r="5592" customFormat="false" ht="12.8" hidden="false" customHeight="false" outlineLevel="0" collapsed="false">
      <c r="A5592" s="250" t="n">
        <v>102121</v>
      </c>
      <c r="B5592" s="250" t="s">
        <v>6033</v>
      </c>
      <c r="C5592" s="250" t="s">
        <v>204</v>
      </c>
      <c r="D5592" s="251" t="n">
        <v>264.96</v>
      </c>
    </row>
    <row r="5593" customFormat="false" ht="12.8" hidden="false" customHeight="false" outlineLevel="0" collapsed="false">
      <c r="A5593" s="250" t="n">
        <v>102122</v>
      </c>
      <c r="B5593" s="250" t="s">
        <v>6034</v>
      </c>
      <c r="C5593" s="250" t="s">
        <v>204</v>
      </c>
      <c r="D5593" s="251" t="n">
        <v>10647.6</v>
      </c>
    </row>
    <row r="5594" customFormat="false" ht="12.8" hidden="false" customHeight="false" outlineLevel="0" collapsed="false">
      <c r="A5594" s="250" t="n">
        <v>102123</v>
      </c>
      <c r="B5594" s="250" t="s">
        <v>6035</v>
      </c>
      <c r="C5594" s="250" t="s">
        <v>204</v>
      </c>
      <c r="D5594" s="251" t="n">
        <v>280.31</v>
      </c>
    </row>
    <row r="5595" customFormat="false" ht="12.8" hidden="false" customHeight="false" outlineLevel="0" collapsed="false">
      <c r="A5595" s="250" t="n">
        <v>102136</v>
      </c>
      <c r="B5595" s="250" t="s">
        <v>6036</v>
      </c>
      <c r="C5595" s="250" t="s">
        <v>204</v>
      </c>
      <c r="D5595" s="251" t="n">
        <v>106.6</v>
      </c>
    </row>
    <row r="5596" customFormat="false" ht="12.8" hidden="false" customHeight="false" outlineLevel="0" collapsed="false">
      <c r="A5596" s="250" t="n">
        <v>102137</v>
      </c>
      <c r="B5596" s="250" t="s">
        <v>6037</v>
      </c>
      <c r="C5596" s="250" t="s">
        <v>204</v>
      </c>
      <c r="D5596" s="251" t="n">
        <v>90.13</v>
      </c>
    </row>
    <row r="5597" customFormat="false" ht="12.8" hidden="false" customHeight="false" outlineLevel="0" collapsed="false">
      <c r="A5597" s="250" t="n">
        <v>102138</v>
      </c>
      <c r="B5597" s="250" t="s">
        <v>6038</v>
      </c>
      <c r="C5597" s="250" t="s">
        <v>204</v>
      </c>
      <c r="D5597" s="251" t="n">
        <v>305.29</v>
      </c>
    </row>
    <row r="5598" customFormat="false" ht="12.8" hidden="false" customHeight="false" outlineLevel="0" collapsed="false">
      <c r="A5598" s="250" t="n">
        <v>103517</v>
      </c>
      <c r="B5598" s="250" t="s">
        <v>6039</v>
      </c>
      <c r="C5598" s="250" t="s">
        <v>204</v>
      </c>
      <c r="D5598" s="251" t="n">
        <v>3634.47</v>
      </c>
    </row>
    <row r="5599" customFormat="false" ht="12.8" hidden="false" customHeight="false" outlineLevel="0" collapsed="false">
      <c r="A5599" s="250" t="n">
        <v>103519</v>
      </c>
      <c r="B5599" s="250" t="s">
        <v>6040</v>
      </c>
      <c r="C5599" s="250" t="s">
        <v>204</v>
      </c>
      <c r="D5599" s="251" t="n">
        <v>11.62</v>
      </c>
    </row>
    <row r="5600" customFormat="false" ht="12.8" hidden="false" customHeight="false" outlineLevel="0" collapsed="false">
      <c r="A5600" s="250" t="n">
        <v>103520</v>
      </c>
      <c r="B5600" s="250" t="s">
        <v>6041</v>
      </c>
      <c r="C5600" s="250" t="s">
        <v>204</v>
      </c>
      <c r="D5600" s="251" t="n">
        <v>5941.53</v>
      </c>
    </row>
    <row r="5601" customFormat="false" ht="12.8" hidden="false" customHeight="false" outlineLevel="0" collapsed="false">
      <c r="A5601" s="250" t="n">
        <v>103521</v>
      </c>
      <c r="B5601" s="250" t="s">
        <v>6042</v>
      </c>
      <c r="C5601" s="250" t="s">
        <v>204</v>
      </c>
      <c r="D5601" s="251" t="n">
        <v>7890.26</v>
      </c>
    </row>
    <row r="5602" customFormat="false" ht="12.8" hidden="false" customHeight="false" outlineLevel="0" collapsed="false">
      <c r="A5602" s="250" t="n">
        <v>103522</v>
      </c>
      <c r="B5602" s="250" t="s">
        <v>6043</v>
      </c>
      <c r="C5602" s="250" t="s">
        <v>204</v>
      </c>
      <c r="D5602" s="251" t="n">
        <v>7997.39</v>
      </c>
    </row>
    <row r="5603" customFormat="false" ht="12.8" hidden="false" customHeight="false" outlineLevel="0" collapsed="false">
      <c r="A5603" s="250" t="n">
        <v>103523</v>
      </c>
      <c r="B5603" s="250" t="s">
        <v>6044</v>
      </c>
      <c r="C5603" s="250" t="s">
        <v>204</v>
      </c>
      <c r="D5603" s="251" t="n">
        <v>12007.95</v>
      </c>
    </row>
    <row r="5604" customFormat="false" ht="12.8" hidden="false" customHeight="false" outlineLevel="0" collapsed="false">
      <c r="A5604" s="250" t="n">
        <v>104767</v>
      </c>
      <c r="B5604" s="250" t="s">
        <v>6045</v>
      </c>
      <c r="C5604" s="250" t="s">
        <v>204</v>
      </c>
      <c r="D5604" s="251" t="n">
        <v>0.85</v>
      </c>
    </row>
    <row r="5605" customFormat="false" ht="12.8" hidden="false" customHeight="false" outlineLevel="0" collapsed="false">
      <c r="A5605" s="250" t="n">
        <v>104769</v>
      </c>
      <c r="B5605" s="250" t="s">
        <v>6046</v>
      </c>
      <c r="C5605" s="250" t="s">
        <v>204</v>
      </c>
      <c r="D5605" s="251" t="n">
        <v>2.27</v>
      </c>
    </row>
    <row r="5606" customFormat="false" ht="12.8" hidden="false" customHeight="false" outlineLevel="0" collapsed="false">
      <c r="A5606" s="250" t="n">
        <v>104771</v>
      </c>
      <c r="B5606" s="250" t="s">
        <v>6047</v>
      </c>
      <c r="C5606" s="250" t="s">
        <v>204</v>
      </c>
      <c r="D5606" s="251" t="n">
        <v>3.33</v>
      </c>
    </row>
    <row r="5607" customFormat="false" ht="12.8" hidden="false" customHeight="false" outlineLevel="0" collapsed="false">
      <c r="A5607" s="250" t="n">
        <v>104773</v>
      </c>
      <c r="B5607" s="250" t="s">
        <v>6048</v>
      </c>
      <c r="C5607" s="250" t="s">
        <v>204</v>
      </c>
      <c r="D5607" s="251" t="n">
        <v>2.88</v>
      </c>
    </row>
    <row r="5608" customFormat="false" ht="12.8" hidden="false" customHeight="false" outlineLevel="0" collapsed="false">
      <c r="A5608" s="250" t="n">
        <v>104775</v>
      </c>
      <c r="B5608" s="250" t="s">
        <v>6049</v>
      </c>
      <c r="C5608" s="250" t="s">
        <v>204</v>
      </c>
      <c r="D5608" s="251" t="n">
        <v>7.71</v>
      </c>
    </row>
    <row r="5609" customFormat="false" ht="12.8" hidden="false" customHeight="false" outlineLevel="0" collapsed="false">
      <c r="A5609" s="250" t="n">
        <v>104777</v>
      </c>
      <c r="B5609" s="250" t="s">
        <v>6050</v>
      </c>
      <c r="C5609" s="250" t="s">
        <v>204</v>
      </c>
      <c r="D5609" s="251" t="n">
        <v>11.28</v>
      </c>
    </row>
    <row r="5610" customFormat="false" ht="12.8" hidden="false" customHeight="false" outlineLevel="0" collapsed="false">
      <c r="A5610" s="250" t="n">
        <v>104779</v>
      </c>
      <c r="B5610" s="250" t="s">
        <v>6051</v>
      </c>
      <c r="C5610" s="250" t="s">
        <v>171</v>
      </c>
      <c r="D5610" s="251" t="n">
        <v>6.97</v>
      </c>
    </row>
    <row r="5611" customFormat="false" ht="12.8" hidden="false" customHeight="false" outlineLevel="0" collapsed="false">
      <c r="A5611" s="250" t="n">
        <v>104781</v>
      </c>
      <c r="B5611" s="250" t="s">
        <v>6052</v>
      </c>
      <c r="C5611" s="250" t="s">
        <v>171</v>
      </c>
      <c r="D5611" s="251" t="n">
        <v>8.06</v>
      </c>
    </row>
    <row r="5612" customFormat="false" ht="12.8" hidden="false" customHeight="false" outlineLevel="0" collapsed="false">
      <c r="A5612" s="250" t="n">
        <v>104782</v>
      </c>
      <c r="B5612" s="250" t="s">
        <v>6053</v>
      </c>
      <c r="C5612" s="250" t="s">
        <v>204</v>
      </c>
      <c r="D5612" s="251" t="n">
        <v>53.43</v>
      </c>
    </row>
    <row r="5613" customFormat="false" ht="12.8" hidden="false" customHeight="false" outlineLevel="0" collapsed="false">
      <c r="A5613" s="250" t="n">
        <v>104783</v>
      </c>
      <c r="B5613" s="250" t="s">
        <v>6054</v>
      </c>
      <c r="C5613" s="250" t="s">
        <v>204</v>
      </c>
      <c r="D5613" s="251" t="n">
        <v>5.84</v>
      </c>
    </row>
    <row r="5614" customFormat="false" ht="12.8" hidden="false" customHeight="false" outlineLevel="0" collapsed="false">
      <c r="A5614" s="250" t="n">
        <v>104784</v>
      </c>
      <c r="B5614" s="250" t="s">
        <v>6055</v>
      </c>
      <c r="C5614" s="250" t="s">
        <v>204</v>
      </c>
      <c r="D5614" s="251" t="n">
        <v>16.28</v>
      </c>
    </row>
    <row r="5615" customFormat="false" ht="12.8" hidden="false" customHeight="false" outlineLevel="0" collapsed="false">
      <c r="A5615" s="250" t="n">
        <v>104786</v>
      </c>
      <c r="B5615" s="250" t="s">
        <v>6056</v>
      </c>
      <c r="C5615" s="250" t="s">
        <v>171</v>
      </c>
      <c r="D5615" s="251" t="n">
        <v>7.6</v>
      </c>
    </row>
    <row r="5616" customFormat="false" ht="12.8" hidden="false" customHeight="false" outlineLevel="0" collapsed="false">
      <c r="A5616" s="250" t="n">
        <v>104787</v>
      </c>
      <c r="B5616" s="250" t="s">
        <v>6057</v>
      </c>
      <c r="C5616" s="250" t="s">
        <v>171</v>
      </c>
      <c r="D5616" s="251" t="n">
        <v>10.09</v>
      </c>
    </row>
    <row r="5617" customFormat="false" ht="12.8" hidden="false" customHeight="false" outlineLevel="0" collapsed="false">
      <c r="A5617" s="250" t="n">
        <v>104788</v>
      </c>
      <c r="B5617" s="250" t="s">
        <v>6058</v>
      </c>
      <c r="C5617" s="250" t="s">
        <v>171</v>
      </c>
      <c r="D5617" s="251" t="n">
        <v>13.41</v>
      </c>
    </row>
    <row r="5618" customFormat="false" ht="12.8" hidden="false" customHeight="false" outlineLevel="0" collapsed="false">
      <c r="A5618" s="250" t="n">
        <v>104031</v>
      </c>
      <c r="B5618" s="250" t="s">
        <v>6059</v>
      </c>
      <c r="C5618" s="250" t="s">
        <v>204</v>
      </c>
      <c r="D5618" s="251" t="n">
        <v>20.07</v>
      </c>
    </row>
    <row r="5619" customFormat="false" ht="12.8" hidden="false" customHeight="false" outlineLevel="0" collapsed="false">
      <c r="A5619" s="250" t="n">
        <v>104032</v>
      </c>
      <c r="B5619" s="250" t="s">
        <v>6060</v>
      </c>
      <c r="C5619" s="250" t="s">
        <v>204</v>
      </c>
      <c r="D5619" s="251" t="n">
        <v>24.69</v>
      </c>
    </row>
    <row r="5620" customFormat="false" ht="12.8" hidden="false" customHeight="false" outlineLevel="0" collapsed="false">
      <c r="A5620" s="250" t="n">
        <v>104033</v>
      </c>
      <c r="B5620" s="250" t="s">
        <v>6061</v>
      </c>
      <c r="C5620" s="250" t="s">
        <v>204</v>
      </c>
      <c r="D5620" s="251" t="n">
        <v>22.75</v>
      </c>
    </row>
    <row r="5621" customFormat="false" ht="12.8" hidden="false" customHeight="false" outlineLevel="0" collapsed="false">
      <c r="A5621" s="250" t="n">
        <v>104034</v>
      </c>
      <c r="B5621" s="250" t="s">
        <v>6062</v>
      </c>
      <c r="C5621" s="250" t="s">
        <v>204</v>
      </c>
      <c r="D5621" s="251" t="n">
        <v>28.99</v>
      </c>
    </row>
    <row r="5622" customFormat="false" ht="12.8" hidden="false" customHeight="false" outlineLevel="0" collapsed="false">
      <c r="A5622" s="250" t="n">
        <v>104035</v>
      </c>
      <c r="B5622" s="250" t="s">
        <v>6063</v>
      </c>
      <c r="C5622" s="250" t="s">
        <v>204</v>
      </c>
      <c r="D5622" s="251" t="n">
        <v>39.48</v>
      </c>
    </row>
    <row r="5623" customFormat="false" ht="12.8" hidden="false" customHeight="false" outlineLevel="0" collapsed="false">
      <c r="A5623" s="250" t="n">
        <v>104036</v>
      </c>
      <c r="B5623" s="250" t="s">
        <v>6064</v>
      </c>
      <c r="C5623" s="250" t="s">
        <v>204</v>
      </c>
      <c r="D5623" s="251" t="n">
        <v>40.75</v>
      </c>
    </row>
    <row r="5624" customFormat="false" ht="12.8" hidden="false" customHeight="false" outlineLevel="0" collapsed="false">
      <c r="A5624" s="250" t="n">
        <v>104039</v>
      </c>
      <c r="B5624" s="250" t="s">
        <v>6065</v>
      </c>
      <c r="C5624" s="250" t="s">
        <v>204</v>
      </c>
      <c r="D5624" s="251" t="n">
        <v>70.95</v>
      </c>
    </row>
    <row r="5625" customFormat="false" ht="12.8" hidden="false" customHeight="false" outlineLevel="0" collapsed="false">
      <c r="A5625" s="250" t="n">
        <v>104043</v>
      </c>
      <c r="B5625" s="250" t="s">
        <v>6066</v>
      </c>
      <c r="C5625" s="250" t="s">
        <v>204</v>
      </c>
      <c r="D5625" s="251" t="n">
        <v>8.62</v>
      </c>
    </row>
    <row r="5626" customFormat="false" ht="12.8" hidden="false" customHeight="false" outlineLevel="0" collapsed="false">
      <c r="A5626" s="250" t="n">
        <v>104044</v>
      </c>
      <c r="B5626" s="250" t="s">
        <v>6067</v>
      </c>
      <c r="C5626" s="250" t="s">
        <v>204</v>
      </c>
      <c r="D5626" s="251" t="n">
        <v>9.28</v>
      </c>
    </row>
    <row r="5627" customFormat="false" ht="12.8" hidden="false" customHeight="false" outlineLevel="0" collapsed="false">
      <c r="A5627" s="250" t="n">
        <v>104045</v>
      </c>
      <c r="B5627" s="250" t="s">
        <v>6068</v>
      </c>
      <c r="C5627" s="250" t="s">
        <v>204</v>
      </c>
      <c r="D5627" s="251" t="n">
        <v>14.02</v>
      </c>
    </row>
    <row r="5628" customFormat="false" ht="12.8" hidden="false" customHeight="false" outlineLevel="0" collapsed="false">
      <c r="A5628" s="250" t="n">
        <v>104046</v>
      </c>
      <c r="B5628" s="250" t="s">
        <v>6069</v>
      </c>
      <c r="C5628" s="250" t="s">
        <v>204</v>
      </c>
      <c r="D5628" s="251" t="n">
        <v>8.28</v>
      </c>
    </row>
    <row r="5629" customFormat="false" ht="12.8" hidden="false" customHeight="false" outlineLevel="0" collapsed="false">
      <c r="A5629" s="250" t="n">
        <v>104047</v>
      </c>
      <c r="B5629" s="250" t="s">
        <v>6070</v>
      </c>
      <c r="C5629" s="250" t="s">
        <v>204</v>
      </c>
      <c r="D5629" s="251" t="n">
        <v>9.62</v>
      </c>
    </row>
    <row r="5630" customFormat="false" ht="12.8" hidden="false" customHeight="false" outlineLevel="0" collapsed="false">
      <c r="A5630" s="250" t="n">
        <v>104048</v>
      </c>
      <c r="B5630" s="250" t="s">
        <v>6071</v>
      </c>
      <c r="C5630" s="250" t="s">
        <v>204</v>
      </c>
      <c r="D5630" s="251" t="n">
        <v>13.72</v>
      </c>
    </row>
    <row r="5631" customFormat="false" ht="12.8" hidden="false" customHeight="false" outlineLevel="0" collapsed="false">
      <c r="A5631" s="250" t="n">
        <v>104049</v>
      </c>
      <c r="B5631" s="250" t="s">
        <v>6072</v>
      </c>
      <c r="C5631" s="250" t="s">
        <v>204</v>
      </c>
      <c r="D5631" s="251" t="n">
        <v>6.44</v>
      </c>
    </row>
    <row r="5632" customFormat="false" ht="12.8" hidden="false" customHeight="false" outlineLevel="0" collapsed="false">
      <c r="A5632" s="250" t="n">
        <v>104050</v>
      </c>
      <c r="B5632" s="250" t="s">
        <v>6073</v>
      </c>
      <c r="C5632" s="250" t="s">
        <v>204</v>
      </c>
      <c r="D5632" s="251" t="n">
        <v>9.52</v>
      </c>
    </row>
    <row r="5633" customFormat="false" ht="12.8" hidden="false" customHeight="false" outlineLevel="0" collapsed="false">
      <c r="A5633" s="250" t="n">
        <v>104051</v>
      </c>
      <c r="B5633" s="250" t="s">
        <v>6074</v>
      </c>
      <c r="C5633" s="250" t="s">
        <v>204</v>
      </c>
      <c r="D5633" s="251" t="n">
        <v>7.75</v>
      </c>
    </row>
    <row r="5634" customFormat="false" ht="12.8" hidden="false" customHeight="false" outlineLevel="0" collapsed="false">
      <c r="A5634" s="250" t="n">
        <v>104052</v>
      </c>
      <c r="B5634" s="250" t="s">
        <v>6075</v>
      </c>
      <c r="C5634" s="250" t="s">
        <v>204</v>
      </c>
      <c r="D5634" s="251" t="n">
        <v>10.82</v>
      </c>
    </row>
    <row r="5635" customFormat="false" ht="12.8" hidden="false" customHeight="false" outlineLevel="0" collapsed="false">
      <c r="A5635" s="250" t="n">
        <v>104053</v>
      </c>
      <c r="B5635" s="250" t="s">
        <v>6076</v>
      </c>
      <c r="C5635" s="250" t="s">
        <v>204</v>
      </c>
      <c r="D5635" s="251" t="n">
        <v>8.85</v>
      </c>
    </row>
    <row r="5636" customFormat="false" ht="12.8" hidden="false" customHeight="false" outlineLevel="0" collapsed="false">
      <c r="A5636" s="250" t="n">
        <v>104054</v>
      </c>
      <c r="B5636" s="250" t="s">
        <v>6077</v>
      </c>
      <c r="C5636" s="250" t="s">
        <v>204</v>
      </c>
      <c r="D5636" s="251" t="n">
        <v>16.91</v>
      </c>
    </row>
    <row r="5637" customFormat="false" ht="12.8" hidden="false" customHeight="false" outlineLevel="0" collapsed="false">
      <c r="A5637" s="250" t="n">
        <v>104055</v>
      </c>
      <c r="B5637" s="250" t="s">
        <v>6078</v>
      </c>
      <c r="C5637" s="250" t="s">
        <v>204</v>
      </c>
      <c r="D5637" s="251" t="n">
        <v>18.33</v>
      </c>
    </row>
    <row r="5638" customFormat="false" ht="12.8" hidden="false" customHeight="false" outlineLevel="0" collapsed="false">
      <c r="A5638" s="250" t="n">
        <v>104056</v>
      </c>
      <c r="B5638" s="250" t="s">
        <v>6079</v>
      </c>
      <c r="C5638" s="250" t="s">
        <v>204</v>
      </c>
      <c r="D5638" s="251" t="n">
        <v>27.47</v>
      </c>
    </row>
    <row r="5639" customFormat="false" ht="12.8" hidden="false" customHeight="false" outlineLevel="0" collapsed="false">
      <c r="A5639" s="250" t="n">
        <v>104058</v>
      </c>
      <c r="B5639" s="250" t="s">
        <v>6080</v>
      </c>
      <c r="C5639" s="250" t="s">
        <v>204</v>
      </c>
      <c r="D5639" s="251" t="n">
        <v>8.81</v>
      </c>
    </row>
    <row r="5640" customFormat="false" ht="12.8" hidden="false" customHeight="false" outlineLevel="0" collapsed="false">
      <c r="A5640" s="250" t="n">
        <v>104059</v>
      </c>
      <c r="B5640" s="250" t="s">
        <v>6081</v>
      </c>
      <c r="C5640" s="250" t="s">
        <v>204</v>
      </c>
      <c r="D5640" s="251" t="n">
        <v>11.44</v>
      </c>
    </row>
    <row r="5641" customFormat="false" ht="12.8" hidden="false" customHeight="false" outlineLevel="0" collapsed="false">
      <c r="A5641" s="250" t="n">
        <v>104060</v>
      </c>
      <c r="B5641" s="250" t="s">
        <v>6082</v>
      </c>
      <c r="C5641" s="250" t="s">
        <v>171</v>
      </c>
      <c r="D5641" s="251" t="n">
        <v>9.09</v>
      </c>
    </row>
    <row r="5642" customFormat="false" ht="12.8" hidden="false" customHeight="false" outlineLevel="0" collapsed="false">
      <c r="A5642" s="250" t="n">
        <v>104061</v>
      </c>
      <c r="B5642" s="250" t="s">
        <v>6083</v>
      </c>
      <c r="C5642" s="250" t="s">
        <v>171</v>
      </c>
      <c r="D5642" s="251" t="n">
        <v>16.05</v>
      </c>
    </row>
    <row r="5643" customFormat="false" ht="12.8" hidden="false" customHeight="false" outlineLevel="0" collapsed="false">
      <c r="A5643" s="250" t="n">
        <v>104062</v>
      </c>
      <c r="B5643" s="250" t="s">
        <v>6084</v>
      </c>
      <c r="C5643" s="250" t="s">
        <v>204</v>
      </c>
      <c r="D5643" s="251" t="n">
        <v>73.27</v>
      </c>
    </row>
    <row r="5644" customFormat="false" ht="12.8" hidden="false" customHeight="false" outlineLevel="0" collapsed="false">
      <c r="A5644" s="250" t="n">
        <v>104063</v>
      </c>
      <c r="B5644" s="250" t="s">
        <v>6085</v>
      </c>
      <c r="C5644" s="250" t="s">
        <v>204</v>
      </c>
      <c r="D5644" s="251" t="n">
        <v>69.66</v>
      </c>
    </row>
    <row r="5645" customFormat="false" ht="12.8" hidden="false" customHeight="false" outlineLevel="0" collapsed="false">
      <c r="A5645" s="250" t="n">
        <v>104064</v>
      </c>
      <c r="B5645" s="250" t="s">
        <v>6086</v>
      </c>
      <c r="C5645" s="250" t="s">
        <v>204</v>
      </c>
      <c r="D5645" s="251" t="n">
        <v>176.55</v>
      </c>
    </row>
    <row r="5646" customFormat="false" ht="12.8" hidden="false" customHeight="false" outlineLevel="0" collapsed="false">
      <c r="A5646" s="250" t="n">
        <v>104065</v>
      </c>
      <c r="B5646" s="250" t="s">
        <v>6087</v>
      </c>
      <c r="C5646" s="250" t="s">
        <v>204</v>
      </c>
      <c r="D5646" s="251" t="n">
        <v>149.39</v>
      </c>
    </row>
    <row r="5647" customFormat="false" ht="12.8" hidden="false" customHeight="false" outlineLevel="0" collapsed="false">
      <c r="A5647" s="250" t="n">
        <v>104072</v>
      </c>
      <c r="B5647" s="250" t="s">
        <v>6088</v>
      </c>
      <c r="C5647" s="250" t="s">
        <v>204</v>
      </c>
      <c r="D5647" s="251" t="n">
        <v>269.78</v>
      </c>
    </row>
    <row r="5648" customFormat="false" ht="12.8" hidden="false" customHeight="false" outlineLevel="0" collapsed="false">
      <c r="A5648" s="250" t="n">
        <v>104076</v>
      </c>
      <c r="B5648" s="250" t="s">
        <v>6089</v>
      </c>
      <c r="C5648" s="250" t="s">
        <v>204</v>
      </c>
      <c r="D5648" s="251" t="n">
        <v>47.99</v>
      </c>
    </row>
    <row r="5649" customFormat="false" ht="12.8" hidden="false" customHeight="false" outlineLevel="0" collapsed="false">
      <c r="A5649" s="250" t="n">
        <v>104082</v>
      </c>
      <c r="B5649" s="250" t="s">
        <v>6090</v>
      </c>
      <c r="C5649" s="250" t="s">
        <v>204</v>
      </c>
      <c r="D5649" s="251" t="n">
        <v>29.93</v>
      </c>
    </row>
    <row r="5650" customFormat="false" ht="12.8" hidden="false" customHeight="false" outlineLevel="0" collapsed="false">
      <c r="A5650" s="250" t="n">
        <v>104083</v>
      </c>
      <c r="B5650" s="250" t="s">
        <v>6091</v>
      </c>
      <c r="C5650" s="250" t="s">
        <v>204</v>
      </c>
      <c r="D5650" s="251" t="n">
        <v>71.35</v>
      </c>
    </row>
    <row r="5651" customFormat="false" ht="12.8" hidden="false" customHeight="false" outlineLevel="0" collapsed="false">
      <c r="A5651" s="250" t="n">
        <v>104084</v>
      </c>
      <c r="B5651" s="250" t="s">
        <v>6092</v>
      </c>
      <c r="C5651" s="250" t="s">
        <v>204</v>
      </c>
      <c r="D5651" s="251" t="n">
        <v>81.59</v>
      </c>
    </row>
    <row r="5652" customFormat="false" ht="12.8" hidden="false" customHeight="false" outlineLevel="0" collapsed="false">
      <c r="A5652" s="250" t="n">
        <v>104085</v>
      </c>
      <c r="B5652" s="250" t="s">
        <v>6093</v>
      </c>
      <c r="C5652" s="250" t="s">
        <v>171</v>
      </c>
      <c r="D5652" s="251" t="n">
        <v>56.13</v>
      </c>
    </row>
    <row r="5653" customFormat="false" ht="12.8" hidden="false" customHeight="false" outlineLevel="0" collapsed="false">
      <c r="A5653" s="250" t="n">
        <v>104086</v>
      </c>
      <c r="B5653" s="250" t="s">
        <v>6094</v>
      </c>
      <c r="C5653" s="250" t="s">
        <v>171</v>
      </c>
      <c r="D5653" s="251" t="n">
        <v>99.34</v>
      </c>
    </row>
    <row r="5654" customFormat="false" ht="12.8" hidden="false" customHeight="false" outlineLevel="0" collapsed="false">
      <c r="A5654" s="250" t="n">
        <v>104947</v>
      </c>
      <c r="B5654" s="250" t="s">
        <v>6095</v>
      </c>
      <c r="C5654" s="250" t="s">
        <v>33</v>
      </c>
      <c r="D5654" s="251" t="n">
        <v>12.98</v>
      </c>
    </row>
    <row r="5655" customFormat="false" ht="12.8" hidden="false" customHeight="false" outlineLevel="0" collapsed="false">
      <c r="A5655" s="250" t="n">
        <v>104948</v>
      </c>
      <c r="B5655" s="250" t="s">
        <v>6096</v>
      </c>
      <c r="C5655" s="250" t="s">
        <v>33</v>
      </c>
      <c r="D5655" s="251" t="n">
        <v>5.56</v>
      </c>
    </row>
    <row r="5656" customFormat="false" ht="12.8" hidden="false" customHeight="false" outlineLevel="0" collapsed="false">
      <c r="A5656" s="250" t="n">
        <v>96520</v>
      </c>
      <c r="B5656" s="250" t="s">
        <v>6097</v>
      </c>
      <c r="C5656" s="250" t="s">
        <v>33</v>
      </c>
      <c r="D5656" s="251" t="n">
        <v>105.3</v>
      </c>
    </row>
    <row r="5657" customFormat="false" ht="12.8" hidden="false" customHeight="false" outlineLevel="0" collapsed="false">
      <c r="A5657" s="250" t="n">
        <v>96521</v>
      </c>
      <c r="B5657" s="250" t="s">
        <v>6098</v>
      </c>
      <c r="C5657" s="250" t="s">
        <v>33</v>
      </c>
      <c r="D5657" s="251" t="n">
        <v>43.83</v>
      </c>
    </row>
    <row r="5658" customFormat="false" ht="12.8" hidden="false" customHeight="false" outlineLevel="0" collapsed="false">
      <c r="A5658" s="250" t="n">
        <v>96522</v>
      </c>
      <c r="B5658" s="250" t="s">
        <v>6099</v>
      </c>
      <c r="C5658" s="250" t="s">
        <v>33</v>
      </c>
      <c r="D5658" s="251" t="n">
        <v>186.89</v>
      </c>
    </row>
    <row r="5659" customFormat="false" ht="12.8" hidden="false" customHeight="false" outlineLevel="0" collapsed="false">
      <c r="A5659" s="250" t="n">
        <v>96523</v>
      </c>
      <c r="B5659" s="250" t="s">
        <v>6100</v>
      </c>
      <c r="C5659" s="250" t="s">
        <v>33</v>
      </c>
      <c r="D5659" s="251" t="n">
        <v>124.18</v>
      </c>
    </row>
    <row r="5660" customFormat="false" ht="12.8" hidden="false" customHeight="false" outlineLevel="0" collapsed="false">
      <c r="A5660" s="250" t="n">
        <v>96524</v>
      </c>
      <c r="B5660" s="250" t="s">
        <v>6101</v>
      </c>
      <c r="C5660" s="250" t="s">
        <v>33</v>
      </c>
      <c r="D5660" s="251" t="n">
        <v>178.96</v>
      </c>
    </row>
    <row r="5661" customFormat="false" ht="12.8" hidden="false" customHeight="false" outlineLevel="0" collapsed="false">
      <c r="A5661" s="250" t="n">
        <v>96525</v>
      </c>
      <c r="B5661" s="250" t="s">
        <v>6102</v>
      </c>
      <c r="C5661" s="250" t="s">
        <v>33</v>
      </c>
      <c r="D5661" s="251" t="n">
        <v>58.07</v>
      </c>
    </row>
    <row r="5662" customFormat="false" ht="12.8" hidden="false" customHeight="false" outlineLevel="0" collapsed="false">
      <c r="A5662" s="250" t="n">
        <v>96526</v>
      </c>
      <c r="B5662" s="250" t="s">
        <v>6103</v>
      </c>
      <c r="C5662" s="250" t="s">
        <v>33</v>
      </c>
      <c r="D5662" s="251" t="n">
        <v>266.21</v>
      </c>
    </row>
    <row r="5663" customFormat="false" ht="12.8" hidden="false" customHeight="false" outlineLevel="0" collapsed="false">
      <c r="A5663" s="250" t="n">
        <v>96527</v>
      </c>
      <c r="B5663" s="250" t="s">
        <v>6104</v>
      </c>
      <c r="C5663" s="250" t="s">
        <v>33</v>
      </c>
      <c r="D5663" s="251" t="n">
        <v>136.86</v>
      </c>
    </row>
    <row r="5664" customFormat="false" ht="12.8" hidden="false" customHeight="false" outlineLevel="0" collapsed="false">
      <c r="A5664" s="250" t="n">
        <v>96528</v>
      </c>
      <c r="B5664" s="250" t="s">
        <v>6105</v>
      </c>
      <c r="C5664" s="250" t="s">
        <v>23</v>
      </c>
      <c r="D5664" s="251" t="n">
        <v>162.92</v>
      </c>
    </row>
    <row r="5665" customFormat="false" ht="12.8" hidden="false" customHeight="false" outlineLevel="0" collapsed="false">
      <c r="A5665" s="250" t="n">
        <v>101114</v>
      </c>
      <c r="B5665" s="250" t="s">
        <v>6106</v>
      </c>
      <c r="C5665" s="250" t="s">
        <v>33</v>
      </c>
      <c r="D5665" s="251" t="n">
        <v>4.65</v>
      </c>
    </row>
    <row r="5666" customFormat="false" ht="12.8" hidden="false" customHeight="false" outlineLevel="0" collapsed="false">
      <c r="A5666" s="250" t="n">
        <v>101115</v>
      </c>
      <c r="B5666" s="250" t="s">
        <v>6107</v>
      </c>
      <c r="C5666" s="250" t="s">
        <v>33</v>
      </c>
      <c r="D5666" s="251" t="n">
        <v>3.85</v>
      </c>
    </row>
    <row r="5667" customFormat="false" ht="12.8" hidden="false" customHeight="false" outlineLevel="0" collapsed="false">
      <c r="A5667" s="250" t="n">
        <v>101116</v>
      </c>
      <c r="B5667" s="250" t="s">
        <v>6108</v>
      </c>
      <c r="C5667" s="250" t="s">
        <v>33</v>
      </c>
      <c r="D5667" s="251" t="n">
        <v>2.4</v>
      </c>
    </row>
    <row r="5668" customFormat="false" ht="12.8" hidden="false" customHeight="false" outlineLevel="0" collapsed="false">
      <c r="A5668" s="250" t="n">
        <v>101117</v>
      </c>
      <c r="B5668" s="250" t="s">
        <v>6109</v>
      </c>
      <c r="C5668" s="250" t="s">
        <v>33</v>
      </c>
      <c r="D5668" s="251" t="n">
        <v>3.27</v>
      </c>
    </row>
    <row r="5669" customFormat="false" ht="12.8" hidden="false" customHeight="false" outlineLevel="0" collapsed="false">
      <c r="A5669" s="250" t="n">
        <v>101118</v>
      </c>
      <c r="B5669" s="250" t="s">
        <v>6110</v>
      </c>
      <c r="C5669" s="250" t="s">
        <v>33</v>
      </c>
      <c r="D5669" s="251" t="n">
        <v>3.98</v>
      </c>
    </row>
    <row r="5670" customFormat="false" ht="12.8" hidden="false" customHeight="false" outlineLevel="0" collapsed="false">
      <c r="A5670" s="250" t="n">
        <v>101119</v>
      </c>
      <c r="B5670" s="250" t="s">
        <v>6111</v>
      </c>
      <c r="C5670" s="250" t="s">
        <v>33</v>
      </c>
      <c r="D5670" s="251" t="n">
        <v>8.88</v>
      </c>
    </row>
    <row r="5671" customFormat="false" ht="12.8" hidden="false" customHeight="false" outlineLevel="0" collapsed="false">
      <c r="A5671" s="250" t="n">
        <v>101120</v>
      </c>
      <c r="B5671" s="250" t="s">
        <v>6112</v>
      </c>
      <c r="C5671" s="250" t="s">
        <v>33</v>
      </c>
      <c r="D5671" s="251" t="n">
        <v>7.38</v>
      </c>
    </row>
    <row r="5672" customFormat="false" ht="12.8" hidden="false" customHeight="false" outlineLevel="0" collapsed="false">
      <c r="A5672" s="250" t="n">
        <v>101121</v>
      </c>
      <c r="B5672" s="250" t="s">
        <v>6113</v>
      </c>
      <c r="C5672" s="250" t="s">
        <v>33</v>
      </c>
      <c r="D5672" s="251" t="n">
        <v>4.61</v>
      </c>
    </row>
    <row r="5673" customFormat="false" ht="12.8" hidden="false" customHeight="false" outlineLevel="0" collapsed="false">
      <c r="A5673" s="250" t="n">
        <v>101122</v>
      </c>
      <c r="B5673" s="250" t="s">
        <v>6114</v>
      </c>
      <c r="C5673" s="250" t="s">
        <v>33</v>
      </c>
      <c r="D5673" s="251" t="n">
        <v>6.25</v>
      </c>
    </row>
    <row r="5674" customFormat="false" ht="12.8" hidden="false" customHeight="false" outlineLevel="0" collapsed="false">
      <c r="A5674" s="250" t="n">
        <v>101123</v>
      </c>
      <c r="B5674" s="250" t="s">
        <v>6115</v>
      </c>
      <c r="C5674" s="250" t="s">
        <v>33</v>
      </c>
      <c r="D5674" s="251" t="n">
        <v>7.61</v>
      </c>
    </row>
    <row r="5675" customFormat="false" ht="12.8" hidden="false" customHeight="false" outlineLevel="0" collapsed="false">
      <c r="A5675" s="250" t="n">
        <v>101124</v>
      </c>
      <c r="B5675" s="250" t="s">
        <v>6116</v>
      </c>
      <c r="C5675" s="250" t="s">
        <v>33</v>
      </c>
      <c r="D5675" s="251" t="n">
        <v>15.66</v>
      </c>
    </row>
    <row r="5676" customFormat="false" ht="12.8" hidden="false" customHeight="false" outlineLevel="0" collapsed="false">
      <c r="A5676" s="250" t="n">
        <v>101125</v>
      </c>
      <c r="B5676" s="250" t="s">
        <v>6117</v>
      </c>
      <c r="C5676" s="250" t="s">
        <v>33</v>
      </c>
      <c r="D5676" s="251" t="n">
        <v>14.86</v>
      </c>
    </row>
    <row r="5677" customFormat="false" ht="12.8" hidden="false" customHeight="false" outlineLevel="0" collapsed="false">
      <c r="A5677" s="250" t="n">
        <v>101126</v>
      </c>
      <c r="B5677" s="250" t="s">
        <v>6118</v>
      </c>
      <c r="C5677" s="250" t="s">
        <v>33</v>
      </c>
      <c r="D5677" s="251" t="n">
        <v>13.41</v>
      </c>
    </row>
    <row r="5678" customFormat="false" ht="12.8" hidden="false" customHeight="false" outlineLevel="0" collapsed="false">
      <c r="A5678" s="250" t="n">
        <v>101127</v>
      </c>
      <c r="B5678" s="250" t="s">
        <v>6119</v>
      </c>
      <c r="C5678" s="250" t="s">
        <v>33</v>
      </c>
      <c r="D5678" s="251" t="n">
        <v>14.28</v>
      </c>
    </row>
    <row r="5679" customFormat="false" ht="12.8" hidden="false" customHeight="false" outlineLevel="0" collapsed="false">
      <c r="A5679" s="250" t="n">
        <v>101128</v>
      </c>
      <c r="B5679" s="250" t="s">
        <v>6120</v>
      </c>
      <c r="C5679" s="250" t="s">
        <v>33</v>
      </c>
      <c r="D5679" s="251" t="n">
        <v>14.99</v>
      </c>
    </row>
    <row r="5680" customFormat="false" ht="12.8" hidden="false" customHeight="false" outlineLevel="0" collapsed="false">
      <c r="A5680" s="250" t="n">
        <v>101129</v>
      </c>
      <c r="B5680" s="250" t="s">
        <v>6121</v>
      </c>
      <c r="C5680" s="250" t="s">
        <v>33</v>
      </c>
      <c r="D5680" s="251" t="n">
        <v>20.33</v>
      </c>
    </row>
    <row r="5681" customFormat="false" ht="12.8" hidden="false" customHeight="false" outlineLevel="0" collapsed="false">
      <c r="A5681" s="250" t="n">
        <v>101130</v>
      </c>
      <c r="B5681" s="250" t="s">
        <v>6122</v>
      </c>
      <c r="C5681" s="250" t="s">
        <v>33</v>
      </c>
      <c r="D5681" s="251" t="n">
        <v>18.83</v>
      </c>
    </row>
    <row r="5682" customFormat="false" ht="12.8" hidden="false" customHeight="false" outlineLevel="0" collapsed="false">
      <c r="A5682" s="250" t="n">
        <v>101131</v>
      </c>
      <c r="B5682" s="250" t="s">
        <v>6123</v>
      </c>
      <c r="C5682" s="250" t="s">
        <v>33</v>
      </c>
      <c r="D5682" s="251" t="n">
        <v>16.06</v>
      </c>
    </row>
    <row r="5683" customFormat="false" ht="12.8" hidden="false" customHeight="false" outlineLevel="0" collapsed="false">
      <c r="A5683" s="250" t="n">
        <v>101132</v>
      </c>
      <c r="B5683" s="250" t="s">
        <v>6124</v>
      </c>
      <c r="C5683" s="250" t="s">
        <v>33</v>
      </c>
      <c r="D5683" s="251" t="n">
        <v>17.7</v>
      </c>
    </row>
    <row r="5684" customFormat="false" ht="12.8" hidden="false" customHeight="false" outlineLevel="0" collapsed="false">
      <c r="A5684" s="250" t="n">
        <v>101133</v>
      </c>
      <c r="B5684" s="250" t="s">
        <v>6125</v>
      </c>
      <c r="C5684" s="250" t="s">
        <v>33</v>
      </c>
      <c r="D5684" s="251" t="n">
        <v>19.06</v>
      </c>
    </row>
    <row r="5685" customFormat="false" ht="12.8" hidden="false" customHeight="false" outlineLevel="0" collapsed="false">
      <c r="A5685" s="250" t="n">
        <v>101134</v>
      </c>
      <c r="B5685" s="250" t="s">
        <v>6126</v>
      </c>
      <c r="C5685" s="250" t="s">
        <v>33</v>
      </c>
      <c r="D5685" s="251" t="n">
        <v>16.35</v>
      </c>
    </row>
    <row r="5686" customFormat="false" ht="12.8" hidden="false" customHeight="false" outlineLevel="0" collapsed="false">
      <c r="A5686" s="250" t="n">
        <v>101135</v>
      </c>
      <c r="B5686" s="250" t="s">
        <v>6127</v>
      </c>
      <c r="C5686" s="250" t="s">
        <v>33</v>
      </c>
      <c r="D5686" s="251" t="n">
        <v>15.55</v>
      </c>
    </row>
    <row r="5687" customFormat="false" ht="12.8" hidden="false" customHeight="false" outlineLevel="0" collapsed="false">
      <c r="A5687" s="250" t="n">
        <v>101136</v>
      </c>
      <c r="B5687" s="250" t="s">
        <v>6128</v>
      </c>
      <c r="C5687" s="250" t="s">
        <v>33</v>
      </c>
      <c r="D5687" s="251" t="n">
        <v>14.1</v>
      </c>
    </row>
    <row r="5688" customFormat="false" ht="12.8" hidden="false" customHeight="false" outlineLevel="0" collapsed="false">
      <c r="A5688" s="250" t="n">
        <v>101137</v>
      </c>
      <c r="B5688" s="250" t="s">
        <v>6129</v>
      </c>
      <c r="C5688" s="250" t="s">
        <v>33</v>
      </c>
      <c r="D5688" s="251" t="n">
        <v>14.97</v>
      </c>
    </row>
    <row r="5689" customFormat="false" ht="12.8" hidden="false" customHeight="false" outlineLevel="0" collapsed="false">
      <c r="A5689" s="250" t="n">
        <v>101138</v>
      </c>
      <c r="B5689" s="250" t="s">
        <v>6130</v>
      </c>
      <c r="C5689" s="250" t="s">
        <v>33</v>
      </c>
      <c r="D5689" s="251" t="n">
        <v>15.68</v>
      </c>
    </row>
    <row r="5690" customFormat="false" ht="12.8" hidden="false" customHeight="false" outlineLevel="0" collapsed="false">
      <c r="A5690" s="250" t="n">
        <v>101139</v>
      </c>
      <c r="B5690" s="250" t="s">
        <v>6131</v>
      </c>
      <c r="C5690" s="250" t="s">
        <v>33</v>
      </c>
      <c r="D5690" s="251" t="n">
        <v>21.05</v>
      </c>
    </row>
    <row r="5691" customFormat="false" ht="12.8" hidden="false" customHeight="false" outlineLevel="0" collapsed="false">
      <c r="A5691" s="250" t="n">
        <v>101140</v>
      </c>
      <c r="B5691" s="250" t="s">
        <v>6132</v>
      </c>
      <c r="C5691" s="250" t="s">
        <v>33</v>
      </c>
      <c r="D5691" s="251" t="n">
        <v>19.55</v>
      </c>
    </row>
    <row r="5692" customFormat="false" ht="12.8" hidden="false" customHeight="false" outlineLevel="0" collapsed="false">
      <c r="A5692" s="250" t="n">
        <v>101141</v>
      </c>
      <c r="B5692" s="250" t="s">
        <v>38</v>
      </c>
      <c r="C5692" s="250" t="s">
        <v>33</v>
      </c>
      <c r="D5692" s="251" t="n">
        <v>16.78</v>
      </c>
    </row>
    <row r="5693" customFormat="false" ht="12.8" hidden="false" customHeight="false" outlineLevel="0" collapsed="false">
      <c r="A5693" s="250" t="n">
        <v>101142</v>
      </c>
      <c r="B5693" s="250" t="s">
        <v>6133</v>
      </c>
      <c r="C5693" s="250" t="s">
        <v>33</v>
      </c>
      <c r="D5693" s="251" t="n">
        <v>18.42</v>
      </c>
    </row>
    <row r="5694" customFormat="false" ht="12.8" hidden="false" customHeight="false" outlineLevel="0" collapsed="false">
      <c r="A5694" s="250" t="n">
        <v>101143</v>
      </c>
      <c r="B5694" s="250" t="s">
        <v>6134</v>
      </c>
      <c r="C5694" s="250" t="s">
        <v>33</v>
      </c>
      <c r="D5694" s="251" t="n">
        <v>19.78</v>
      </c>
    </row>
    <row r="5695" customFormat="false" ht="12.8" hidden="false" customHeight="false" outlineLevel="0" collapsed="false">
      <c r="A5695" s="250" t="n">
        <v>101144</v>
      </c>
      <c r="B5695" s="250" t="s">
        <v>6135</v>
      </c>
      <c r="C5695" s="250" t="s">
        <v>33</v>
      </c>
      <c r="D5695" s="251" t="n">
        <v>16.33</v>
      </c>
    </row>
    <row r="5696" customFormat="false" ht="12.8" hidden="false" customHeight="false" outlineLevel="0" collapsed="false">
      <c r="A5696" s="250" t="n">
        <v>101145</v>
      </c>
      <c r="B5696" s="250" t="s">
        <v>6136</v>
      </c>
      <c r="C5696" s="250" t="s">
        <v>33</v>
      </c>
      <c r="D5696" s="251" t="n">
        <v>15.53</v>
      </c>
    </row>
    <row r="5697" customFormat="false" ht="12.8" hidden="false" customHeight="false" outlineLevel="0" collapsed="false">
      <c r="A5697" s="250" t="n">
        <v>101146</v>
      </c>
      <c r="B5697" s="250" t="s">
        <v>6137</v>
      </c>
      <c r="C5697" s="250" t="s">
        <v>33</v>
      </c>
      <c r="D5697" s="251" t="n">
        <v>14.08</v>
      </c>
    </row>
    <row r="5698" customFormat="false" ht="12.8" hidden="false" customHeight="false" outlineLevel="0" collapsed="false">
      <c r="A5698" s="250" t="n">
        <v>101147</v>
      </c>
      <c r="B5698" s="250" t="s">
        <v>6138</v>
      </c>
      <c r="C5698" s="250" t="s">
        <v>33</v>
      </c>
      <c r="D5698" s="251" t="n">
        <v>14.95</v>
      </c>
    </row>
    <row r="5699" customFormat="false" ht="12.8" hidden="false" customHeight="false" outlineLevel="0" collapsed="false">
      <c r="A5699" s="250" t="n">
        <v>101148</v>
      </c>
      <c r="B5699" s="250" t="s">
        <v>6139</v>
      </c>
      <c r="C5699" s="250" t="s">
        <v>33</v>
      </c>
      <c r="D5699" s="251" t="n">
        <v>15.66</v>
      </c>
    </row>
    <row r="5700" customFormat="false" ht="12.8" hidden="false" customHeight="false" outlineLevel="0" collapsed="false">
      <c r="A5700" s="250" t="n">
        <v>101149</v>
      </c>
      <c r="B5700" s="250" t="s">
        <v>6140</v>
      </c>
      <c r="C5700" s="250" t="s">
        <v>33</v>
      </c>
      <c r="D5700" s="251" t="n">
        <v>21.02</v>
      </c>
    </row>
    <row r="5701" customFormat="false" ht="12.8" hidden="false" customHeight="false" outlineLevel="0" collapsed="false">
      <c r="A5701" s="250" t="n">
        <v>101150</v>
      </c>
      <c r="B5701" s="250" t="s">
        <v>6141</v>
      </c>
      <c r="C5701" s="250" t="s">
        <v>33</v>
      </c>
      <c r="D5701" s="251" t="n">
        <v>19.52</v>
      </c>
    </row>
    <row r="5702" customFormat="false" ht="12.8" hidden="false" customHeight="false" outlineLevel="0" collapsed="false">
      <c r="A5702" s="250" t="n">
        <v>101151</v>
      </c>
      <c r="B5702" s="250" t="s">
        <v>6142</v>
      </c>
      <c r="C5702" s="250" t="s">
        <v>33</v>
      </c>
      <c r="D5702" s="251" t="n">
        <v>16.75</v>
      </c>
    </row>
    <row r="5703" customFormat="false" ht="12.8" hidden="false" customHeight="false" outlineLevel="0" collapsed="false">
      <c r="A5703" s="250" t="n">
        <v>101152</v>
      </c>
      <c r="B5703" s="250" t="s">
        <v>6143</v>
      </c>
      <c r="C5703" s="250" t="s">
        <v>33</v>
      </c>
      <c r="D5703" s="251" t="n">
        <v>18.39</v>
      </c>
    </row>
    <row r="5704" customFormat="false" ht="12.8" hidden="false" customHeight="false" outlineLevel="0" collapsed="false">
      <c r="A5704" s="250" t="n">
        <v>101153</v>
      </c>
      <c r="B5704" s="250" t="s">
        <v>6144</v>
      </c>
      <c r="C5704" s="250" t="s">
        <v>33</v>
      </c>
      <c r="D5704" s="251" t="n">
        <v>19.75</v>
      </c>
    </row>
    <row r="5705" customFormat="false" ht="12.8" hidden="false" customHeight="false" outlineLevel="0" collapsed="false">
      <c r="A5705" s="250" t="n">
        <v>101206</v>
      </c>
      <c r="B5705" s="250" t="s">
        <v>6145</v>
      </c>
      <c r="C5705" s="250" t="s">
        <v>33</v>
      </c>
      <c r="D5705" s="251" t="n">
        <v>13.19</v>
      </c>
    </row>
    <row r="5706" customFormat="false" ht="12.8" hidden="false" customHeight="false" outlineLevel="0" collapsed="false">
      <c r="A5706" s="250" t="n">
        <v>101207</v>
      </c>
      <c r="B5706" s="250" t="s">
        <v>6146</v>
      </c>
      <c r="C5706" s="250" t="s">
        <v>33</v>
      </c>
      <c r="D5706" s="251" t="n">
        <v>11.3</v>
      </c>
    </row>
    <row r="5707" customFormat="false" ht="12.8" hidden="false" customHeight="false" outlineLevel="0" collapsed="false">
      <c r="A5707" s="250" t="n">
        <v>101208</v>
      </c>
      <c r="B5707" s="250" t="s">
        <v>6147</v>
      </c>
      <c r="C5707" s="250" t="s">
        <v>33</v>
      </c>
      <c r="D5707" s="251" t="n">
        <v>11.07</v>
      </c>
    </row>
    <row r="5708" customFormat="false" ht="12.8" hidden="false" customHeight="false" outlineLevel="0" collapsed="false">
      <c r="A5708" s="250" t="n">
        <v>101209</v>
      </c>
      <c r="B5708" s="250" t="s">
        <v>6148</v>
      </c>
      <c r="C5708" s="250" t="s">
        <v>33</v>
      </c>
      <c r="D5708" s="251" t="n">
        <v>10.27</v>
      </c>
    </row>
    <row r="5709" customFormat="false" ht="12.8" hidden="false" customHeight="false" outlineLevel="0" collapsed="false">
      <c r="A5709" s="250" t="n">
        <v>101210</v>
      </c>
      <c r="B5709" s="250" t="s">
        <v>6149</v>
      </c>
      <c r="C5709" s="250" t="s">
        <v>33</v>
      </c>
      <c r="D5709" s="251" t="n">
        <v>18.29</v>
      </c>
    </row>
    <row r="5710" customFormat="false" ht="12.8" hidden="false" customHeight="false" outlineLevel="0" collapsed="false">
      <c r="A5710" s="250" t="n">
        <v>101211</v>
      </c>
      <c r="B5710" s="250" t="s">
        <v>6150</v>
      </c>
      <c r="C5710" s="250" t="s">
        <v>33</v>
      </c>
      <c r="D5710" s="251" t="n">
        <v>19.62</v>
      </c>
    </row>
    <row r="5711" customFormat="false" ht="12.8" hidden="false" customHeight="false" outlineLevel="0" collapsed="false">
      <c r="A5711" s="250" t="n">
        <v>101212</v>
      </c>
      <c r="B5711" s="250" t="s">
        <v>6151</v>
      </c>
      <c r="C5711" s="250" t="s">
        <v>33</v>
      </c>
      <c r="D5711" s="251" t="n">
        <v>22.91</v>
      </c>
    </row>
    <row r="5712" customFormat="false" ht="12.8" hidden="false" customHeight="false" outlineLevel="0" collapsed="false">
      <c r="A5712" s="250" t="n">
        <v>101213</v>
      </c>
      <c r="B5712" s="250" t="s">
        <v>6152</v>
      </c>
      <c r="C5712" s="250" t="s">
        <v>33</v>
      </c>
      <c r="D5712" s="251" t="n">
        <v>25.66</v>
      </c>
    </row>
    <row r="5713" customFormat="false" ht="12.8" hidden="false" customHeight="false" outlineLevel="0" collapsed="false">
      <c r="A5713" s="250" t="n">
        <v>101214</v>
      </c>
      <c r="B5713" s="250" t="s">
        <v>6153</v>
      </c>
      <c r="C5713" s="250" t="s">
        <v>33</v>
      </c>
      <c r="D5713" s="251" t="n">
        <v>30.95</v>
      </c>
    </row>
    <row r="5714" customFormat="false" ht="12.8" hidden="false" customHeight="false" outlineLevel="0" collapsed="false">
      <c r="A5714" s="250" t="n">
        <v>101215</v>
      </c>
      <c r="B5714" s="250" t="s">
        <v>6154</v>
      </c>
      <c r="C5714" s="250" t="s">
        <v>33</v>
      </c>
      <c r="D5714" s="251" t="n">
        <v>17.6</v>
      </c>
    </row>
    <row r="5715" customFormat="false" ht="12.8" hidden="false" customHeight="false" outlineLevel="0" collapsed="false">
      <c r="A5715" s="250" t="n">
        <v>101216</v>
      </c>
      <c r="B5715" s="250" t="s">
        <v>6155</v>
      </c>
      <c r="C5715" s="250" t="s">
        <v>33</v>
      </c>
      <c r="D5715" s="251" t="n">
        <v>18.42</v>
      </c>
    </row>
    <row r="5716" customFormat="false" ht="12.8" hidden="false" customHeight="false" outlineLevel="0" collapsed="false">
      <c r="A5716" s="250" t="n">
        <v>101217</v>
      </c>
      <c r="B5716" s="250" t="s">
        <v>6156</v>
      </c>
      <c r="C5716" s="250" t="s">
        <v>33</v>
      </c>
      <c r="D5716" s="251" t="n">
        <v>21.48</v>
      </c>
    </row>
    <row r="5717" customFormat="false" ht="12.8" hidden="false" customHeight="false" outlineLevel="0" collapsed="false">
      <c r="A5717" s="250" t="n">
        <v>101218</v>
      </c>
      <c r="B5717" s="250" t="s">
        <v>6157</v>
      </c>
      <c r="C5717" s="250" t="s">
        <v>33</v>
      </c>
      <c r="D5717" s="251" t="n">
        <v>22.68</v>
      </c>
    </row>
    <row r="5718" customFormat="false" ht="12.8" hidden="false" customHeight="false" outlineLevel="0" collapsed="false">
      <c r="A5718" s="250" t="n">
        <v>101219</v>
      </c>
      <c r="B5718" s="250" t="s">
        <v>6158</v>
      </c>
      <c r="C5718" s="250" t="s">
        <v>33</v>
      </c>
      <c r="D5718" s="251" t="n">
        <v>27.45</v>
      </c>
    </row>
    <row r="5719" customFormat="false" ht="12.8" hidden="false" customHeight="false" outlineLevel="0" collapsed="false">
      <c r="A5719" s="250" t="n">
        <v>101220</v>
      </c>
      <c r="B5719" s="250" t="s">
        <v>6159</v>
      </c>
      <c r="C5719" s="250" t="s">
        <v>33</v>
      </c>
      <c r="D5719" s="251" t="n">
        <v>17.24</v>
      </c>
    </row>
    <row r="5720" customFormat="false" ht="12.8" hidden="false" customHeight="false" outlineLevel="0" collapsed="false">
      <c r="A5720" s="250" t="n">
        <v>101221</v>
      </c>
      <c r="B5720" s="250" t="s">
        <v>6160</v>
      </c>
      <c r="C5720" s="250" t="s">
        <v>33</v>
      </c>
      <c r="D5720" s="251" t="n">
        <v>18.19</v>
      </c>
    </row>
    <row r="5721" customFormat="false" ht="12.8" hidden="false" customHeight="false" outlineLevel="0" collapsed="false">
      <c r="A5721" s="250" t="n">
        <v>101222</v>
      </c>
      <c r="B5721" s="250" t="s">
        <v>6161</v>
      </c>
      <c r="C5721" s="250" t="s">
        <v>33</v>
      </c>
      <c r="D5721" s="251" t="n">
        <v>21.15</v>
      </c>
    </row>
    <row r="5722" customFormat="false" ht="12.8" hidden="false" customHeight="false" outlineLevel="0" collapsed="false">
      <c r="A5722" s="250" t="n">
        <v>101223</v>
      </c>
      <c r="B5722" s="250" t="s">
        <v>6162</v>
      </c>
      <c r="C5722" s="250" t="s">
        <v>33</v>
      </c>
      <c r="D5722" s="251" t="n">
        <v>23.57</v>
      </c>
    </row>
    <row r="5723" customFormat="false" ht="12.8" hidden="false" customHeight="false" outlineLevel="0" collapsed="false">
      <c r="A5723" s="250" t="n">
        <v>101224</v>
      </c>
      <c r="B5723" s="250" t="s">
        <v>6163</v>
      </c>
      <c r="C5723" s="250" t="s">
        <v>33</v>
      </c>
      <c r="D5723" s="251" t="n">
        <v>29.55</v>
      </c>
    </row>
    <row r="5724" customFormat="false" ht="12.8" hidden="false" customHeight="false" outlineLevel="0" collapsed="false">
      <c r="A5724" s="250" t="n">
        <v>101225</v>
      </c>
      <c r="B5724" s="250" t="s">
        <v>6164</v>
      </c>
      <c r="C5724" s="250" t="s">
        <v>33</v>
      </c>
      <c r="D5724" s="251" t="n">
        <v>15.83</v>
      </c>
    </row>
    <row r="5725" customFormat="false" ht="12.8" hidden="false" customHeight="false" outlineLevel="0" collapsed="false">
      <c r="A5725" s="250" t="n">
        <v>101226</v>
      </c>
      <c r="B5725" s="250" t="s">
        <v>6165</v>
      </c>
      <c r="C5725" s="250" t="s">
        <v>33</v>
      </c>
      <c r="D5725" s="251" t="n">
        <v>16.65</v>
      </c>
    </row>
    <row r="5726" customFormat="false" ht="12.8" hidden="false" customHeight="false" outlineLevel="0" collapsed="false">
      <c r="A5726" s="250" t="n">
        <v>101227</v>
      </c>
      <c r="B5726" s="250" t="s">
        <v>6166</v>
      </c>
      <c r="C5726" s="250" t="s">
        <v>33</v>
      </c>
      <c r="D5726" s="251" t="n">
        <v>19.31</v>
      </c>
    </row>
    <row r="5727" customFormat="false" ht="12.8" hidden="false" customHeight="false" outlineLevel="0" collapsed="false">
      <c r="A5727" s="250" t="n">
        <v>101228</v>
      </c>
      <c r="B5727" s="250" t="s">
        <v>6167</v>
      </c>
      <c r="C5727" s="250" t="s">
        <v>33</v>
      </c>
      <c r="D5727" s="251" t="n">
        <v>20.55</v>
      </c>
    </row>
    <row r="5728" customFormat="false" ht="12.8" hidden="false" customHeight="false" outlineLevel="0" collapsed="false">
      <c r="A5728" s="250" t="n">
        <v>101229</v>
      </c>
      <c r="B5728" s="250" t="s">
        <v>6168</v>
      </c>
      <c r="C5728" s="250" t="s">
        <v>33</v>
      </c>
      <c r="D5728" s="251" t="n">
        <v>25.93</v>
      </c>
    </row>
    <row r="5729" customFormat="false" ht="12.8" hidden="false" customHeight="false" outlineLevel="0" collapsed="false">
      <c r="A5729" s="250" t="n">
        <v>101230</v>
      </c>
      <c r="B5729" s="250" t="s">
        <v>6169</v>
      </c>
      <c r="C5729" s="250" t="s">
        <v>33</v>
      </c>
      <c r="D5729" s="251" t="n">
        <v>11.6</v>
      </c>
    </row>
    <row r="5730" customFormat="false" ht="12.8" hidden="false" customHeight="false" outlineLevel="0" collapsed="false">
      <c r="A5730" s="250" t="n">
        <v>101231</v>
      </c>
      <c r="B5730" s="250" t="s">
        <v>6170</v>
      </c>
      <c r="C5730" s="250" t="s">
        <v>33</v>
      </c>
      <c r="D5730" s="251" t="n">
        <v>11.03</v>
      </c>
    </row>
    <row r="5731" customFormat="false" ht="12.8" hidden="false" customHeight="false" outlineLevel="0" collapsed="false">
      <c r="A5731" s="250" t="n">
        <v>101232</v>
      </c>
      <c r="B5731" s="250" t="s">
        <v>6171</v>
      </c>
      <c r="C5731" s="250" t="s">
        <v>33</v>
      </c>
      <c r="D5731" s="251" t="n">
        <v>9.87</v>
      </c>
    </row>
    <row r="5732" customFormat="false" ht="12.8" hidden="false" customHeight="false" outlineLevel="0" collapsed="false">
      <c r="A5732" s="250" t="n">
        <v>101233</v>
      </c>
      <c r="B5732" s="250" t="s">
        <v>6172</v>
      </c>
      <c r="C5732" s="250" t="s">
        <v>33</v>
      </c>
      <c r="D5732" s="251" t="n">
        <v>9.09</v>
      </c>
    </row>
    <row r="5733" customFormat="false" ht="12.8" hidden="false" customHeight="false" outlineLevel="0" collapsed="false">
      <c r="A5733" s="250" t="n">
        <v>101234</v>
      </c>
      <c r="B5733" s="250" t="s">
        <v>6173</v>
      </c>
      <c r="C5733" s="250" t="s">
        <v>33</v>
      </c>
      <c r="D5733" s="251" t="n">
        <v>18</v>
      </c>
    </row>
    <row r="5734" customFormat="false" ht="12.8" hidden="false" customHeight="false" outlineLevel="0" collapsed="false">
      <c r="A5734" s="250" t="n">
        <v>101235</v>
      </c>
      <c r="B5734" s="250" t="s">
        <v>6174</v>
      </c>
      <c r="C5734" s="250" t="s">
        <v>33</v>
      </c>
      <c r="D5734" s="251" t="n">
        <v>18.92</v>
      </c>
    </row>
    <row r="5735" customFormat="false" ht="12.8" hidden="false" customHeight="false" outlineLevel="0" collapsed="false">
      <c r="A5735" s="250" t="n">
        <v>101236</v>
      </c>
      <c r="B5735" s="250" t="s">
        <v>6175</v>
      </c>
      <c r="C5735" s="250" t="s">
        <v>33</v>
      </c>
      <c r="D5735" s="251" t="n">
        <v>22.03</v>
      </c>
    </row>
    <row r="5736" customFormat="false" ht="12.8" hidden="false" customHeight="false" outlineLevel="0" collapsed="false">
      <c r="A5736" s="250" t="n">
        <v>101237</v>
      </c>
      <c r="B5736" s="250" t="s">
        <v>6176</v>
      </c>
      <c r="C5736" s="250" t="s">
        <v>33</v>
      </c>
      <c r="D5736" s="251" t="n">
        <v>23.42</v>
      </c>
    </row>
    <row r="5737" customFormat="false" ht="12.8" hidden="false" customHeight="false" outlineLevel="0" collapsed="false">
      <c r="A5737" s="250" t="n">
        <v>101238</v>
      </c>
      <c r="B5737" s="250" t="s">
        <v>6177</v>
      </c>
      <c r="C5737" s="250" t="s">
        <v>33</v>
      </c>
      <c r="D5737" s="251" t="n">
        <v>29.64</v>
      </c>
    </row>
    <row r="5738" customFormat="false" ht="12.8" hidden="false" customHeight="false" outlineLevel="0" collapsed="false">
      <c r="A5738" s="250" t="n">
        <v>101239</v>
      </c>
      <c r="B5738" s="250" t="s">
        <v>6178</v>
      </c>
      <c r="C5738" s="250" t="s">
        <v>33</v>
      </c>
      <c r="D5738" s="251" t="n">
        <v>15.73</v>
      </c>
    </row>
    <row r="5739" customFormat="false" ht="12.8" hidden="false" customHeight="false" outlineLevel="0" collapsed="false">
      <c r="A5739" s="250" t="n">
        <v>101240</v>
      </c>
      <c r="B5739" s="250" t="s">
        <v>6179</v>
      </c>
      <c r="C5739" s="250" t="s">
        <v>33</v>
      </c>
      <c r="D5739" s="251" t="n">
        <v>16.57</v>
      </c>
    </row>
    <row r="5740" customFormat="false" ht="12.8" hidden="false" customHeight="false" outlineLevel="0" collapsed="false">
      <c r="A5740" s="250" t="n">
        <v>101241</v>
      </c>
      <c r="B5740" s="250" t="s">
        <v>6180</v>
      </c>
      <c r="C5740" s="250" t="s">
        <v>33</v>
      </c>
      <c r="D5740" s="251" t="n">
        <v>19.39</v>
      </c>
    </row>
    <row r="5741" customFormat="false" ht="12.8" hidden="false" customHeight="false" outlineLevel="0" collapsed="false">
      <c r="A5741" s="250" t="n">
        <v>101242</v>
      </c>
      <c r="B5741" s="250" t="s">
        <v>6181</v>
      </c>
      <c r="C5741" s="250" t="s">
        <v>33</v>
      </c>
      <c r="D5741" s="251" t="n">
        <v>21.71</v>
      </c>
    </row>
    <row r="5742" customFormat="false" ht="12.8" hidden="false" customHeight="false" outlineLevel="0" collapsed="false">
      <c r="A5742" s="250" t="n">
        <v>101243</v>
      </c>
      <c r="B5742" s="250" t="s">
        <v>6182</v>
      </c>
      <c r="C5742" s="250" t="s">
        <v>33</v>
      </c>
      <c r="D5742" s="251" t="n">
        <v>26.25</v>
      </c>
    </row>
    <row r="5743" customFormat="false" ht="12.8" hidden="false" customHeight="false" outlineLevel="0" collapsed="false">
      <c r="A5743" s="250" t="n">
        <v>101244</v>
      </c>
      <c r="B5743" s="250" t="s">
        <v>6183</v>
      </c>
      <c r="C5743" s="250" t="s">
        <v>33</v>
      </c>
      <c r="D5743" s="251" t="n">
        <v>16.6</v>
      </c>
    </row>
    <row r="5744" customFormat="false" ht="12.8" hidden="false" customHeight="false" outlineLevel="0" collapsed="false">
      <c r="A5744" s="250" t="n">
        <v>101245</v>
      </c>
      <c r="B5744" s="250" t="s">
        <v>6184</v>
      </c>
      <c r="C5744" s="250" t="s">
        <v>33</v>
      </c>
      <c r="D5744" s="251" t="n">
        <v>17.52</v>
      </c>
    </row>
    <row r="5745" customFormat="false" ht="12.8" hidden="false" customHeight="false" outlineLevel="0" collapsed="false">
      <c r="A5745" s="250" t="n">
        <v>101246</v>
      </c>
      <c r="B5745" s="250" t="s">
        <v>6185</v>
      </c>
      <c r="C5745" s="250" t="s">
        <v>33</v>
      </c>
      <c r="D5745" s="251" t="n">
        <v>20.35</v>
      </c>
    </row>
    <row r="5746" customFormat="false" ht="12.8" hidden="false" customHeight="false" outlineLevel="0" collapsed="false">
      <c r="A5746" s="250" t="n">
        <v>101247</v>
      </c>
      <c r="B5746" s="250" t="s">
        <v>6186</v>
      </c>
      <c r="C5746" s="250" t="s">
        <v>33</v>
      </c>
      <c r="D5746" s="251" t="n">
        <v>22.6</v>
      </c>
    </row>
    <row r="5747" customFormat="false" ht="12.8" hidden="false" customHeight="false" outlineLevel="0" collapsed="false">
      <c r="A5747" s="250" t="n">
        <v>101248</v>
      </c>
      <c r="B5747" s="250" t="s">
        <v>6187</v>
      </c>
      <c r="C5747" s="250" t="s">
        <v>33</v>
      </c>
      <c r="D5747" s="251" t="n">
        <v>28.27</v>
      </c>
    </row>
    <row r="5748" customFormat="false" ht="12.8" hidden="false" customHeight="false" outlineLevel="0" collapsed="false">
      <c r="A5748" s="250" t="n">
        <v>101249</v>
      </c>
      <c r="B5748" s="250" t="s">
        <v>6188</v>
      </c>
      <c r="C5748" s="250" t="s">
        <v>33</v>
      </c>
      <c r="D5748" s="251" t="n">
        <v>14.37</v>
      </c>
    </row>
    <row r="5749" customFormat="false" ht="12.8" hidden="false" customHeight="false" outlineLevel="0" collapsed="false">
      <c r="A5749" s="250" t="n">
        <v>101250</v>
      </c>
      <c r="B5749" s="250" t="s">
        <v>6189</v>
      </c>
      <c r="C5749" s="250" t="s">
        <v>33</v>
      </c>
      <c r="D5749" s="251" t="n">
        <v>15.98</v>
      </c>
    </row>
    <row r="5750" customFormat="false" ht="12.8" hidden="false" customHeight="false" outlineLevel="0" collapsed="false">
      <c r="A5750" s="250" t="n">
        <v>101251</v>
      </c>
      <c r="B5750" s="250" t="s">
        <v>6190</v>
      </c>
      <c r="C5750" s="250" t="s">
        <v>33</v>
      </c>
      <c r="D5750" s="251" t="n">
        <v>18.13</v>
      </c>
    </row>
    <row r="5751" customFormat="false" ht="12.8" hidden="false" customHeight="false" outlineLevel="0" collapsed="false">
      <c r="A5751" s="250" t="n">
        <v>101252</v>
      </c>
      <c r="B5751" s="250" t="s">
        <v>6191</v>
      </c>
      <c r="C5751" s="250" t="s">
        <v>33</v>
      </c>
      <c r="D5751" s="251" t="n">
        <v>19.7</v>
      </c>
    </row>
    <row r="5752" customFormat="false" ht="12.8" hidden="false" customHeight="false" outlineLevel="0" collapsed="false">
      <c r="A5752" s="250" t="n">
        <v>101253</v>
      </c>
      <c r="B5752" s="250" t="s">
        <v>6192</v>
      </c>
      <c r="C5752" s="250" t="s">
        <v>33</v>
      </c>
      <c r="D5752" s="251" t="n">
        <v>24.81</v>
      </c>
    </row>
    <row r="5753" customFormat="false" ht="12.8" hidden="false" customHeight="false" outlineLevel="0" collapsed="false">
      <c r="A5753" s="250" t="n">
        <v>101254</v>
      </c>
      <c r="B5753" s="250" t="s">
        <v>6193</v>
      </c>
      <c r="C5753" s="250" t="s">
        <v>33</v>
      </c>
      <c r="D5753" s="251" t="n">
        <v>13.36</v>
      </c>
    </row>
    <row r="5754" customFormat="false" ht="12.8" hidden="false" customHeight="false" outlineLevel="0" collapsed="false">
      <c r="A5754" s="250" t="n">
        <v>101255</v>
      </c>
      <c r="B5754" s="250" t="s">
        <v>6194</v>
      </c>
      <c r="C5754" s="250" t="s">
        <v>33</v>
      </c>
      <c r="D5754" s="251" t="n">
        <v>11.74</v>
      </c>
    </row>
    <row r="5755" customFormat="false" ht="12.8" hidden="false" customHeight="false" outlineLevel="0" collapsed="false">
      <c r="A5755" s="250" t="n">
        <v>101256</v>
      </c>
      <c r="B5755" s="250" t="s">
        <v>6195</v>
      </c>
      <c r="C5755" s="250" t="s">
        <v>33</v>
      </c>
      <c r="D5755" s="251" t="n">
        <v>20.57</v>
      </c>
    </row>
    <row r="5756" customFormat="false" ht="12.8" hidden="false" customHeight="false" outlineLevel="0" collapsed="false">
      <c r="A5756" s="250" t="n">
        <v>101257</v>
      </c>
      <c r="B5756" s="250" t="s">
        <v>6196</v>
      </c>
      <c r="C5756" s="250" t="s">
        <v>33</v>
      </c>
      <c r="D5756" s="251" t="n">
        <v>21.63</v>
      </c>
    </row>
    <row r="5757" customFormat="false" ht="12.8" hidden="false" customHeight="false" outlineLevel="0" collapsed="false">
      <c r="A5757" s="250" t="n">
        <v>101258</v>
      </c>
      <c r="B5757" s="250" t="s">
        <v>6197</v>
      </c>
      <c r="C5757" s="250" t="s">
        <v>33</v>
      </c>
      <c r="D5757" s="251" t="n">
        <v>25.08</v>
      </c>
    </row>
    <row r="5758" customFormat="false" ht="12.8" hidden="false" customHeight="false" outlineLevel="0" collapsed="false">
      <c r="A5758" s="250" t="n">
        <v>101259</v>
      </c>
      <c r="B5758" s="250" t="s">
        <v>6198</v>
      </c>
      <c r="C5758" s="250" t="s">
        <v>33</v>
      </c>
      <c r="D5758" s="251" t="n">
        <v>27.9</v>
      </c>
    </row>
    <row r="5759" customFormat="false" ht="12.8" hidden="false" customHeight="false" outlineLevel="0" collapsed="false">
      <c r="A5759" s="250" t="n">
        <v>101260</v>
      </c>
      <c r="B5759" s="250" t="s">
        <v>6199</v>
      </c>
      <c r="C5759" s="250" t="s">
        <v>33</v>
      </c>
      <c r="D5759" s="251" t="n">
        <v>34.86</v>
      </c>
    </row>
    <row r="5760" customFormat="false" ht="12.8" hidden="false" customHeight="false" outlineLevel="0" collapsed="false">
      <c r="A5760" s="250" t="n">
        <v>101261</v>
      </c>
      <c r="B5760" s="250" t="s">
        <v>6200</v>
      </c>
      <c r="C5760" s="250" t="s">
        <v>33</v>
      </c>
      <c r="D5760" s="251" t="n">
        <v>19.43</v>
      </c>
    </row>
    <row r="5761" customFormat="false" ht="12.8" hidden="false" customHeight="false" outlineLevel="0" collapsed="false">
      <c r="A5761" s="250" t="n">
        <v>101262</v>
      </c>
      <c r="B5761" s="250" t="s">
        <v>6201</v>
      </c>
      <c r="C5761" s="250" t="s">
        <v>33</v>
      </c>
      <c r="D5761" s="251" t="n">
        <v>20.46</v>
      </c>
    </row>
    <row r="5762" customFormat="false" ht="12.8" hidden="false" customHeight="false" outlineLevel="0" collapsed="false">
      <c r="A5762" s="250" t="n">
        <v>101263</v>
      </c>
      <c r="B5762" s="250" t="s">
        <v>6202</v>
      </c>
      <c r="C5762" s="250" t="s">
        <v>33</v>
      </c>
      <c r="D5762" s="251" t="n">
        <v>23.65</v>
      </c>
    </row>
    <row r="5763" customFormat="false" ht="12.8" hidden="false" customHeight="false" outlineLevel="0" collapsed="false">
      <c r="A5763" s="250" t="n">
        <v>101264</v>
      </c>
      <c r="B5763" s="250" t="s">
        <v>6203</v>
      </c>
      <c r="C5763" s="250" t="s">
        <v>33</v>
      </c>
      <c r="D5763" s="251" t="n">
        <v>26.22</v>
      </c>
    </row>
    <row r="5764" customFormat="false" ht="12.8" hidden="false" customHeight="false" outlineLevel="0" collapsed="false">
      <c r="A5764" s="250" t="n">
        <v>101265</v>
      </c>
      <c r="B5764" s="250" t="s">
        <v>6204</v>
      </c>
      <c r="C5764" s="250" t="s">
        <v>33</v>
      </c>
      <c r="D5764" s="251" t="n">
        <v>32.65</v>
      </c>
    </row>
    <row r="5765" customFormat="false" ht="12.8" hidden="false" customHeight="false" outlineLevel="0" collapsed="false">
      <c r="A5765" s="250" t="n">
        <v>101266</v>
      </c>
      <c r="B5765" s="250" t="s">
        <v>6205</v>
      </c>
      <c r="C5765" s="250" t="s">
        <v>33</v>
      </c>
      <c r="D5765" s="251" t="n">
        <v>11.85</v>
      </c>
    </row>
    <row r="5766" customFormat="false" ht="12.8" hidden="false" customHeight="false" outlineLevel="0" collapsed="false">
      <c r="A5766" s="250" t="n">
        <v>101267</v>
      </c>
      <c r="B5766" s="250" t="s">
        <v>6206</v>
      </c>
      <c r="C5766" s="250" t="s">
        <v>33</v>
      </c>
      <c r="D5766" s="251" t="n">
        <v>11.4</v>
      </c>
    </row>
    <row r="5767" customFormat="false" ht="12.8" hidden="false" customHeight="false" outlineLevel="0" collapsed="false">
      <c r="A5767" s="250" t="n">
        <v>101268</v>
      </c>
      <c r="B5767" s="250" t="s">
        <v>6207</v>
      </c>
      <c r="C5767" s="250" t="s">
        <v>33</v>
      </c>
      <c r="D5767" s="251" t="n">
        <v>18.63</v>
      </c>
    </row>
    <row r="5768" customFormat="false" ht="12.8" hidden="false" customHeight="false" outlineLevel="0" collapsed="false">
      <c r="A5768" s="250" t="n">
        <v>101269</v>
      </c>
      <c r="B5768" s="250" t="s">
        <v>6208</v>
      </c>
      <c r="C5768" s="250" t="s">
        <v>33</v>
      </c>
      <c r="D5768" s="251" t="n">
        <v>20.77</v>
      </c>
    </row>
    <row r="5769" customFormat="false" ht="12.8" hidden="false" customHeight="false" outlineLevel="0" collapsed="false">
      <c r="A5769" s="250" t="n">
        <v>101270</v>
      </c>
      <c r="B5769" s="250" t="s">
        <v>6209</v>
      </c>
      <c r="C5769" s="250" t="s">
        <v>33</v>
      </c>
      <c r="D5769" s="251" t="n">
        <v>24.04</v>
      </c>
    </row>
    <row r="5770" customFormat="false" ht="12.8" hidden="false" customHeight="false" outlineLevel="0" collapsed="false">
      <c r="A5770" s="250" t="n">
        <v>101271</v>
      </c>
      <c r="B5770" s="250" t="s">
        <v>6210</v>
      </c>
      <c r="C5770" s="250" t="s">
        <v>33</v>
      </c>
      <c r="D5770" s="251" t="n">
        <v>26.67</v>
      </c>
    </row>
    <row r="5771" customFormat="false" ht="12.8" hidden="false" customHeight="false" outlineLevel="0" collapsed="false">
      <c r="A5771" s="250" t="n">
        <v>101272</v>
      </c>
      <c r="B5771" s="250" t="s">
        <v>6211</v>
      </c>
      <c r="C5771" s="250" t="s">
        <v>33</v>
      </c>
      <c r="D5771" s="251" t="n">
        <v>33.25</v>
      </c>
    </row>
    <row r="5772" customFormat="false" ht="12.8" hidden="false" customHeight="false" outlineLevel="0" collapsed="false">
      <c r="A5772" s="250" t="n">
        <v>101273</v>
      </c>
      <c r="B5772" s="250" t="s">
        <v>6212</v>
      </c>
      <c r="C5772" s="250" t="s">
        <v>33</v>
      </c>
      <c r="D5772" s="251" t="n">
        <v>17.77</v>
      </c>
    </row>
    <row r="5773" customFormat="false" ht="12.8" hidden="false" customHeight="false" outlineLevel="0" collapsed="false">
      <c r="A5773" s="250" t="n">
        <v>101274</v>
      </c>
      <c r="B5773" s="250" t="s">
        <v>6213</v>
      </c>
      <c r="C5773" s="250" t="s">
        <v>33</v>
      </c>
      <c r="D5773" s="251" t="n">
        <v>19.67</v>
      </c>
    </row>
    <row r="5774" customFormat="false" ht="12.8" hidden="false" customHeight="false" outlineLevel="0" collapsed="false">
      <c r="A5774" s="250" t="n">
        <v>101275</v>
      </c>
      <c r="B5774" s="250" t="s">
        <v>6214</v>
      </c>
      <c r="C5774" s="250" t="s">
        <v>33</v>
      </c>
      <c r="D5774" s="251" t="n">
        <v>22.74</v>
      </c>
    </row>
    <row r="5775" customFormat="false" ht="12.8" hidden="false" customHeight="false" outlineLevel="0" collapsed="false">
      <c r="A5775" s="250" t="n">
        <v>101276</v>
      </c>
      <c r="B5775" s="250" t="s">
        <v>6215</v>
      </c>
      <c r="C5775" s="250" t="s">
        <v>33</v>
      </c>
      <c r="D5775" s="251" t="n">
        <v>25.14</v>
      </c>
    </row>
    <row r="5776" customFormat="false" ht="12.8" hidden="false" customHeight="false" outlineLevel="0" collapsed="false">
      <c r="A5776" s="250" t="n">
        <v>101277</v>
      </c>
      <c r="B5776" s="250" t="s">
        <v>6216</v>
      </c>
      <c r="C5776" s="250" t="s">
        <v>33</v>
      </c>
      <c r="D5776" s="251" t="n">
        <v>32.14</v>
      </c>
    </row>
    <row r="5777" customFormat="false" ht="12.8" hidden="false" customHeight="false" outlineLevel="0" collapsed="false">
      <c r="A5777" s="250" t="n">
        <v>102354</v>
      </c>
      <c r="B5777" s="250" t="s">
        <v>6217</v>
      </c>
      <c r="C5777" s="250" t="s">
        <v>33</v>
      </c>
      <c r="D5777" s="251" t="n">
        <v>168.23</v>
      </c>
    </row>
    <row r="5778" customFormat="false" ht="12.8" hidden="false" customHeight="false" outlineLevel="0" collapsed="false">
      <c r="A5778" s="250" t="n">
        <v>102355</v>
      </c>
      <c r="B5778" s="250" t="s">
        <v>6218</v>
      </c>
      <c r="C5778" s="250" t="s">
        <v>33</v>
      </c>
      <c r="D5778" s="251" t="n">
        <v>199.72</v>
      </c>
    </row>
    <row r="5779" customFormat="false" ht="12.8" hidden="false" customHeight="false" outlineLevel="0" collapsed="false">
      <c r="A5779" s="250" t="n">
        <v>102360</v>
      </c>
      <c r="B5779" s="250" t="s">
        <v>6219</v>
      </c>
      <c r="C5779" s="250" t="s">
        <v>33</v>
      </c>
      <c r="D5779" s="251" t="n">
        <v>25.9</v>
      </c>
    </row>
    <row r="5780" customFormat="false" ht="12.8" hidden="false" customHeight="false" outlineLevel="0" collapsed="false">
      <c r="A5780" s="250" t="n">
        <v>102361</v>
      </c>
      <c r="B5780" s="250" t="s">
        <v>6220</v>
      </c>
      <c r="C5780" s="250" t="s">
        <v>33</v>
      </c>
      <c r="D5780" s="251" t="n">
        <v>39.59</v>
      </c>
    </row>
    <row r="5781" customFormat="false" ht="12.8" hidden="false" customHeight="false" outlineLevel="0" collapsed="false">
      <c r="A5781" s="250" t="n">
        <v>90082</v>
      </c>
      <c r="B5781" s="250" t="s">
        <v>6221</v>
      </c>
      <c r="C5781" s="250" t="s">
        <v>33</v>
      </c>
      <c r="D5781" s="251" t="n">
        <v>10.13</v>
      </c>
    </row>
    <row r="5782" customFormat="false" ht="12.8" hidden="false" customHeight="false" outlineLevel="0" collapsed="false">
      <c r="A5782" s="250" t="n">
        <v>90084</v>
      </c>
      <c r="B5782" s="250" t="s">
        <v>6222</v>
      </c>
      <c r="C5782" s="250" t="s">
        <v>33</v>
      </c>
      <c r="D5782" s="251" t="n">
        <v>9.81</v>
      </c>
    </row>
    <row r="5783" customFormat="false" ht="12.8" hidden="false" customHeight="false" outlineLevel="0" collapsed="false">
      <c r="A5783" s="250" t="n">
        <v>90086</v>
      </c>
      <c r="B5783" s="250" t="s">
        <v>6223</v>
      </c>
      <c r="C5783" s="250" t="s">
        <v>33</v>
      </c>
      <c r="D5783" s="251" t="n">
        <v>9.28</v>
      </c>
    </row>
    <row r="5784" customFormat="false" ht="12.8" hidden="false" customHeight="false" outlineLevel="0" collapsed="false">
      <c r="A5784" s="250" t="n">
        <v>90087</v>
      </c>
      <c r="B5784" s="250" t="s">
        <v>6224</v>
      </c>
      <c r="C5784" s="250" t="s">
        <v>33</v>
      </c>
      <c r="D5784" s="251" t="n">
        <v>8.98</v>
      </c>
    </row>
    <row r="5785" customFormat="false" ht="12.8" hidden="false" customHeight="false" outlineLevel="0" collapsed="false">
      <c r="A5785" s="250" t="n">
        <v>90090</v>
      </c>
      <c r="B5785" s="250" t="s">
        <v>6225</v>
      </c>
      <c r="C5785" s="250" t="s">
        <v>33</v>
      </c>
      <c r="D5785" s="251" t="n">
        <v>8.81</v>
      </c>
    </row>
    <row r="5786" customFormat="false" ht="12.8" hidden="false" customHeight="false" outlineLevel="0" collapsed="false">
      <c r="A5786" s="250" t="n">
        <v>90091</v>
      </c>
      <c r="B5786" s="250" t="s">
        <v>6226</v>
      </c>
      <c r="C5786" s="250" t="s">
        <v>33</v>
      </c>
      <c r="D5786" s="251" t="n">
        <v>6.38</v>
      </c>
    </row>
    <row r="5787" customFormat="false" ht="12.8" hidden="false" customHeight="false" outlineLevel="0" collapsed="false">
      <c r="A5787" s="250" t="n">
        <v>90092</v>
      </c>
      <c r="B5787" s="250" t="s">
        <v>6227</v>
      </c>
      <c r="C5787" s="250" t="s">
        <v>33</v>
      </c>
      <c r="D5787" s="251" t="n">
        <v>6.18</v>
      </c>
    </row>
    <row r="5788" customFormat="false" ht="12.8" hidden="false" customHeight="false" outlineLevel="0" collapsed="false">
      <c r="A5788" s="250" t="n">
        <v>90094</v>
      </c>
      <c r="B5788" s="250" t="s">
        <v>6228</v>
      </c>
      <c r="C5788" s="250" t="s">
        <v>33</v>
      </c>
      <c r="D5788" s="251" t="n">
        <v>5.85</v>
      </c>
    </row>
    <row r="5789" customFormat="false" ht="12.8" hidden="false" customHeight="false" outlineLevel="0" collapsed="false">
      <c r="A5789" s="250" t="n">
        <v>90095</v>
      </c>
      <c r="B5789" s="250" t="s">
        <v>6229</v>
      </c>
      <c r="C5789" s="250" t="s">
        <v>33</v>
      </c>
      <c r="D5789" s="251" t="n">
        <v>5.65</v>
      </c>
    </row>
    <row r="5790" customFormat="false" ht="12.8" hidden="false" customHeight="false" outlineLevel="0" collapsed="false">
      <c r="A5790" s="250" t="n">
        <v>90098</v>
      </c>
      <c r="B5790" s="250" t="s">
        <v>6230</v>
      </c>
      <c r="C5790" s="250" t="s">
        <v>33</v>
      </c>
      <c r="D5790" s="251" t="n">
        <v>5.55</v>
      </c>
    </row>
    <row r="5791" customFormat="false" ht="12.8" hidden="false" customHeight="false" outlineLevel="0" collapsed="false">
      <c r="A5791" s="250" t="n">
        <v>90099</v>
      </c>
      <c r="B5791" s="250" t="s">
        <v>6231</v>
      </c>
      <c r="C5791" s="250" t="s">
        <v>33</v>
      </c>
      <c r="D5791" s="251" t="n">
        <v>16.49</v>
      </c>
    </row>
    <row r="5792" customFormat="false" ht="12.8" hidden="false" customHeight="false" outlineLevel="0" collapsed="false">
      <c r="A5792" s="250" t="n">
        <v>90100</v>
      </c>
      <c r="B5792" s="250" t="s">
        <v>6232</v>
      </c>
      <c r="C5792" s="250" t="s">
        <v>33</v>
      </c>
      <c r="D5792" s="251" t="n">
        <v>14.12</v>
      </c>
    </row>
    <row r="5793" customFormat="false" ht="12.8" hidden="false" customHeight="false" outlineLevel="0" collapsed="false">
      <c r="A5793" s="250" t="n">
        <v>90101</v>
      </c>
      <c r="B5793" s="250" t="s">
        <v>6233</v>
      </c>
      <c r="C5793" s="250" t="s">
        <v>33</v>
      </c>
      <c r="D5793" s="251" t="n">
        <v>13.97</v>
      </c>
    </row>
    <row r="5794" customFormat="false" ht="12.8" hidden="false" customHeight="false" outlineLevel="0" collapsed="false">
      <c r="A5794" s="250" t="n">
        <v>90102</v>
      </c>
      <c r="B5794" s="250" t="s">
        <v>6234</v>
      </c>
      <c r="C5794" s="250" t="s">
        <v>33</v>
      </c>
      <c r="D5794" s="251" t="n">
        <v>12.78</v>
      </c>
    </row>
    <row r="5795" customFormat="false" ht="12.8" hidden="false" customHeight="false" outlineLevel="0" collapsed="false">
      <c r="A5795" s="250" t="n">
        <v>90105</v>
      </c>
      <c r="B5795" s="250" t="s">
        <v>6235</v>
      </c>
      <c r="C5795" s="250" t="s">
        <v>33</v>
      </c>
      <c r="D5795" s="251" t="n">
        <v>9.81</v>
      </c>
    </row>
    <row r="5796" customFormat="false" ht="12.8" hidden="false" customHeight="false" outlineLevel="0" collapsed="false">
      <c r="A5796" s="250" t="n">
        <v>90106</v>
      </c>
      <c r="B5796" s="250" t="s">
        <v>6236</v>
      </c>
      <c r="C5796" s="250" t="s">
        <v>33</v>
      </c>
      <c r="D5796" s="251" t="n">
        <v>8.9</v>
      </c>
    </row>
    <row r="5797" customFormat="false" ht="12.8" hidden="false" customHeight="false" outlineLevel="0" collapsed="false">
      <c r="A5797" s="250" t="n">
        <v>90107</v>
      </c>
      <c r="B5797" s="250" t="s">
        <v>6237</v>
      </c>
      <c r="C5797" s="250" t="s">
        <v>33</v>
      </c>
      <c r="D5797" s="251" t="n">
        <v>8.8</v>
      </c>
    </row>
    <row r="5798" customFormat="false" ht="12.8" hidden="false" customHeight="false" outlineLevel="0" collapsed="false">
      <c r="A5798" s="250" t="n">
        <v>90108</v>
      </c>
      <c r="B5798" s="250" t="s">
        <v>6238</v>
      </c>
      <c r="C5798" s="250" t="s">
        <v>33</v>
      </c>
      <c r="D5798" s="251" t="n">
        <v>8.05</v>
      </c>
    </row>
    <row r="5799" customFormat="false" ht="12.8" hidden="false" customHeight="false" outlineLevel="0" collapsed="false">
      <c r="A5799" s="250" t="n">
        <v>93358</v>
      </c>
      <c r="B5799" s="250" t="s">
        <v>6239</v>
      </c>
      <c r="C5799" s="250" t="s">
        <v>33</v>
      </c>
      <c r="D5799" s="251" t="n">
        <v>115.98</v>
      </c>
    </row>
    <row r="5800" customFormat="false" ht="12.8" hidden="false" customHeight="false" outlineLevel="0" collapsed="false">
      <c r="A5800" s="250" t="n">
        <v>102276</v>
      </c>
      <c r="B5800" s="250" t="s">
        <v>6240</v>
      </c>
      <c r="C5800" s="250" t="s">
        <v>33</v>
      </c>
      <c r="D5800" s="251" t="n">
        <v>11.41</v>
      </c>
    </row>
    <row r="5801" customFormat="false" ht="12.8" hidden="false" customHeight="false" outlineLevel="0" collapsed="false">
      <c r="A5801" s="250" t="n">
        <v>102277</v>
      </c>
      <c r="B5801" s="250" t="s">
        <v>6241</v>
      </c>
      <c r="C5801" s="250" t="s">
        <v>33</v>
      </c>
      <c r="D5801" s="251" t="n">
        <v>9.01</v>
      </c>
    </row>
    <row r="5802" customFormat="false" ht="12.8" hidden="false" customHeight="false" outlineLevel="0" collapsed="false">
      <c r="A5802" s="250" t="n">
        <v>102278</v>
      </c>
      <c r="B5802" s="250" t="s">
        <v>6242</v>
      </c>
      <c r="C5802" s="250" t="s">
        <v>33</v>
      </c>
      <c r="D5802" s="251" t="n">
        <v>9.34</v>
      </c>
    </row>
    <row r="5803" customFormat="false" ht="12.8" hidden="false" customHeight="false" outlineLevel="0" collapsed="false">
      <c r="A5803" s="250" t="n">
        <v>102279</v>
      </c>
      <c r="B5803" s="250" t="s">
        <v>6243</v>
      </c>
      <c r="C5803" s="250" t="s">
        <v>33</v>
      </c>
      <c r="D5803" s="251" t="n">
        <v>7.18</v>
      </c>
    </row>
    <row r="5804" customFormat="false" ht="12.8" hidden="false" customHeight="false" outlineLevel="0" collapsed="false">
      <c r="A5804" s="250" t="n">
        <v>102280</v>
      </c>
      <c r="B5804" s="250" t="s">
        <v>6244</v>
      </c>
      <c r="C5804" s="250" t="s">
        <v>33</v>
      </c>
      <c r="D5804" s="251" t="n">
        <v>5.67</v>
      </c>
    </row>
    <row r="5805" customFormat="false" ht="12.8" hidden="false" customHeight="false" outlineLevel="0" collapsed="false">
      <c r="A5805" s="250" t="n">
        <v>102281</v>
      </c>
      <c r="B5805" s="250" t="s">
        <v>6245</v>
      </c>
      <c r="C5805" s="250" t="s">
        <v>33</v>
      </c>
      <c r="D5805" s="251" t="n">
        <v>5.88</v>
      </c>
    </row>
    <row r="5806" customFormat="false" ht="12.8" hidden="false" customHeight="false" outlineLevel="0" collapsed="false">
      <c r="A5806" s="250" t="n">
        <v>102282</v>
      </c>
      <c r="B5806" s="250" t="s">
        <v>6246</v>
      </c>
      <c r="C5806" s="250" t="s">
        <v>33</v>
      </c>
      <c r="D5806" s="251" t="n">
        <v>14.93</v>
      </c>
    </row>
    <row r="5807" customFormat="false" ht="12.8" hidden="false" customHeight="false" outlineLevel="0" collapsed="false">
      <c r="A5807" s="250" t="n">
        <v>102283</v>
      </c>
      <c r="B5807" s="250" t="s">
        <v>6247</v>
      </c>
      <c r="C5807" s="250" t="s">
        <v>33</v>
      </c>
      <c r="D5807" s="251" t="n">
        <v>13.26</v>
      </c>
    </row>
    <row r="5808" customFormat="false" ht="12.8" hidden="false" customHeight="false" outlineLevel="0" collapsed="false">
      <c r="A5808" s="250" t="n">
        <v>102284</v>
      </c>
      <c r="B5808" s="250" t="s">
        <v>6248</v>
      </c>
      <c r="C5808" s="250" t="s">
        <v>33</v>
      </c>
      <c r="D5808" s="251" t="n">
        <v>12.84</v>
      </c>
    </row>
    <row r="5809" customFormat="false" ht="12.8" hidden="false" customHeight="false" outlineLevel="0" collapsed="false">
      <c r="A5809" s="250" t="n">
        <v>102285</v>
      </c>
      <c r="B5809" s="250" t="s">
        <v>6249</v>
      </c>
      <c r="C5809" s="250" t="s">
        <v>33</v>
      </c>
      <c r="D5809" s="251" t="n">
        <v>12.15</v>
      </c>
    </row>
    <row r="5810" customFormat="false" ht="12.8" hidden="false" customHeight="false" outlineLevel="0" collapsed="false">
      <c r="A5810" s="250" t="n">
        <v>102286</v>
      </c>
      <c r="B5810" s="250" t="s">
        <v>6250</v>
      </c>
      <c r="C5810" s="250" t="s">
        <v>33</v>
      </c>
      <c r="D5810" s="251" t="n">
        <v>11.8</v>
      </c>
    </row>
    <row r="5811" customFormat="false" ht="12.8" hidden="false" customHeight="false" outlineLevel="0" collapsed="false">
      <c r="A5811" s="250" t="n">
        <v>102287</v>
      </c>
      <c r="B5811" s="250" t="s">
        <v>6251</v>
      </c>
      <c r="C5811" s="250" t="s">
        <v>33</v>
      </c>
      <c r="D5811" s="251" t="n">
        <v>12.22</v>
      </c>
    </row>
    <row r="5812" customFormat="false" ht="12.8" hidden="false" customHeight="false" outlineLevel="0" collapsed="false">
      <c r="A5812" s="250" t="n">
        <v>102288</v>
      </c>
      <c r="B5812" s="250" t="s">
        <v>6252</v>
      </c>
      <c r="C5812" s="250" t="s">
        <v>33</v>
      </c>
      <c r="D5812" s="251" t="n">
        <v>11.76</v>
      </c>
    </row>
    <row r="5813" customFormat="false" ht="12.8" hidden="false" customHeight="false" outlineLevel="0" collapsed="false">
      <c r="A5813" s="250" t="n">
        <v>102289</v>
      </c>
      <c r="B5813" s="250" t="s">
        <v>6253</v>
      </c>
      <c r="C5813" s="250" t="s">
        <v>33</v>
      </c>
      <c r="D5813" s="251" t="n">
        <v>11.52</v>
      </c>
    </row>
    <row r="5814" customFormat="false" ht="12.8" hidden="false" customHeight="false" outlineLevel="0" collapsed="false">
      <c r="A5814" s="250" t="n">
        <v>102290</v>
      </c>
      <c r="B5814" s="250" t="s">
        <v>6254</v>
      </c>
      <c r="C5814" s="250" t="s">
        <v>33</v>
      </c>
      <c r="D5814" s="251" t="n">
        <v>9.4</v>
      </c>
    </row>
    <row r="5815" customFormat="false" ht="12.8" hidden="false" customHeight="false" outlineLevel="0" collapsed="false">
      <c r="A5815" s="250" t="n">
        <v>102291</v>
      </c>
      <c r="B5815" s="250" t="s">
        <v>6255</v>
      </c>
      <c r="C5815" s="250" t="s">
        <v>33</v>
      </c>
      <c r="D5815" s="251" t="n">
        <v>8.35</v>
      </c>
    </row>
    <row r="5816" customFormat="false" ht="12.8" hidden="false" customHeight="false" outlineLevel="0" collapsed="false">
      <c r="A5816" s="250" t="n">
        <v>102292</v>
      </c>
      <c r="B5816" s="250" t="s">
        <v>6256</v>
      </c>
      <c r="C5816" s="250" t="s">
        <v>33</v>
      </c>
      <c r="D5816" s="251" t="n">
        <v>8.09</v>
      </c>
    </row>
    <row r="5817" customFormat="false" ht="12.8" hidden="false" customHeight="false" outlineLevel="0" collapsed="false">
      <c r="A5817" s="250" t="n">
        <v>102293</v>
      </c>
      <c r="B5817" s="250" t="s">
        <v>6257</v>
      </c>
      <c r="C5817" s="250" t="s">
        <v>33</v>
      </c>
      <c r="D5817" s="251" t="n">
        <v>7.64</v>
      </c>
    </row>
    <row r="5818" customFormat="false" ht="12.8" hidden="false" customHeight="false" outlineLevel="0" collapsed="false">
      <c r="A5818" s="250" t="n">
        <v>102294</v>
      </c>
      <c r="B5818" s="250" t="s">
        <v>6258</v>
      </c>
      <c r="C5818" s="250" t="s">
        <v>33</v>
      </c>
      <c r="D5818" s="251" t="n">
        <v>7.43</v>
      </c>
    </row>
    <row r="5819" customFormat="false" ht="12.8" hidden="false" customHeight="false" outlineLevel="0" collapsed="false">
      <c r="A5819" s="250" t="n">
        <v>102295</v>
      </c>
      <c r="B5819" s="250" t="s">
        <v>6259</v>
      </c>
      <c r="C5819" s="250" t="s">
        <v>33</v>
      </c>
      <c r="D5819" s="251" t="n">
        <v>7.7</v>
      </c>
    </row>
    <row r="5820" customFormat="false" ht="12.8" hidden="false" customHeight="false" outlineLevel="0" collapsed="false">
      <c r="A5820" s="250" t="n">
        <v>102296</v>
      </c>
      <c r="B5820" s="250" t="s">
        <v>6260</v>
      </c>
      <c r="C5820" s="250" t="s">
        <v>33</v>
      </c>
      <c r="D5820" s="251" t="n">
        <v>7.41</v>
      </c>
    </row>
    <row r="5821" customFormat="false" ht="12.8" hidden="false" customHeight="false" outlineLevel="0" collapsed="false">
      <c r="A5821" s="250" t="n">
        <v>102297</v>
      </c>
      <c r="B5821" s="250" t="s">
        <v>6261</v>
      </c>
      <c r="C5821" s="250" t="s">
        <v>33</v>
      </c>
      <c r="D5821" s="251" t="n">
        <v>7.26</v>
      </c>
    </row>
    <row r="5822" customFormat="false" ht="12.8" hidden="false" customHeight="false" outlineLevel="0" collapsed="false">
      <c r="A5822" s="250" t="n">
        <v>102298</v>
      </c>
      <c r="B5822" s="250" t="s">
        <v>6262</v>
      </c>
      <c r="C5822" s="250" t="s">
        <v>33</v>
      </c>
      <c r="D5822" s="251" t="n">
        <v>21.57</v>
      </c>
    </row>
    <row r="5823" customFormat="false" ht="12.8" hidden="false" customHeight="false" outlineLevel="0" collapsed="false">
      <c r="A5823" s="250" t="n">
        <v>102299</v>
      </c>
      <c r="B5823" s="250" t="s">
        <v>6263</v>
      </c>
      <c r="C5823" s="250" t="s">
        <v>33</v>
      </c>
      <c r="D5823" s="251" t="n">
        <v>18.49</v>
      </c>
    </row>
    <row r="5824" customFormat="false" ht="12.8" hidden="false" customHeight="false" outlineLevel="0" collapsed="false">
      <c r="A5824" s="250" t="n">
        <v>102300</v>
      </c>
      <c r="B5824" s="250" t="s">
        <v>6264</v>
      </c>
      <c r="C5824" s="250" t="s">
        <v>33</v>
      </c>
      <c r="D5824" s="251" t="n">
        <v>18.26</v>
      </c>
    </row>
    <row r="5825" customFormat="false" ht="12.8" hidden="false" customHeight="false" outlineLevel="0" collapsed="false">
      <c r="A5825" s="250" t="n">
        <v>102301</v>
      </c>
      <c r="B5825" s="250" t="s">
        <v>6265</v>
      </c>
      <c r="C5825" s="250" t="s">
        <v>33</v>
      </c>
      <c r="D5825" s="251" t="n">
        <v>16.72</v>
      </c>
    </row>
    <row r="5826" customFormat="false" ht="12.8" hidden="false" customHeight="false" outlineLevel="0" collapsed="false">
      <c r="A5826" s="250" t="n">
        <v>102302</v>
      </c>
      <c r="B5826" s="250" t="s">
        <v>6266</v>
      </c>
      <c r="C5826" s="250" t="s">
        <v>33</v>
      </c>
      <c r="D5826" s="251" t="n">
        <v>13.6</v>
      </c>
    </row>
    <row r="5827" customFormat="false" ht="12.8" hidden="false" customHeight="false" outlineLevel="0" collapsed="false">
      <c r="A5827" s="250" t="n">
        <v>102303</v>
      </c>
      <c r="B5827" s="250" t="s">
        <v>6267</v>
      </c>
      <c r="C5827" s="250" t="s">
        <v>33</v>
      </c>
      <c r="D5827" s="251" t="n">
        <v>11.65</v>
      </c>
    </row>
    <row r="5828" customFormat="false" ht="12.8" hidden="false" customHeight="false" outlineLevel="0" collapsed="false">
      <c r="A5828" s="250" t="n">
        <v>102304</v>
      </c>
      <c r="B5828" s="250" t="s">
        <v>6268</v>
      </c>
      <c r="C5828" s="250" t="s">
        <v>33</v>
      </c>
      <c r="D5828" s="251" t="n">
        <v>11.51</v>
      </c>
    </row>
    <row r="5829" customFormat="false" ht="12.8" hidden="false" customHeight="false" outlineLevel="0" collapsed="false">
      <c r="A5829" s="250" t="n">
        <v>102305</v>
      </c>
      <c r="B5829" s="250" t="s">
        <v>6269</v>
      </c>
      <c r="C5829" s="250" t="s">
        <v>33</v>
      </c>
      <c r="D5829" s="251" t="n">
        <v>10.54</v>
      </c>
    </row>
    <row r="5830" customFormat="false" ht="12.8" hidden="false" customHeight="false" outlineLevel="0" collapsed="false">
      <c r="A5830" s="250" t="n">
        <v>102306</v>
      </c>
      <c r="B5830" s="250" t="s">
        <v>6270</v>
      </c>
      <c r="C5830" s="250" t="s">
        <v>33</v>
      </c>
      <c r="D5830" s="251" t="n">
        <v>14.26</v>
      </c>
    </row>
    <row r="5831" customFormat="false" ht="12.8" hidden="false" customHeight="false" outlineLevel="0" collapsed="false">
      <c r="A5831" s="250" t="n">
        <v>102307</v>
      </c>
      <c r="B5831" s="250" t="s">
        <v>6271</v>
      </c>
      <c r="C5831" s="250" t="s">
        <v>33</v>
      </c>
      <c r="D5831" s="251" t="n">
        <v>12.67</v>
      </c>
    </row>
    <row r="5832" customFormat="false" ht="12.8" hidden="false" customHeight="false" outlineLevel="0" collapsed="false">
      <c r="A5832" s="250" t="n">
        <v>102308</v>
      </c>
      <c r="B5832" s="250" t="s">
        <v>6272</v>
      </c>
      <c r="C5832" s="250" t="s">
        <v>33</v>
      </c>
      <c r="D5832" s="251" t="n">
        <v>12.27</v>
      </c>
    </row>
    <row r="5833" customFormat="false" ht="12.8" hidden="false" customHeight="false" outlineLevel="0" collapsed="false">
      <c r="A5833" s="250" t="n">
        <v>102309</v>
      </c>
      <c r="B5833" s="250" t="s">
        <v>6273</v>
      </c>
      <c r="C5833" s="250" t="s">
        <v>33</v>
      </c>
      <c r="D5833" s="251" t="n">
        <v>11.61</v>
      </c>
    </row>
    <row r="5834" customFormat="false" ht="12.8" hidden="false" customHeight="false" outlineLevel="0" collapsed="false">
      <c r="A5834" s="250" t="n">
        <v>102310</v>
      </c>
      <c r="B5834" s="250" t="s">
        <v>6274</v>
      </c>
      <c r="C5834" s="250" t="s">
        <v>33</v>
      </c>
      <c r="D5834" s="251" t="n">
        <v>11.28</v>
      </c>
    </row>
    <row r="5835" customFormat="false" ht="12.8" hidden="false" customHeight="false" outlineLevel="0" collapsed="false">
      <c r="A5835" s="250" t="n">
        <v>102311</v>
      </c>
      <c r="B5835" s="250" t="s">
        <v>6275</v>
      </c>
      <c r="C5835" s="250" t="s">
        <v>33</v>
      </c>
      <c r="D5835" s="251" t="n">
        <v>11.69</v>
      </c>
    </row>
    <row r="5836" customFormat="false" ht="12.8" hidden="false" customHeight="false" outlineLevel="0" collapsed="false">
      <c r="A5836" s="250" t="n">
        <v>102312</v>
      </c>
      <c r="B5836" s="250" t="s">
        <v>6276</v>
      </c>
      <c r="C5836" s="250" t="s">
        <v>33</v>
      </c>
      <c r="D5836" s="251" t="n">
        <v>11.23</v>
      </c>
    </row>
    <row r="5837" customFormat="false" ht="12.8" hidden="false" customHeight="false" outlineLevel="0" collapsed="false">
      <c r="A5837" s="250" t="n">
        <v>102313</v>
      </c>
      <c r="B5837" s="250" t="s">
        <v>6277</v>
      </c>
      <c r="C5837" s="250" t="s">
        <v>33</v>
      </c>
      <c r="D5837" s="251" t="n">
        <v>11.01</v>
      </c>
    </row>
    <row r="5838" customFormat="false" ht="12.8" hidden="false" customHeight="false" outlineLevel="0" collapsed="false">
      <c r="A5838" s="250" t="n">
        <v>102314</v>
      </c>
      <c r="B5838" s="250" t="s">
        <v>6278</v>
      </c>
      <c r="C5838" s="250" t="s">
        <v>33</v>
      </c>
      <c r="D5838" s="251" t="n">
        <v>8.99</v>
      </c>
    </row>
    <row r="5839" customFormat="false" ht="12.8" hidden="false" customHeight="false" outlineLevel="0" collapsed="false">
      <c r="A5839" s="250" t="n">
        <v>102315</v>
      </c>
      <c r="B5839" s="250" t="s">
        <v>6279</v>
      </c>
      <c r="C5839" s="250" t="s">
        <v>33</v>
      </c>
      <c r="D5839" s="251" t="n">
        <v>7.98</v>
      </c>
    </row>
    <row r="5840" customFormat="false" ht="12.8" hidden="false" customHeight="false" outlineLevel="0" collapsed="false">
      <c r="A5840" s="250" t="n">
        <v>102316</v>
      </c>
      <c r="B5840" s="250" t="s">
        <v>6280</v>
      </c>
      <c r="C5840" s="250" t="s">
        <v>33</v>
      </c>
      <c r="D5840" s="251" t="n">
        <v>7.73</v>
      </c>
    </row>
    <row r="5841" customFormat="false" ht="12.8" hidden="false" customHeight="false" outlineLevel="0" collapsed="false">
      <c r="A5841" s="250" t="n">
        <v>102317</v>
      </c>
      <c r="B5841" s="250" t="s">
        <v>6281</v>
      </c>
      <c r="C5841" s="250" t="s">
        <v>33</v>
      </c>
      <c r="D5841" s="251" t="n">
        <v>7.31</v>
      </c>
    </row>
    <row r="5842" customFormat="false" ht="12.8" hidden="false" customHeight="false" outlineLevel="0" collapsed="false">
      <c r="A5842" s="250" t="n">
        <v>102318</v>
      </c>
      <c r="B5842" s="250" t="s">
        <v>6282</v>
      </c>
      <c r="C5842" s="250" t="s">
        <v>33</v>
      </c>
      <c r="D5842" s="251" t="n">
        <v>7.1</v>
      </c>
    </row>
    <row r="5843" customFormat="false" ht="12.8" hidden="false" customHeight="false" outlineLevel="0" collapsed="false">
      <c r="A5843" s="250" t="n">
        <v>102319</v>
      </c>
      <c r="B5843" s="250" t="s">
        <v>6283</v>
      </c>
      <c r="C5843" s="250" t="s">
        <v>33</v>
      </c>
      <c r="D5843" s="251" t="n">
        <v>7.36</v>
      </c>
    </row>
    <row r="5844" customFormat="false" ht="12.8" hidden="false" customHeight="false" outlineLevel="0" collapsed="false">
      <c r="A5844" s="250" t="n">
        <v>102320</v>
      </c>
      <c r="B5844" s="250" t="s">
        <v>6284</v>
      </c>
      <c r="C5844" s="250" t="s">
        <v>33</v>
      </c>
      <c r="D5844" s="251" t="n">
        <v>7.08</v>
      </c>
    </row>
    <row r="5845" customFormat="false" ht="12.8" hidden="false" customHeight="false" outlineLevel="0" collapsed="false">
      <c r="A5845" s="250" t="n">
        <v>102321</v>
      </c>
      <c r="B5845" s="250" t="s">
        <v>6285</v>
      </c>
      <c r="C5845" s="250" t="s">
        <v>33</v>
      </c>
      <c r="D5845" s="251" t="n">
        <v>6.94</v>
      </c>
    </row>
    <row r="5846" customFormat="false" ht="12.8" hidden="false" customHeight="false" outlineLevel="0" collapsed="false">
      <c r="A5846" s="250" t="n">
        <v>102322</v>
      </c>
      <c r="B5846" s="250" t="s">
        <v>6286</v>
      </c>
      <c r="C5846" s="250" t="s">
        <v>33</v>
      </c>
      <c r="D5846" s="251" t="n">
        <v>20.62</v>
      </c>
    </row>
    <row r="5847" customFormat="false" ht="12.8" hidden="false" customHeight="false" outlineLevel="0" collapsed="false">
      <c r="A5847" s="250" t="n">
        <v>102323</v>
      </c>
      <c r="B5847" s="250" t="s">
        <v>6287</v>
      </c>
      <c r="C5847" s="250" t="s">
        <v>33</v>
      </c>
      <c r="D5847" s="251" t="n">
        <v>17.66</v>
      </c>
    </row>
    <row r="5848" customFormat="false" ht="12.8" hidden="false" customHeight="false" outlineLevel="0" collapsed="false">
      <c r="A5848" s="250" t="n">
        <v>102324</v>
      </c>
      <c r="B5848" s="250" t="s">
        <v>6288</v>
      </c>
      <c r="C5848" s="250" t="s">
        <v>33</v>
      </c>
      <c r="D5848" s="251" t="n">
        <v>17.46</v>
      </c>
    </row>
    <row r="5849" customFormat="false" ht="12.8" hidden="false" customHeight="false" outlineLevel="0" collapsed="false">
      <c r="A5849" s="250" t="n">
        <v>102325</v>
      </c>
      <c r="B5849" s="250" t="s">
        <v>6289</v>
      </c>
      <c r="C5849" s="250" t="s">
        <v>33</v>
      </c>
      <c r="D5849" s="251" t="n">
        <v>15.98</v>
      </c>
    </row>
    <row r="5850" customFormat="false" ht="12.8" hidden="false" customHeight="false" outlineLevel="0" collapsed="false">
      <c r="A5850" s="250" t="n">
        <v>102326</v>
      </c>
      <c r="B5850" s="250" t="s">
        <v>6290</v>
      </c>
      <c r="C5850" s="250" t="s">
        <v>33</v>
      </c>
      <c r="D5850" s="251" t="n">
        <v>12.99</v>
      </c>
    </row>
    <row r="5851" customFormat="false" ht="12.8" hidden="false" customHeight="false" outlineLevel="0" collapsed="false">
      <c r="A5851" s="250" t="n">
        <v>102327</v>
      </c>
      <c r="B5851" s="250" t="s">
        <v>6291</v>
      </c>
      <c r="C5851" s="250" t="s">
        <v>33</v>
      </c>
      <c r="D5851" s="251" t="n">
        <v>11.13</v>
      </c>
    </row>
    <row r="5852" customFormat="false" ht="12.8" hidden="false" customHeight="false" outlineLevel="0" collapsed="false">
      <c r="A5852" s="250" t="n">
        <v>102328</v>
      </c>
      <c r="B5852" s="250" t="s">
        <v>6292</v>
      </c>
      <c r="C5852" s="250" t="s">
        <v>33</v>
      </c>
      <c r="D5852" s="251" t="n">
        <v>10.99</v>
      </c>
    </row>
    <row r="5853" customFormat="false" ht="12.8" hidden="false" customHeight="false" outlineLevel="0" collapsed="false">
      <c r="A5853" s="250" t="n">
        <v>102329</v>
      </c>
      <c r="B5853" s="250" t="s">
        <v>6293</v>
      </c>
      <c r="C5853" s="250" t="s">
        <v>33</v>
      </c>
      <c r="D5853" s="251" t="n">
        <v>10.06</v>
      </c>
    </row>
    <row r="5854" customFormat="false" ht="12.8" hidden="false" customHeight="false" outlineLevel="0" collapsed="false">
      <c r="A5854" s="250" t="n">
        <v>94304</v>
      </c>
      <c r="B5854" s="250" t="s">
        <v>6294</v>
      </c>
      <c r="C5854" s="250" t="s">
        <v>33</v>
      </c>
      <c r="D5854" s="251" t="n">
        <v>73.8</v>
      </c>
    </row>
    <row r="5855" customFormat="false" ht="12.8" hidden="false" customHeight="false" outlineLevel="0" collapsed="false">
      <c r="A5855" s="250" t="n">
        <v>94306</v>
      </c>
      <c r="B5855" s="250" t="s">
        <v>6295</v>
      </c>
      <c r="C5855" s="250" t="s">
        <v>33</v>
      </c>
      <c r="D5855" s="251" t="n">
        <v>66.93</v>
      </c>
    </row>
    <row r="5856" customFormat="false" ht="12.8" hidden="false" customHeight="false" outlineLevel="0" collapsed="false">
      <c r="A5856" s="250" t="n">
        <v>94310</v>
      </c>
      <c r="B5856" s="250" t="s">
        <v>6296</v>
      </c>
      <c r="C5856" s="250" t="s">
        <v>33</v>
      </c>
      <c r="D5856" s="251" t="n">
        <v>63.81</v>
      </c>
    </row>
    <row r="5857" customFormat="false" ht="12.8" hidden="false" customHeight="false" outlineLevel="0" collapsed="false">
      <c r="A5857" s="250" t="n">
        <v>94316</v>
      </c>
      <c r="B5857" s="250" t="s">
        <v>6297</v>
      </c>
      <c r="C5857" s="250" t="s">
        <v>33</v>
      </c>
      <c r="D5857" s="251" t="n">
        <v>68.57</v>
      </c>
    </row>
    <row r="5858" customFormat="false" ht="12.8" hidden="false" customHeight="false" outlineLevel="0" collapsed="false">
      <c r="A5858" s="250" t="n">
        <v>94318</v>
      </c>
      <c r="B5858" s="250" t="s">
        <v>6298</v>
      </c>
      <c r="C5858" s="250" t="s">
        <v>33</v>
      </c>
      <c r="D5858" s="251" t="n">
        <v>62.53</v>
      </c>
    </row>
    <row r="5859" customFormat="false" ht="12.8" hidden="false" customHeight="false" outlineLevel="0" collapsed="false">
      <c r="A5859" s="250" t="n">
        <v>94319</v>
      </c>
      <c r="B5859" s="250" t="s">
        <v>6299</v>
      </c>
      <c r="C5859" s="250" t="s">
        <v>33</v>
      </c>
      <c r="D5859" s="251" t="n">
        <v>81.9</v>
      </c>
    </row>
    <row r="5860" customFormat="false" ht="12.8" hidden="false" customHeight="false" outlineLevel="0" collapsed="false">
      <c r="A5860" s="250" t="n">
        <v>94327</v>
      </c>
      <c r="B5860" s="250" t="s">
        <v>6300</v>
      </c>
      <c r="C5860" s="250" t="s">
        <v>33</v>
      </c>
      <c r="D5860" s="251" t="n">
        <v>78.81</v>
      </c>
    </row>
    <row r="5861" customFormat="false" ht="12.8" hidden="false" customHeight="false" outlineLevel="0" collapsed="false">
      <c r="A5861" s="250" t="n">
        <v>94329</v>
      </c>
      <c r="B5861" s="250" t="s">
        <v>6301</v>
      </c>
      <c r="C5861" s="250" t="s">
        <v>33</v>
      </c>
      <c r="D5861" s="251" t="n">
        <v>71.94</v>
      </c>
    </row>
    <row r="5862" customFormat="false" ht="12.8" hidden="false" customHeight="false" outlineLevel="0" collapsed="false">
      <c r="A5862" s="250" t="n">
        <v>94333</v>
      </c>
      <c r="B5862" s="250" t="s">
        <v>6302</v>
      </c>
      <c r="C5862" s="250" t="s">
        <v>33</v>
      </c>
      <c r="D5862" s="251" t="n">
        <v>68.82</v>
      </c>
    </row>
    <row r="5863" customFormat="false" ht="12.8" hidden="false" customHeight="false" outlineLevel="0" collapsed="false">
      <c r="A5863" s="250" t="n">
        <v>94339</v>
      </c>
      <c r="B5863" s="250" t="s">
        <v>6303</v>
      </c>
      <c r="C5863" s="250" t="s">
        <v>33</v>
      </c>
      <c r="D5863" s="251" t="n">
        <v>73.58</v>
      </c>
    </row>
    <row r="5864" customFormat="false" ht="12.8" hidden="false" customHeight="false" outlineLevel="0" collapsed="false">
      <c r="A5864" s="250" t="n">
        <v>94341</v>
      </c>
      <c r="B5864" s="250" t="s">
        <v>6304</v>
      </c>
      <c r="C5864" s="250" t="s">
        <v>33</v>
      </c>
      <c r="D5864" s="251" t="n">
        <v>67.54</v>
      </c>
    </row>
    <row r="5865" customFormat="false" ht="12.8" hidden="false" customHeight="false" outlineLevel="0" collapsed="false">
      <c r="A5865" s="250" t="n">
        <v>94342</v>
      </c>
      <c r="B5865" s="250" t="s">
        <v>6305</v>
      </c>
      <c r="C5865" s="250" t="s">
        <v>33</v>
      </c>
      <c r="D5865" s="251" t="n">
        <v>86.91</v>
      </c>
    </row>
    <row r="5866" customFormat="false" ht="12.8" hidden="false" customHeight="false" outlineLevel="0" collapsed="false">
      <c r="A5866" s="250" t="n">
        <v>96385</v>
      </c>
      <c r="B5866" s="250" t="s">
        <v>6306</v>
      </c>
      <c r="C5866" s="250" t="s">
        <v>33</v>
      </c>
      <c r="D5866" s="251" t="n">
        <v>12.82</v>
      </c>
    </row>
    <row r="5867" customFormat="false" ht="12.8" hidden="false" customHeight="false" outlineLevel="0" collapsed="false">
      <c r="A5867" s="250" t="n">
        <v>96386</v>
      </c>
      <c r="B5867" s="250" t="s">
        <v>6307</v>
      </c>
      <c r="C5867" s="250" t="s">
        <v>33</v>
      </c>
      <c r="D5867" s="251" t="n">
        <v>6.87</v>
      </c>
    </row>
    <row r="5868" customFormat="false" ht="12.8" hidden="false" customHeight="false" outlineLevel="0" collapsed="false">
      <c r="A5868" s="250" t="n">
        <v>105556</v>
      </c>
      <c r="B5868" s="250" t="s">
        <v>6308</v>
      </c>
      <c r="C5868" s="250" t="s">
        <v>33</v>
      </c>
      <c r="D5868" s="251" t="n">
        <v>14.42</v>
      </c>
    </row>
    <row r="5869" customFormat="false" ht="12.8" hidden="false" customHeight="false" outlineLevel="0" collapsed="false">
      <c r="A5869" s="250" t="n">
        <v>105557</v>
      </c>
      <c r="B5869" s="250" t="s">
        <v>6309</v>
      </c>
      <c r="C5869" s="250" t="s">
        <v>33</v>
      </c>
      <c r="D5869" s="251" t="n">
        <v>16.5</v>
      </c>
    </row>
    <row r="5870" customFormat="false" ht="12.8" hidden="false" customHeight="false" outlineLevel="0" collapsed="false">
      <c r="A5870" s="250" t="n">
        <v>105558</v>
      </c>
      <c r="B5870" s="250" t="s">
        <v>6310</v>
      </c>
      <c r="C5870" s="250" t="s">
        <v>33</v>
      </c>
      <c r="D5870" s="251" t="n">
        <v>14.22</v>
      </c>
    </row>
    <row r="5871" customFormat="false" ht="12.8" hidden="false" customHeight="false" outlineLevel="0" collapsed="false">
      <c r="A5871" s="250" t="n">
        <v>105559</v>
      </c>
      <c r="B5871" s="250" t="s">
        <v>6311</v>
      </c>
      <c r="C5871" s="250" t="s">
        <v>33</v>
      </c>
      <c r="D5871" s="251" t="n">
        <v>10.89</v>
      </c>
    </row>
    <row r="5872" customFormat="false" ht="12.8" hidden="false" customHeight="false" outlineLevel="0" collapsed="false">
      <c r="A5872" s="250" t="n">
        <v>105560</v>
      </c>
      <c r="B5872" s="250" t="s">
        <v>6312</v>
      </c>
      <c r="C5872" s="250" t="s">
        <v>33</v>
      </c>
      <c r="D5872" s="251" t="n">
        <v>12.98</v>
      </c>
    </row>
    <row r="5873" customFormat="false" ht="12.8" hidden="false" customHeight="false" outlineLevel="0" collapsed="false">
      <c r="A5873" s="250" t="n">
        <v>105561</v>
      </c>
      <c r="B5873" s="250" t="s">
        <v>6313</v>
      </c>
      <c r="C5873" s="250" t="s">
        <v>33</v>
      </c>
      <c r="D5873" s="251" t="n">
        <v>8.4</v>
      </c>
    </row>
    <row r="5874" customFormat="false" ht="12.8" hidden="false" customHeight="false" outlineLevel="0" collapsed="false">
      <c r="A5874" s="250" t="n">
        <v>105562</v>
      </c>
      <c r="B5874" s="250" t="s">
        <v>6314</v>
      </c>
      <c r="C5874" s="250" t="s">
        <v>33</v>
      </c>
      <c r="D5874" s="251" t="n">
        <v>8.58</v>
      </c>
    </row>
    <row r="5875" customFormat="false" ht="12.8" hidden="false" customHeight="false" outlineLevel="0" collapsed="false">
      <c r="A5875" s="250" t="n">
        <v>105563</v>
      </c>
      <c r="B5875" s="250" t="s">
        <v>6315</v>
      </c>
      <c r="C5875" s="250" t="s">
        <v>33</v>
      </c>
      <c r="D5875" s="251" t="n">
        <v>6.93</v>
      </c>
    </row>
    <row r="5876" customFormat="false" ht="12.8" hidden="false" customHeight="false" outlineLevel="0" collapsed="false">
      <c r="A5876" s="250" t="n">
        <v>105564</v>
      </c>
      <c r="B5876" s="250" t="s">
        <v>6316</v>
      </c>
      <c r="C5876" s="250" t="s">
        <v>33</v>
      </c>
      <c r="D5876" s="251" t="n">
        <v>6.4</v>
      </c>
    </row>
    <row r="5877" customFormat="false" ht="12.8" hidden="false" customHeight="false" outlineLevel="0" collapsed="false">
      <c r="A5877" s="250" t="n">
        <v>105565</v>
      </c>
      <c r="B5877" s="250" t="s">
        <v>6317</v>
      </c>
      <c r="C5877" s="250" t="s">
        <v>33</v>
      </c>
      <c r="D5877" s="251" t="n">
        <v>6.43</v>
      </c>
    </row>
    <row r="5878" customFormat="false" ht="12.8" hidden="false" customHeight="false" outlineLevel="0" collapsed="false">
      <c r="A5878" s="250" t="n">
        <v>93367</v>
      </c>
      <c r="B5878" s="250" t="s">
        <v>6318</v>
      </c>
      <c r="C5878" s="250" t="s">
        <v>33</v>
      </c>
      <c r="D5878" s="251" t="n">
        <v>24.65</v>
      </c>
    </row>
    <row r="5879" customFormat="false" ht="12.8" hidden="false" customHeight="false" outlineLevel="0" collapsed="false">
      <c r="A5879" s="250" t="n">
        <v>93368</v>
      </c>
      <c r="B5879" s="250" t="s">
        <v>6319</v>
      </c>
      <c r="C5879" s="250" t="s">
        <v>33</v>
      </c>
      <c r="D5879" s="251" t="n">
        <v>21.6</v>
      </c>
    </row>
    <row r="5880" customFormat="false" ht="12.8" hidden="false" customHeight="false" outlineLevel="0" collapsed="false">
      <c r="A5880" s="250" t="n">
        <v>93369</v>
      </c>
      <c r="B5880" s="250" t="s">
        <v>6320</v>
      </c>
      <c r="C5880" s="250" t="s">
        <v>33</v>
      </c>
      <c r="D5880" s="251" t="n">
        <v>17.78</v>
      </c>
    </row>
    <row r="5881" customFormat="false" ht="12.8" hidden="false" customHeight="false" outlineLevel="0" collapsed="false">
      <c r="A5881" s="250" t="n">
        <v>93372</v>
      </c>
      <c r="B5881" s="250" t="s">
        <v>6321</v>
      </c>
      <c r="C5881" s="250" t="s">
        <v>33</v>
      </c>
      <c r="D5881" s="251" t="n">
        <v>17.09</v>
      </c>
    </row>
    <row r="5882" customFormat="false" ht="12.8" hidden="false" customHeight="false" outlineLevel="0" collapsed="false">
      <c r="A5882" s="250" t="n">
        <v>93373</v>
      </c>
      <c r="B5882" s="250" t="s">
        <v>6322</v>
      </c>
      <c r="C5882" s="250" t="s">
        <v>33</v>
      </c>
      <c r="D5882" s="251" t="n">
        <v>14.66</v>
      </c>
    </row>
    <row r="5883" customFormat="false" ht="12.8" hidden="false" customHeight="false" outlineLevel="0" collapsed="false">
      <c r="A5883" s="250" t="n">
        <v>93378</v>
      </c>
      <c r="B5883" s="250" t="s">
        <v>6323</v>
      </c>
      <c r="C5883" s="250" t="s">
        <v>33</v>
      </c>
      <c r="D5883" s="251" t="n">
        <v>25.28</v>
      </c>
    </row>
    <row r="5884" customFormat="false" ht="12.8" hidden="false" customHeight="false" outlineLevel="0" collapsed="false">
      <c r="A5884" s="250" t="n">
        <v>93379</v>
      </c>
      <c r="B5884" s="250" t="s">
        <v>6324</v>
      </c>
      <c r="C5884" s="250" t="s">
        <v>33</v>
      </c>
      <c r="D5884" s="251" t="n">
        <v>19.42</v>
      </c>
    </row>
    <row r="5885" customFormat="false" ht="12.8" hidden="false" customHeight="false" outlineLevel="0" collapsed="false">
      <c r="A5885" s="250" t="n">
        <v>93380</v>
      </c>
      <c r="B5885" s="250" t="s">
        <v>6325</v>
      </c>
      <c r="C5885" s="250" t="s">
        <v>33</v>
      </c>
      <c r="D5885" s="251" t="n">
        <v>16.52</v>
      </c>
    </row>
    <row r="5886" customFormat="false" ht="12.8" hidden="false" customHeight="false" outlineLevel="0" collapsed="false">
      <c r="A5886" s="250" t="n">
        <v>93381</v>
      </c>
      <c r="B5886" s="250" t="s">
        <v>6326</v>
      </c>
      <c r="C5886" s="250" t="s">
        <v>33</v>
      </c>
      <c r="D5886" s="251" t="n">
        <v>13.38</v>
      </c>
    </row>
    <row r="5887" customFormat="false" ht="12.8" hidden="false" customHeight="false" outlineLevel="0" collapsed="false">
      <c r="A5887" s="250" t="n">
        <v>93382</v>
      </c>
      <c r="B5887" s="250" t="s">
        <v>6327</v>
      </c>
      <c r="C5887" s="250" t="s">
        <v>33</v>
      </c>
      <c r="D5887" s="251" t="n">
        <v>32.75</v>
      </c>
    </row>
    <row r="5888" customFormat="false" ht="12.8" hidden="false" customHeight="false" outlineLevel="0" collapsed="false">
      <c r="A5888" s="250" t="n">
        <v>104728</v>
      </c>
      <c r="B5888" s="250" t="s">
        <v>6328</v>
      </c>
      <c r="C5888" s="250" t="s">
        <v>33</v>
      </c>
      <c r="D5888" s="251" t="n">
        <v>20.49</v>
      </c>
    </row>
    <row r="5889" customFormat="false" ht="12.8" hidden="false" customHeight="false" outlineLevel="0" collapsed="false">
      <c r="A5889" s="250" t="n">
        <v>104729</v>
      </c>
      <c r="B5889" s="250" t="s">
        <v>6329</v>
      </c>
      <c r="C5889" s="250" t="s">
        <v>33</v>
      </c>
      <c r="D5889" s="251" t="n">
        <v>17.46</v>
      </c>
    </row>
    <row r="5890" customFormat="false" ht="12.8" hidden="false" customHeight="false" outlineLevel="0" collapsed="false">
      <c r="A5890" s="250" t="n">
        <v>104730</v>
      </c>
      <c r="B5890" s="250" t="s">
        <v>6330</v>
      </c>
      <c r="C5890" s="250" t="s">
        <v>33</v>
      </c>
      <c r="D5890" s="251" t="n">
        <v>13.64</v>
      </c>
    </row>
    <row r="5891" customFormat="false" ht="12.8" hidden="false" customHeight="false" outlineLevel="0" collapsed="false">
      <c r="A5891" s="250" t="n">
        <v>104731</v>
      </c>
      <c r="B5891" s="250" t="s">
        <v>6331</v>
      </c>
      <c r="C5891" s="250" t="s">
        <v>33</v>
      </c>
      <c r="D5891" s="251" t="n">
        <v>12.94</v>
      </c>
    </row>
    <row r="5892" customFormat="false" ht="12.8" hidden="false" customHeight="false" outlineLevel="0" collapsed="false">
      <c r="A5892" s="250" t="n">
        <v>104732</v>
      </c>
      <c r="B5892" s="250" t="s">
        <v>6332</v>
      </c>
      <c r="C5892" s="250" t="s">
        <v>33</v>
      </c>
      <c r="D5892" s="251" t="n">
        <v>10.52</v>
      </c>
    </row>
    <row r="5893" customFormat="false" ht="12.8" hidden="false" customHeight="false" outlineLevel="0" collapsed="false">
      <c r="A5893" s="250" t="n">
        <v>104733</v>
      </c>
      <c r="B5893" s="250" t="s">
        <v>6333</v>
      </c>
      <c r="C5893" s="250" t="s">
        <v>33</v>
      </c>
      <c r="D5893" s="251" t="n">
        <v>21.06</v>
      </c>
    </row>
    <row r="5894" customFormat="false" ht="12.8" hidden="false" customHeight="false" outlineLevel="0" collapsed="false">
      <c r="A5894" s="250" t="n">
        <v>104734</v>
      </c>
      <c r="B5894" s="250" t="s">
        <v>6334</v>
      </c>
      <c r="C5894" s="250" t="s">
        <v>33</v>
      </c>
      <c r="D5894" s="251" t="n">
        <v>15.24</v>
      </c>
    </row>
    <row r="5895" customFormat="false" ht="12.8" hidden="false" customHeight="false" outlineLevel="0" collapsed="false">
      <c r="A5895" s="250" t="n">
        <v>104735</v>
      </c>
      <c r="B5895" s="250" t="s">
        <v>6335</v>
      </c>
      <c r="C5895" s="250" t="s">
        <v>33</v>
      </c>
      <c r="D5895" s="251" t="n">
        <v>12.37</v>
      </c>
    </row>
    <row r="5896" customFormat="false" ht="12.8" hidden="false" customHeight="false" outlineLevel="0" collapsed="false">
      <c r="A5896" s="250" t="n">
        <v>104736</v>
      </c>
      <c r="B5896" s="250" t="s">
        <v>6336</v>
      </c>
      <c r="C5896" s="250" t="s">
        <v>33</v>
      </c>
      <c r="D5896" s="251" t="n">
        <v>9.24</v>
      </c>
    </row>
    <row r="5897" customFormat="false" ht="12.8" hidden="false" customHeight="false" outlineLevel="0" collapsed="false">
      <c r="A5897" s="250" t="n">
        <v>104737</v>
      </c>
      <c r="B5897" s="250" t="s">
        <v>6337</v>
      </c>
      <c r="C5897" s="250" t="s">
        <v>33</v>
      </c>
      <c r="D5897" s="251" t="n">
        <v>28.53</v>
      </c>
    </row>
    <row r="5898" customFormat="false" ht="12.8" hidden="false" customHeight="false" outlineLevel="0" collapsed="false">
      <c r="A5898" s="250" t="n">
        <v>104738</v>
      </c>
      <c r="B5898" s="250" t="s">
        <v>6338</v>
      </c>
      <c r="C5898" s="250" t="s">
        <v>33</v>
      </c>
      <c r="D5898" s="251" t="n">
        <v>77.79</v>
      </c>
    </row>
    <row r="5899" customFormat="false" ht="12.8" hidden="false" customHeight="false" outlineLevel="0" collapsed="false">
      <c r="A5899" s="250" t="n">
        <v>104739</v>
      </c>
      <c r="B5899" s="250" t="s">
        <v>6339</v>
      </c>
      <c r="C5899" s="250" t="s">
        <v>33</v>
      </c>
      <c r="D5899" s="251" t="n">
        <v>82.8</v>
      </c>
    </row>
    <row r="5900" customFormat="false" ht="12.8" hidden="false" customHeight="false" outlineLevel="0" collapsed="false">
      <c r="A5900" s="250" t="n">
        <v>104740</v>
      </c>
      <c r="B5900" s="250" t="s">
        <v>6340</v>
      </c>
      <c r="C5900" s="250" t="s">
        <v>33</v>
      </c>
      <c r="D5900" s="251" t="n">
        <v>28.64</v>
      </c>
    </row>
    <row r="5901" customFormat="false" ht="12.8" hidden="false" customHeight="false" outlineLevel="0" collapsed="false">
      <c r="A5901" s="250" t="n">
        <v>104741</v>
      </c>
      <c r="B5901" s="250" t="s">
        <v>6341</v>
      </c>
      <c r="C5901" s="250" t="s">
        <v>33</v>
      </c>
      <c r="D5901" s="251" t="n">
        <v>24.43</v>
      </c>
    </row>
    <row r="5902" customFormat="false" ht="12.8" hidden="false" customHeight="false" outlineLevel="0" collapsed="false">
      <c r="A5902" s="250" t="n">
        <v>104742</v>
      </c>
      <c r="B5902" s="250" t="s">
        <v>6342</v>
      </c>
      <c r="C5902" s="250" t="s">
        <v>23</v>
      </c>
      <c r="D5902" s="251" t="n">
        <v>8.63</v>
      </c>
    </row>
    <row r="5903" customFormat="false" ht="12.8" hidden="false" customHeight="false" outlineLevel="0" collapsed="false">
      <c r="A5903" s="250" t="n">
        <v>97916</v>
      </c>
      <c r="B5903" s="250" t="s">
        <v>6343</v>
      </c>
      <c r="C5903" s="250" t="s">
        <v>6344</v>
      </c>
      <c r="D5903" s="251" t="n">
        <v>2.62</v>
      </c>
    </row>
    <row r="5904" customFormat="false" ht="12.8" hidden="false" customHeight="false" outlineLevel="0" collapsed="false">
      <c r="A5904" s="250" t="n">
        <v>97917</v>
      </c>
      <c r="B5904" s="250" t="s">
        <v>6345</v>
      </c>
      <c r="C5904" s="250" t="s">
        <v>6344</v>
      </c>
      <c r="D5904" s="251" t="n">
        <v>2.26</v>
      </c>
    </row>
    <row r="5905" customFormat="false" ht="12.8" hidden="false" customHeight="false" outlineLevel="0" collapsed="false">
      <c r="A5905" s="250" t="n">
        <v>97918</v>
      </c>
      <c r="B5905" s="250" t="s">
        <v>6346</v>
      </c>
      <c r="C5905" s="250" t="s">
        <v>6344</v>
      </c>
      <c r="D5905" s="251" t="n">
        <v>2.08</v>
      </c>
    </row>
    <row r="5906" customFormat="false" ht="12.8" hidden="false" customHeight="false" outlineLevel="0" collapsed="false">
      <c r="A5906" s="250" t="n">
        <v>97919</v>
      </c>
      <c r="B5906" s="250" t="s">
        <v>6347</v>
      </c>
      <c r="C5906" s="250" t="s">
        <v>6344</v>
      </c>
      <c r="D5906" s="251" t="n">
        <v>0.82</v>
      </c>
    </row>
    <row r="5907" customFormat="false" ht="12.8" hidden="false" customHeight="false" outlineLevel="0" collapsed="false">
      <c r="A5907" s="250" t="n">
        <v>101616</v>
      </c>
      <c r="B5907" s="250" t="s">
        <v>6348</v>
      </c>
      <c r="C5907" s="250" t="s">
        <v>23</v>
      </c>
      <c r="D5907" s="251" t="n">
        <v>8.16</v>
      </c>
    </row>
    <row r="5908" customFormat="false" ht="12.8" hidden="false" customHeight="false" outlineLevel="0" collapsed="false">
      <c r="A5908" s="250" t="n">
        <v>101617</v>
      </c>
      <c r="B5908" s="250" t="s">
        <v>6349</v>
      </c>
      <c r="C5908" s="250" t="s">
        <v>23</v>
      </c>
      <c r="D5908" s="251" t="n">
        <v>4.03</v>
      </c>
    </row>
    <row r="5909" customFormat="false" ht="12.8" hidden="false" customHeight="false" outlineLevel="0" collapsed="false">
      <c r="A5909" s="250" t="n">
        <v>101618</v>
      </c>
      <c r="B5909" s="250" t="s">
        <v>6350</v>
      </c>
      <c r="C5909" s="250" t="s">
        <v>33</v>
      </c>
      <c r="D5909" s="251" t="n">
        <v>247.91</v>
      </c>
    </row>
    <row r="5910" customFormat="false" ht="12.8" hidden="false" customHeight="false" outlineLevel="0" collapsed="false">
      <c r="A5910" s="250" t="n">
        <v>101619</v>
      </c>
      <c r="B5910" s="250" t="s">
        <v>6351</v>
      </c>
      <c r="C5910" s="250" t="s">
        <v>33</v>
      </c>
      <c r="D5910" s="251" t="n">
        <v>287.81</v>
      </c>
    </row>
    <row r="5911" customFormat="false" ht="12.8" hidden="false" customHeight="false" outlineLevel="0" collapsed="false">
      <c r="A5911" s="250" t="n">
        <v>101620</v>
      </c>
      <c r="B5911" s="250" t="s">
        <v>6352</v>
      </c>
      <c r="C5911" s="250" t="s">
        <v>33</v>
      </c>
      <c r="D5911" s="251" t="n">
        <v>215.25</v>
      </c>
    </row>
    <row r="5912" customFormat="false" ht="12.8" hidden="false" customHeight="false" outlineLevel="0" collapsed="false">
      <c r="A5912" s="250" t="n">
        <v>101621</v>
      </c>
      <c r="B5912" s="250" t="s">
        <v>6353</v>
      </c>
      <c r="C5912" s="250" t="s">
        <v>33</v>
      </c>
      <c r="D5912" s="251" t="n">
        <v>255.14</v>
      </c>
    </row>
    <row r="5913" customFormat="false" ht="12.8" hidden="false" customHeight="false" outlineLevel="0" collapsed="false">
      <c r="A5913" s="250" t="n">
        <v>101622</v>
      </c>
      <c r="B5913" s="250" t="s">
        <v>6354</v>
      </c>
      <c r="C5913" s="250" t="s">
        <v>33</v>
      </c>
      <c r="D5913" s="251" t="n">
        <v>200.32</v>
      </c>
    </row>
    <row r="5914" customFormat="false" ht="12.8" hidden="false" customHeight="false" outlineLevel="0" collapsed="false">
      <c r="A5914" s="250" t="n">
        <v>101623</v>
      </c>
      <c r="B5914" s="250" t="s">
        <v>6355</v>
      </c>
      <c r="C5914" s="250" t="s">
        <v>33</v>
      </c>
      <c r="D5914" s="251" t="n">
        <v>229.12</v>
      </c>
    </row>
    <row r="5915" customFormat="false" ht="12.8" hidden="false" customHeight="false" outlineLevel="0" collapsed="false">
      <c r="A5915" s="250" t="n">
        <v>101624</v>
      </c>
      <c r="B5915" s="250" t="s">
        <v>6356</v>
      </c>
      <c r="C5915" s="250" t="s">
        <v>33</v>
      </c>
      <c r="D5915" s="251" t="n">
        <v>175.14</v>
      </c>
    </row>
    <row r="5916" customFormat="false" ht="12.8" hidden="false" customHeight="false" outlineLevel="0" collapsed="false">
      <c r="A5916" s="250" t="n">
        <v>101625</v>
      </c>
      <c r="B5916" s="250" t="s">
        <v>6357</v>
      </c>
      <c r="C5916" s="250" t="s">
        <v>33</v>
      </c>
      <c r="D5916" s="251" t="n">
        <v>153.15</v>
      </c>
    </row>
    <row r="5917" customFormat="false" ht="12.8" hidden="false" customHeight="false" outlineLevel="0" collapsed="false">
      <c r="A5917" s="250" t="n">
        <v>101159</v>
      </c>
      <c r="B5917" s="250" t="s">
        <v>6358</v>
      </c>
      <c r="C5917" s="250" t="s">
        <v>23</v>
      </c>
      <c r="D5917" s="251" t="n">
        <v>157.3</v>
      </c>
    </row>
    <row r="5918" customFormat="false" ht="12.8" hidden="false" customHeight="false" outlineLevel="0" collapsed="false">
      <c r="A5918" s="250" t="n">
        <v>103322</v>
      </c>
      <c r="B5918" s="250" t="s">
        <v>6359</v>
      </c>
      <c r="C5918" s="250" t="s">
        <v>23</v>
      </c>
      <c r="D5918" s="251" t="n">
        <v>62.47</v>
      </c>
    </row>
    <row r="5919" customFormat="false" ht="12.8" hidden="false" customHeight="false" outlineLevel="0" collapsed="false">
      <c r="A5919" s="250" t="n">
        <v>103323</v>
      </c>
      <c r="B5919" s="250" t="s">
        <v>6360</v>
      </c>
      <c r="C5919" s="250" t="s">
        <v>23</v>
      </c>
      <c r="D5919" s="251" t="n">
        <v>64.44</v>
      </c>
    </row>
    <row r="5920" customFormat="false" ht="12.8" hidden="false" customHeight="false" outlineLevel="0" collapsed="false">
      <c r="A5920" s="250" t="n">
        <v>103324</v>
      </c>
      <c r="B5920" s="250" t="s">
        <v>6361</v>
      </c>
      <c r="C5920" s="250" t="s">
        <v>23</v>
      </c>
      <c r="D5920" s="251" t="n">
        <v>84.36</v>
      </c>
    </row>
    <row r="5921" customFormat="false" ht="12.8" hidden="false" customHeight="false" outlineLevel="0" collapsed="false">
      <c r="A5921" s="250" t="n">
        <v>103325</v>
      </c>
      <c r="B5921" s="250" t="s">
        <v>6362</v>
      </c>
      <c r="C5921" s="250" t="s">
        <v>23</v>
      </c>
      <c r="D5921" s="251" t="n">
        <v>86.59</v>
      </c>
    </row>
    <row r="5922" customFormat="false" ht="12.8" hidden="false" customHeight="false" outlineLevel="0" collapsed="false">
      <c r="A5922" s="250" t="n">
        <v>103326</v>
      </c>
      <c r="B5922" s="250" t="s">
        <v>6363</v>
      </c>
      <c r="C5922" s="250" t="s">
        <v>23</v>
      </c>
      <c r="D5922" s="251" t="n">
        <v>101.22</v>
      </c>
    </row>
    <row r="5923" customFormat="false" ht="12.8" hidden="false" customHeight="false" outlineLevel="0" collapsed="false">
      <c r="A5923" s="250" t="n">
        <v>103327</v>
      </c>
      <c r="B5923" s="250" t="s">
        <v>6364</v>
      </c>
      <c r="C5923" s="250" t="s">
        <v>23</v>
      </c>
      <c r="D5923" s="251" t="n">
        <v>103.83</v>
      </c>
    </row>
    <row r="5924" customFormat="false" ht="12.8" hidden="false" customHeight="false" outlineLevel="0" collapsed="false">
      <c r="A5924" s="250" t="n">
        <v>103328</v>
      </c>
      <c r="B5924" s="250" t="s">
        <v>6365</v>
      </c>
      <c r="C5924" s="250" t="s">
        <v>23</v>
      </c>
      <c r="D5924" s="251" t="n">
        <v>105.72</v>
      </c>
    </row>
    <row r="5925" customFormat="false" ht="12.8" hidden="false" customHeight="false" outlineLevel="0" collapsed="false">
      <c r="A5925" s="250" t="n">
        <v>103329</v>
      </c>
      <c r="B5925" s="250" t="s">
        <v>6366</v>
      </c>
      <c r="C5925" s="250" t="s">
        <v>23</v>
      </c>
      <c r="D5925" s="251" t="n">
        <v>107.44</v>
      </c>
    </row>
    <row r="5926" customFormat="false" ht="12.8" hidden="false" customHeight="false" outlineLevel="0" collapsed="false">
      <c r="A5926" s="250" t="n">
        <v>103330</v>
      </c>
      <c r="B5926" s="250" t="s">
        <v>6367</v>
      </c>
      <c r="C5926" s="250" t="s">
        <v>23</v>
      </c>
      <c r="D5926" s="251" t="n">
        <v>94.11</v>
      </c>
    </row>
    <row r="5927" customFormat="false" ht="12.8" hidden="false" customHeight="false" outlineLevel="0" collapsed="false">
      <c r="A5927" s="250" t="n">
        <v>103331</v>
      </c>
      <c r="B5927" s="250" t="s">
        <v>6368</v>
      </c>
      <c r="C5927" s="250" t="s">
        <v>23</v>
      </c>
      <c r="D5927" s="251" t="n">
        <v>95.96</v>
      </c>
    </row>
    <row r="5928" customFormat="false" ht="12.8" hidden="false" customHeight="false" outlineLevel="0" collapsed="false">
      <c r="A5928" s="250" t="n">
        <v>103332</v>
      </c>
      <c r="B5928" s="250" t="s">
        <v>6369</v>
      </c>
      <c r="C5928" s="250" t="s">
        <v>23</v>
      </c>
      <c r="D5928" s="251" t="n">
        <v>139.75</v>
      </c>
    </row>
    <row r="5929" customFormat="false" ht="12.8" hidden="false" customHeight="false" outlineLevel="0" collapsed="false">
      <c r="A5929" s="250" t="n">
        <v>103333</v>
      </c>
      <c r="B5929" s="250" t="s">
        <v>6370</v>
      </c>
      <c r="C5929" s="250" t="s">
        <v>23</v>
      </c>
      <c r="D5929" s="251" t="n">
        <v>141.74</v>
      </c>
    </row>
    <row r="5930" customFormat="false" ht="12.8" hidden="false" customHeight="false" outlineLevel="0" collapsed="false">
      <c r="A5930" s="250" t="n">
        <v>103334</v>
      </c>
      <c r="B5930" s="250" t="s">
        <v>6371</v>
      </c>
      <c r="C5930" s="250" t="s">
        <v>23</v>
      </c>
      <c r="D5930" s="251" t="n">
        <v>164.9</v>
      </c>
    </row>
    <row r="5931" customFormat="false" ht="12.8" hidden="false" customHeight="false" outlineLevel="0" collapsed="false">
      <c r="A5931" s="250" t="n">
        <v>103335</v>
      </c>
      <c r="B5931" s="250" t="s">
        <v>6372</v>
      </c>
      <c r="C5931" s="250" t="s">
        <v>23</v>
      </c>
      <c r="D5931" s="251" t="n">
        <v>168.35</v>
      </c>
    </row>
    <row r="5932" customFormat="false" ht="12.8" hidden="false" customHeight="false" outlineLevel="0" collapsed="false">
      <c r="A5932" s="250" t="n">
        <v>103350</v>
      </c>
      <c r="B5932" s="250" t="s">
        <v>6373</v>
      </c>
      <c r="C5932" s="250" t="s">
        <v>23</v>
      </c>
      <c r="D5932" s="251" t="n">
        <v>206.54</v>
      </c>
    </row>
    <row r="5933" customFormat="false" ht="12.8" hidden="false" customHeight="false" outlineLevel="0" collapsed="false">
      <c r="A5933" s="250" t="n">
        <v>103351</v>
      </c>
      <c r="B5933" s="250" t="s">
        <v>6374</v>
      </c>
      <c r="C5933" s="250" t="s">
        <v>23</v>
      </c>
      <c r="D5933" s="251" t="n">
        <v>209.07</v>
      </c>
    </row>
    <row r="5934" customFormat="false" ht="12.8" hidden="false" customHeight="false" outlineLevel="0" collapsed="false">
      <c r="A5934" s="250" t="n">
        <v>103356</v>
      </c>
      <c r="B5934" s="250" t="s">
        <v>6375</v>
      </c>
      <c r="C5934" s="250" t="s">
        <v>23</v>
      </c>
      <c r="D5934" s="251" t="n">
        <v>62.69</v>
      </c>
    </row>
    <row r="5935" customFormat="false" ht="12.8" hidden="false" customHeight="false" outlineLevel="0" collapsed="false">
      <c r="A5935" s="250" t="n">
        <v>103357</v>
      </c>
      <c r="B5935" s="250" t="s">
        <v>6376</v>
      </c>
      <c r="C5935" s="250" t="s">
        <v>23</v>
      </c>
      <c r="D5935" s="251" t="n">
        <v>64.14</v>
      </c>
    </row>
    <row r="5936" customFormat="false" ht="12.8" hidden="false" customHeight="false" outlineLevel="0" collapsed="false">
      <c r="A5936" s="250" t="n">
        <v>89282</v>
      </c>
      <c r="B5936" s="250" t="s">
        <v>6377</v>
      </c>
      <c r="C5936" s="250" t="s">
        <v>23</v>
      </c>
      <c r="D5936" s="251" t="n">
        <v>76.4</v>
      </c>
    </row>
    <row r="5937" customFormat="false" ht="12.8" hidden="false" customHeight="false" outlineLevel="0" collapsed="false">
      <c r="A5937" s="250" t="n">
        <v>89283</v>
      </c>
      <c r="B5937" s="250" t="s">
        <v>6378</v>
      </c>
      <c r="C5937" s="250" t="s">
        <v>23</v>
      </c>
      <c r="D5937" s="251" t="n">
        <v>78.69</v>
      </c>
    </row>
    <row r="5938" customFormat="false" ht="12.8" hidden="false" customHeight="false" outlineLevel="0" collapsed="false">
      <c r="A5938" s="250" t="n">
        <v>89290</v>
      </c>
      <c r="B5938" s="250" t="s">
        <v>6379</v>
      </c>
      <c r="C5938" s="250" t="s">
        <v>23</v>
      </c>
      <c r="D5938" s="251" t="n">
        <v>87.87</v>
      </c>
    </row>
    <row r="5939" customFormat="false" ht="12.8" hidden="false" customHeight="false" outlineLevel="0" collapsed="false">
      <c r="A5939" s="250" t="n">
        <v>89291</v>
      </c>
      <c r="B5939" s="250" t="s">
        <v>6380</v>
      </c>
      <c r="C5939" s="250" t="s">
        <v>23</v>
      </c>
      <c r="D5939" s="251" t="n">
        <v>90.41</v>
      </c>
    </row>
    <row r="5940" customFormat="false" ht="12.8" hidden="false" customHeight="false" outlineLevel="0" collapsed="false">
      <c r="A5940" s="250" t="n">
        <v>89298</v>
      </c>
      <c r="B5940" s="250" t="s">
        <v>6381</v>
      </c>
      <c r="C5940" s="250" t="s">
        <v>23</v>
      </c>
      <c r="D5940" s="251" t="n">
        <v>89.59</v>
      </c>
    </row>
    <row r="5941" customFormat="false" ht="12.8" hidden="false" customHeight="false" outlineLevel="0" collapsed="false">
      <c r="A5941" s="250" t="n">
        <v>89299</v>
      </c>
      <c r="B5941" s="250" t="s">
        <v>6382</v>
      </c>
      <c r="C5941" s="250" t="s">
        <v>23</v>
      </c>
      <c r="D5941" s="251" t="n">
        <v>92.64</v>
      </c>
    </row>
    <row r="5942" customFormat="false" ht="12.8" hidden="false" customHeight="false" outlineLevel="0" collapsed="false">
      <c r="A5942" s="250" t="n">
        <v>89306</v>
      </c>
      <c r="B5942" s="250" t="s">
        <v>6383</v>
      </c>
      <c r="C5942" s="250" t="s">
        <v>23</v>
      </c>
      <c r="D5942" s="251" t="n">
        <v>106.84</v>
      </c>
    </row>
    <row r="5943" customFormat="false" ht="12.8" hidden="false" customHeight="false" outlineLevel="0" collapsed="false">
      <c r="A5943" s="250" t="n">
        <v>89307</v>
      </c>
      <c r="B5943" s="250" t="s">
        <v>6384</v>
      </c>
      <c r="C5943" s="250" t="s">
        <v>23</v>
      </c>
      <c r="D5943" s="251" t="n">
        <v>110.25</v>
      </c>
    </row>
    <row r="5944" customFormat="false" ht="12.8" hidden="false" customHeight="false" outlineLevel="0" collapsed="false">
      <c r="A5944" s="250" t="n">
        <v>101157</v>
      </c>
      <c r="B5944" s="250" t="s">
        <v>6385</v>
      </c>
      <c r="C5944" s="250" t="s">
        <v>23</v>
      </c>
      <c r="D5944" s="251" t="n">
        <v>65.6</v>
      </c>
    </row>
    <row r="5945" customFormat="false" ht="12.8" hidden="false" customHeight="false" outlineLevel="0" collapsed="false">
      <c r="A5945" s="250" t="n">
        <v>101158</v>
      </c>
      <c r="B5945" s="250" t="s">
        <v>6386</v>
      </c>
      <c r="C5945" s="250" t="s">
        <v>23</v>
      </c>
      <c r="D5945" s="251" t="n">
        <v>84.98</v>
      </c>
    </row>
    <row r="5946" customFormat="false" ht="12.8" hidden="false" customHeight="false" outlineLevel="0" collapsed="false">
      <c r="A5946" s="250" t="n">
        <v>101162</v>
      </c>
      <c r="B5946" s="250" t="s">
        <v>6387</v>
      </c>
      <c r="C5946" s="250" t="s">
        <v>23</v>
      </c>
      <c r="D5946" s="251" t="n">
        <v>175.16</v>
      </c>
    </row>
    <row r="5947" customFormat="false" ht="12.8" hidden="false" customHeight="false" outlineLevel="0" collapsed="false">
      <c r="A5947" s="250" t="n">
        <v>103316</v>
      </c>
      <c r="B5947" s="250" t="s">
        <v>6388</v>
      </c>
      <c r="C5947" s="250" t="s">
        <v>23</v>
      </c>
      <c r="D5947" s="251" t="n">
        <v>82.24</v>
      </c>
    </row>
    <row r="5948" customFormat="false" ht="12.8" hidden="false" customHeight="false" outlineLevel="0" collapsed="false">
      <c r="A5948" s="250" t="n">
        <v>103317</v>
      </c>
      <c r="B5948" s="250" t="s">
        <v>6389</v>
      </c>
      <c r="C5948" s="250" t="s">
        <v>23</v>
      </c>
      <c r="D5948" s="251" t="n">
        <v>83.88</v>
      </c>
    </row>
    <row r="5949" customFormat="false" ht="12.8" hidden="false" customHeight="false" outlineLevel="0" collapsed="false">
      <c r="A5949" s="250" t="n">
        <v>103318</v>
      </c>
      <c r="B5949" s="250" t="s">
        <v>6390</v>
      </c>
      <c r="C5949" s="250" t="s">
        <v>23</v>
      </c>
      <c r="D5949" s="251" t="n">
        <v>107.19</v>
      </c>
    </row>
    <row r="5950" customFormat="false" ht="12.8" hidden="false" customHeight="false" outlineLevel="0" collapsed="false">
      <c r="A5950" s="250" t="n">
        <v>103319</v>
      </c>
      <c r="B5950" s="250" t="s">
        <v>6391</v>
      </c>
      <c r="C5950" s="250" t="s">
        <v>23</v>
      </c>
      <c r="D5950" s="251" t="n">
        <v>109.12</v>
      </c>
    </row>
    <row r="5951" customFormat="false" ht="12.8" hidden="false" customHeight="false" outlineLevel="0" collapsed="false">
      <c r="A5951" s="250" t="n">
        <v>103320</v>
      </c>
      <c r="B5951" s="250" t="s">
        <v>6392</v>
      </c>
      <c r="C5951" s="250" t="s">
        <v>23</v>
      </c>
      <c r="D5951" s="251" t="n">
        <v>128.14</v>
      </c>
    </row>
    <row r="5952" customFormat="false" ht="12.8" hidden="false" customHeight="false" outlineLevel="0" collapsed="false">
      <c r="A5952" s="250" t="n">
        <v>103321</v>
      </c>
      <c r="B5952" s="250" t="s">
        <v>6393</v>
      </c>
      <c r="C5952" s="250" t="s">
        <v>23</v>
      </c>
      <c r="D5952" s="251" t="n">
        <v>130.56</v>
      </c>
    </row>
    <row r="5953" customFormat="false" ht="12.8" hidden="false" customHeight="false" outlineLevel="0" collapsed="false">
      <c r="A5953" s="250" t="n">
        <v>103336</v>
      </c>
      <c r="B5953" s="250" t="s">
        <v>6394</v>
      </c>
      <c r="C5953" s="250" t="s">
        <v>23</v>
      </c>
      <c r="D5953" s="251" t="n">
        <v>93.69</v>
      </c>
    </row>
    <row r="5954" customFormat="false" ht="12.8" hidden="false" customHeight="false" outlineLevel="0" collapsed="false">
      <c r="A5954" s="250" t="n">
        <v>103337</v>
      </c>
      <c r="B5954" s="250" t="s">
        <v>6395</v>
      </c>
      <c r="C5954" s="250" t="s">
        <v>23</v>
      </c>
      <c r="D5954" s="251" t="n">
        <v>95.33</v>
      </c>
    </row>
    <row r="5955" customFormat="false" ht="12.8" hidden="false" customHeight="false" outlineLevel="0" collapsed="false">
      <c r="A5955" s="250" t="n">
        <v>103338</v>
      </c>
      <c r="B5955" s="250" t="s">
        <v>6396</v>
      </c>
      <c r="C5955" s="250" t="s">
        <v>23</v>
      </c>
      <c r="D5955" s="251" t="n">
        <v>123.58</v>
      </c>
    </row>
    <row r="5956" customFormat="false" ht="12.8" hidden="false" customHeight="false" outlineLevel="0" collapsed="false">
      <c r="A5956" s="250" t="n">
        <v>103339</v>
      </c>
      <c r="B5956" s="250" t="s">
        <v>6397</v>
      </c>
      <c r="C5956" s="250" t="s">
        <v>23</v>
      </c>
      <c r="D5956" s="251" t="n">
        <v>125.51</v>
      </c>
    </row>
    <row r="5957" customFormat="false" ht="12.8" hidden="false" customHeight="false" outlineLevel="0" collapsed="false">
      <c r="A5957" s="250" t="n">
        <v>103340</v>
      </c>
      <c r="B5957" s="250" t="s">
        <v>6398</v>
      </c>
      <c r="C5957" s="250" t="s">
        <v>23</v>
      </c>
      <c r="D5957" s="251" t="n">
        <v>148.66</v>
      </c>
    </row>
    <row r="5958" customFormat="false" ht="12.8" hidden="false" customHeight="false" outlineLevel="0" collapsed="false">
      <c r="A5958" s="250" t="n">
        <v>103341</v>
      </c>
      <c r="B5958" s="250" t="s">
        <v>6399</v>
      </c>
      <c r="C5958" s="250" t="s">
        <v>23</v>
      </c>
      <c r="D5958" s="251" t="n">
        <v>151.08</v>
      </c>
    </row>
    <row r="5959" customFormat="false" ht="12.8" hidden="false" customHeight="false" outlineLevel="0" collapsed="false">
      <c r="A5959" s="250" t="n">
        <v>103342</v>
      </c>
      <c r="B5959" s="250" t="s">
        <v>6400</v>
      </c>
      <c r="C5959" s="250" t="s">
        <v>23</v>
      </c>
      <c r="D5959" s="251" t="n">
        <v>124.92</v>
      </c>
    </row>
    <row r="5960" customFormat="false" ht="12.8" hidden="false" customHeight="false" outlineLevel="0" collapsed="false">
      <c r="A5960" s="250" t="n">
        <v>103343</v>
      </c>
      <c r="B5960" s="250" t="s">
        <v>6401</v>
      </c>
      <c r="C5960" s="250" t="s">
        <v>23</v>
      </c>
      <c r="D5960" s="251" t="n">
        <v>127.06</v>
      </c>
    </row>
    <row r="5961" customFormat="false" ht="12.8" hidden="false" customHeight="false" outlineLevel="0" collapsed="false">
      <c r="A5961" s="250" t="n">
        <v>89453</v>
      </c>
      <c r="B5961" s="250" t="s">
        <v>6402</v>
      </c>
      <c r="C5961" s="250" t="s">
        <v>23</v>
      </c>
      <c r="D5961" s="251" t="n">
        <v>92.21</v>
      </c>
    </row>
    <row r="5962" customFormat="false" ht="12.8" hidden="false" customHeight="false" outlineLevel="0" collapsed="false">
      <c r="A5962" s="250" t="n">
        <v>89455</v>
      </c>
      <c r="B5962" s="250" t="s">
        <v>6403</v>
      </c>
      <c r="C5962" s="250" t="s">
        <v>23</v>
      </c>
      <c r="D5962" s="251" t="n">
        <v>111.08</v>
      </c>
    </row>
    <row r="5963" customFormat="false" ht="12.8" hidden="false" customHeight="false" outlineLevel="0" collapsed="false">
      <c r="A5963" s="250" t="n">
        <v>89462</v>
      </c>
      <c r="B5963" s="250" t="s">
        <v>6404</v>
      </c>
      <c r="C5963" s="250" t="s">
        <v>23</v>
      </c>
      <c r="D5963" s="251" t="n">
        <v>123.32</v>
      </c>
    </row>
    <row r="5964" customFormat="false" ht="12.8" hidden="false" customHeight="false" outlineLevel="0" collapsed="false">
      <c r="A5964" s="250" t="n">
        <v>89464</v>
      </c>
      <c r="B5964" s="250" t="s">
        <v>6405</v>
      </c>
      <c r="C5964" s="250" t="s">
        <v>23</v>
      </c>
      <c r="D5964" s="251" t="n">
        <v>144.53</v>
      </c>
    </row>
    <row r="5965" customFormat="false" ht="12.8" hidden="false" customHeight="false" outlineLevel="0" collapsed="false">
      <c r="A5965" s="250" t="n">
        <v>89470</v>
      </c>
      <c r="B5965" s="250" t="s">
        <v>6406</v>
      </c>
      <c r="C5965" s="250" t="s">
        <v>23</v>
      </c>
      <c r="D5965" s="251" t="n">
        <v>105.57</v>
      </c>
    </row>
    <row r="5966" customFormat="false" ht="12.8" hidden="false" customHeight="false" outlineLevel="0" collapsed="false">
      <c r="A5966" s="250" t="n">
        <v>89472</v>
      </c>
      <c r="B5966" s="250" t="s">
        <v>6407</v>
      </c>
      <c r="C5966" s="250" t="s">
        <v>23</v>
      </c>
      <c r="D5966" s="251" t="n">
        <v>125.69</v>
      </c>
    </row>
    <row r="5967" customFormat="false" ht="12.8" hidden="false" customHeight="false" outlineLevel="0" collapsed="false">
      <c r="A5967" s="250" t="n">
        <v>89478</v>
      </c>
      <c r="B5967" s="250" t="s">
        <v>6408</v>
      </c>
      <c r="C5967" s="250" t="s">
        <v>23</v>
      </c>
      <c r="D5967" s="251" t="n">
        <v>145.84</v>
      </c>
    </row>
    <row r="5968" customFormat="false" ht="12.8" hidden="false" customHeight="false" outlineLevel="0" collapsed="false">
      <c r="A5968" s="250" t="n">
        <v>89480</v>
      </c>
      <c r="B5968" s="250" t="s">
        <v>6409</v>
      </c>
      <c r="C5968" s="250" t="s">
        <v>23</v>
      </c>
      <c r="D5968" s="251" t="n">
        <v>168.29</v>
      </c>
    </row>
    <row r="5969" customFormat="false" ht="12.8" hidden="false" customHeight="false" outlineLevel="0" collapsed="false">
      <c r="A5969" s="250" t="n">
        <v>101161</v>
      </c>
      <c r="B5969" s="250" t="s">
        <v>6410</v>
      </c>
      <c r="C5969" s="250" t="s">
        <v>23</v>
      </c>
      <c r="D5969" s="251" t="n">
        <v>244.93</v>
      </c>
    </row>
    <row r="5970" customFormat="false" ht="12.8" hidden="false" customHeight="false" outlineLevel="0" collapsed="false">
      <c r="A5970" s="250" t="n">
        <v>101163</v>
      </c>
      <c r="B5970" s="250" t="s">
        <v>6411</v>
      </c>
      <c r="C5970" s="250" t="s">
        <v>23</v>
      </c>
      <c r="D5970" s="251" t="n">
        <v>691.47</v>
      </c>
    </row>
    <row r="5971" customFormat="false" ht="12.8" hidden="false" customHeight="false" outlineLevel="0" collapsed="false">
      <c r="A5971" s="250" t="n">
        <v>101164</v>
      </c>
      <c r="B5971" s="250" t="s">
        <v>6412</v>
      </c>
      <c r="C5971" s="250" t="s">
        <v>23</v>
      </c>
      <c r="D5971" s="251" t="n">
        <v>700.96</v>
      </c>
    </row>
    <row r="5972" customFormat="false" ht="12.8" hidden="false" customHeight="false" outlineLevel="0" collapsed="false">
      <c r="A5972" s="250" t="n">
        <v>96358</v>
      </c>
      <c r="B5972" s="250" t="s">
        <v>6413</v>
      </c>
      <c r="C5972" s="250" t="s">
        <v>23</v>
      </c>
      <c r="D5972" s="251" t="n">
        <v>88.27</v>
      </c>
    </row>
    <row r="5973" customFormat="false" ht="12.8" hidden="false" customHeight="false" outlineLevel="0" collapsed="false">
      <c r="A5973" s="250" t="n">
        <v>96359</v>
      </c>
      <c r="B5973" s="250" t="s">
        <v>6414</v>
      </c>
      <c r="C5973" s="250" t="s">
        <v>23</v>
      </c>
      <c r="D5973" s="251" t="n">
        <v>98.06</v>
      </c>
    </row>
    <row r="5974" customFormat="false" ht="12.8" hidden="false" customHeight="false" outlineLevel="0" collapsed="false">
      <c r="A5974" s="250" t="n">
        <v>96360</v>
      </c>
      <c r="B5974" s="250" t="s">
        <v>6415</v>
      </c>
      <c r="C5974" s="250" t="s">
        <v>23</v>
      </c>
      <c r="D5974" s="251" t="n">
        <v>111.98</v>
      </c>
    </row>
    <row r="5975" customFormat="false" ht="12.8" hidden="false" customHeight="false" outlineLevel="0" collapsed="false">
      <c r="A5975" s="250" t="n">
        <v>96361</v>
      </c>
      <c r="B5975" s="250" t="s">
        <v>6416</v>
      </c>
      <c r="C5975" s="250" t="s">
        <v>23</v>
      </c>
      <c r="D5975" s="251" t="n">
        <v>130.22</v>
      </c>
    </row>
    <row r="5976" customFormat="false" ht="12.8" hidden="false" customHeight="false" outlineLevel="0" collapsed="false">
      <c r="A5976" s="250" t="n">
        <v>96362</v>
      </c>
      <c r="B5976" s="250" t="s">
        <v>6417</v>
      </c>
      <c r="C5976" s="250" t="s">
        <v>23</v>
      </c>
      <c r="D5976" s="251" t="n">
        <v>114.9</v>
      </c>
    </row>
    <row r="5977" customFormat="false" ht="12.8" hidden="false" customHeight="false" outlineLevel="0" collapsed="false">
      <c r="A5977" s="250" t="n">
        <v>96363</v>
      </c>
      <c r="B5977" s="250" t="s">
        <v>6418</v>
      </c>
      <c r="C5977" s="250" t="s">
        <v>23</v>
      </c>
      <c r="D5977" s="251" t="n">
        <v>125.39</v>
      </c>
    </row>
    <row r="5978" customFormat="false" ht="12.8" hidden="false" customHeight="false" outlineLevel="0" collapsed="false">
      <c r="A5978" s="250" t="n">
        <v>96364</v>
      </c>
      <c r="B5978" s="250" t="s">
        <v>6419</v>
      </c>
      <c r="C5978" s="250" t="s">
        <v>23</v>
      </c>
      <c r="D5978" s="251" t="n">
        <v>138.6</v>
      </c>
    </row>
    <row r="5979" customFormat="false" ht="12.8" hidden="false" customHeight="false" outlineLevel="0" collapsed="false">
      <c r="A5979" s="250" t="n">
        <v>96365</v>
      </c>
      <c r="B5979" s="250" t="s">
        <v>6420</v>
      </c>
      <c r="C5979" s="250" t="s">
        <v>23</v>
      </c>
      <c r="D5979" s="251" t="n">
        <v>157.58</v>
      </c>
    </row>
    <row r="5980" customFormat="false" ht="12.8" hidden="false" customHeight="false" outlineLevel="0" collapsed="false">
      <c r="A5980" s="250" t="n">
        <v>96366</v>
      </c>
      <c r="B5980" s="250" t="s">
        <v>6421</v>
      </c>
      <c r="C5980" s="250" t="s">
        <v>23</v>
      </c>
      <c r="D5980" s="251" t="n">
        <v>141.52</v>
      </c>
    </row>
    <row r="5981" customFormat="false" ht="12.8" hidden="false" customHeight="false" outlineLevel="0" collapsed="false">
      <c r="A5981" s="250" t="n">
        <v>96367</v>
      </c>
      <c r="B5981" s="250" t="s">
        <v>6422</v>
      </c>
      <c r="C5981" s="250" t="s">
        <v>23</v>
      </c>
      <c r="D5981" s="251" t="n">
        <v>152.7</v>
      </c>
    </row>
    <row r="5982" customFormat="false" ht="12.8" hidden="false" customHeight="false" outlineLevel="0" collapsed="false">
      <c r="A5982" s="250" t="n">
        <v>96368</v>
      </c>
      <c r="B5982" s="250" t="s">
        <v>6423</v>
      </c>
      <c r="C5982" s="250" t="s">
        <v>23</v>
      </c>
      <c r="D5982" s="251" t="n">
        <v>165.26</v>
      </c>
    </row>
    <row r="5983" customFormat="false" ht="12.8" hidden="false" customHeight="false" outlineLevel="0" collapsed="false">
      <c r="A5983" s="250" t="n">
        <v>96369</v>
      </c>
      <c r="B5983" s="250" t="s">
        <v>6424</v>
      </c>
      <c r="C5983" s="250" t="s">
        <v>23</v>
      </c>
      <c r="D5983" s="251" t="n">
        <v>184.89</v>
      </c>
    </row>
    <row r="5984" customFormat="false" ht="12.8" hidden="false" customHeight="false" outlineLevel="0" collapsed="false">
      <c r="A5984" s="250" t="n">
        <v>96370</v>
      </c>
      <c r="B5984" s="250" t="s">
        <v>6425</v>
      </c>
      <c r="C5984" s="250" t="s">
        <v>23</v>
      </c>
      <c r="D5984" s="251" t="n">
        <v>57.41</v>
      </c>
    </row>
    <row r="5985" customFormat="false" ht="12.8" hidden="false" customHeight="false" outlineLevel="0" collapsed="false">
      <c r="A5985" s="250" t="n">
        <v>96371</v>
      </c>
      <c r="B5985" s="250" t="s">
        <v>6426</v>
      </c>
      <c r="C5985" s="250" t="s">
        <v>23</v>
      </c>
      <c r="D5985" s="251" t="n">
        <v>66.49</v>
      </c>
    </row>
    <row r="5986" customFormat="false" ht="12.8" hidden="false" customHeight="false" outlineLevel="0" collapsed="false">
      <c r="A5986" s="250" t="n">
        <v>96373</v>
      </c>
      <c r="B5986" s="250" t="s">
        <v>6427</v>
      </c>
      <c r="C5986" s="250" t="s">
        <v>171</v>
      </c>
      <c r="D5986" s="251" t="n">
        <v>10.16</v>
      </c>
    </row>
    <row r="5987" customFormat="false" ht="12.8" hidden="false" customHeight="false" outlineLevel="0" collapsed="false">
      <c r="A5987" s="250" t="n">
        <v>96374</v>
      </c>
      <c r="B5987" s="250" t="s">
        <v>6428</v>
      </c>
      <c r="C5987" s="250" t="s">
        <v>171</v>
      </c>
      <c r="D5987" s="251" t="n">
        <v>33.39</v>
      </c>
    </row>
    <row r="5988" customFormat="false" ht="12.8" hidden="false" customHeight="false" outlineLevel="0" collapsed="false">
      <c r="A5988" s="250" t="n">
        <v>102235</v>
      </c>
      <c r="B5988" s="250" t="s">
        <v>6429</v>
      </c>
      <c r="C5988" s="250" t="s">
        <v>23</v>
      </c>
      <c r="D5988" s="251" t="n">
        <v>560.79</v>
      </c>
    </row>
    <row r="5989" customFormat="false" ht="12.8" hidden="false" customHeight="false" outlineLevel="0" collapsed="false">
      <c r="A5989" s="250" t="n">
        <v>102253</v>
      </c>
      <c r="B5989" s="250" t="s">
        <v>6430</v>
      </c>
      <c r="C5989" s="250" t="s">
        <v>23</v>
      </c>
      <c r="D5989" s="251" t="n">
        <v>949.53</v>
      </c>
    </row>
    <row r="5990" customFormat="false" ht="12.8" hidden="false" customHeight="false" outlineLevel="0" collapsed="false">
      <c r="A5990" s="250" t="n">
        <v>102254</v>
      </c>
      <c r="B5990" s="250" t="s">
        <v>6431</v>
      </c>
      <c r="C5990" s="250" t="s">
        <v>23</v>
      </c>
      <c r="D5990" s="251" t="n">
        <v>913.56</v>
      </c>
    </row>
    <row r="5991" customFormat="false" ht="12.8" hidden="false" customHeight="false" outlineLevel="0" collapsed="false">
      <c r="A5991" s="250" t="n">
        <v>102255</v>
      </c>
      <c r="B5991" s="250" t="s">
        <v>6432</v>
      </c>
      <c r="C5991" s="250" t="s">
        <v>23</v>
      </c>
      <c r="D5991" s="251" t="n">
        <v>993.39</v>
      </c>
    </row>
    <row r="5992" customFormat="false" ht="12.8" hidden="false" customHeight="false" outlineLevel="0" collapsed="false">
      <c r="A5992" s="250" t="n">
        <v>102256</v>
      </c>
      <c r="B5992" s="250" t="s">
        <v>6433</v>
      </c>
      <c r="C5992" s="250" t="s">
        <v>23</v>
      </c>
      <c r="D5992" s="251" t="n">
        <v>959.13</v>
      </c>
    </row>
    <row r="5993" customFormat="false" ht="12.8" hidden="false" customHeight="false" outlineLevel="0" collapsed="false">
      <c r="A5993" s="250" t="n">
        <v>102257</v>
      </c>
      <c r="B5993" s="250" t="s">
        <v>6434</v>
      </c>
      <c r="C5993" s="250" t="s">
        <v>23</v>
      </c>
      <c r="D5993" s="251" t="n">
        <v>348.04</v>
      </c>
    </row>
    <row r="5994" customFormat="false" ht="12.8" hidden="false" customHeight="false" outlineLevel="0" collapsed="false">
      <c r="A5994" s="250" t="n">
        <v>102258</v>
      </c>
      <c r="B5994" s="250" t="s">
        <v>6435</v>
      </c>
      <c r="C5994" s="250" t="s">
        <v>23</v>
      </c>
      <c r="D5994" s="251" t="n">
        <v>411.11</v>
      </c>
    </row>
    <row r="5995" customFormat="false" ht="12.8" hidden="false" customHeight="false" outlineLevel="0" collapsed="false">
      <c r="A5995" s="250" t="n">
        <v>104718</v>
      </c>
      <c r="B5995" s="250" t="s">
        <v>6436</v>
      </c>
      <c r="C5995" s="250" t="s">
        <v>23</v>
      </c>
      <c r="D5995" s="251" t="n">
        <v>116.01</v>
      </c>
    </row>
    <row r="5996" customFormat="false" ht="12.8" hidden="false" customHeight="false" outlineLevel="0" collapsed="false">
      <c r="A5996" s="250" t="n">
        <v>104719</v>
      </c>
      <c r="B5996" s="250" t="s">
        <v>6437</v>
      </c>
      <c r="C5996" s="250" t="s">
        <v>23</v>
      </c>
      <c r="D5996" s="251" t="n">
        <v>162.61</v>
      </c>
    </row>
    <row r="5997" customFormat="false" ht="12.8" hidden="false" customHeight="false" outlineLevel="0" collapsed="false">
      <c r="A5997" s="250" t="n">
        <v>104720</v>
      </c>
      <c r="B5997" s="250" t="s">
        <v>6438</v>
      </c>
      <c r="C5997" s="250" t="s">
        <v>23</v>
      </c>
      <c r="D5997" s="251" t="n">
        <v>144.71</v>
      </c>
    </row>
    <row r="5998" customFormat="false" ht="12.8" hidden="false" customHeight="false" outlineLevel="0" collapsed="false">
      <c r="A5998" s="250" t="n">
        <v>104721</v>
      </c>
      <c r="B5998" s="250" t="s">
        <v>6439</v>
      </c>
      <c r="C5998" s="250" t="s">
        <v>23</v>
      </c>
      <c r="D5998" s="251" t="n">
        <v>191.32</v>
      </c>
    </row>
    <row r="5999" customFormat="false" ht="12.8" hidden="false" customHeight="false" outlineLevel="0" collapsed="false">
      <c r="A5999" s="250" t="n">
        <v>104722</v>
      </c>
      <c r="B5999" s="250" t="s">
        <v>6440</v>
      </c>
      <c r="C5999" s="250" t="s">
        <v>23</v>
      </c>
      <c r="D5999" s="251" t="n">
        <v>173.42</v>
      </c>
    </row>
    <row r="6000" customFormat="false" ht="12.8" hidden="false" customHeight="false" outlineLevel="0" collapsed="false">
      <c r="A6000" s="250" t="n">
        <v>104723</v>
      </c>
      <c r="B6000" s="250" t="s">
        <v>6441</v>
      </c>
      <c r="C6000" s="250" t="s">
        <v>23</v>
      </c>
      <c r="D6000" s="251" t="n">
        <v>220.03</v>
      </c>
    </row>
    <row r="6001" customFormat="false" ht="12.8" hidden="false" customHeight="false" outlineLevel="0" collapsed="false">
      <c r="A6001" s="250" t="n">
        <v>104724</v>
      </c>
      <c r="B6001" s="250" t="s">
        <v>6442</v>
      </c>
      <c r="C6001" s="250" t="s">
        <v>23</v>
      </c>
      <c r="D6001" s="251" t="n">
        <v>83.03</v>
      </c>
    </row>
    <row r="6002" customFormat="false" ht="12.8" hidden="false" customHeight="false" outlineLevel="0" collapsed="false">
      <c r="A6002" s="250" t="n">
        <v>101154</v>
      </c>
      <c r="B6002" s="250" t="s">
        <v>6443</v>
      </c>
      <c r="C6002" s="250" t="s">
        <v>23</v>
      </c>
      <c r="D6002" s="251" t="n">
        <v>141.73</v>
      </c>
    </row>
    <row r="6003" customFormat="false" ht="12.8" hidden="false" customHeight="false" outlineLevel="0" collapsed="false">
      <c r="A6003" s="250" t="n">
        <v>101155</v>
      </c>
      <c r="B6003" s="250" t="s">
        <v>6444</v>
      </c>
      <c r="C6003" s="250" t="s">
        <v>23</v>
      </c>
      <c r="D6003" s="251" t="n">
        <v>199.41</v>
      </c>
    </row>
    <row r="6004" customFormat="false" ht="12.8" hidden="false" customHeight="false" outlineLevel="0" collapsed="false">
      <c r="A6004" s="250" t="n">
        <v>101156</v>
      </c>
      <c r="B6004" s="250" t="s">
        <v>6445</v>
      </c>
      <c r="C6004" s="250" t="s">
        <v>23</v>
      </c>
      <c r="D6004" s="251" t="n">
        <v>292.27</v>
      </c>
    </row>
    <row r="6005" customFormat="false" ht="12.8" hidden="false" customHeight="false" outlineLevel="0" collapsed="false">
      <c r="A6005" s="250" t="n">
        <v>101814</v>
      </c>
      <c r="B6005" s="250" t="s">
        <v>6446</v>
      </c>
      <c r="C6005" s="250" t="s">
        <v>23</v>
      </c>
      <c r="D6005" s="251" t="n">
        <v>53.15</v>
      </c>
    </row>
    <row r="6006" customFormat="false" ht="12.8" hidden="false" customHeight="false" outlineLevel="0" collapsed="false">
      <c r="A6006" s="250" t="n">
        <v>101816</v>
      </c>
      <c r="B6006" s="250" t="s">
        <v>6447</v>
      </c>
      <c r="C6006" s="250" t="s">
        <v>23</v>
      </c>
      <c r="D6006" s="251" t="n">
        <v>77.03</v>
      </c>
    </row>
    <row r="6007" customFormat="false" ht="12.8" hidden="false" customHeight="false" outlineLevel="0" collapsed="false">
      <c r="A6007" s="250" t="n">
        <v>101817</v>
      </c>
      <c r="B6007" s="250" t="s">
        <v>6448</v>
      </c>
      <c r="C6007" s="250" t="s">
        <v>23</v>
      </c>
      <c r="D6007" s="251" t="n">
        <v>60.52</v>
      </c>
    </row>
    <row r="6008" customFormat="false" ht="12.8" hidden="false" customHeight="false" outlineLevel="0" collapsed="false">
      <c r="A6008" s="250" t="n">
        <v>101819</v>
      </c>
      <c r="B6008" s="250" t="s">
        <v>6449</v>
      </c>
      <c r="C6008" s="250" t="s">
        <v>23</v>
      </c>
      <c r="D6008" s="251" t="n">
        <v>74.8</v>
      </c>
    </row>
    <row r="6009" customFormat="false" ht="12.8" hidden="false" customHeight="false" outlineLevel="0" collapsed="false">
      <c r="A6009" s="250" t="n">
        <v>101820</v>
      </c>
      <c r="B6009" s="250" t="s">
        <v>6450</v>
      </c>
      <c r="C6009" s="250" t="s">
        <v>23</v>
      </c>
      <c r="D6009" s="251" t="n">
        <v>53.88</v>
      </c>
    </row>
    <row r="6010" customFormat="false" ht="12.8" hidden="false" customHeight="false" outlineLevel="0" collapsed="false">
      <c r="A6010" s="250" t="n">
        <v>101822</v>
      </c>
      <c r="B6010" s="250" t="s">
        <v>6451</v>
      </c>
      <c r="C6010" s="250" t="s">
        <v>33</v>
      </c>
      <c r="D6010" s="251" t="n">
        <v>159.48</v>
      </c>
    </row>
    <row r="6011" customFormat="false" ht="12.8" hidden="false" customHeight="false" outlineLevel="0" collapsed="false">
      <c r="A6011" s="250" t="n">
        <v>101823</v>
      </c>
      <c r="B6011" s="250" t="s">
        <v>6452</v>
      </c>
      <c r="C6011" s="250" t="s">
        <v>33</v>
      </c>
      <c r="D6011" s="251" t="n">
        <v>188.38</v>
      </c>
    </row>
    <row r="6012" customFormat="false" ht="12.8" hidden="false" customHeight="false" outlineLevel="0" collapsed="false">
      <c r="A6012" s="250" t="n">
        <v>101824</v>
      </c>
      <c r="B6012" s="250" t="s">
        <v>6453</v>
      </c>
      <c r="C6012" s="250" t="s">
        <v>33</v>
      </c>
      <c r="D6012" s="251" t="n">
        <v>215.29</v>
      </c>
    </row>
    <row r="6013" customFormat="false" ht="12.8" hidden="false" customHeight="false" outlineLevel="0" collapsed="false">
      <c r="A6013" s="250" t="n">
        <v>101825</v>
      </c>
      <c r="B6013" s="250" t="s">
        <v>6454</v>
      </c>
      <c r="C6013" s="250" t="s">
        <v>33</v>
      </c>
      <c r="D6013" s="251" t="n">
        <v>241.47</v>
      </c>
    </row>
    <row r="6014" customFormat="false" ht="12.8" hidden="false" customHeight="false" outlineLevel="0" collapsed="false">
      <c r="A6014" s="250" t="n">
        <v>101826</v>
      </c>
      <c r="B6014" s="250" t="s">
        <v>6455</v>
      </c>
      <c r="C6014" s="250" t="s">
        <v>33</v>
      </c>
      <c r="D6014" s="251" t="n">
        <v>267.31</v>
      </c>
    </row>
    <row r="6015" customFormat="false" ht="12.8" hidden="false" customHeight="false" outlineLevel="0" collapsed="false">
      <c r="A6015" s="250" t="n">
        <v>101827</v>
      </c>
      <c r="B6015" s="250" t="s">
        <v>6456</v>
      </c>
      <c r="C6015" s="250" t="s">
        <v>33</v>
      </c>
      <c r="D6015" s="251" t="n">
        <v>217.35</v>
      </c>
    </row>
    <row r="6016" customFormat="false" ht="12.8" hidden="false" customHeight="false" outlineLevel="0" collapsed="false">
      <c r="A6016" s="250" t="n">
        <v>101828</v>
      </c>
      <c r="B6016" s="250" t="s">
        <v>6457</v>
      </c>
      <c r="C6016" s="250" t="s">
        <v>33</v>
      </c>
      <c r="D6016" s="251" t="n">
        <v>207.7</v>
      </c>
    </row>
    <row r="6017" customFormat="false" ht="12.8" hidden="false" customHeight="false" outlineLevel="0" collapsed="false">
      <c r="A6017" s="250" t="n">
        <v>101829</v>
      </c>
      <c r="B6017" s="250" t="s">
        <v>6458</v>
      </c>
      <c r="C6017" s="250" t="s">
        <v>33</v>
      </c>
      <c r="D6017" s="251" t="n">
        <v>270.84</v>
      </c>
    </row>
    <row r="6018" customFormat="false" ht="12.8" hidden="false" customHeight="false" outlineLevel="0" collapsed="false">
      <c r="A6018" s="250" t="n">
        <v>101830</v>
      </c>
      <c r="B6018" s="250" t="s">
        <v>6459</v>
      </c>
      <c r="C6018" s="250" t="s">
        <v>33</v>
      </c>
      <c r="D6018" s="251" t="n">
        <v>295.86</v>
      </c>
    </row>
    <row r="6019" customFormat="false" ht="12.8" hidden="false" customHeight="false" outlineLevel="0" collapsed="false">
      <c r="A6019" s="250" t="n">
        <v>101831</v>
      </c>
      <c r="B6019" s="250" t="s">
        <v>6460</v>
      </c>
      <c r="C6019" s="250" t="s">
        <v>33</v>
      </c>
      <c r="D6019" s="251" t="n">
        <v>320.55</v>
      </c>
    </row>
    <row r="6020" customFormat="false" ht="12.8" hidden="false" customHeight="false" outlineLevel="0" collapsed="false">
      <c r="A6020" s="250" t="n">
        <v>101832</v>
      </c>
      <c r="B6020" s="250" t="s">
        <v>6461</v>
      </c>
      <c r="C6020" s="250" t="s">
        <v>33</v>
      </c>
      <c r="D6020" s="251" t="n">
        <v>261.58</v>
      </c>
    </row>
    <row r="6021" customFormat="false" ht="12.8" hidden="false" customHeight="false" outlineLevel="0" collapsed="false">
      <c r="A6021" s="250" t="n">
        <v>101833</v>
      </c>
      <c r="B6021" s="250" t="s">
        <v>6462</v>
      </c>
      <c r="C6021" s="250" t="s">
        <v>33</v>
      </c>
      <c r="D6021" s="251" t="n">
        <v>286.8</v>
      </c>
    </row>
    <row r="6022" customFormat="false" ht="12.8" hidden="false" customHeight="false" outlineLevel="0" collapsed="false">
      <c r="A6022" s="250" t="n">
        <v>101834</v>
      </c>
      <c r="B6022" s="250" t="s">
        <v>6463</v>
      </c>
      <c r="C6022" s="250" t="s">
        <v>33</v>
      </c>
      <c r="D6022" s="251" t="n">
        <v>311.68</v>
      </c>
    </row>
    <row r="6023" customFormat="false" ht="12.8" hidden="false" customHeight="false" outlineLevel="0" collapsed="false">
      <c r="A6023" s="250" t="n">
        <v>101835</v>
      </c>
      <c r="B6023" s="250" t="s">
        <v>6464</v>
      </c>
      <c r="C6023" s="250" t="s">
        <v>33</v>
      </c>
      <c r="D6023" s="251" t="n">
        <v>273.47</v>
      </c>
    </row>
    <row r="6024" customFormat="false" ht="12.8" hidden="false" customHeight="false" outlineLevel="0" collapsed="false">
      <c r="A6024" s="250" t="n">
        <v>101836</v>
      </c>
      <c r="B6024" s="250" t="s">
        <v>6465</v>
      </c>
      <c r="C6024" s="250" t="s">
        <v>33</v>
      </c>
      <c r="D6024" s="251" t="n">
        <v>29.12</v>
      </c>
    </row>
    <row r="6025" customFormat="false" ht="12.8" hidden="false" customHeight="false" outlineLevel="0" collapsed="false">
      <c r="A6025" s="250" t="n">
        <v>101837</v>
      </c>
      <c r="B6025" s="250" t="s">
        <v>6466</v>
      </c>
      <c r="C6025" s="250" t="s">
        <v>33</v>
      </c>
      <c r="D6025" s="251" t="n">
        <v>58.02</v>
      </c>
    </row>
    <row r="6026" customFormat="false" ht="12.8" hidden="false" customHeight="false" outlineLevel="0" collapsed="false">
      <c r="A6026" s="250" t="n">
        <v>101838</v>
      </c>
      <c r="B6026" s="250" t="s">
        <v>6467</v>
      </c>
      <c r="C6026" s="250" t="s">
        <v>33</v>
      </c>
      <c r="D6026" s="251" t="n">
        <v>84.93</v>
      </c>
    </row>
    <row r="6027" customFormat="false" ht="12.8" hidden="false" customHeight="false" outlineLevel="0" collapsed="false">
      <c r="A6027" s="250" t="n">
        <v>101839</v>
      </c>
      <c r="B6027" s="250" t="s">
        <v>6468</v>
      </c>
      <c r="C6027" s="250" t="s">
        <v>33</v>
      </c>
      <c r="D6027" s="251" t="n">
        <v>111.1</v>
      </c>
    </row>
    <row r="6028" customFormat="false" ht="12.8" hidden="false" customHeight="false" outlineLevel="0" collapsed="false">
      <c r="A6028" s="250" t="n">
        <v>101840</v>
      </c>
      <c r="B6028" s="250" t="s">
        <v>6469</v>
      </c>
      <c r="C6028" s="250" t="s">
        <v>33</v>
      </c>
      <c r="D6028" s="251" t="n">
        <v>190.03</v>
      </c>
    </row>
    <row r="6029" customFormat="false" ht="12.8" hidden="false" customHeight="false" outlineLevel="0" collapsed="false">
      <c r="A6029" s="250" t="n">
        <v>101841</v>
      </c>
      <c r="B6029" s="250" t="s">
        <v>6470</v>
      </c>
      <c r="C6029" s="250" t="s">
        <v>33</v>
      </c>
      <c r="D6029" s="251" t="n">
        <v>86.99</v>
      </c>
    </row>
    <row r="6030" customFormat="false" ht="12.8" hidden="false" customHeight="false" outlineLevel="0" collapsed="false">
      <c r="A6030" s="250" t="n">
        <v>101842</v>
      </c>
      <c r="B6030" s="250" t="s">
        <v>6471</v>
      </c>
      <c r="C6030" s="250" t="s">
        <v>33</v>
      </c>
      <c r="D6030" s="251" t="n">
        <v>77.34</v>
      </c>
    </row>
    <row r="6031" customFormat="false" ht="12.8" hidden="false" customHeight="false" outlineLevel="0" collapsed="false">
      <c r="A6031" s="250" t="n">
        <v>101843</v>
      </c>
      <c r="B6031" s="250" t="s">
        <v>6472</v>
      </c>
      <c r="C6031" s="250" t="s">
        <v>33</v>
      </c>
      <c r="D6031" s="251" t="n">
        <v>140.48</v>
      </c>
    </row>
    <row r="6032" customFormat="false" ht="12.8" hidden="false" customHeight="false" outlineLevel="0" collapsed="false">
      <c r="A6032" s="250" t="n">
        <v>101844</v>
      </c>
      <c r="B6032" s="250" t="s">
        <v>6473</v>
      </c>
      <c r="C6032" s="250" t="s">
        <v>33</v>
      </c>
      <c r="D6032" s="251" t="n">
        <v>165.5</v>
      </c>
    </row>
    <row r="6033" customFormat="false" ht="12.8" hidden="false" customHeight="false" outlineLevel="0" collapsed="false">
      <c r="A6033" s="250" t="n">
        <v>101845</v>
      </c>
      <c r="B6033" s="250" t="s">
        <v>6474</v>
      </c>
      <c r="C6033" s="250" t="s">
        <v>33</v>
      </c>
      <c r="D6033" s="251" t="n">
        <v>190.19</v>
      </c>
    </row>
    <row r="6034" customFormat="false" ht="12.8" hidden="false" customHeight="false" outlineLevel="0" collapsed="false">
      <c r="A6034" s="250" t="n">
        <v>101846</v>
      </c>
      <c r="B6034" s="250" t="s">
        <v>6475</v>
      </c>
      <c r="C6034" s="250" t="s">
        <v>33</v>
      </c>
      <c r="D6034" s="251" t="n">
        <v>131.22</v>
      </c>
    </row>
    <row r="6035" customFormat="false" ht="12.8" hidden="false" customHeight="false" outlineLevel="0" collapsed="false">
      <c r="A6035" s="250" t="n">
        <v>101847</v>
      </c>
      <c r="B6035" s="250" t="s">
        <v>6476</v>
      </c>
      <c r="C6035" s="250" t="s">
        <v>33</v>
      </c>
      <c r="D6035" s="251" t="n">
        <v>156.44</v>
      </c>
    </row>
    <row r="6036" customFormat="false" ht="12.8" hidden="false" customHeight="false" outlineLevel="0" collapsed="false">
      <c r="A6036" s="250" t="n">
        <v>101848</v>
      </c>
      <c r="B6036" s="250" t="s">
        <v>6477</v>
      </c>
      <c r="C6036" s="250" t="s">
        <v>33</v>
      </c>
      <c r="D6036" s="251" t="n">
        <v>181.32</v>
      </c>
    </row>
    <row r="6037" customFormat="false" ht="12.8" hidden="false" customHeight="false" outlineLevel="0" collapsed="false">
      <c r="A6037" s="250" t="n">
        <v>101849</v>
      </c>
      <c r="B6037" s="250" t="s">
        <v>6478</v>
      </c>
      <c r="C6037" s="250" t="s">
        <v>33</v>
      </c>
      <c r="D6037" s="251" t="n">
        <v>143.11</v>
      </c>
    </row>
    <row r="6038" customFormat="false" ht="12.8" hidden="false" customHeight="false" outlineLevel="0" collapsed="false">
      <c r="A6038" s="250" t="n">
        <v>101850</v>
      </c>
      <c r="B6038" s="250" t="s">
        <v>6479</v>
      </c>
      <c r="C6038" s="250" t="s">
        <v>23</v>
      </c>
      <c r="D6038" s="251" t="n">
        <v>68.95</v>
      </c>
    </row>
    <row r="6039" customFormat="false" ht="12.8" hidden="false" customHeight="false" outlineLevel="0" collapsed="false">
      <c r="A6039" s="250" t="n">
        <v>101852</v>
      </c>
      <c r="B6039" s="250" t="s">
        <v>6480</v>
      </c>
      <c r="C6039" s="250" t="s">
        <v>23</v>
      </c>
      <c r="D6039" s="251" t="n">
        <v>83.4</v>
      </c>
    </row>
    <row r="6040" customFormat="false" ht="12.8" hidden="false" customHeight="false" outlineLevel="0" collapsed="false">
      <c r="A6040" s="250" t="n">
        <v>101853</v>
      </c>
      <c r="B6040" s="250" t="s">
        <v>6481</v>
      </c>
      <c r="C6040" s="250" t="s">
        <v>23</v>
      </c>
      <c r="D6040" s="251" t="n">
        <v>59.77</v>
      </c>
    </row>
    <row r="6041" customFormat="false" ht="12.8" hidden="false" customHeight="false" outlineLevel="0" collapsed="false">
      <c r="A6041" s="250" t="n">
        <v>101855</v>
      </c>
      <c r="B6041" s="250" t="s">
        <v>6482</v>
      </c>
      <c r="C6041" s="250" t="s">
        <v>23</v>
      </c>
      <c r="D6041" s="251" t="n">
        <v>83.71</v>
      </c>
    </row>
    <row r="6042" customFormat="false" ht="12.8" hidden="false" customHeight="false" outlineLevel="0" collapsed="false">
      <c r="A6042" s="250" t="n">
        <v>101856</v>
      </c>
      <c r="B6042" s="250" t="s">
        <v>6483</v>
      </c>
      <c r="C6042" s="250" t="s">
        <v>23</v>
      </c>
      <c r="D6042" s="251" t="n">
        <v>32.83</v>
      </c>
    </row>
    <row r="6043" customFormat="false" ht="12.8" hidden="false" customHeight="false" outlineLevel="0" collapsed="false">
      <c r="A6043" s="250" t="n">
        <v>101857</v>
      </c>
      <c r="B6043" s="250" t="s">
        <v>6484</v>
      </c>
      <c r="C6043" s="250" t="s">
        <v>23</v>
      </c>
      <c r="D6043" s="251" t="n">
        <v>41.59</v>
      </c>
    </row>
    <row r="6044" customFormat="false" ht="12.8" hidden="false" customHeight="false" outlineLevel="0" collapsed="false">
      <c r="A6044" s="250" t="n">
        <v>101858</v>
      </c>
      <c r="B6044" s="250" t="s">
        <v>6485</v>
      </c>
      <c r="C6044" s="250" t="s">
        <v>23</v>
      </c>
      <c r="D6044" s="251" t="n">
        <v>33.58</v>
      </c>
    </row>
    <row r="6045" customFormat="false" ht="12.8" hidden="false" customHeight="false" outlineLevel="0" collapsed="false">
      <c r="A6045" s="250" t="n">
        <v>101859</v>
      </c>
      <c r="B6045" s="250" t="s">
        <v>6486</v>
      </c>
      <c r="C6045" s="250" t="s">
        <v>23</v>
      </c>
      <c r="D6045" s="251" t="n">
        <v>37.33</v>
      </c>
    </row>
    <row r="6046" customFormat="false" ht="12.8" hidden="false" customHeight="false" outlineLevel="0" collapsed="false">
      <c r="A6046" s="250" t="n">
        <v>101860</v>
      </c>
      <c r="B6046" s="250" t="s">
        <v>6487</v>
      </c>
      <c r="C6046" s="250" t="s">
        <v>23</v>
      </c>
      <c r="D6046" s="251" t="n">
        <v>43.24</v>
      </c>
    </row>
    <row r="6047" customFormat="false" ht="12.8" hidden="false" customHeight="false" outlineLevel="0" collapsed="false">
      <c r="A6047" s="250" t="n">
        <v>101861</v>
      </c>
      <c r="B6047" s="250" t="s">
        <v>6488</v>
      </c>
      <c r="C6047" s="250" t="s">
        <v>23</v>
      </c>
      <c r="D6047" s="251" t="n">
        <v>40.31</v>
      </c>
    </row>
    <row r="6048" customFormat="false" ht="12.8" hidden="false" customHeight="false" outlineLevel="0" collapsed="false">
      <c r="A6048" s="250" t="n">
        <v>101862</v>
      </c>
      <c r="B6048" s="250" t="s">
        <v>6489</v>
      </c>
      <c r="C6048" s="250" t="s">
        <v>23</v>
      </c>
      <c r="D6048" s="251" t="n">
        <v>44.15</v>
      </c>
    </row>
    <row r="6049" customFormat="false" ht="12.8" hidden="false" customHeight="false" outlineLevel="0" collapsed="false">
      <c r="A6049" s="250" t="n">
        <v>101863</v>
      </c>
      <c r="B6049" s="250" t="s">
        <v>6490</v>
      </c>
      <c r="C6049" s="250" t="s">
        <v>23</v>
      </c>
      <c r="D6049" s="251" t="n">
        <v>34.09</v>
      </c>
    </row>
    <row r="6050" customFormat="false" ht="12.8" hidden="false" customHeight="false" outlineLevel="0" collapsed="false">
      <c r="A6050" s="250" t="n">
        <v>101864</v>
      </c>
      <c r="B6050" s="250" t="s">
        <v>6491</v>
      </c>
      <c r="C6050" s="250" t="s">
        <v>23</v>
      </c>
      <c r="D6050" s="251" t="n">
        <v>40.01</v>
      </c>
    </row>
    <row r="6051" customFormat="false" ht="12.8" hidden="false" customHeight="false" outlineLevel="0" collapsed="false">
      <c r="A6051" s="250" t="n">
        <v>101865</v>
      </c>
      <c r="B6051" s="250" t="s">
        <v>6492</v>
      </c>
      <c r="C6051" s="250" t="s">
        <v>23</v>
      </c>
      <c r="D6051" s="251" t="n">
        <v>45.92</v>
      </c>
    </row>
    <row r="6052" customFormat="false" ht="12.8" hidden="false" customHeight="false" outlineLevel="0" collapsed="false">
      <c r="A6052" s="250" t="n">
        <v>101866</v>
      </c>
      <c r="B6052" s="250" t="s">
        <v>6493</v>
      </c>
      <c r="C6052" s="250" t="s">
        <v>23</v>
      </c>
      <c r="D6052" s="251" t="n">
        <v>40.61</v>
      </c>
    </row>
    <row r="6053" customFormat="false" ht="12.8" hidden="false" customHeight="false" outlineLevel="0" collapsed="false">
      <c r="A6053" s="250" t="n">
        <v>101867</v>
      </c>
      <c r="B6053" s="250" t="s">
        <v>6494</v>
      </c>
      <c r="C6053" s="250" t="s">
        <v>23</v>
      </c>
      <c r="D6053" s="251" t="n">
        <v>46.52</v>
      </c>
    </row>
    <row r="6054" customFormat="false" ht="12.8" hidden="false" customHeight="false" outlineLevel="0" collapsed="false">
      <c r="A6054" s="250" t="n">
        <v>101868</v>
      </c>
      <c r="B6054" s="250" t="s">
        <v>6495</v>
      </c>
      <c r="C6054" s="250" t="s">
        <v>23</v>
      </c>
      <c r="D6054" s="251" t="n">
        <v>36.47</v>
      </c>
    </row>
    <row r="6055" customFormat="false" ht="12.8" hidden="false" customHeight="false" outlineLevel="0" collapsed="false">
      <c r="A6055" s="250" t="n">
        <v>101869</v>
      </c>
      <c r="B6055" s="250" t="s">
        <v>6496</v>
      </c>
      <c r="C6055" s="250" t="s">
        <v>23</v>
      </c>
      <c r="D6055" s="251" t="n">
        <v>42.39</v>
      </c>
    </row>
    <row r="6056" customFormat="false" ht="12.8" hidden="false" customHeight="false" outlineLevel="0" collapsed="false">
      <c r="A6056" s="250" t="n">
        <v>101870</v>
      </c>
      <c r="B6056" s="250" t="s">
        <v>6497</v>
      </c>
      <c r="C6056" s="250" t="s">
        <v>23</v>
      </c>
      <c r="D6056" s="251" t="n">
        <v>48.3</v>
      </c>
    </row>
    <row r="6057" customFormat="false" ht="12.8" hidden="false" customHeight="false" outlineLevel="0" collapsed="false">
      <c r="A6057" s="250" t="n">
        <v>102098</v>
      </c>
      <c r="B6057" s="250" t="s">
        <v>6498</v>
      </c>
      <c r="C6057" s="250" t="s">
        <v>33</v>
      </c>
      <c r="D6057" s="251" t="n">
        <v>1964.37</v>
      </c>
    </row>
    <row r="6058" customFormat="false" ht="12.8" hidden="false" customHeight="false" outlineLevel="0" collapsed="false">
      <c r="A6058" s="250" t="n">
        <v>102988</v>
      </c>
      <c r="B6058" s="250" t="s">
        <v>6499</v>
      </c>
      <c r="C6058" s="250" t="s">
        <v>23</v>
      </c>
      <c r="D6058" s="251" t="n">
        <v>72.74</v>
      </c>
    </row>
    <row r="6059" customFormat="false" ht="12.8" hidden="false" customHeight="false" outlineLevel="0" collapsed="false">
      <c r="A6059" s="250" t="n">
        <v>100576</v>
      </c>
      <c r="B6059" s="250" t="s">
        <v>6500</v>
      </c>
      <c r="C6059" s="250" t="s">
        <v>23</v>
      </c>
      <c r="D6059" s="251" t="n">
        <v>2.14</v>
      </c>
    </row>
    <row r="6060" customFormat="false" ht="12.8" hidden="false" customHeight="false" outlineLevel="0" collapsed="false">
      <c r="A6060" s="250" t="n">
        <v>100577</v>
      </c>
      <c r="B6060" s="250" t="s">
        <v>6501</v>
      </c>
      <c r="C6060" s="250" t="s">
        <v>23</v>
      </c>
      <c r="D6060" s="251" t="n">
        <v>0.5</v>
      </c>
    </row>
    <row r="6061" customFormat="false" ht="12.8" hidden="false" customHeight="false" outlineLevel="0" collapsed="false">
      <c r="A6061" s="250" t="n">
        <v>105597</v>
      </c>
      <c r="B6061" s="250" t="s">
        <v>6502</v>
      </c>
      <c r="C6061" s="250" t="s">
        <v>23</v>
      </c>
      <c r="D6061" s="251" t="n">
        <v>4.06</v>
      </c>
    </row>
    <row r="6062" customFormat="false" ht="12.8" hidden="false" customHeight="false" outlineLevel="0" collapsed="false">
      <c r="A6062" s="250" t="n">
        <v>105598</v>
      </c>
      <c r="B6062" s="250" t="s">
        <v>6503</v>
      </c>
      <c r="C6062" s="250" t="s">
        <v>23</v>
      </c>
      <c r="D6062" s="251" t="n">
        <v>2.01</v>
      </c>
    </row>
    <row r="6063" customFormat="false" ht="12.8" hidden="false" customHeight="false" outlineLevel="0" collapsed="false">
      <c r="A6063" s="250" t="n">
        <v>96388</v>
      </c>
      <c r="B6063" s="250" t="s">
        <v>6504</v>
      </c>
      <c r="C6063" s="250" t="s">
        <v>33</v>
      </c>
      <c r="D6063" s="251" t="n">
        <v>9.36</v>
      </c>
    </row>
    <row r="6064" customFormat="false" ht="12.8" hidden="false" customHeight="false" outlineLevel="0" collapsed="false">
      <c r="A6064" s="250" t="n">
        <v>96389</v>
      </c>
      <c r="B6064" s="250" t="s">
        <v>6505</v>
      </c>
      <c r="C6064" s="250" t="s">
        <v>33</v>
      </c>
      <c r="D6064" s="251" t="n">
        <v>43.23</v>
      </c>
    </row>
    <row r="6065" customFormat="false" ht="12.8" hidden="false" customHeight="false" outlineLevel="0" collapsed="false">
      <c r="A6065" s="250" t="n">
        <v>96390</v>
      </c>
      <c r="B6065" s="250" t="s">
        <v>6506</v>
      </c>
      <c r="C6065" s="250" t="s">
        <v>33</v>
      </c>
      <c r="D6065" s="251" t="n">
        <v>70.14</v>
      </c>
    </row>
    <row r="6066" customFormat="false" ht="12.8" hidden="false" customHeight="false" outlineLevel="0" collapsed="false">
      <c r="A6066" s="250" t="n">
        <v>96391</v>
      </c>
      <c r="B6066" s="250" t="s">
        <v>6507</v>
      </c>
      <c r="C6066" s="250" t="s">
        <v>33</v>
      </c>
      <c r="D6066" s="251" t="n">
        <v>96.32</v>
      </c>
    </row>
    <row r="6067" customFormat="false" ht="12.8" hidden="false" customHeight="false" outlineLevel="0" collapsed="false">
      <c r="A6067" s="250" t="n">
        <v>96392</v>
      </c>
      <c r="B6067" s="250" t="s">
        <v>6508</v>
      </c>
      <c r="C6067" s="250" t="s">
        <v>33</v>
      </c>
      <c r="D6067" s="251" t="n">
        <v>122.16</v>
      </c>
    </row>
    <row r="6068" customFormat="false" ht="12.8" hidden="false" customHeight="false" outlineLevel="0" collapsed="false">
      <c r="A6068" s="250" t="n">
        <v>96396</v>
      </c>
      <c r="B6068" s="250" t="s">
        <v>6509</v>
      </c>
      <c r="C6068" s="250" t="s">
        <v>33</v>
      </c>
      <c r="D6068" s="251" t="n">
        <v>128.59</v>
      </c>
    </row>
    <row r="6069" customFormat="false" ht="12.8" hidden="false" customHeight="false" outlineLevel="0" collapsed="false">
      <c r="A6069" s="250" t="n">
        <v>96397</v>
      </c>
      <c r="B6069" s="250" t="s">
        <v>6510</v>
      </c>
      <c r="C6069" s="250" t="s">
        <v>33</v>
      </c>
      <c r="D6069" s="251" t="n">
        <v>181.23</v>
      </c>
    </row>
    <row r="6070" customFormat="false" ht="12.8" hidden="false" customHeight="false" outlineLevel="0" collapsed="false">
      <c r="A6070" s="250" t="n">
        <v>96398</v>
      </c>
      <c r="B6070" s="250" t="s">
        <v>6511</v>
      </c>
      <c r="C6070" s="250" t="s">
        <v>33</v>
      </c>
      <c r="D6070" s="251" t="n">
        <v>249.73</v>
      </c>
    </row>
    <row r="6071" customFormat="false" ht="12.8" hidden="false" customHeight="false" outlineLevel="0" collapsed="false">
      <c r="A6071" s="250" t="n">
        <v>96399</v>
      </c>
      <c r="B6071" s="250" t="s">
        <v>6512</v>
      </c>
      <c r="C6071" s="250" t="s">
        <v>33</v>
      </c>
      <c r="D6071" s="251" t="n">
        <v>90.48</v>
      </c>
    </row>
    <row r="6072" customFormat="false" ht="12.8" hidden="false" customHeight="false" outlineLevel="0" collapsed="false">
      <c r="A6072" s="250" t="n">
        <v>96400</v>
      </c>
      <c r="B6072" s="250" t="s">
        <v>6513</v>
      </c>
      <c r="C6072" s="250" t="s">
        <v>33</v>
      </c>
      <c r="D6072" s="251" t="n">
        <v>119.45</v>
      </c>
    </row>
    <row r="6073" customFormat="false" ht="12.8" hidden="false" customHeight="false" outlineLevel="0" collapsed="false">
      <c r="A6073" s="250" t="n">
        <v>100564</v>
      </c>
      <c r="B6073" s="250" t="s">
        <v>6514</v>
      </c>
      <c r="C6073" s="250" t="s">
        <v>33</v>
      </c>
      <c r="D6073" s="251" t="n">
        <v>83.74</v>
      </c>
    </row>
    <row r="6074" customFormat="false" ht="12.8" hidden="false" customHeight="false" outlineLevel="0" collapsed="false">
      <c r="A6074" s="250" t="n">
        <v>100565</v>
      </c>
      <c r="B6074" s="250" t="s">
        <v>6515</v>
      </c>
      <c r="C6074" s="250" t="s">
        <v>33</v>
      </c>
      <c r="D6074" s="251" t="n">
        <v>74.09</v>
      </c>
    </row>
    <row r="6075" customFormat="false" ht="12.8" hidden="false" customHeight="false" outlineLevel="0" collapsed="false">
      <c r="A6075" s="250" t="n">
        <v>100566</v>
      </c>
      <c r="B6075" s="250" t="s">
        <v>6516</v>
      </c>
      <c r="C6075" s="250" t="s">
        <v>33</v>
      </c>
      <c r="D6075" s="251" t="n">
        <v>137.13</v>
      </c>
    </row>
    <row r="6076" customFormat="false" ht="12.8" hidden="false" customHeight="false" outlineLevel="0" collapsed="false">
      <c r="A6076" s="250" t="n">
        <v>100567</v>
      </c>
      <c r="B6076" s="250" t="s">
        <v>6517</v>
      </c>
      <c r="C6076" s="250" t="s">
        <v>33</v>
      </c>
      <c r="D6076" s="251" t="n">
        <v>162.15</v>
      </c>
    </row>
    <row r="6077" customFormat="false" ht="12.8" hidden="false" customHeight="false" outlineLevel="0" collapsed="false">
      <c r="A6077" s="250" t="n">
        <v>100568</v>
      </c>
      <c r="B6077" s="250" t="s">
        <v>6518</v>
      </c>
      <c r="C6077" s="250" t="s">
        <v>33</v>
      </c>
      <c r="D6077" s="251" t="n">
        <v>186.84</v>
      </c>
    </row>
    <row r="6078" customFormat="false" ht="12.8" hidden="false" customHeight="false" outlineLevel="0" collapsed="false">
      <c r="A6078" s="250" t="n">
        <v>100569</v>
      </c>
      <c r="B6078" s="250" t="s">
        <v>6519</v>
      </c>
      <c r="C6078" s="250" t="s">
        <v>33</v>
      </c>
      <c r="D6078" s="251" t="n">
        <v>127.87</v>
      </c>
    </row>
    <row r="6079" customFormat="false" ht="12.8" hidden="false" customHeight="false" outlineLevel="0" collapsed="false">
      <c r="A6079" s="250" t="n">
        <v>100570</v>
      </c>
      <c r="B6079" s="250" t="s">
        <v>6520</v>
      </c>
      <c r="C6079" s="250" t="s">
        <v>33</v>
      </c>
      <c r="D6079" s="251" t="n">
        <v>153.09</v>
      </c>
    </row>
    <row r="6080" customFormat="false" ht="12.8" hidden="false" customHeight="false" outlineLevel="0" collapsed="false">
      <c r="A6080" s="250" t="n">
        <v>100571</v>
      </c>
      <c r="B6080" s="250" t="s">
        <v>6521</v>
      </c>
      <c r="C6080" s="250" t="s">
        <v>33</v>
      </c>
      <c r="D6080" s="251" t="n">
        <v>177.96</v>
      </c>
    </row>
    <row r="6081" customFormat="false" ht="12.8" hidden="false" customHeight="false" outlineLevel="0" collapsed="false">
      <c r="A6081" s="250" t="n">
        <v>100572</v>
      </c>
      <c r="B6081" s="250" t="s">
        <v>6522</v>
      </c>
      <c r="C6081" s="250" t="s">
        <v>33</v>
      </c>
      <c r="D6081" s="251" t="n">
        <v>89.46</v>
      </c>
    </row>
    <row r="6082" customFormat="false" ht="12.8" hidden="false" customHeight="false" outlineLevel="0" collapsed="false">
      <c r="A6082" s="250" t="n">
        <v>100573</v>
      </c>
      <c r="B6082" s="250" t="s">
        <v>6523</v>
      </c>
      <c r="C6082" s="250" t="s">
        <v>33</v>
      </c>
      <c r="D6082" s="251" t="n">
        <v>79.81</v>
      </c>
    </row>
    <row r="6083" customFormat="false" ht="12.8" hidden="false" customHeight="false" outlineLevel="0" collapsed="false">
      <c r="A6083" s="250" t="n">
        <v>100574</v>
      </c>
      <c r="B6083" s="250" t="s">
        <v>6524</v>
      </c>
      <c r="C6083" s="250" t="s">
        <v>33</v>
      </c>
      <c r="D6083" s="251" t="n">
        <v>1.44</v>
      </c>
    </row>
    <row r="6084" customFormat="false" ht="12.8" hidden="false" customHeight="false" outlineLevel="0" collapsed="false">
      <c r="A6084" s="250" t="n">
        <v>100575</v>
      </c>
      <c r="B6084" s="250" t="s">
        <v>6525</v>
      </c>
      <c r="C6084" s="250" t="s">
        <v>23</v>
      </c>
      <c r="D6084" s="251" t="n">
        <v>1.98</v>
      </c>
    </row>
    <row r="6085" customFormat="false" ht="12.8" hidden="false" customHeight="false" outlineLevel="0" collapsed="false">
      <c r="A6085" s="250" t="n">
        <v>101767</v>
      </c>
      <c r="B6085" s="250" t="s">
        <v>6526</v>
      </c>
      <c r="C6085" s="250" t="s">
        <v>33</v>
      </c>
      <c r="D6085" s="251" t="n">
        <v>31.9</v>
      </c>
    </row>
    <row r="6086" customFormat="false" ht="12.8" hidden="false" customHeight="false" outlineLevel="0" collapsed="false">
      <c r="A6086" s="250" t="n">
        <v>101768</v>
      </c>
      <c r="B6086" s="250" t="s">
        <v>6527</v>
      </c>
      <c r="C6086" s="250" t="s">
        <v>33</v>
      </c>
      <c r="D6086" s="251" t="n">
        <v>26.85</v>
      </c>
    </row>
    <row r="6087" customFormat="false" ht="12.8" hidden="false" customHeight="false" outlineLevel="0" collapsed="false">
      <c r="A6087" s="250" t="n">
        <v>105566</v>
      </c>
      <c r="B6087" s="250" t="s">
        <v>6528</v>
      </c>
      <c r="C6087" s="250" t="s">
        <v>33</v>
      </c>
      <c r="D6087" s="251" t="n">
        <v>11.68</v>
      </c>
    </row>
    <row r="6088" customFormat="false" ht="12.8" hidden="false" customHeight="false" outlineLevel="0" collapsed="false">
      <c r="A6088" s="250" t="n">
        <v>105567</v>
      </c>
      <c r="B6088" s="250" t="s">
        <v>6529</v>
      </c>
      <c r="C6088" s="250" t="s">
        <v>33</v>
      </c>
      <c r="D6088" s="251" t="n">
        <v>15.53</v>
      </c>
    </row>
    <row r="6089" customFormat="false" ht="12.8" hidden="false" customHeight="false" outlineLevel="0" collapsed="false">
      <c r="A6089" s="250" t="n">
        <v>105568</v>
      </c>
      <c r="B6089" s="250" t="s">
        <v>6530</v>
      </c>
      <c r="C6089" s="250" t="s">
        <v>33</v>
      </c>
      <c r="D6089" s="251" t="n">
        <v>12.38</v>
      </c>
    </row>
    <row r="6090" customFormat="false" ht="12.8" hidden="false" customHeight="false" outlineLevel="0" collapsed="false">
      <c r="A6090" s="250" t="n">
        <v>105569</v>
      </c>
      <c r="B6090" s="250" t="s">
        <v>6531</v>
      </c>
      <c r="C6090" s="250" t="s">
        <v>33</v>
      </c>
      <c r="D6090" s="251" t="n">
        <v>7.77</v>
      </c>
    </row>
    <row r="6091" customFormat="false" ht="12.8" hidden="false" customHeight="false" outlineLevel="0" collapsed="false">
      <c r="A6091" s="250" t="n">
        <v>105570</v>
      </c>
      <c r="B6091" s="250" t="s">
        <v>6532</v>
      </c>
      <c r="C6091" s="250" t="s">
        <v>33</v>
      </c>
      <c r="D6091" s="251" t="n">
        <v>10.23</v>
      </c>
    </row>
    <row r="6092" customFormat="false" ht="12.8" hidden="false" customHeight="false" outlineLevel="0" collapsed="false">
      <c r="A6092" s="250" t="n">
        <v>105571</v>
      </c>
      <c r="B6092" s="250" t="s">
        <v>6533</v>
      </c>
      <c r="C6092" s="250" t="s">
        <v>33</v>
      </c>
      <c r="D6092" s="251" t="n">
        <v>49.37</v>
      </c>
    </row>
    <row r="6093" customFormat="false" ht="12.8" hidden="false" customHeight="false" outlineLevel="0" collapsed="false">
      <c r="A6093" s="250" t="n">
        <v>105572</v>
      </c>
      <c r="B6093" s="250" t="s">
        <v>6534</v>
      </c>
      <c r="C6093" s="250" t="s">
        <v>33</v>
      </c>
      <c r="D6093" s="251" t="n">
        <v>56.72</v>
      </c>
    </row>
    <row r="6094" customFormat="false" ht="12.8" hidden="false" customHeight="false" outlineLevel="0" collapsed="false">
      <c r="A6094" s="250" t="n">
        <v>105573</v>
      </c>
      <c r="B6094" s="250" t="s">
        <v>6535</v>
      </c>
      <c r="C6094" s="250" t="s">
        <v>33</v>
      </c>
      <c r="D6094" s="251" t="n">
        <v>83.63</v>
      </c>
    </row>
    <row r="6095" customFormat="false" ht="12.8" hidden="false" customHeight="false" outlineLevel="0" collapsed="false">
      <c r="A6095" s="250" t="n">
        <v>105574</v>
      </c>
      <c r="B6095" s="250" t="s">
        <v>6536</v>
      </c>
      <c r="C6095" s="250" t="s">
        <v>33</v>
      </c>
      <c r="D6095" s="251" t="n">
        <v>48.14</v>
      </c>
    </row>
    <row r="6096" customFormat="false" ht="12.8" hidden="false" customHeight="false" outlineLevel="0" collapsed="false">
      <c r="A6096" s="250" t="n">
        <v>105575</v>
      </c>
      <c r="B6096" s="250" t="s">
        <v>6537</v>
      </c>
      <c r="C6096" s="250" t="s">
        <v>33</v>
      </c>
      <c r="D6096" s="251" t="n">
        <v>42.28</v>
      </c>
    </row>
    <row r="6097" customFormat="false" ht="12.8" hidden="false" customHeight="false" outlineLevel="0" collapsed="false">
      <c r="A6097" s="250" t="n">
        <v>105576</v>
      </c>
      <c r="B6097" s="250" t="s">
        <v>6538</v>
      </c>
      <c r="C6097" s="250" t="s">
        <v>33</v>
      </c>
      <c r="D6097" s="251" t="n">
        <v>46.97</v>
      </c>
    </row>
    <row r="6098" customFormat="false" ht="12.8" hidden="false" customHeight="false" outlineLevel="0" collapsed="false">
      <c r="A6098" s="250" t="n">
        <v>105577</v>
      </c>
      <c r="B6098" s="250" t="s">
        <v>6539</v>
      </c>
      <c r="C6098" s="250" t="s">
        <v>33</v>
      </c>
      <c r="D6098" s="251" t="n">
        <v>104.24</v>
      </c>
    </row>
    <row r="6099" customFormat="false" ht="12.8" hidden="false" customHeight="false" outlineLevel="0" collapsed="false">
      <c r="A6099" s="250" t="n">
        <v>105578</v>
      </c>
      <c r="B6099" s="250" t="s">
        <v>6540</v>
      </c>
      <c r="C6099" s="250" t="s">
        <v>33</v>
      </c>
      <c r="D6099" s="251" t="n">
        <v>93.53</v>
      </c>
    </row>
    <row r="6100" customFormat="false" ht="12.8" hidden="false" customHeight="false" outlineLevel="0" collapsed="false">
      <c r="A6100" s="250" t="n">
        <v>105579</v>
      </c>
      <c r="B6100" s="250" t="s">
        <v>6541</v>
      </c>
      <c r="C6100" s="250" t="s">
        <v>33</v>
      </c>
      <c r="D6100" s="251" t="n">
        <v>94.59</v>
      </c>
    </row>
    <row r="6101" customFormat="false" ht="12.8" hidden="false" customHeight="false" outlineLevel="0" collapsed="false">
      <c r="A6101" s="250" t="n">
        <v>105580</v>
      </c>
      <c r="B6101" s="250" t="s">
        <v>6542</v>
      </c>
      <c r="C6101" s="250" t="s">
        <v>33</v>
      </c>
      <c r="D6101" s="251" t="n">
        <v>83.88</v>
      </c>
    </row>
    <row r="6102" customFormat="false" ht="12.8" hidden="false" customHeight="false" outlineLevel="0" collapsed="false">
      <c r="A6102" s="250" t="n">
        <v>105581</v>
      </c>
      <c r="B6102" s="250" t="s">
        <v>6543</v>
      </c>
      <c r="C6102" s="250" t="s">
        <v>33</v>
      </c>
      <c r="D6102" s="251" t="n">
        <v>70.27</v>
      </c>
    </row>
    <row r="6103" customFormat="false" ht="12.8" hidden="false" customHeight="false" outlineLevel="0" collapsed="false">
      <c r="A6103" s="250" t="n">
        <v>105582</v>
      </c>
      <c r="B6103" s="250" t="s">
        <v>6544</v>
      </c>
      <c r="C6103" s="250" t="s">
        <v>33</v>
      </c>
      <c r="D6103" s="251" t="n">
        <v>78.54</v>
      </c>
    </row>
    <row r="6104" customFormat="false" ht="12.8" hidden="false" customHeight="false" outlineLevel="0" collapsed="false">
      <c r="A6104" s="250" t="n">
        <v>105585</v>
      </c>
      <c r="B6104" s="250" t="s">
        <v>6545</v>
      </c>
      <c r="C6104" s="250" t="s">
        <v>33</v>
      </c>
      <c r="D6104" s="251" t="n">
        <v>99.92</v>
      </c>
    </row>
    <row r="6105" customFormat="false" ht="12.8" hidden="false" customHeight="false" outlineLevel="0" collapsed="false">
      <c r="A6105" s="250" t="n">
        <v>105586</v>
      </c>
      <c r="B6105" s="250" t="s">
        <v>6546</v>
      </c>
      <c r="C6105" s="250" t="s">
        <v>33</v>
      </c>
      <c r="D6105" s="251" t="n">
        <v>116.53</v>
      </c>
    </row>
    <row r="6106" customFormat="false" ht="12.8" hidden="false" customHeight="false" outlineLevel="0" collapsed="false">
      <c r="A6106" s="250" t="n">
        <v>105587</v>
      </c>
      <c r="B6106" s="250" t="s">
        <v>6547</v>
      </c>
      <c r="C6106" s="250" t="s">
        <v>33</v>
      </c>
      <c r="D6106" s="251" t="n">
        <v>101.76</v>
      </c>
    </row>
    <row r="6107" customFormat="false" ht="12.8" hidden="false" customHeight="false" outlineLevel="0" collapsed="false">
      <c r="A6107" s="250" t="n">
        <v>105588</v>
      </c>
      <c r="B6107" s="250" t="s">
        <v>6548</v>
      </c>
      <c r="C6107" s="250" t="s">
        <v>33</v>
      </c>
      <c r="D6107" s="251" t="n">
        <v>88.45</v>
      </c>
    </row>
    <row r="6108" customFormat="false" ht="12.8" hidden="false" customHeight="false" outlineLevel="0" collapsed="false">
      <c r="A6108" s="250" t="n">
        <v>105589</v>
      </c>
      <c r="B6108" s="250" t="s">
        <v>6549</v>
      </c>
      <c r="C6108" s="250" t="s">
        <v>33</v>
      </c>
      <c r="D6108" s="251" t="n">
        <v>100.44</v>
      </c>
    </row>
    <row r="6109" customFormat="false" ht="12.8" hidden="false" customHeight="false" outlineLevel="0" collapsed="false">
      <c r="A6109" s="250" t="n">
        <v>105592</v>
      </c>
      <c r="B6109" s="250" t="s">
        <v>6550</v>
      </c>
      <c r="C6109" s="250" t="s">
        <v>33</v>
      </c>
      <c r="D6109" s="251" t="n">
        <v>90.27</v>
      </c>
    </row>
    <row r="6110" customFormat="false" ht="12.8" hidden="false" customHeight="false" outlineLevel="0" collapsed="false">
      <c r="A6110" s="250" t="n">
        <v>105593</v>
      </c>
      <c r="B6110" s="250" t="s">
        <v>6551</v>
      </c>
      <c r="C6110" s="250" t="s">
        <v>33</v>
      </c>
      <c r="D6110" s="251" t="n">
        <v>106.88</v>
      </c>
    </row>
    <row r="6111" customFormat="false" ht="12.8" hidden="false" customHeight="false" outlineLevel="0" collapsed="false">
      <c r="A6111" s="250" t="n">
        <v>105594</v>
      </c>
      <c r="B6111" s="250" t="s">
        <v>6552</v>
      </c>
      <c r="C6111" s="250" t="s">
        <v>33</v>
      </c>
      <c r="D6111" s="251" t="n">
        <v>92.11</v>
      </c>
    </row>
    <row r="6112" customFormat="false" ht="12.8" hidden="false" customHeight="false" outlineLevel="0" collapsed="false">
      <c r="A6112" s="250" t="n">
        <v>105595</v>
      </c>
      <c r="B6112" s="250" t="s">
        <v>6553</v>
      </c>
      <c r="C6112" s="250" t="s">
        <v>33</v>
      </c>
      <c r="D6112" s="251" t="n">
        <v>78.8</v>
      </c>
    </row>
    <row r="6113" customFormat="false" ht="12.8" hidden="false" customHeight="false" outlineLevel="0" collapsed="false">
      <c r="A6113" s="250" t="n">
        <v>105596</v>
      </c>
      <c r="B6113" s="250" t="s">
        <v>6554</v>
      </c>
      <c r="C6113" s="250" t="s">
        <v>33</v>
      </c>
      <c r="D6113" s="251" t="n">
        <v>90.79</v>
      </c>
    </row>
    <row r="6114" customFormat="false" ht="12.8" hidden="false" customHeight="false" outlineLevel="0" collapsed="false">
      <c r="A6114" s="250" t="n">
        <v>105623</v>
      </c>
      <c r="B6114" s="250" t="s">
        <v>6555</v>
      </c>
      <c r="C6114" s="250" t="s">
        <v>33</v>
      </c>
      <c r="D6114" s="251" t="n">
        <v>76.28</v>
      </c>
    </row>
    <row r="6115" customFormat="false" ht="12.8" hidden="false" customHeight="false" outlineLevel="0" collapsed="false">
      <c r="A6115" s="250" t="n">
        <v>105624</v>
      </c>
      <c r="B6115" s="250" t="s">
        <v>6556</v>
      </c>
      <c r="C6115" s="250" t="s">
        <v>33</v>
      </c>
      <c r="D6115" s="251" t="n">
        <v>102.46</v>
      </c>
    </row>
    <row r="6116" customFormat="false" ht="12.8" hidden="false" customHeight="false" outlineLevel="0" collapsed="false">
      <c r="A6116" s="250" t="n">
        <v>105625</v>
      </c>
      <c r="B6116" s="250" t="s">
        <v>6557</v>
      </c>
      <c r="C6116" s="250" t="s">
        <v>33</v>
      </c>
      <c r="D6116" s="251" t="n">
        <v>128.3</v>
      </c>
    </row>
    <row r="6117" customFormat="false" ht="12.8" hidden="false" customHeight="false" outlineLevel="0" collapsed="false">
      <c r="A6117" s="250" t="n">
        <v>105626</v>
      </c>
      <c r="B6117" s="250" t="s">
        <v>6558</v>
      </c>
      <c r="C6117" s="250" t="s">
        <v>33</v>
      </c>
      <c r="D6117" s="251" t="n">
        <v>109.81</v>
      </c>
    </row>
    <row r="6118" customFormat="false" ht="12.8" hidden="false" customHeight="false" outlineLevel="0" collapsed="false">
      <c r="A6118" s="250" t="n">
        <v>105627</v>
      </c>
      <c r="B6118" s="250" t="s">
        <v>6559</v>
      </c>
      <c r="C6118" s="250" t="s">
        <v>33</v>
      </c>
      <c r="D6118" s="251" t="n">
        <v>135.65</v>
      </c>
    </row>
    <row r="6119" customFormat="false" ht="12.8" hidden="false" customHeight="false" outlineLevel="0" collapsed="false">
      <c r="A6119" s="250" t="n">
        <v>105628</v>
      </c>
      <c r="B6119" s="250" t="s">
        <v>6560</v>
      </c>
      <c r="C6119" s="250" t="s">
        <v>33</v>
      </c>
      <c r="D6119" s="251" t="n">
        <v>75.05</v>
      </c>
    </row>
    <row r="6120" customFormat="false" ht="12.8" hidden="false" customHeight="false" outlineLevel="0" collapsed="false">
      <c r="A6120" s="250" t="n">
        <v>105629</v>
      </c>
      <c r="B6120" s="250" t="s">
        <v>6561</v>
      </c>
      <c r="C6120" s="250" t="s">
        <v>33</v>
      </c>
      <c r="D6120" s="251" t="n">
        <v>101.23</v>
      </c>
    </row>
    <row r="6121" customFormat="false" ht="12.8" hidden="false" customHeight="false" outlineLevel="0" collapsed="false">
      <c r="A6121" s="250" t="n">
        <v>105630</v>
      </c>
      <c r="B6121" s="250" t="s">
        <v>6562</v>
      </c>
      <c r="C6121" s="250" t="s">
        <v>33</v>
      </c>
      <c r="D6121" s="251" t="n">
        <v>127.07</v>
      </c>
    </row>
    <row r="6122" customFormat="false" ht="12.8" hidden="false" customHeight="false" outlineLevel="0" collapsed="false">
      <c r="A6122" s="250" t="n">
        <v>105631</v>
      </c>
      <c r="B6122" s="250" t="s">
        <v>6563</v>
      </c>
      <c r="C6122" s="250" t="s">
        <v>33</v>
      </c>
      <c r="D6122" s="251" t="n">
        <v>69.19</v>
      </c>
    </row>
    <row r="6123" customFormat="false" ht="12.8" hidden="false" customHeight="false" outlineLevel="0" collapsed="false">
      <c r="A6123" s="250" t="n">
        <v>105632</v>
      </c>
      <c r="B6123" s="250" t="s">
        <v>6564</v>
      </c>
      <c r="C6123" s="250" t="s">
        <v>33</v>
      </c>
      <c r="D6123" s="251" t="n">
        <v>95.37</v>
      </c>
    </row>
    <row r="6124" customFormat="false" ht="12.8" hidden="false" customHeight="false" outlineLevel="0" collapsed="false">
      <c r="A6124" s="250" t="n">
        <v>105633</v>
      </c>
      <c r="B6124" s="250" t="s">
        <v>6565</v>
      </c>
      <c r="C6124" s="250" t="s">
        <v>33</v>
      </c>
      <c r="D6124" s="251" t="n">
        <v>121.21</v>
      </c>
    </row>
    <row r="6125" customFormat="false" ht="12.8" hidden="false" customHeight="false" outlineLevel="0" collapsed="false">
      <c r="A6125" s="250" t="n">
        <v>105634</v>
      </c>
      <c r="B6125" s="250" t="s">
        <v>6566</v>
      </c>
      <c r="C6125" s="250" t="s">
        <v>33</v>
      </c>
      <c r="D6125" s="251" t="n">
        <v>73.88</v>
      </c>
    </row>
    <row r="6126" customFormat="false" ht="12.8" hidden="false" customHeight="false" outlineLevel="0" collapsed="false">
      <c r="A6126" s="250" t="n">
        <v>105635</v>
      </c>
      <c r="B6126" s="250" t="s">
        <v>6567</v>
      </c>
      <c r="C6126" s="250" t="s">
        <v>33</v>
      </c>
      <c r="D6126" s="251" t="n">
        <v>100.06</v>
      </c>
    </row>
    <row r="6127" customFormat="false" ht="12.8" hidden="false" customHeight="false" outlineLevel="0" collapsed="false">
      <c r="A6127" s="250" t="n">
        <v>105636</v>
      </c>
      <c r="B6127" s="250" t="s">
        <v>6568</v>
      </c>
      <c r="C6127" s="250" t="s">
        <v>33</v>
      </c>
      <c r="D6127" s="251" t="n">
        <v>125.9</v>
      </c>
    </row>
    <row r="6128" customFormat="false" ht="12.8" hidden="false" customHeight="false" outlineLevel="0" collapsed="false">
      <c r="A6128" s="250" t="n">
        <v>105657</v>
      </c>
      <c r="B6128" s="250" t="s">
        <v>6569</v>
      </c>
      <c r="C6128" s="250" t="s">
        <v>33</v>
      </c>
      <c r="D6128" s="251" t="n">
        <v>144.75</v>
      </c>
    </row>
    <row r="6129" customFormat="false" ht="12.8" hidden="false" customHeight="false" outlineLevel="0" collapsed="false">
      <c r="A6129" s="250" t="n">
        <v>105658</v>
      </c>
      <c r="B6129" s="250" t="s">
        <v>6570</v>
      </c>
      <c r="C6129" s="250" t="s">
        <v>33</v>
      </c>
      <c r="D6129" s="251" t="n">
        <v>169.77</v>
      </c>
    </row>
    <row r="6130" customFormat="false" ht="12.8" hidden="false" customHeight="false" outlineLevel="0" collapsed="false">
      <c r="A6130" s="250" t="n">
        <v>105659</v>
      </c>
      <c r="B6130" s="250" t="s">
        <v>6571</v>
      </c>
      <c r="C6130" s="250" t="s">
        <v>33</v>
      </c>
      <c r="D6130" s="251" t="n">
        <v>194.46</v>
      </c>
    </row>
    <row r="6131" customFormat="false" ht="12.8" hidden="false" customHeight="false" outlineLevel="0" collapsed="false">
      <c r="A6131" s="250" t="n">
        <v>105660</v>
      </c>
      <c r="B6131" s="250" t="s">
        <v>6572</v>
      </c>
      <c r="C6131" s="250" t="s">
        <v>33</v>
      </c>
      <c r="D6131" s="251" t="n">
        <v>157.63</v>
      </c>
    </row>
    <row r="6132" customFormat="false" ht="12.8" hidden="false" customHeight="false" outlineLevel="0" collapsed="false">
      <c r="A6132" s="250" t="n">
        <v>105661</v>
      </c>
      <c r="B6132" s="250" t="s">
        <v>6573</v>
      </c>
      <c r="C6132" s="250" t="s">
        <v>33</v>
      </c>
      <c r="D6132" s="251" t="n">
        <v>182.65</v>
      </c>
    </row>
    <row r="6133" customFormat="false" ht="12.8" hidden="false" customHeight="false" outlineLevel="0" collapsed="false">
      <c r="A6133" s="250" t="n">
        <v>105662</v>
      </c>
      <c r="B6133" s="250" t="s">
        <v>6574</v>
      </c>
      <c r="C6133" s="250" t="s">
        <v>33</v>
      </c>
      <c r="D6133" s="251" t="n">
        <v>207.34</v>
      </c>
    </row>
    <row r="6134" customFormat="false" ht="12.8" hidden="false" customHeight="false" outlineLevel="0" collapsed="false">
      <c r="A6134" s="250" t="n">
        <v>105663</v>
      </c>
      <c r="B6134" s="250" t="s">
        <v>6575</v>
      </c>
      <c r="C6134" s="250" t="s">
        <v>33</v>
      </c>
      <c r="D6134" s="251" t="n">
        <v>146.92</v>
      </c>
    </row>
    <row r="6135" customFormat="false" ht="12.8" hidden="false" customHeight="false" outlineLevel="0" collapsed="false">
      <c r="A6135" s="250" t="n">
        <v>105664</v>
      </c>
      <c r="B6135" s="250" t="s">
        <v>6576</v>
      </c>
      <c r="C6135" s="250" t="s">
        <v>33</v>
      </c>
      <c r="D6135" s="251" t="n">
        <v>171.94</v>
      </c>
    </row>
    <row r="6136" customFormat="false" ht="12.8" hidden="false" customHeight="false" outlineLevel="0" collapsed="false">
      <c r="A6136" s="250" t="n">
        <v>105665</v>
      </c>
      <c r="B6136" s="250" t="s">
        <v>6577</v>
      </c>
      <c r="C6136" s="250" t="s">
        <v>33</v>
      </c>
      <c r="D6136" s="251" t="n">
        <v>196.63</v>
      </c>
    </row>
    <row r="6137" customFormat="false" ht="12.8" hidden="false" customHeight="false" outlineLevel="0" collapsed="false">
      <c r="A6137" s="250" t="n">
        <v>105666</v>
      </c>
      <c r="B6137" s="250" t="s">
        <v>6578</v>
      </c>
      <c r="C6137" s="250" t="s">
        <v>33</v>
      </c>
      <c r="D6137" s="251" t="n">
        <v>133.31</v>
      </c>
    </row>
    <row r="6138" customFormat="false" ht="12.8" hidden="false" customHeight="false" outlineLevel="0" collapsed="false">
      <c r="A6138" s="250" t="n">
        <v>105667</v>
      </c>
      <c r="B6138" s="250" t="s">
        <v>6579</v>
      </c>
      <c r="C6138" s="250" t="s">
        <v>33</v>
      </c>
      <c r="D6138" s="251" t="n">
        <v>158.33</v>
      </c>
    </row>
    <row r="6139" customFormat="false" ht="12.8" hidden="false" customHeight="false" outlineLevel="0" collapsed="false">
      <c r="A6139" s="250" t="n">
        <v>105668</v>
      </c>
      <c r="B6139" s="250" t="s">
        <v>6580</v>
      </c>
      <c r="C6139" s="250" t="s">
        <v>33</v>
      </c>
      <c r="D6139" s="251" t="n">
        <v>183.02</v>
      </c>
    </row>
    <row r="6140" customFormat="false" ht="12.8" hidden="false" customHeight="false" outlineLevel="0" collapsed="false">
      <c r="A6140" s="250" t="n">
        <v>105669</v>
      </c>
      <c r="B6140" s="250" t="s">
        <v>6581</v>
      </c>
      <c r="C6140" s="250" t="s">
        <v>33</v>
      </c>
      <c r="D6140" s="251" t="n">
        <v>141.58</v>
      </c>
    </row>
    <row r="6141" customFormat="false" ht="12.8" hidden="false" customHeight="false" outlineLevel="0" collapsed="false">
      <c r="A6141" s="250" t="n">
        <v>105670</v>
      </c>
      <c r="B6141" s="250" t="s">
        <v>6582</v>
      </c>
      <c r="C6141" s="250" t="s">
        <v>33</v>
      </c>
      <c r="D6141" s="251" t="n">
        <v>166.6</v>
      </c>
    </row>
    <row r="6142" customFormat="false" ht="12.8" hidden="false" customHeight="false" outlineLevel="0" collapsed="false">
      <c r="A6142" s="250" t="n">
        <v>105671</v>
      </c>
      <c r="B6142" s="250" t="s">
        <v>6583</v>
      </c>
      <c r="C6142" s="250" t="s">
        <v>33</v>
      </c>
      <c r="D6142" s="251" t="n">
        <v>191.29</v>
      </c>
    </row>
    <row r="6143" customFormat="false" ht="12.8" hidden="false" customHeight="false" outlineLevel="0" collapsed="false">
      <c r="A6143" s="250" t="n">
        <v>105690</v>
      </c>
      <c r="B6143" s="250" t="s">
        <v>6584</v>
      </c>
      <c r="C6143" s="250" t="s">
        <v>33</v>
      </c>
      <c r="D6143" s="251" t="n">
        <v>135.49</v>
      </c>
    </row>
    <row r="6144" customFormat="false" ht="12.8" hidden="false" customHeight="false" outlineLevel="0" collapsed="false">
      <c r="A6144" s="250" t="n">
        <v>105691</v>
      </c>
      <c r="B6144" s="250" t="s">
        <v>6585</v>
      </c>
      <c r="C6144" s="250" t="s">
        <v>33</v>
      </c>
      <c r="D6144" s="251" t="n">
        <v>160.71</v>
      </c>
    </row>
    <row r="6145" customFormat="false" ht="12.8" hidden="false" customHeight="false" outlineLevel="0" collapsed="false">
      <c r="A6145" s="250" t="n">
        <v>105692</v>
      </c>
      <c r="B6145" s="250" t="s">
        <v>6586</v>
      </c>
      <c r="C6145" s="250" t="s">
        <v>33</v>
      </c>
      <c r="D6145" s="251" t="n">
        <v>185.58</v>
      </c>
    </row>
    <row r="6146" customFormat="false" ht="12.8" hidden="false" customHeight="false" outlineLevel="0" collapsed="false">
      <c r="A6146" s="250" t="n">
        <v>105693</v>
      </c>
      <c r="B6146" s="250" t="s">
        <v>6587</v>
      </c>
      <c r="C6146" s="250" t="s">
        <v>33</v>
      </c>
      <c r="D6146" s="251" t="n">
        <v>148.37</v>
      </c>
    </row>
    <row r="6147" customFormat="false" ht="12.8" hidden="false" customHeight="false" outlineLevel="0" collapsed="false">
      <c r="A6147" s="250" t="n">
        <v>105694</v>
      </c>
      <c r="B6147" s="250" t="s">
        <v>6588</v>
      </c>
      <c r="C6147" s="250" t="s">
        <v>33</v>
      </c>
      <c r="D6147" s="251" t="n">
        <v>173.59</v>
      </c>
    </row>
    <row r="6148" customFormat="false" ht="12.8" hidden="false" customHeight="false" outlineLevel="0" collapsed="false">
      <c r="A6148" s="250" t="n">
        <v>105695</v>
      </c>
      <c r="B6148" s="250" t="s">
        <v>6589</v>
      </c>
      <c r="C6148" s="250" t="s">
        <v>33</v>
      </c>
      <c r="D6148" s="251" t="n">
        <v>198.46</v>
      </c>
    </row>
    <row r="6149" customFormat="false" ht="12.8" hidden="false" customHeight="false" outlineLevel="0" collapsed="false">
      <c r="A6149" s="250" t="n">
        <v>105696</v>
      </c>
      <c r="B6149" s="250" t="s">
        <v>6590</v>
      </c>
      <c r="C6149" s="250" t="s">
        <v>33</v>
      </c>
      <c r="D6149" s="251" t="n">
        <v>137.66</v>
      </c>
    </row>
    <row r="6150" customFormat="false" ht="12.8" hidden="false" customHeight="false" outlineLevel="0" collapsed="false">
      <c r="A6150" s="250" t="n">
        <v>105697</v>
      </c>
      <c r="B6150" s="250" t="s">
        <v>6591</v>
      </c>
      <c r="C6150" s="250" t="s">
        <v>33</v>
      </c>
      <c r="D6150" s="251" t="n">
        <v>162.88</v>
      </c>
    </row>
    <row r="6151" customFormat="false" ht="12.8" hidden="false" customHeight="false" outlineLevel="0" collapsed="false">
      <c r="A6151" s="250" t="n">
        <v>105698</v>
      </c>
      <c r="B6151" s="250" t="s">
        <v>6592</v>
      </c>
      <c r="C6151" s="250" t="s">
        <v>33</v>
      </c>
      <c r="D6151" s="251" t="n">
        <v>187.75</v>
      </c>
    </row>
    <row r="6152" customFormat="false" ht="12.8" hidden="false" customHeight="false" outlineLevel="0" collapsed="false">
      <c r="A6152" s="250" t="n">
        <v>105699</v>
      </c>
      <c r="B6152" s="250" t="s">
        <v>6593</v>
      </c>
      <c r="C6152" s="250" t="s">
        <v>33</v>
      </c>
      <c r="D6152" s="251" t="n">
        <v>124.05</v>
      </c>
    </row>
    <row r="6153" customFormat="false" ht="12.8" hidden="false" customHeight="false" outlineLevel="0" collapsed="false">
      <c r="A6153" s="250" t="n">
        <v>105700</v>
      </c>
      <c r="B6153" s="250" t="s">
        <v>6594</v>
      </c>
      <c r="C6153" s="250" t="s">
        <v>33</v>
      </c>
      <c r="D6153" s="251" t="n">
        <v>149.27</v>
      </c>
    </row>
    <row r="6154" customFormat="false" ht="12.8" hidden="false" customHeight="false" outlineLevel="0" collapsed="false">
      <c r="A6154" s="250" t="n">
        <v>105701</v>
      </c>
      <c r="B6154" s="250" t="s">
        <v>6595</v>
      </c>
      <c r="C6154" s="250" t="s">
        <v>33</v>
      </c>
      <c r="D6154" s="251" t="n">
        <v>174.14</v>
      </c>
    </row>
    <row r="6155" customFormat="false" ht="12.8" hidden="false" customHeight="false" outlineLevel="0" collapsed="false">
      <c r="A6155" s="250" t="n">
        <v>105702</v>
      </c>
      <c r="B6155" s="250" t="s">
        <v>6596</v>
      </c>
      <c r="C6155" s="250" t="s">
        <v>33</v>
      </c>
      <c r="D6155" s="251" t="n">
        <v>132.32</v>
      </c>
    </row>
    <row r="6156" customFormat="false" ht="12.8" hidden="false" customHeight="false" outlineLevel="0" collapsed="false">
      <c r="A6156" s="250" t="n">
        <v>105703</v>
      </c>
      <c r="B6156" s="250" t="s">
        <v>6597</v>
      </c>
      <c r="C6156" s="250" t="s">
        <v>33</v>
      </c>
      <c r="D6156" s="251" t="n">
        <v>157.54</v>
      </c>
    </row>
    <row r="6157" customFormat="false" ht="12.8" hidden="false" customHeight="false" outlineLevel="0" collapsed="false">
      <c r="A6157" s="250" t="n">
        <v>105704</v>
      </c>
      <c r="B6157" s="250" t="s">
        <v>6598</v>
      </c>
      <c r="C6157" s="250" t="s">
        <v>33</v>
      </c>
      <c r="D6157" s="251" t="n">
        <v>182.41</v>
      </c>
    </row>
    <row r="6158" customFormat="false" ht="12.8" hidden="false" customHeight="false" outlineLevel="0" collapsed="false">
      <c r="A6158" s="250" t="n">
        <v>105710</v>
      </c>
      <c r="B6158" s="250" t="s">
        <v>6599</v>
      </c>
      <c r="C6158" s="250" t="s">
        <v>33</v>
      </c>
      <c r="D6158" s="251" t="n">
        <v>91.36</v>
      </c>
    </row>
    <row r="6159" customFormat="false" ht="12.8" hidden="false" customHeight="false" outlineLevel="0" collapsed="false">
      <c r="A6159" s="250" t="n">
        <v>105711</v>
      </c>
      <c r="B6159" s="250" t="s">
        <v>6600</v>
      </c>
      <c r="C6159" s="250" t="s">
        <v>33</v>
      </c>
      <c r="D6159" s="251" t="n">
        <v>79.92</v>
      </c>
    </row>
    <row r="6160" customFormat="false" ht="12.8" hidden="false" customHeight="false" outlineLevel="0" collapsed="false">
      <c r="A6160" s="250" t="n">
        <v>105712</v>
      </c>
      <c r="B6160" s="250" t="s">
        <v>6601</v>
      </c>
      <c r="C6160" s="250" t="s">
        <v>33</v>
      </c>
      <c r="D6160" s="251" t="n">
        <v>88.19</v>
      </c>
    </row>
    <row r="6161" customFormat="false" ht="12.8" hidden="false" customHeight="false" outlineLevel="0" collapsed="false">
      <c r="A6161" s="250" t="n">
        <v>105718</v>
      </c>
      <c r="B6161" s="250" t="s">
        <v>6602</v>
      </c>
      <c r="C6161" s="250" t="s">
        <v>33</v>
      </c>
      <c r="D6161" s="251" t="n">
        <v>81.71</v>
      </c>
    </row>
    <row r="6162" customFormat="false" ht="12.8" hidden="false" customHeight="false" outlineLevel="0" collapsed="false">
      <c r="A6162" s="250" t="n">
        <v>105727</v>
      </c>
      <c r="B6162" s="250" t="s">
        <v>6603</v>
      </c>
      <c r="C6162" s="250" t="s">
        <v>33</v>
      </c>
      <c r="D6162" s="251" t="n">
        <v>132.19</v>
      </c>
    </row>
    <row r="6163" customFormat="false" ht="12.8" hidden="false" customHeight="false" outlineLevel="0" collapsed="false">
      <c r="A6163" s="250" t="n">
        <v>105728</v>
      </c>
      <c r="B6163" s="250" t="s">
        <v>6604</v>
      </c>
      <c r="C6163" s="250" t="s">
        <v>33</v>
      </c>
      <c r="D6163" s="251" t="n">
        <v>138.88</v>
      </c>
    </row>
    <row r="6164" customFormat="false" ht="12.8" hidden="false" customHeight="false" outlineLevel="0" collapsed="false">
      <c r="A6164" s="250" t="n">
        <v>105729</v>
      </c>
      <c r="B6164" s="250" t="s">
        <v>6605</v>
      </c>
      <c r="C6164" s="250" t="s">
        <v>33</v>
      </c>
      <c r="D6164" s="251" t="n">
        <v>133.96</v>
      </c>
    </row>
    <row r="6165" customFormat="false" ht="12.8" hidden="false" customHeight="false" outlineLevel="0" collapsed="false">
      <c r="A6165" s="250" t="n">
        <v>105730</v>
      </c>
      <c r="B6165" s="250" t="s">
        <v>6606</v>
      </c>
      <c r="C6165" s="250" t="s">
        <v>33</v>
      </c>
      <c r="D6165" s="251" t="n">
        <v>126.8</v>
      </c>
    </row>
    <row r="6166" customFormat="false" ht="12.8" hidden="false" customHeight="false" outlineLevel="0" collapsed="false">
      <c r="A6166" s="250" t="n">
        <v>105731</v>
      </c>
      <c r="B6166" s="250" t="s">
        <v>6607</v>
      </c>
      <c r="C6166" s="250" t="s">
        <v>33</v>
      </c>
      <c r="D6166" s="251" t="n">
        <v>131.49</v>
      </c>
    </row>
    <row r="6167" customFormat="false" ht="12.8" hidden="false" customHeight="false" outlineLevel="0" collapsed="false">
      <c r="A6167" s="250" t="n">
        <v>105732</v>
      </c>
      <c r="B6167" s="250" t="s">
        <v>6608</v>
      </c>
      <c r="C6167" s="250" t="s">
        <v>33</v>
      </c>
      <c r="D6167" s="251" t="n">
        <v>185.87</v>
      </c>
    </row>
    <row r="6168" customFormat="false" ht="12.8" hidden="false" customHeight="false" outlineLevel="0" collapsed="false">
      <c r="A6168" s="250" t="n">
        <v>105733</v>
      </c>
      <c r="B6168" s="250" t="s">
        <v>6609</v>
      </c>
      <c r="C6168" s="250" t="s">
        <v>33</v>
      </c>
      <c r="D6168" s="251" t="n">
        <v>193.9</v>
      </c>
    </row>
    <row r="6169" customFormat="false" ht="12.8" hidden="false" customHeight="false" outlineLevel="0" collapsed="false">
      <c r="A6169" s="250" t="n">
        <v>105734</v>
      </c>
      <c r="B6169" s="250" t="s">
        <v>6610</v>
      </c>
      <c r="C6169" s="250" t="s">
        <v>33</v>
      </c>
      <c r="D6169" s="251" t="n">
        <v>187.48</v>
      </c>
    </row>
    <row r="6170" customFormat="false" ht="12.8" hidden="false" customHeight="false" outlineLevel="0" collapsed="false">
      <c r="A6170" s="250" t="n">
        <v>105735</v>
      </c>
      <c r="B6170" s="250" t="s">
        <v>6611</v>
      </c>
      <c r="C6170" s="250" t="s">
        <v>33</v>
      </c>
      <c r="D6170" s="251" t="n">
        <v>178.9</v>
      </c>
    </row>
    <row r="6171" customFormat="false" ht="12.8" hidden="false" customHeight="false" outlineLevel="0" collapsed="false">
      <c r="A6171" s="250" t="n">
        <v>105736</v>
      </c>
      <c r="B6171" s="250" t="s">
        <v>6612</v>
      </c>
      <c r="C6171" s="250" t="s">
        <v>33</v>
      </c>
      <c r="D6171" s="251" t="n">
        <v>184.25</v>
      </c>
    </row>
    <row r="6172" customFormat="false" ht="12.8" hidden="false" customHeight="false" outlineLevel="0" collapsed="false">
      <c r="A6172" s="250" t="n">
        <v>105737</v>
      </c>
      <c r="B6172" s="250" t="s">
        <v>6613</v>
      </c>
      <c r="C6172" s="250" t="s">
        <v>33</v>
      </c>
      <c r="D6172" s="251" t="n">
        <v>253.23</v>
      </c>
    </row>
    <row r="6173" customFormat="false" ht="12.8" hidden="false" customHeight="false" outlineLevel="0" collapsed="false">
      <c r="A6173" s="250" t="n">
        <v>105738</v>
      </c>
      <c r="B6173" s="250" t="s">
        <v>6614</v>
      </c>
      <c r="C6173" s="250" t="s">
        <v>33</v>
      </c>
      <c r="D6173" s="251" t="n">
        <v>259.92</v>
      </c>
    </row>
    <row r="6174" customFormat="false" ht="12.8" hidden="false" customHeight="false" outlineLevel="0" collapsed="false">
      <c r="A6174" s="250" t="n">
        <v>105739</v>
      </c>
      <c r="B6174" s="250" t="s">
        <v>6615</v>
      </c>
      <c r="C6174" s="250" t="s">
        <v>33</v>
      </c>
      <c r="D6174" s="251" t="n">
        <v>255.1</v>
      </c>
    </row>
    <row r="6175" customFormat="false" ht="12.8" hidden="false" customHeight="false" outlineLevel="0" collapsed="false">
      <c r="A6175" s="250" t="n">
        <v>105740</v>
      </c>
      <c r="B6175" s="250" t="s">
        <v>6616</v>
      </c>
      <c r="C6175" s="250" t="s">
        <v>33</v>
      </c>
      <c r="D6175" s="251" t="n">
        <v>247.89</v>
      </c>
    </row>
    <row r="6176" customFormat="false" ht="12.8" hidden="false" customHeight="false" outlineLevel="0" collapsed="false">
      <c r="A6176" s="250" t="n">
        <v>105741</v>
      </c>
      <c r="B6176" s="250" t="s">
        <v>6617</v>
      </c>
      <c r="C6176" s="250" t="s">
        <v>33</v>
      </c>
      <c r="D6176" s="251" t="n">
        <v>252.57</v>
      </c>
    </row>
    <row r="6177" customFormat="false" ht="12.8" hidden="false" customHeight="false" outlineLevel="0" collapsed="false">
      <c r="A6177" s="250" t="n">
        <v>105742</v>
      </c>
      <c r="B6177" s="250" t="s">
        <v>6618</v>
      </c>
      <c r="C6177" s="250" t="s">
        <v>33</v>
      </c>
      <c r="D6177" s="251" t="n">
        <v>92.2</v>
      </c>
    </row>
    <row r="6178" customFormat="false" ht="12.8" hidden="false" customHeight="false" outlineLevel="0" collapsed="false">
      <c r="A6178" s="250" t="n">
        <v>105743</v>
      </c>
      <c r="B6178" s="250" t="s">
        <v>6619</v>
      </c>
      <c r="C6178" s="250" t="s">
        <v>33</v>
      </c>
      <c r="D6178" s="251" t="n">
        <v>99.79</v>
      </c>
    </row>
    <row r="6179" customFormat="false" ht="12.8" hidden="false" customHeight="false" outlineLevel="0" collapsed="false">
      <c r="A6179" s="250" t="n">
        <v>105744</v>
      </c>
      <c r="B6179" s="250" t="s">
        <v>6620</v>
      </c>
      <c r="C6179" s="250" t="s">
        <v>33</v>
      </c>
      <c r="D6179" s="251" t="n">
        <v>97.35</v>
      </c>
    </row>
    <row r="6180" customFormat="false" ht="12.8" hidden="false" customHeight="false" outlineLevel="0" collapsed="false">
      <c r="A6180" s="250" t="n">
        <v>105745</v>
      </c>
      <c r="B6180" s="250" t="s">
        <v>6621</v>
      </c>
      <c r="C6180" s="250" t="s">
        <v>33</v>
      </c>
      <c r="D6180" s="251" t="n">
        <v>88.74</v>
      </c>
    </row>
    <row r="6181" customFormat="false" ht="12.8" hidden="false" customHeight="false" outlineLevel="0" collapsed="false">
      <c r="A6181" s="250" t="n">
        <v>105746</v>
      </c>
      <c r="B6181" s="250" t="s">
        <v>6622</v>
      </c>
      <c r="C6181" s="250" t="s">
        <v>33</v>
      </c>
      <c r="D6181" s="251" t="n">
        <v>94.92</v>
      </c>
    </row>
    <row r="6182" customFormat="false" ht="12.8" hidden="false" customHeight="false" outlineLevel="0" collapsed="false">
      <c r="A6182" s="250" t="n">
        <v>105747</v>
      </c>
      <c r="B6182" s="250" t="s">
        <v>6623</v>
      </c>
      <c r="C6182" s="250" t="s">
        <v>33</v>
      </c>
      <c r="D6182" s="251" t="n">
        <v>87.01</v>
      </c>
    </row>
    <row r="6183" customFormat="false" ht="12.8" hidden="false" customHeight="false" outlineLevel="0" collapsed="false">
      <c r="A6183" s="250" t="n">
        <v>105748</v>
      </c>
      <c r="B6183" s="250" t="s">
        <v>6624</v>
      </c>
      <c r="C6183" s="250" t="s">
        <v>33</v>
      </c>
      <c r="D6183" s="251" t="n">
        <v>92.48</v>
      </c>
    </row>
    <row r="6184" customFormat="false" ht="12.8" hidden="false" customHeight="false" outlineLevel="0" collapsed="false">
      <c r="A6184" s="250" t="n">
        <v>105749</v>
      </c>
      <c r="B6184" s="250" t="s">
        <v>6625</v>
      </c>
      <c r="C6184" s="250" t="s">
        <v>33</v>
      </c>
      <c r="D6184" s="251" t="n">
        <v>121.34</v>
      </c>
    </row>
    <row r="6185" customFormat="false" ht="12.8" hidden="false" customHeight="false" outlineLevel="0" collapsed="false">
      <c r="A6185" s="250" t="n">
        <v>105750</v>
      </c>
      <c r="B6185" s="250" t="s">
        <v>6626</v>
      </c>
      <c r="C6185" s="250" t="s">
        <v>33</v>
      </c>
      <c r="D6185" s="251" t="n">
        <v>131.97</v>
      </c>
    </row>
    <row r="6186" customFormat="false" ht="12.8" hidden="false" customHeight="false" outlineLevel="0" collapsed="false">
      <c r="A6186" s="250" t="n">
        <v>105751</v>
      </c>
      <c r="B6186" s="250" t="s">
        <v>6627</v>
      </c>
      <c r="C6186" s="250" t="s">
        <v>33</v>
      </c>
      <c r="D6186" s="251" t="n">
        <v>129.51</v>
      </c>
    </row>
    <row r="6187" customFormat="false" ht="12.8" hidden="false" customHeight="false" outlineLevel="0" collapsed="false">
      <c r="A6187" s="250" t="n">
        <v>105752</v>
      </c>
      <c r="B6187" s="250" t="s">
        <v>6628</v>
      </c>
      <c r="C6187" s="250" t="s">
        <v>33</v>
      </c>
      <c r="D6187" s="251" t="n">
        <v>117.8</v>
      </c>
    </row>
    <row r="6188" customFormat="false" ht="12.8" hidden="false" customHeight="false" outlineLevel="0" collapsed="false">
      <c r="A6188" s="250" t="n">
        <v>105753</v>
      </c>
      <c r="B6188" s="250" t="s">
        <v>6629</v>
      </c>
      <c r="C6188" s="250" t="s">
        <v>33</v>
      </c>
      <c r="D6188" s="251" t="n">
        <v>127.29</v>
      </c>
    </row>
    <row r="6189" customFormat="false" ht="12.8" hidden="false" customHeight="false" outlineLevel="0" collapsed="false">
      <c r="A6189" s="250" t="n">
        <v>105754</v>
      </c>
      <c r="B6189" s="250" t="s">
        <v>6630</v>
      </c>
      <c r="C6189" s="250" t="s">
        <v>33</v>
      </c>
      <c r="D6189" s="251" t="n">
        <v>116.24</v>
      </c>
    </row>
    <row r="6190" customFormat="false" ht="12.8" hidden="false" customHeight="false" outlineLevel="0" collapsed="false">
      <c r="A6190" s="250" t="n">
        <v>105755</v>
      </c>
      <c r="B6190" s="250" t="s">
        <v>6631</v>
      </c>
      <c r="C6190" s="250" t="s">
        <v>33</v>
      </c>
      <c r="D6190" s="251" t="n">
        <v>125.15</v>
      </c>
    </row>
    <row r="6191" customFormat="false" ht="12.8" hidden="false" customHeight="false" outlineLevel="0" collapsed="false">
      <c r="A6191" s="250" t="n">
        <v>92391</v>
      </c>
      <c r="B6191" s="250" t="s">
        <v>6632</v>
      </c>
      <c r="C6191" s="250" t="s">
        <v>23</v>
      </c>
      <c r="D6191" s="251" t="n">
        <v>74.86</v>
      </c>
    </row>
    <row r="6192" customFormat="false" ht="12.8" hidden="false" customHeight="false" outlineLevel="0" collapsed="false">
      <c r="A6192" s="250" t="n">
        <v>92392</v>
      </c>
      <c r="B6192" s="250" t="s">
        <v>6633</v>
      </c>
      <c r="C6192" s="250" t="s">
        <v>23</v>
      </c>
      <c r="D6192" s="251" t="n">
        <v>155.82</v>
      </c>
    </row>
    <row r="6193" customFormat="false" ht="12.8" hidden="false" customHeight="false" outlineLevel="0" collapsed="false">
      <c r="A6193" s="250" t="n">
        <v>92393</v>
      </c>
      <c r="B6193" s="250" t="s">
        <v>6634</v>
      </c>
      <c r="C6193" s="250" t="s">
        <v>23</v>
      </c>
      <c r="D6193" s="251" t="n">
        <v>73.78</v>
      </c>
    </row>
    <row r="6194" customFormat="false" ht="12.8" hidden="false" customHeight="false" outlineLevel="0" collapsed="false">
      <c r="A6194" s="250" t="n">
        <v>92394</v>
      </c>
      <c r="B6194" s="250" t="s">
        <v>6635</v>
      </c>
      <c r="C6194" s="250" t="s">
        <v>23</v>
      </c>
      <c r="D6194" s="251" t="n">
        <v>92.44</v>
      </c>
    </row>
    <row r="6195" customFormat="false" ht="12.8" hidden="false" customHeight="false" outlineLevel="0" collapsed="false">
      <c r="A6195" s="250" t="n">
        <v>92395</v>
      </c>
      <c r="B6195" s="250" t="s">
        <v>6636</v>
      </c>
      <c r="C6195" s="250" t="s">
        <v>23</v>
      </c>
      <c r="D6195" s="251" t="n">
        <v>111.74</v>
      </c>
    </row>
    <row r="6196" customFormat="false" ht="12.8" hidden="false" customHeight="false" outlineLevel="0" collapsed="false">
      <c r="A6196" s="250" t="n">
        <v>92396</v>
      </c>
      <c r="B6196" s="250" t="s">
        <v>6637</v>
      </c>
      <c r="C6196" s="250" t="s">
        <v>23</v>
      </c>
      <c r="D6196" s="251" t="n">
        <v>91.38</v>
      </c>
    </row>
    <row r="6197" customFormat="false" ht="12.8" hidden="false" customHeight="false" outlineLevel="0" collapsed="false">
      <c r="A6197" s="250" t="n">
        <v>92397</v>
      </c>
      <c r="B6197" s="250" t="s">
        <v>6638</v>
      </c>
      <c r="C6197" s="250" t="s">
        <v>23</v>
      </c>
      <c r="D6197" s="251" t="n">
        <v>78.49</v>
      </c>
    </row>
    <row r="6198" customFormat="false" ht="12.8" hidden="false" customHeight="false" outlineLevel="0" collapsed="false">
      <c r="A6198" s="250" t="n">
        <v>92398</v>
      </c>
      <c r="B6198" s="250" t="s">
        <v>6639</v>
      </c>
      <c r="C6198" s="250" t="s">
        <v>23</v>
      </c>
      <c r="D6198" s="251" t="n">
        <v>98.38</v>
      </c>
    </row>
    <row r="6199" customFormat="false" ht="12.8" hidden="false" customHeight="false" outlineLevel="0" collapsed="false">
      <c r="A6199" s="250" t="n">
        <v>92400</v>
      </c>
      <c r="B6199" s="250" t="s">
        <v>6640</v>
      </c>
      <c r="C6199" s="250" t="s">
        <v>23</v>
      </c>
      <c r="D6199" s="251" t="n">
        <v>116.01</v>
      </c>
    </row>
    <row r="6200" customFormat="false" ht="12.8" hidden="false" customHeight="false" outlineLevel="0" collapsed="false">
      <c r="A6200" s="250" t="n">
        <v>92402</v>
      </c>
      <c r="B6200" s="250" t="s">
        <v>6641</v>
      </c>
      <c r="C6200" s="250" t="s">
        <v>23</v>
      </c>
      <c r="D6200" s="251" t="n">
        <v>88.54</v>
      </c>
    </row>
    <row r="6201" customFormat="false" ht="12.8" hidden="false" customHeight="false" outlineLevel="0" collapsed="false">
      <c r="A6201" s="250" t="n">
        <v>92403</v>
      </c>
      <c r="B6201" s="250" t="s">
        <v>6642</v>
      </c>
      <c r="C6201" s="250" t="s">
        <v>23</v>
      </c>
      <c r="D6201" s="251" t="n">
        <v>75.31</v>
      </c>
    </row>
    <row r="6202" customFormat="false" ht="12.8" hidden="false" customHeight="false" outlineLevel="0" collapsed="false">
      <c r="A6202" s="250" t="n">
        <v>92404</v>
      </c>
      <c r="B6202" s="250" t="s">
        <v>6643</v>
      </c>
      <c r="C6202" s="250" t="s">
        <v>23</v>
      </c>
      <c r="D6202" s="251" t="n">
        <v>95.18</v>
      </c>
    </row>
    <row r="6203" customFormat="false" ht="12.8" hidden="false" customHeight="false" outlineLevel="0" collapsed="false">
      <c r="A6203" s="250" t="n">
        <v>92406</v>
      </c>
      <c r="B6203" s="250" t="s">
        <v>6644</v>
      </c>
      <c r="C6203" s="250" t="s">
        <v>23</v>
      </c>
      <c r="D6203" s="251" t="n">
        <v>114.82</v>
      </c>
    </row>
    <row r="6204" customFormat="false" ht="12.8" hidden="false" customHeight="false" outlineLevel="0" collapsed="false">
      <c r="A6204" s="250" t="n">
        <v>93679</v>
      </c>
      <c r="B6204" s="250" t="s">
        <v>6645</v>
      </c>
      <c r="C6204" s="250" t="s">
        <v>23</v>
      </c>
      <c r="D6204" s="251" t="n">
        <v>101.23</v>
      </c>
    </row>
    <row r="6205" customFormat="false" ht="12.8" hidden="false" customHeight="false" outlineLevel="0" collapsed="false">
      <c r="A6205" s="250" t="n">
        <v>93680</v>
      </c>
      <c r="B6205" s="250" t="s">
        <v>6646</v>
      </c>
      <c r="C6205" s="250" t="s">
        <v>23</v>
      </c>
      <c r="D6205" s="251" t="n">
        <v>88.09</v>
      </c>
    </row>
    <row r="6206" customFormat="false" ht="12.8" hidden="false" customHeight="false" outlineLevel="0" collapsed="false">
      <c r="A6206" s="250" t="n">
        <v>93681</v>
      </c>
      <c r="B6206" s="250" t="s">
        <v>6647</v>
      </c>
      <c r="C6206" s="250" t="s">
        <v>23</v>
      </c>
      <c r="D6206" s="251" t="n">
        <v>106.06</v>
      </c>
    </row>
    <row r="6207" customFormat="false" ht="12.8" hidden="false" customHeight="false" outlineLevel="0" collapsed="false">
      <c r="A6207" s="250" t="n">
        <v>97104</v>
      </c>
      <c r="B6207" s="250" t="s">
        <v>6648</v>
      </c>
      <c r="C6207" s="250" t="s">
        <v>23</v>
      </c>
      <c r="D6207" s="251" t="n">
        <v>123.53</v>
      </c>
    </row>
    <row r="6208" customFormat="false" ht="12.8" hidden="false" customHeight="false" outlineLevel="0" collapsed="false">
      <c r="A6208" s="250" t="n">
        <v>97105</v>
      </c>
      <c r="B6208" s="250" t="s">
        <v>6649</v>
      </c>
      <c r="C6208" s="250" t="s">
        <v>23</v>
      </c>
      <c r="D6208" s="251" t="n">
        <v>139.3</v>
      </c>
    </row>
    <row r="6209" customFormat="false" ht="12.8" hidden="false" customHeight="false" outlineLevel="0" collapsed="false">
      <c r="A6209" s="250" t="n">
        <v>97106</v>
      </c>
      <c r="B6209" s="250" t="s">
        <v>6650</v>
      </c>
      <c r="C6209" s="250" t="s">
        <v>23</v>
      </c>
      <c r="D6209" s="251" t="n">
        <v>154.13</v>
      </c>
    </row>
    <row r="6210" customFormat="false" ht="12.8" hidden="false" customHeight="false" outlineLevel="0" collapsed="false">
      <c r="A6210" s="250" t="n">
        <v>97107</v>
      </c>
      <c r="B6210" s="250" t="s">
        <v>6651</v>
      </c>
      <c r="C6210" s="250" t="s">
        <v>23</v>
      </c>
      <c r="D6210" s="251" t="n">
        <v>175.52</v>
      </c>
    </row>
    <row r="6211" customFormat="false" ht="12.8" hidden="false" customHeight="false" outlineLevel="0" collapsed="false">
      <c r="A6211" s="250" t="n">
        <v>97108</v>
      </c>
      <c r="B6211" s="250" t="s">
        <v>6652</v>
      </c>
      <c r="C6211" s="250" t="s">
        <v>23</v>
      </c>
      <c r="D6211" s="251" t="n">
        <v>199.81</v>
      </c>
    </row>
    <row r="6212" customFormat="false" ht="12.8" hidden="false" customHeight="false" outlineLevel="0" collapsed="false">
      <c r="A6212" s="250" t="n">
        <v>97109</v>
      </c>
      <c r="B6212" s="250" t="s">
        <v>6653</v>
      </c>
      <c r="C6212" s="250" t="s">
        <v>23</v>
      </c>
      <c r="D6212" s="251" t="n">
        <v>220.69</v>
      </c>
    </row>
    <row r="6213" customFormat="false" ht="12.8" hidden="false" customHeight="false" outlineLevel="0" collapsed="false">
      <c r="A6213" s="250" t="n">
        <v>97111</v>
      </c>
      <c r="B6213" s="250" t="s">
        <v>6654</v>
      </c>
      <c r="C6213" s="250" t="s">
        <v>23</v>
      </c>
      <c r="D6213" s="251" t="n">
        <v>236.65</v>
      </c>
    </row>
    <row r="6214" customFormat="false" ht="12.8" hidden="false" customHeight="false" outlineLevel="0" collapsed="false">
      <c r="A6214" s="250" t="n">
        <v>97112</v>
      </c>
      <c r="B6214" s="250" t="s">
        <v>6655</v>
      </c>
      <c r="C6214" s="250" t="s">
        <v>23</v>
      </c>
      <c r="D6214" s="251" t="n">
        <v>207.2</v>
      </c>
    </row>
    <row r="6215" customFormat="false" ht="12.8" hidden="false" customHeight="false" outlineLevel="0" collapsed="false">
      <c r="A6215" s="250" t="n">
        <v>97113</v>
      </c>
      <c r="B6215" s="250" t="s">
        <v>6656</v>
      </c>
      <c r="C6215" s="250" t="s">
        <v>23</v>
      </c>
      <c r="D6215" s="251" t="n">
        <v>1.62</v>
      </c>
    </row>
    <row r="6216" customFormat="false" ht="12.8" hidden="false" customHeight="false" outlineLevel="0" collapsed="false">
      <c r="A6216" s="250" t="n">
        <v>97114</v>
      </c>
      <c r="B6216" s="250" t="s">
        <v>6657</v>
      </c>
      <c r="C6216" s="250" t="s">
        <v>171</v>
      </c>
      <c r="D6216" s="251" t="n">
        <v>0.49</v>
      </c>
    </row>
    <row r="6217" customFormat="false" ht="12.8" hidden="false" customHeight="false" outlineLevel="0" collapsed="false">
      <c r="A6217" s="250" t="n">
        <v>97115</v>
      </c>
      <c r="B6217" s="250" t="s">
        <v>6658</v>
      </c>
      <c r="C6217" s="250" t="s">
        <v>2031</v>
      </c>
      <c r="D6217" s="251" t="n">
        <v>62.96</v>
      </c>
    </row>
    <row r="6218" customFormat="false" ht="12.8" hidden="false" customHeight="false" outlineLevel="0" collapsed="false">
      <c r="A6218" s="250" t="n">
        <v>97116</v>
      </c>
      <c r="B6218" s="250" t="s">
        <v>6659</v>
      </c>
      <c r="C6218" s="250" t="s">
        <v>2031</v>
      </c>
      <c r="D6218" s="251" t="n">
        <v>24.07</v>
      </c>
    </row>
    <row r="6219" customFormat="false" ht="12.8" hidden="false" customHeight="false" outlineLevel="0" collapsed="false">
      <c r="A6219" s="250" t="n">
        <v>97117</v>
      </c>
      <c r="B6219" s="250" t="s">
        <v>6660</v>
      </c>
      <c r="C6219" s="250" t="s">
        <v>2031</v>
      </c>
      <c r="D6219" s="251" t="n">
        <v>20.43</v>
      </c>
    </row>
    <row r="6220" customFormat="false" ht="12.8" hidden="false" customHeight="false" outlineLevel="0" collapsed="false">
      <c r="A6220" s="250" t="n">
        <v>97118</v>
      </c>
      <c r="B6220" s="250" t="s">
        <v>6661</v>
      </c>
      <c r="C6220" s="250" t="s">
        <v>2031</v>
      </c>
      <c r="D6220" s="251" t="n">
        <v>16.63</v>
      </c>
    </row>
    <row r="6221" customFormat="false" ht="12.8" hidden="false" customHeight="false" outlineLevel="0" collapsed="false">
      <c r="A6221" s="250" t="n">
        <v>97119</v>
      </c>
      <c r="B6221" s="250" t="s">
        <v>6662</v>
      </c>
      <c r="C6221" s="250" t="s">
        <v>2031</v>
      </c>
      <c r="D6221" s="251" t="n">
        <v>14.68</v>
      </c>
    </row>
    <row r="6222" customFormat="false" ht="12.8" hidden="false" customHeight="false" outlineLevel="0" collapsed="false">
      <c r="A6222" s="250" t="n">
        <v>97120</v>
      </c>
      <c r="B6222" s="250" t="s">
        <v>6663</v>
      </c>
      <c r="C6222" s="250" t="s">
        <v>2031</v>
      </c>
      <c r="D6222" s="251" t="n">
        <v>9.53</v>
      </c>
    </row>
    <row r="6223" customFormat="false" ht="12.8" hidden="false" customHeight="false" outlineLevel="0" collapsed="false">
      <c r="A6223" s="250" t="n">
        <v>101167</v>
      </c>
      <c r="B6223" s="250" t="s">
        <v>6664</v>
      </c>
      <c r="C6223" s="250" t="s">
        <v>23</v>
      </c>
      <c r="D6223" s="251" t="n">
        <v>125.59</v>
      </c>
    </row>
    <row r="6224" customFormat="false" ht="12.8" hidden="false" customHeight="false" outlineLevel="0" collapsed="false">
      <c r="A6224" s="250" t="n">
        <v>101169</v>
      </c>
      <c r="B6224" s="250" t="s">
        <v>6665</v>
      </c>
      <c r="C6224" s="250" t="s">
        <v>23</v>
      </c>
      <c r="D6224" s="251" t="n">
        <v>140.06</v>
      </c>
    </row>
    <row r="6225" customFormat="false" ht="12.8" hidden="false" customHeight="false" outlineLevel="0" collapsed="false">
      <c r="A6225" s="250" t="n">
        <v>101170</v>
      </c>
      <c r="B6225" s="250" t="s">
        <v>6666</v>
      </c>
      <c r="C6225" s="250" t="s">
        <v>23</v>
      </c>
      <c r="D6225" s="251" t="n">
        <v>43.81</v>
      </c>
    </row>
    <row r="6226" customFormat="false" ht="12.8" hidden="false" customHeight="false" outlineLevel="0" collapsed="false">
      <c r="A6226" s="250" t="n">
        <v>101172</v>
      </c>
      <c r="B6226" s="250" t="s">
        <v>6667</v>
      </c>
      <c r="C6226" s="250" t="s">
        <v>23</v>
      </c>
      <c r="D6226" s="251" t="n">
        <v>67.87</v>
      </c>
    </row>
    <row r="6227" customFormat="false" ht="12.8" hidden="false" customHeight="false" outlineLevel="0" collapsed="false">
      <c r="A6227" s="250" t="n">
        <v>103904</v>
      </c>
      <c r="B6227" s="250" t="s">
        <v>6668</v>
      </c>
      <c r="C6227" s="250" t="s">
        <v>23</v>
      </c>
      <c r="D6227" s="251" t="n">
        <v>120.29</v>
      </c>
    </row>
    <row r="6228" customFormat="false" ht="12.8" hidden="false" customHeight="false" outlineLevel="0" collapsed="false">
      <c r="A6228" s="250" t="n">
        <v>103905</v>
      </c>
      <c r="B6228" s="250" t="s">
        <v>6669</v>
      </c>
      <c r="C6228" s="250" t="s">
        <v>23</v>
      </c>
      <c r="D6228" s="251" t="n">
        <v>126.87</v>
      </c>
    </row>
    <row r="6229" customFormat="false" ht="12.8" hidden="false" customHeight="false" outlineLevel="0" collapsed="false">
      <c r="A6229" s="250" t="n">
        <v>103906</v>
      </c>
      <c r="B6229" s="250" t="s">
        <v>6670</v>
      </c>
      <c r="C6229" s="250" t="s">
        <v>23</v>
      </c>
      <c r="D6229" s="251" t="n">
        <v>157.29</v>
      </c>
    </row>
    <row r="6230" customFormat="false" ht="12.8" hidden="false" customHeight="false" outlineLevel="0" collapsed="false">
      <c r="A6230" s="250" t="n">
        <v>103907</v>
      </c>
      <c r="B6230" s="250" t="s">
        <v>6671</v>
      </c>
      <c r="C6230" s="250" t="s">
        <v>23</v>
      </c>
      <c r="D6230" s="251" t="n">
        <v>133.98</v>
      </c>
    </row>
    <row r="6231" customFormat="false" ht="12.8" hidden="false" customHeight="false" outlineLevel="0" collapsed="false">
      <c r="A6231" s="250" t="n">
        <v>103908</v>
      </c>
      <c r="B6231" s="250" t="s">
        <v>6672</v>
      </c>
      <c r="C6231" s="250" t="s">
        <v>23</v>
      </c>
      <c r="D6231" s="251" t="n">
        <v>149.83</v>
      </c>
    </row>
    <row r="6232" customFormat="false" ht="12.8" hidden="false" customHeight="false" outlineLevel="0" collapsed="false">
      <c r="A6232" s="250" t="n">
        <v>103909</v>
      </c>
      <c r="B6232" s="250" t="s">
        <v>6673</v>
      </c>
      <c r="C6232" s="250" t="s">
        <v>23</v>
      </c>
      <c r="D6232" s="251" t="n">
        <v>170.66</v>
      </c>
    </row>
    <row r="6233" customFormat="false" ht="12.8" hidden="false" customHeight="false" outlineLevel="0" collapsed="false">
      <c r="A6233" s="250" t="n">
        <v>103911</v>
      </c>
      <c r="B6233" s="250" t="s">
        <v>6674</v>
      </c>
      <c r="C6233" s="250" t="s">
        <v>23</v>
      </c>
      <c r="D6233" s="251" t="n">
        <v>194.41</v>
      </c>
    </row>
    <row r="6234" customFormat="false" ht="12.8" hidden="false" customHeight="false" outlineLevel="0" collapsed="false">
      <c r="A6234" s="250" t="n">
        <v>103912</v>
      </c>
      <c r="B6234" s="250" t="s">
        <v>6675</v>
      </c>
      <c r="C6234" s="250" t="s">
        <v>23</v>
      </c>
      <c r="D6234" s="251" t="n">
        <v>214.76</v>
      </c>
    </row>
    <row r="6235" customFormat="false" ht="12.8" hidden="false" customHeight="false" outlineLevel="0" collapsed="false">
      <c r="A6235" s="250" t="n">
        <v>103913</v>
      </c>
      <c r="B6235" s="250" t="s">
        <v>6676</v>
      </c>
      <c r="C6235" s="250" t="s">
        <v>23</v>
      </c>
      <c r="D6235" s="251" t="n">
        <v>113.93</v>
      </c>
    </row>
    <row r="6236" customFormat="false" ht="12.8" hidden="false" customHeight="false" outlineLevel="0" collapsed="false">
      <c r="A6236" s="250" t="n">
        <v>103914</v>
      </c>
      <c r="B6236" s="250" t="s">
        <v>6677</v>
      </c>
      <c r="C6236" s="250" t="s">
        <v>23</v>
      </c>
      <c r="D6236" s="251" t="n">
        <v>132.68</v>
      </c>
    </row>
    <row r="6237" customFormat="false" ht="12.8" hidden="false" customHeight="false" outlineLevel="0" collapsed="false">
      <c r="A6237" s="250" t="n">
        <v>103915</v>
      </c>
      <c r="B6237" s="250" t="s">
        <v>6678</v>
      </c>
      <c r="C6237" s="250" t="s">
        <v>23</v>
      </c>
      <c r="D6237" s="251" t="n">
        <v>144.62</v>
      </c>
    </row>
    <row r="6238" customFormat="false" ht="12.8" hidden="false" customHeight="false" outlineLevel="0" collapsed="false">
      <c r="A6238" s="250" t="n">
        <v>103916</v>
      </c>
      <c r="B6238" s="250" t="s">
        <v>6679</v>
      </c>
      <c r="C6238" s="250" t="s">
        <v>23</v>
      </c>
      <c r="D6238" s="251" t="n">
        <v>165.66</v>
      </c>
    </row>
    <row r="6239" customFormat="false" ht="12.8" hidden="false" customHeight="false" outlineLevel="0" collapsed="false">
      <c r="A6239" s="250" t="n">
        <v>103917</v>
      </c>
      <c r="B6239" s="250" t="s">
        <v>6680</v>
      </c>
      <c r="C6239" s="250" t="s">
        <v>23</v>
      </c>
      <c r="D6239" s="251" t="n">
        <v>190.25</v>
      </c>
    </row>
    <row r="6240" customFormat="false" ht="12.8" hidden="false" customHeight="false" outlineLevel="0" collapsed="false">
      <c r="A6240" s="250" t="n">
        <v>103918</v>
      </c>
      <c r="B6240" s="250" t="s">
        <v>6681</v>
      </c>
      <c r="C6240" s="250" t="s">
        <v>23</v>
      </c>
      <c r="D6240" s="251" t="n">
        <v>201.1</v>
      </c>
    </row>
    <row r="6241" customFormat="false" ht="12.8" hidden="false" customHeight="false" outlineLevel="0" collapsed="false">
      <c r="A6241" s="250" t="n">
        <v>104432</v>
      </c>
      <c r="B6241" s="250" t="s">
        <v>6682</v>
      </c>
      <c r="C6241" s="250" t="s">
        <v>23</v>
      </c>
      <c r="D6241" s="251" t="n">
        <v>96.87</v>
      </c>
    </row>
    <row r="6242" customFormat="false" ht="12.8" hidden="false" customHeight="false" outlineLevel="0" collapsed="false">
      <c r="A6242" s="250" t="n">
        <v>104433</v>
      </c>
      <c r="B6242" s="250" t="s">
        <v>6683</v>
      </c>
      <c r="C6242" s="250" t="s">
        <v>23</v>
      </c>
      <c r="D6242" s="251" t="n">
        <v>82.44</v>
      </c>
    </row>
    <row r="6243" customFormat="false" ht="12.8" hidden="false" customHeight="false" outlineLevel="0" collapsed="false">
      <c r="A6243" s="250" t="n">
        <v>103689</v>
      </c>
      <c r="B6243" s="250" t="s">
        <v>22</v>
      </c>
      <c r="C6243" s="250" t="s">
        <v>23</v>
      </c>
      <c r="D6243" s="251" t="n">
        <v>470.52</v>
      </c>
    </row>
    <row r="6244" customFormat="false" ht="12.8" hidden="false" customHeight="false" outlineLevel="0" collapsed="false">
      <c r="A6244" s="250" t="n">
        <v>103694</v>
      </c>
      <c r="B6244" s="250" t="s">
        <v>6684</v>
      </c>
      <c r="C6244" s="250" t="s">
        <v>204</v>
      </c>
      <c r="D6244" s="251" t="n">
        <v>113.06</v>
      </c>
    </row>
    <row r="6245" customFormat="false" ht="12.8" hidden="false" customHeight="false" outlineLevel="0" collapsed="false">
      <c r="A6245" s="250" t="n">
        <v>103695</v>
      </c>
      <c r="B6245" s="250" t="s">
        <v>6685</v>
      </c>
      <c r="C6245" s="250" t="s">
        <v>204</v>
      </c>
      <c r="D6245" s="251" t="n">
        <v>101.73</v>
      </c>
    </row>
    <row r="6246" customFormat="false" ht="12.8" hidden="false" customHeight="false" outlineLevel="0" collapsed="false">
      <c r="A6246" s="250" t="n">
        <v>103696</v>
      </c>
      <c r="B6246" s="250" t="s">
        <v>6686</v>
      </c>
      <c r="C6246" s="250" t="s">
        <v>204</v>
      </c>
      <c r="D6246" s="251" t="n">
        <v>149.59</v>
      </c>
    </row>
    <row r="6247" customFormat="false" ht="12.8" hidden="false" customHeight="false" outlineLevel="0" collapsed="false">
      <c r="A6247" s="250" t="n">
        <v>103697</v>
      </c>
      <c r="B6247" s="250" t="s">
        <v>6687</v>
      </c>
      <c r="C6247" s="250" t="s">
        <v>204</v>
      </c>
      <c r="D6247" s="251" t="n">
        <v>138.26</v>
      </c>
    </row>
    <row r="6248" customFormat="false" ht="12.8" hidden="false" customHeight="false" outlineLevel="0" collapsed="false">
      <c r="A6248" s="250" t="n">
        <v>95995</v>
      </c>
      <c r="B6248" s="250" t="s">
        <v>6688</v>
      </c>
      <c r="C6248" s="250" t="s">
        <v>33</v>
      </c>
      <c r="D6248" s="251" t="n">
        <v>1444.78</v>
      </c>
    </row>
    <row r="6249" customFormat="false" ht="12.8" hidden="false" customHeight="false" outlineLevel="0" collapsed="false">
      <c r="A6249" s="250" t="n">
        <v>95996</v>
      </c>
      <c r="B6249" s="250" t="s">
        <v>6689</v>
      </c>
      <c r="C6249" s="250" t="s">
        <v>33</v>
      </c>
      <c r="D6249" s="251" t="n">
        <v>1245.65</v>
      </c>
    </row>
    <row r="6250" customFormat="false" ht="12.8" hidden="false" customHeight="false" outlineLevel="0" collapsed="false">
      <c r="A6250" s="250" t="n">
        <v>96001</v>
      </c>
      <c r="B6250" s="250" t="s">
        <v>159</v>
      </c>
      <c r="C6250" s="250" t="s">
        <v>23</v>
      </c>
      <c r="D6250" s="251" t="n">
        <v>7.68</v>
      </c>
    </row>
    <row r="6251" customFormat="false" ht="12.8" hidden="false" customHeight="false" outlineLevel="0" collapsed="false">
      <c r="A6251" s="250" t="n">
        <v>96393</v>
      </c>
      <c r="B6251" s="250" t="s">
        <v>6690</v>
      </c>
      <c r="C6251" s="250" t="s">
        <v>33</v>
      </c>
      <c r="D6251" s="251" t="n">
        <v>113.99</v>
      </c>
    </row>
    <row r="6252" customFormat="false" ht="12.8" hidden="false" customHeight="false" outlineLevel="0" collapsed="false">
      <c r="A6252" s="250" t="n">
        <v>96394</v>
      </c>
      <c r="B6252" s="250" t="s">
        <v>6691</v>
      </c>
      <c r="C6252" s="250" t="s">
        <v>33</v>
      </c>
      <c r="D6252" s="251" t="n">
        <v>164.49</v>
      </c>
    </row>
    <row r="6253" customFormat="false" ht="12.8" hidden="false" customHeight="false" outlineLevel="0" collapsed="false">
      <c r="A6253" s="250" t="n">
        <v>96395</v>
      </c>
      <c r="B6253" s="250" t="s">
        <v>6692</v>
      </c>
      <c r="C6253" s="250" t="s">
        <v>33</v>
      </c>
      <c r="D6253" s="251" t="n">
        <v>235.13</v>
      </c>
    </row>
    <row r="6254" customFormat="false" ht="12.8" hidden="false" customHeight="false" outlineLevel="0" collapsed="false">
      <c r="A6254" s="250" t="n">
        <v>88411</v>
      </c>
      <c r="B6254" s="250" t="s">
        <v>6693</v>
      </c>
      <c r="C6254" s="250" t="s">
        <v>23</v>
      </c>
      <c r="D6254" s="251" t="n">
        <v>5.55</v>
      </c>
    </row>
    <row r="6255" customFormat="false" ht="12.8" hidden="false" customHeight="false" outlineLevel="0" collapsed="false">
      <c r="A6255" s="250" t="n">
        <v>88412</v>
      </c>
      <c r="B6255" s="250" t="s">
        <v>6694</v>
      </c>
      <c r="C6255" s="250" t="s">
        <v>23</v>
      </c>
      <c r="D6255" s="251" t="n">
        <v>4.52</v>
      </c>
    </row>
    <row r="6256" customFormat="false" ht="12.8" hidden="false" customHeight="false" outlineLevel="0" collapsed="false">
      <c r="A6256" s="250" t="n">
        <v>88413</v>
      </c>
      <c r="B6256" s="250" t="s">
        <v>6695</v>
      </c>
      <c r="C6256" s="250" t="s">
        <v>23</v>
      </c>
      <c r="D6256" s="251" t="n">
        <v>6.91</v>
      </c>
    </row>
    <row r="6257" customFormat="false" ht="12.8" hidden="false" customHeight="false" outlineLevel="0" collapsed="false">
      <c r="A6257" s="250" t="n">
        <v>88414</v>
      </c>
      <c r="B6257" s="250" t="s">
        <v>6696</v>
      </c>
      <c r="C6257" s="250" t="s">
        <v>23</v>
      </c>
      <c r="D6257" s="251" t="n">
        <v>8.21</v>
      </c>
    </row>
    <row r="6258" customFormat="false" ht="12.8" hidden="false" customHeight="false" outlineLevel="0" collapsed="false">
      <c r="A6258" s="250" t="n">
        <v>88415</v>
      </c>
      <c r="B6258" s="250" t="s">
        <v>6697</v>
      </c>
      <c r="C6258" s="250" t="s">
        <v>23</v>
      </c>
      <c r="D6258" s="251" t="n">
        <v>5.65</v>
      </c>
    </row>
    <row r="6259" customFormat="false" ht="12.8" hidden="false" customHeight="false" outlineLevel="0" collapsed="false">
      <c r="A6259" s="250" t="n">
        <v>88416</v>
      </c>
      <c r="B6259" s="250" t="s">
        <v>6698</v>
      </c>
      <c r="C6259" s="250" t="s">
        <v>23</v>
      </c>
      <c r="D6259" s="251" t="n">
        <v>22.64</v>
      </c>
    </row>
    <row r="6260" customFormat="false" ht="12.8" hidden="false" customHeight="false" outlineLevel="0" collapsed="false">
      <c r="A6260" s="250" t="n">
        <v>88417</v>
      </c>
      <c r="B6260" s="250" t="s">
        <v>6699</v>
      </c>
      <c r="C6260" s="250" t="s">
        <v>23</v>
      </c>
      <c r="D6260" s="251" t="n">
        <v>18.97</v>
      </c>
    </row>
    <row r="6261" customFormat="false" ht="12.8" hidden="false" customHeight="false" outlineLevel="0" collapsed="false">
      <c r="A6261" s="250" t="n">
        <v>88420</v>
      </c>
      <c r="B6261" s="250" t="s">
        <v>6700</v>
      </c>
      <c r="C6261" s="250" t="s">
        <v>23</v>
      </c>
      <c r="D6261" s="251" t="n">
        <v>26.5</v>
      </c>
    </row>
    <row r="6262" customFormat="false" ht="12.8" hidden="false" customHeight="false" outlineLevel="0" collapsed="false">
      <c r="A6262" s="250" t="n">
        <v>88421</v>
      </c>
      <c r="B6262" s="250" t="s">
        <v>6701</v>
      </c>
      <c r="C6262" s="250" t="s">
        <v>23</v>
      </c>
      <c r="D6262" s="251" t="n">
        <v>31.92</v>
      </c>
    </row>
    <row r="6263" customFormat="false" ht="12.8" hidden="false" customHeight="false" outlineLevel="0" collapsed="false">
      <c r="A6263" s="250" t="n">
        <v>88423</v>
      </c>
      <c r="B6263" s="250" t="s">
        <v>6702</v>
      </c>
      <c r="C6263" s="250" t="s">
        <v>23</v>
      </c>
      <c r="D6263" s="251" t="n">
        <v>22.74</v>
      </c>
    </row>
    <row r="6264" customFormat="false" ht="12.8" hidden="false" customHeight="false" outlineLevel="0" collapsed="false">
      <c r="A6264" s="250" t="n">
        <v>88424</v>
      </c>
      <c r="B6264" s="250" t="s">
        <v>6703</v>
      </c>
      <c r="C6264" s="250" t="s">
        <v>23</v>
      </c>
      <c r="D6264" s="251" t="n">
        <v>26.9</v>
      </c>
    </row>
    <row r="6265" customFormat="false" ht="12.8" hidden="false" customHeight="false" outlineLevel="0" collapsed="false">
      <c r="A6265" s="250" t="n">
        <v>88426</v>
      </c>
      <c r="B6265" s="250" t="s">
        <v>6704</v>
      </c>
      <c r="C6265" s="250" t="s">
        <v>23</v>
      </c>
      <c r="D6265" s="251" t="n">
        <v>21.27</v>
      </c>
    </row>
    <row r="6266" customFormat="false" ht="12.8" hidden="false" customHeight="false" outlineLevel="0" collapsed="false">
      <c r="A6266" s="250" t="n">
        <v>88428</v>
      </c>
      <c r="B6266" s="250" t="s">
        <v>6705</v>
      </c>
      <c r="C6266" s="250" t="s">
        <v>23</v>
      </c>
      <c r="D6266" s="251" t="n">
        <v>34.68</v>
      </c>
    </row>
    <row r="6267" customFormat="false" ht="12.8" hidden="false" customHeight="false" outlineLevel="0" collapsed="false">
      <c r="A6267" s="250" t="n">
        <v>88429</v>
      </c>
      <c r="B6267" s="250" t="s">
        <v>6706</v>
      </c>
      <c r="C6267" s="250" t="s">
        <v>23</v>
      </c>
      <c r="D6267" s="251" t="n">
        <v>41.44</v>
      </c>
    </row>
    <row r="6268" customFormat="false" ht="12.8" hidden="false" customHeight="false" outlineLevel="0" collapsed="false">
      <c r="A6268" s="250" t="n">
        <v>88431</v>
      </c>
      <c r="B6268" s="250" t="s">
        <v>6707</v>
      </c>
      <c r="C6268" s="250" t="s">
        <v>23</v>
      </c>
      <c r="D6268" s="251" t="n">
        <v>27.53</v>
      </c>
    </row>
    <row r="6269" customFormat="false" ht="12.8" hidden="false" customHeight="false" outlineLevel="0" collapsed="false">
      <c r="A6269" s="250" t="n">
        <v>88432</v>
      </c>
      <c r="B6269" s="250" t="s">
        <v>6708</v>
      </c>
      <c r="C6269" s="250" t="s">
        <v>23</v>
      </c>
      <c r="D6269" s="251" t="n">
        <v>35.37</v>
      </c>
    </row>
    <row r="6270" customFormat="false" ht="12.8" hidden="false" customHeight="false" outlineLevel="0" collapsed="false">
      <c r="A6270" s="250" t="n">
        <v>88484</v>
      </c>
      <c r="B6270" s="250" t="s">
        <v>6709</v>
      </c>
      <c r="C6270" s="250" t="s">
        <v>23</v>
      </c>
      <c r="D6270" s="251" t="n">
        <v>6.09</v>
      </c>
    </row>
    <row r="6271" customFormat="false" ht="12.8" hidden="false" customHeight="false" outlineLevel="0" collapsed="false">
      <c r="A6271" s="250" t="n">
        <v>88485</v>
      </c>
      <c r="B6271" s="250" t="s">
        <v>6710</v>
      </c>
      <c r="C6271" s="250" t="s">
        <v>23</v>
      </c>
      <c r="D6271" s="251" t="n">
        <v>4.92</v>
      </c>
    </row>
    <row r="6272" customFormat="false" ht="12.8" hidden="false" customHeight="false" outlineLevel="0" collapsed="false">
      <c r="A6272" s="250" t="n">
        <v>88488</v>
      </c>
      <c r="B6272" s="250" t="s">
        <v>6711</v>
      </c>
      <c r="C6272" s="250" t="s">
        <v>23</v>
      </c>
      <c r="D6272" s="251" t="n">
        <v>17.28</v>
      </c>
    </row>
    <row r="6273" customFormat="false" ht="12.8" hidden="false" customHeight="false" outlineLevel="0" collapsed="false">
      <c r="A6273" s="250" t="n">
        <v>88489</v>
      </c>
      <c r="B6273" s="250" t="s">
        <v>6712</v>
      </c>
      <c r="C6273" s="250" t="s">
        <v>23</v>
      </c>
      <c r="D6273" s="251" t="n">
        <v>14.4</v>
      </c>
    </row>
    <row r="6274" customFormat="false" ht="12.8" hidden="false" customHeight="false" outlineLevel="0" collapsed="false">
      <c r="A6274" s="250" t="n">
        <v>88494</v>
      </c>
      <c r="B6274" s="250" t="s">
        <v>6713</v>
      </c>
      <c r="C6274" s="250" t="s">
        <v>23</v>
      </c>
      <c r="D6274" s="251" t="n">
        <v>25.55</v>
      </c>
    </row>
    <row r="6275" customFormat="false" ht="12.8" hidden="false" customHeight="false" outlineLevel="0" collapsed="false">
      <c r="A6275" s="250" t="n">
        <v>88495</v>
      </c>
      <c r="B6275" s="250" t="s">
        <v>6714</v>
      </c>
      <c r="C6275" s="250" t="s">
        <v>23</v>
      </c>
      <c r="D6275" s="251" t="n">
        <v>13.81</v>
      </c>
    </row>
    <row r="6276" customFormat="false" ht="12.8" hidden="false" customHeight="false" outlineLevel="0" collapsed="false">
      <c r="A6276" s="250" t="n">
        <v>88496</v>
      </c>
      <c r="B6276" s="250" t="s">
        <v>6715</v>
      </c>
      <c r="C6276" s="250" t="s">
        <v>23</v>
      </c>
      <c r="D6276" s="251" t="n">
        <v>38.51</v>
      </c>
    </row>
    <row r="6277" customFormat="false" ht="12.8" hidden="false" customHeight="false" outlineLevel="0" collapsed="false">
      <c r="A6277" s="250" t="n">
        <v>88497</v>
      </c>
      <c r="B6277" s="250" t="s">
        <v>6716</v>
      </c>
      <c r="C6277" s="250" t="s">
        <v>23</v>
      </c>
      <c r="D6277" s="251" t="n">
        <v>21.28</v>
      </c>
    </row>
    <row r="6278" customFormat="false" ht="12.8" hidden="false" customHeight="false" outlineLevel="0" collapsed="false">
      <c r="A6278" s="250" t="n">
        <v>95305</v>
      </c>
      <c r="B6278" s="250" t="s">
        <v>6717</v>
      </c>
      <c r="C6278" s="250" t="s">
        <v>23</v>
      </c>
      <c r="D6278" s="251" t="n">
        <v>15.09</v>
      </c>
    </row>
    <row r="6279" customFormat="false" ht="12.8" hidden="false" customHeight="false" outlineLevel="0" collapsed="false">
      <c r="A6279" s="250" t="n">
        <v>95306</v>
      </c>
      <c r="B6279" s="250" t="s">
        <v>6718</v>
      </c>
      <c r="C6279" s="250" t="s">
        <v>23</v>
      </c>
      <c r="D6279" s="251" t="n">
        <v>17.81</v>
      </c>
    </row>
    <row r="6280" customFormat="false" ht="12.8" hidden="false" customHeight="false" outlineLevel="0" collapsed="false">
      <c r="A6280" s="250" t="n">
        <v>95622</v>
      </c>
      <c r="B6280" s="250" t="s">
        <v>6719</v>
      </c>
      <c r="C6280" s="250" t="s">
        <v>23</v>
      </c>
      <c r="D6280" s="251" t="n">
        <v>16.78</v>
      </c>
    </row>
    <row r="6281" customFormat="false" ht="12.8" hidden="false" customHeight="false" outlineLevel="0" collapsed="false">
      <c r="A6281" s="250" t="n">
        <v>95623</v>
      </c>
      <c r="B6281" s="250" t="s">
        <v>6720</v>
      </c>
      <c r="C6281" s="250" t="s">
        <v>23</v>
      </c>
      <c r="D6281" s="251" t="n">
        <v>11.54</v>
      </c>
    </row>
    <row r="6282" customFormat="false" ht="12.8" hidden="false" customHeight="false" outlineLevel="0" collapsed="false">
      <c r="A6282" s="250" t="n">
        <v>95624</v>
      </c>
      <c r="B6282" s="250" t="s">
        <v>6721</v>
      </c>
      <c r="C6282" s="250" t="s">
        <v>23</v>
      </c>
      <c r="D6282" s="251" t="n">
        <v>25.93</v>
      </c>
    </row>
    <row r="6283" customFormat="false" ht="12.8" hidden="false" customHeight="false" outlineLevel="0" collapsed="false">
      <c r="A6283" s="250" t="n">
        <v>95625</v>
      </c>
      <c r="B6283" s="250" t="s">
        <v>6722</v>
      </c>
      <c r="C6283" s="250" t="s">
        <v>23</v>
      </c>
      <c r="D6283" s="251" t="n">
        <v>30.61</v>
      </c>
    </row>
    <row r="6284" customFormat="false" ht="12.8" hidden="false" customHeight="false" outlineLevel="0" collapsed="false">
      <c r="A6284" s="250" t="n">
        <v>95626</v>
      </c>
      <c r="B6284" s="250" t="s">
        <v>6723</v>
      </c>
      <c r="C6284" s="250" t="s">
        <v>23</v>
      </c>
      <c r="D6284" s="251" t="n">
        <v>17.86</v>
      </c>
    </row>
    <row r="6285" customFormat="false" ht="12.8" hidden="false" customHeight="false" outlineLevel="0" collapsed="false">
      <c r="A6285" s="250" t="n">
        <v>96126</v>
      </c>
      <c r="B6285" s="250" t="s">
        <v>6724</v>
      </c>
      <c r="C6285" s="250" t="s">
        <v>23</v>
      </c>
      <c r="D6285" s="251" t="n">
        <v>20.59</v>
      </c>
    </row>
    <row r="6286" customFormat="false" ht="12.8" hidden="false" customHeight="false" outlineLevel="0" collapsed="false">
      <c r="A6286" s="250" t="n">
        <v>96127</v>
      </c>
      <c r="B6286" s="250" t="s">
        <v>6725</v>
      </c>
      <c r="C6286" s="250" t="s">
        <v>23</v>
      </c>
      <c r="D6286" s="251" t="n">
        <v>12.99</v>
      </c>
    </row>
    <row r="6287" customFormat="false" ht="12.8" hidden="false" customHeight="false" outlineLevel="0" collapsed="false">
      <c r="A6287" s="250" t="n">
        <v>96128</v>
      </c>
      <c r="B6287" s="250" t="s">
        <v>6726</v>
      </c>
      <c r="C6287" s="250" t="s">
        <v>23</v>
      </c>
      <c r="D6287" s="251" t="n">
        <v>34.69</v>
      </c>
    </row>
    <row r="6288" customFormat="false" ht="12.8" hidden="false" customHeight="false" outlineLevel="0" collapsed="false">
      <c r="A6288" s="250" t="n">
        <v>96129</v>
      </c>
      <c r="B6288" s="250" t="s">
        <v>6727</v>
      </c>
      <c r="C6288" s="250" t="s">
        <v>23</v>
      </c>
      <c r="D6288" s="251" t="n">
        <v>40.74</v>
      </c>
    </row>
    <row r="6289" customFormat="false" ht="12.8" hidden="false" customHeight="false" outlineLevel="0" collapsed="false">
      <c r="A6289" s="250" t="n">
        <v>96130</v>
      </c>
      <c r="B6289" s="250" t="s">
        <v>6728</v>
      </c>
      <c r="C6289" s="250" t="s">
        <v>23</v>
      </c>
      <c r="D6289" s="251" t="n">
        <v>22.37</v>
      </c>
    </row>
    <row r="6290" customFormat="false" ht="12.8" hidden="false" customHeight="false" outlineLevel="0" collapsed="false">
      <c r="A6290" s="250" t="n">
        <v>96131</v>
      </c>
      <c r="B6290" s="250" t="s">
        <v>6729</v>
      </c>
      <c r="C6290" s="250" t="s">
        <v>23</v>
      </c>
      <c r="D6290" s="251" t="n">
        <v>32.15</v>
      </c>
    </row>
    <row r="6291" customFormat="false" ht="12.8" hidden="false" customHeight="false" outlineLevel="0" collapsed="false">
      <c r="A6291" s="250" t="n">
        <v>96132</v>
      </c>
      <c r="B6291" s="250" t="s">
        <v>6730</v>
      </c>
      <c r="C6291" s="250" t="s">
        <v>23</v>
      </c>
      <c r="D6291" s="251" t="n">
        <v>20.86</v>
      </c>
    </row>
    <row r="6292" customFormat="false" ht="12.8" hidden="false" customHeight="false" outlineLevel="0" collapsed="false">
      <c r="A6292" s="250" t="n">
        <v>96133</v>
      </c>
      <c r="B6292" s="250" t="s">
        <v>6731</v>
      </c>
      <c r="C6292" s="250" t="s">
        <v>23</v>
      </c>
      <c r="D6292" s="251" t="n">
        <v>52.72</v>
      </c>
    </row>
    <row r="6293" customFormat="false" ht="12.8" hidden="false" customHeight="false" outlineLevel="0" collapsed="false">
      <c r="A6293" s="250" t="n">
        <v>96134</v>
      </c>
      <c r="B6293" s="250" t="s">
        <v>6732</v>
      </c>
      <c r="C6293" s="250" t="s">
        <v>23</v>
      </c>
      <c r="D6293" s="251" t="n">
        <v>62.02</v>
      </c>
    </row>
    <row r="6294" customFormat="false" ht="12.8" hidden="false" customHeight="false" outlineLevel="0" collapsed="false">
      <c r="A6294" s="250" t="n">
        <v>96135</v>
      </c>
      <c r="B6294" s="250" t="s">
        <v>6733</v>
      </c>
      <c r="C6294" s="250" t="s">
        <v>23</v>
      </c>
      <c r="D6294" s="251" t="n">
        <v>34.7</v>
      </c>
    </row>
    <row r="6295" customFormat="false" ht="12.8" hidden="false" customHeight="false" outlineLevel="0" collapsed="false">
      <c r="A6295" s="250" t="n">
        <v>104639</v>
      </c>
      <c r="B6295" s="250" t="s">
        <v>6734</v>
      </c>
      <c r="C6295" s="250" t="s">
        <v>23</v>
      </c>
      <c r="D6295" s="251" t="n">
        <v>13.68</v>
      </c>
    </row>
    <row r="6296" customFormat="false" ht="12.8" hidden="false" customHeight="false" outlineLevel="0" collapsed="false">
      <c r="A6296" s="250" t="n">
        <v>104640</v>
      </c>
      <c r="B6296" s="250" t="s">
        <v>6735</v>
      </c>
      <c r="C6296" s="250" t="s">
        <v>23</v>
      </c>
      <c r="D6296" s="251" t="n">
        <v>15.01</v>
      </c>
    </row>
    <row r="6297" customFormat="false" ht="12.8" hidden="false" customHeight="false" outlineLevel="0" collapsed="false">
      <c r="A6297" s="250" t="n">
        <v>104641</v>
      </c>
      <c r="B6297" s="250" t="s">
        <v>6736</v>
      </c>
      <c r="C6297" s="250" t="s">
        <v>23</v>
      </c>
      <c r="D6297" s="251" t="n">
        <v>10.8</v>
      </c>
    </row>
    <row r="6298" customFormat="false" ht="12.8" hidden="false" customHeight="false" outlineLevel="0" collapsed="false">
      <c r="A6298" s="250" t="n">
        <v>104642</v>
      </c>
      <c r="B6298" s="250" t="s">
        <v>6737</v>
      </c>
      <c r="C6298" s="250" t="s">
        <v>23</v>
      </c>
      <c r="D6298" s="251" t="n">
        <v>12.13</v>
      </c>
    </row>
    <row r="6299" customFormat="false" ht="12.8" hidden="false" customHeight="false" outlineLevel="0" collapsed="false">
      <c r="A6299" s="250" t="n">
        <v>102193</v>
      </c>
      <c r="B6299" s="250" t="s">
        <v>6738</v>
      </c>
      <c r="C6299" s="250" t="s">
        <v>23</v>
      </c>
      <c r="D6299" s="251" t="n">
        <v>2.4</v>
      </c>
    </row>
    <row r="6300" customFormat="false" ht="12.8" hidden="false" customHeight="false" outlineLevel="0" collapsed="false">
      <c r="A6300" s="250" t="n">
        <v>102194</v>
      </c>
      <c r="B6300" s="250" t="s">
        <v>6739</v>
      </c>
      <c r="C6300" s="250" t="s">
        <v>23</v>
      </c>
      <c r="D6300" s="251" t="n">
        <v>9.84</v>
      </c>
    </row>
    <row r="6301" customFormat="false" ht="12.8" hidden="false" customHeight="false" outlineLevel="0" collapsed="false">
      <c r="A6301" s="250" t="n">
        <v>102197</v>
      </c>
      <c r="B6301" s="250" t="s">
        <v>6740</v>
      </c>
      <c r="C6301" s="250" t="s">
        <v>23</v>
      </c>
      <c r="D6301" s="251" t="n">
        <v>28.77</v>
      </c>
    </row>
    <row r="6302" customFormat="false" ht="12.8" hidden="false" customHeight="false" outlineLevel="0" collapsed="false">
      <c r="A6302" s="250" t="n">
        <v>102200</v>
      </c>
      <c r="B6302" s="250" t="s">
        <v>6741</v>
      </c>
      <c r="C6302" s="250" t="s">
        <v>23</v>
      </c>
      <c r="D6302" s="251" t="n">
        <v>23.39</v>
      </c>
    </row>
    <row r="6303" customFormat="false" ht="12.8" hidden="false" customHeight="false" outlineLevel="0" collapsed="false">
      <c r="A6303" s="250" t="n">
        <v>102201</v>
      </c>
      <c r="B6303" s="250" t="s">
        <v>6742</v>
      </c>
      <c r="C6303" s="250" t="s">
        <v>23</v>
      </c>
      <c r="D6303" s="251" t="n">
        <v>22.14</v>
      </c>
    </row>
    <row r="6304" customFormat="false" ht="12.8" hidden="false" customHeight="false" outlineLevel="0" collapsed="false">
      <c r="A6304" s="250" t="n">
        <v>102202</v>
      </c>
      <c r="B6304" s="250" t="s">
        <v>6743</v>
      </c>
      <c r="C6304" s="250" t="s">
        <v>23</v>
      </c>
      <c r="D6304" s="251" t="n">
        <v>54.01</v>
      </c>
    </row>
    <row r="6305" customFormat="false" ht="12.8" hidden="false" customHeight="false" outlineLevel="0" collapsed="false">
      <c r="A6305" s="250" t="n">
        <v>102203</v>
      </c>
      <c r="B6305" s="250" t="s">
        <v>6744</v>
      </c>
      <c r="C6305" s="250" t="s">
        <v>23</v>
      </c>
      <c r="D6305" s="251" t="n">
        <v>11.73</v>
      </c>
    </row>
    <row r="6306" customFormat="false" ht="12.8" hidden="false" customHeight="false" outlineLevel="0" collapsed="false">
      <c r="A6306" s="250" t="n">
        <v>102204</v>
      </c>
      <c r="B6306" s="250" t="s">
        <v>6745</v>
      </c>
      <c r="C6306" s="250" t="s">
        <v>23</v>
      </c>
      <c r="D6306" s="251" t="n">
        <v>12.04</v>
      </c>
    </row>
    <row r="6307" customFormat="false" ht="12.8" hidden="false" customHeight="false" outlineLevel="0" collapsed="false">
      <c r="A6307" s="250" t="n">
        <v>102205</v>
      </c>
      <c r="B6307" s="250" t="s">
        <v>6746</v>
      </c>
      <c r="C6307" s="250" t="s">
        <v>23</v>
      </c>
      <c r="D6307" s="251" t="n">
        <v>11.06</v>
      </c>
    </row>
    <row r="6308" customFormat="false" ht="12.8" hidden="false" customHeight="false" outlineLevel="0" collapsed="false">
      <c r="A6308" s="250" t="n">
        <v>102207</v>
      </c>
      <c r="B6308" s="250" t="s">
        <v>6747</v>
      </c>
      <c r="C6308" s="250" t="s">
        <v>23</v>
      </c>
      <c r="D6308" s="251" t="n">
        <v>9.94</v>
      </c>
    </row>
    <row r="6309" customFormat="false" ht="12.8" hidden="false" customHeight="false" outlineLevel="0" collapsed="false">
      <c r="A6309" s="250" t="n">
        <v>102208</v>
      </c>
      <c r="B6309" s="250" t="s">
        <v>6748</v>
      </c>
      <c r="C6309" s="250" t="s">
        <v>23</v>
      </c>
      <c r="D6309" s="251" t="n">
        <v>9.53</v>
      </c>
    </row>
    <row r="6310" customFormat="false" ht="12.8" hidden="false" customHeight="false" outlineLevel="0" collapsed="false">
      <c r="A6310" s="250" t="n">
        <v>102209</v>
      </c>
      <c r="B6310" s="250" t="s">
        <v>6749</v>
      </c>
      <c r="C6310" s="250" t="s">
        <v>23</v>
      </c>
      <c r="D6310" s="251" t="n">
        <v>9.81</v>
      </c>
    </row>
    <row r="6311" customFormat="false" ht="12.8" hidden="false" customHeight="false" outlineLevel="0" collapsed="false">
      <c r="A6311" s="250" t="n">
        <v>102210</v>
      </c>
      <c r="B6311" s="250" t="s">
        <v>6750</v>
      </c>
      <c r="C6311" s="250" t="s">
        <v>23</v>
      </c>
      <c r="D6311" s="251" t="n">
        <v>9.39</v>
      </c>
    </row>
    <row r="6312" customFormat="false" ht="12.8" hidden="false" customHeight="false" outlineLevel="0" collapsed="false">
      <c r="A6312" s="250" t="n">
        <v>102213</v>
      </c>
      <c r="B6312" s="250" t="s">
        <v>6751</v>
      </c>
      <c r="C6312" s="250" t="s">
        <v>23</v>
      </c>
      <c r="D6312" s="251" t="n">
        <v>23.47</v>
      </c>
    </row>
    <row r="6313" customFormat="false" ht="12.8" hidden="false" customHeight="false" outlineLevel="0" collapsed="false">
      <c r="A6313" s="250" t="n">
        <v>102214</v>
      </c>
      <c r="B6313" s="250" t="s">
        <v>6752</v>
      </c>
      <c r="C6313" s="250" t="s">
        <v>23</v>
      </c>
      <c r="D6313" s="251" t="n">
        <v>24.09</v>
      </c>
    </row>
    <row r="6314" customFormat="false" ht="12.8" hidden="false" customHeight="false" outlineLevel="0" collapsed="false">
      <c r="A6314" s="250" t="n">
        <v>102215</v>
      </c>
      <c r="B6314" s="250" t="s">
        <v>6753</v>
      </c>
      <c r="C6314" s="250" t="s">
        <v>23</v>
      </c>
      <c r="D6314" s="251" t="n">
        <v>22.12</v>
      </c>
    </row>
    <row r="6315" customFormat="false" ht="12.8" hidden="false" customHeight="false" outlineLevel="0" collapsed="false">
      <c r="A6315" s="250" t="n">
        <v>102217</v>
      </c>
      <c r="B6315" s="250" t="s">
        <v>6754</v>
      </c>
      <c r="C6315" s="250" t="s">
        <v>23</v>
      </c>
      <c r="D6315" s="251" t="n">
        <v>19.91</v>
      </c>
    </row>
    <row r="6316" customFormat="false" ht="12.8" hidden="false" customHeight="false" outlineLevel="0" collapsed="false">
      <c r="A6316" s="250" t="n">
        <v>102218</v>
      </c>
      <c r="B6316" s="250" t="s">
        <v>6755</v>
      </c>
      <c r="C6316" s="250" t="s">
        <v>23</v>
      </c>
      <c r="D6316" s="251" t="n">
        <v>19.07</v>
      </c>
    </row>
    <row r="6317" customFormat="false" ht="12.8" hidden="false" customHeight="false" outlineLevel="0" collapsed="false">
      <c r="A6317" s="250" t="n">
        <v>102219</v>
      </c>
      <c r="B6317" s="250" t="s">
        <v>6756</v>
      </c>
      <c r="C6317" s="250" t="s">
        <v>23</v>
      </c>
      <c r="D6317" s="251" t="n">
        <v>19.62</v>
      </c>
    </row>
    <row r="6318" customFormat="false" ht="12.8" hidden="false" customHeight="false" outlineLevel="0" collapsed="false">
      <c r="A6318" s="250" t="n">
        <v>102220</v>
      </c>
      <c r="B6318" s="250" t="s">
        <v>6757</v>
      </c>
      <c r="C6318" s="250" t="s">
        <v>23</v>
      </c>
      <c r="D6318" s="251" t="n">
        <v>18.8</v>
      </c>
    </row>
    <row r="6319" customFormat="false" ht="12.8" hidden="false" customHeight="false" outlineLevel="0" collapsed="false">
      <c r="A6319" s="250" t="n">
        <v>102223</v>
      </c>
      <c r="B6319" s="250" t="s">
        <v>6758</v>
      </c>
      <c r="C6319" s="250" t="s">
        <v>23</v>
      </c>
      <c r="D6319" s="251" t="n">
        <v>35.2</v>
      </c>
    </row>
    <row r="6320" customFormat="false" ht="12.8" hidden="false" customHeight="false" outlineLevel="0" collapsed="false">
      <c r="A6320" s="250" t="n">
        <v>102224</v>
      </c>
      <c r="B6320" s="250" t="s">
        <v>6759</v>
      </c>
      <c r="C6320" s="250" t="s">
        <v>23</v>
      </c>
      <c r="D6320" s="251" t="n">
        <v>36.12</v>
      </c>
    </row>
    <row r="6321" customFormat="false" ht="12.8" hidden="false" customHeight="false" outlineLevel="0" collapsed="false">
      <c r="A6321" s="250" t="n">
        <v>102225</v>
      </c>
      <c r="B6321" s="250" t="s">
        <v>6760</v>
      </c>
      <c r="C6321" s="250" t="s">
        <v>23</v>
      </c>
      <c r="D6321" s="251" t="n">
        <v>33.18</v>
      </c>
    </row>
    <row r="6322" customFormat="false" ht="12.8" hidden="false" customHeight="false" outlineLevel="0" collapsed="false">
      <c r="A6322" s="250" t="n">
        <v>102227</v>
      </c>
      <c r="B6322" s="250" t="s">
        <v>6761</v>
      </c>
      <c r="C6322" s="250" t="s">
        <v>23</v>
      </c>
      <c r="D6322" s="251" t="n">
        <v>29.87</v>
      </c>
    </row>
    <row r="6323" customFormat="false" ht="12.8" hidden="false" customHeight="false" outlineLevel="0" collapsed="false">
      <c r="A6323" s="250" t="n">
        <v>102228</v>
      </c>
      <c r="B6323" s="250" t="s">
        <v>6762</v>
      </c>
      <c r="C6323" s="250" t="s">
        <v>23</v>
      </c>
      <c r="D6323" s="251" t="n">
        <v>28.63</v>
      </c>
    </row>
    <row r="6324" customFormat="false" ht="12.8" hidden="false" customHeight="false" outlineLevel="0" collapsed="false">
      <c r="A6324" s="250" t="n">
        <v>102229</v>
      </c>
      <c r="B6324" s="250" t="s">
        <v>6763</v>
      </c>
      <c r="C6324" s="250" t="s">
        <v>23</v>
      </c>
      <c r="D6324" s="251" t="n">
        <v>29.44</v>
      </c>
    </row>
    <row r="6325" customFormat="false" ht="12.8" hidden="false" customHeight="false" outlineLevel="0" collapsed="false">
      <c r="A6325" s="250" t="n">
        <v>102230</v>
      </c>
      <c r="B6325" s="250" t="s">
        <v>6764</v>
      </c>
      <c r="C6325" s="250" t="s">
        <v>23</v>
      </c>
      <c r="D6325" s="251" t="n">
        <v>28.21</v>
      </c>
    </row>
    <row r="6326" customFormat="false" ht="12.8" hidden="false" customHeight="false" outlineLevel="0" collapsed="false">
      <c r="A6326" s="250" t="n">
        <v>102233</v>
      </c>
      <c r="B6326" s="250" t="s">
        <v>6765</v>
      </c>
      <c r="C6326" s="250" t="s">
        <v>23</v>
      </c>
      <c r="D6326" s="251" t="n">
        <v>12.66</v>
      </c>
    </row>
    <row r="6327" customFormat="false" ht="12.8" hidden="false" customHeight="false" outlineLevel="0" collapsed="false">
      <c r="A6327" s="250" t="n">
        <v>102234</v>
      </c>
      <c r="B6327" s="250" t="s">
        <v>6766</v>
      </c>
      <c r="C6327" s="250" t="s">
        <v>23</v>
      </c>
      <c r="D6327" s="251" t="n">
        <v>25.33</v>
      </c>
    </row>
    <row r="6328" customFormat="false" ht="12.8" hidden="false" customHeight="false" outlineLevel="0" collapsed="false">
      <c r="A6328" s="250" t="n">
        <v>100716</v>
      </c>
      <c r="B6328" s="250" t="s">
        <v>6767</v>
      </c>
      <c r="C6328" s="250" t="s">
        <v>23</v>
      </c>
      <c r="D6328" s="251" t="n">
        <v>27.06</v>
      </c>
    </row>
    <row r="6329" customFormat="false" ht="12.8" hidden="false" customHeight="false" outlineLevel="0" collapsed="false">
      <c r="A6329" s="250" t="n">
        <v>100717</v>
      </c>
      <c r="B6329" s="250" t="s">
        <v>6768</v>
      </c>
      <c r="C6329" s="250" t="s">
        <v>23</v>
      </c>
      <c r="D6329" s="251" t="n">
        <v>11.68</v>
      </c>
    </row>
    <row r="6330" customFormat="false" ht="12.8" hidden="false" customHeight="false" outlineLevel="0" collapsed="false">
      <c r="A6330" s="250" t="n">
        <v>100718</v>
      </c>
      <c r="B6330" s="250" t="s">
        <v>6769</v>
      </c>
      <c r="C6330" s="250" t="s">
        <v>171</v>
      </c>
      <c r="D6330" s="251" t="n">
        <v>1.67</v>
      </c>
    </row>
    <row r="6331" customFormat="false" ht="12.8" hidden="false" customHeight="false" outlineLevel="0" collapsed="false">
      <c r="A6331" s="250" t="n">
        <v>100719</v>
      </c>
      <c r="B6331" s="250" t="s">
        <v>6770</v>
      </c>
      <c r="C6331" s="250" t="s">
        <v>23</v>
      </c>
      <c r="D6331" s="251" t="n">
        <v>11.72</v>
      </c>
    </row>
    <row r="6332" customFormat="false" ht="12.8" hidden="false" customHeight="false" outlineLevel="0" collapsed="false">
      <c r="A6332" s="250" t="n">
        <v>100720</v>
      </c>
      <c r="B6332" s="250" t="s">
        <v>6771</v>
      </c>
      <c r="C6332" s="250" t="s">
        <v>23</v>
      </c>
      <c r="D6332" s="251" t="n">
        <v>12.45</v>
      </c>
    </row>
    <row r="6333" customFormat="false" ht="12.8" hidden="false" customHeight="false" outlineLevel="0" collapsed="false">
      <c r="A6333" s="250" t="n">
        <v>100721</v>
      </c>
      <c r="B6333" s="250" t="s">
        <v>6772</v>
      </c>
      <c r="C6333" s="250" t="s">
        <v>23</v>
      </c>
      <c r="D6333" s="251" t="n">
        <v>28.93</v>
      </c>
    </row>
    <row r="6334" customFormat="false" ht="12.8" hidden="false" customHeight="false" outlineLevel="0" collapsed="false">
      <c r="A6334" s="250" t="n">
        <v>100722</v>
      </c>
      <c r="B6334" s="250" t="s">
        <v>6773</v>
      </c>
      <c r="C6334" s="250" t="s">
        <v>23</v>
      </c>
      <c r="D6334" s="251" t="n">
        <v>29.03</v>
      </c>
    </row>
    <row r="6335" customFormat="false" ht="12.8" hidden="false" customHeight="false" outlineLevel="0" collapsed="false">
      <c r="A6335" s="250" t="n">
        <v>100723</v>
      </c>
      <c r="B6335" s="250" t="s">
        <v>6774</v>
      </c>
      <c r="C6335" s="250" t="s">
        <v>23</v>
      </c>
      <c r="D6335" s="251" t="n">
        <v>12.56</v>
      </c>
    </row>
    <row r="6336" customFormat="false" ht="12.8" hidden="false" customHeight="false" outlineLevel="0" collapsed="false">
      <c r="A6336" s="250" t="n">
        <v>100724</v>
      </c>
      <c r="B6336" s="250" t="s">
        <v>6775</v>
      </c>
      <c r="C6336" s="250" t="s">
        <v>23</v>
      </c>
      <c r="D6336" s="251" t="n">
        <v>15.86</v>
      </c>
    </row>
    <row r="6337" customFormat="false" ht="12.8" hidden="false" customHeight="false" outlineLevel="0" collapsed="false">
      <c r="A6337" s="250" t="n">
        <v>100725</v>
      </c>
      <c r="B6337" s="250" t="s">
        <v>6776</v>
      </c>
      <c r="C6337" s="250" t="s">
        <v>23</v>
      </c>
      <c r="D6337" s="251" t="n">
        <v>29.21</v>
      </c>
    </row>
    <row r="6338" customFormat="false" ht="12.8" hidden="false" customHeight="false" outlineLevel="0" collapsed="false">
      <c r="A6338" s="250" t="n">
        <v>100726</v>
      </c>
      <c r="B6338" s="250" t="s">
        <v>6777</v>
      </c>
      <c r="C6338" s="250" t="s">
        <v>23</v>
      </c>
      <c r="D6338" s="251" t="n">
        <v>32.33</v>
      </c>
    </row>
    <row r="6339" customFormat="false" ht="12.8" hidden="false" customHeight="false" outlineLevel="0" collapsed="false">
      <c r="A6339" s="250" t="n">
        <v>100727</v>
      </c>
      <c r="B6339" s="250" t="s">
        <v>6778</v>
      </c>
      <c r="C6339" s="250" t="s">
        <v>23</v>
      </c>
      <c r="D6339" s="251" t="n">
        <v>28.43</v>
      </c>
    </row>
    <row r="6340" customFormat="false" ht="12.8" hidden="false" customHeight="false" outlineLevel="0" collapsed="false">
      <c r="A6340" s="250" t="n">
        <v>100728</v>
      </c>
      <c r="B6340" s="250" t="s">
        <v>6779</v>
      </c>
      <c r="C6340" s="250" t="s">
        <v>23</v>
      </c>
      <c r="D6340" s="251" t="n">
        <v>26.33</v>
      </c>
    </row>
    <row r="6341" customFormat="false" ht="12.8" hidden="false" customHeight="false" outlineLevel="0" collapsed="false">
      <c r="A6341" s="250" t="n">
        <v>100729</v>
      </c>
      <c r="B6341" s="250" t="s">
        <v>6780</v>
      </c>
      <c r="C6341" s="250" t="s">
        <v>23</v>
      </c>
      <c r="D6341" s="251" t="n">
        <v>21.48</v>
      </c>
    </row>
    <row r="6342" customFormat="false" ht="12.8" hidden="false" customHeight="false" outlineLevel="0" collapsed="false">
      <c r="A6342" s="250" t="n">
        <v>100730</v>
      </c>
      <c r="B6342" s="250" t="s">
        <v>6781</v>
      </c>
      <c r="C6342" s="250" t="s">
        <v>23</v>
      </c>
      <c r="D6342" s="251" t="n">
        <v>25.87</v>
      </c>
    </row>
    <row r="6343" customFormat="false" ht="12.8" hidden="false" customHeight="false" outlineLevel="0" collapsed="false">
      <c r="A6343" s="250" t="n">
        <v>100733</v>
      </c>
      <c r="B6343" s="250" t="s">
        <v>6782</v>
      </c>
      <c r="C6343" s="250" t="s">
        <v>23</v>
      </c>
      <c r="D6343" s="251" t="n">
        <v>15.02</v>
      </c>
    </row>
    <row r="6344" customFormat="false" ht="12.8" hidden="false" customHeight="false" outlineLevel="0" collapsed="false">
      <c r="A6344" s="250" t="n">
        <v>100734</v>
      </c>
      <c r="B6344" s="250" t="s">
        <v>6783</v>
      </c>
      <c r="C6344" s="250" t="s">
        <v>23</v>
      </c>
      <c r="D6344" s="251" t="n">
        <v>19.29</v>
      </c>
    </row>
    <row r="6345" customFormat="false" ht="12.8" hidden="false" customHeight="false" outlineLevel="0" collapsed="false">
      <c r="A6345" s="250" t="n">
        <v>100735</v>
      </c>
      <c r="B6345" s="250" t="s">
        <v>6784</v>
      </c>
      <c r="C6345" s="250" t="s">
        <v>23</v>
      </c>
      <c r="D6345" s="251" t="n">
        <v>13.23</v>
      </c>
    </row>
    <row r="6346" customFormat="false" ht="12.8" hidden="false" customHeight="false" outlineLevel="0" collapsed="false">
      <c r="A6346" s="250" t="n">
        <v>100736</v>
      </c>
      <c r="B6346" s="250" t="s">
        <v>6785</v>
      </c>
      <c r="C6346" s="250" t="s">
        <v>23</v>
      </c>
      <c r="D6346" s="251" t="n">
        <v>17.82</v>
      </c>
    </row>
    <row r="6347" customFormat="false" ht="12.8" hidden="false" customHeight="false" outlineLevel="0" collapsed="false">
      <c r="A6347" s="250" t="n">
        <v>100739</v>
      </c>
      <c r="B6347" s="250" t="s">
        <v>6786</v>
      </c>
      <c r="C6347" s="250" t="s">
        <v>23</v>
      </c>
      <c r="D6347" s="251" t="n">
        <v>11.54</v>
      </c>
    </row>
    <row r="6348" customFormat="false" ht="12.8" hidden="false" customHeight="false" outlineLevel="0" collapsed="false">
      <c r="A6348" s="250" t="n">
        <v>100740</v>
      </c>
      <c r="B6348" s="250" t="s">
        <v>6787</v>
      </c>
      <c r="C6348" s="250" t="s">
        <v>23</v>
      </c>
      <c r="D6348" s="251" t="n">
        <v>13.05</v>
      </c>
    </row>
    <row r="6349" customFormat="false" ht="12.8" hidden="false" customHeight="false" outlineLevel="0" collapsed="false">
      <c r="A6349" s="250" t="n">
        <v>100741</v>
      </c>
      <c r="B6349" s="250" t="s">
        <v>6788</v>
      </c>
      <c r="C6349" s="250" t="s">
        <v>23</v>
      </c>
      <c r="D6349" s="251" t="n">
        <v>28.53</v>
      </c>
    </row>
    <row r="6350" customFormat="false" ht="12.8" hidden="false" customHeight="false" outlineLevel="0" collapsed="false">
      <c r="A6350" s="250" t="n">
        <v>100742</v>
      </c>
      <c r="B6350" s="250" t="s">
        <v>6789</v>
      </c>
      <c r="C6350" s="250" t="s">
        <v>23</v>
      </c>
      <c r="D6350" s="251" t="n">
        <v>29.6</v>
      </c>
    </row>
    <row r="6351" customFormat="false" ht="12.8" hidden="false" customHeight="false" outlineLevel="0" collapsed="false">
      <c r="A6351" s="250" t="n">
        <v>100743</v>
      </c>
      <c r="B6351" s="250" t="s">
        <v>6790</v>
      </c>
      <c r="C6351" s="250" t="s">
        <v>23</v>
      </c>
      <c r="D6351" s="251" t="n">
        <v>11.28</v>
      </c>
    </row>
    <row r="6352" customFormat="false" ht="12.8" hidden="false" customHeight="false" outlineLevel="0" collapsed="false">
      <c r="A6352" s="250" t="n">
        <v>100744</v>
      </c>
      <c r="B6352" s="250" t="s">
        <v>6791</v>
      </c>
      <c r="C6352" s="250" t="s">
        <v>23</v>
      </c>
      <c r="D6352" s="251" t="n">
        <v>12.88</v>
      </c>
    </row>
    <row r="6353" customFormat="false" ht="12.8" hidden="false" customHeight="false" outlineLevel="0" collapsed="false">
      <c r="A6353" s="250" t="n">
        <v>100745</v>
      </c>
      <c r="B6353" s="250" t="s">
        <v>6792</v>
      </c>
      <c r="C6353" s="250" t="s">
        <v>23</v>
      </c>
      <c r="D6353" s="251" t="n">
        <v>28.26</v>
      </c>
    </row>
    <row r="6354" customFormat="false" ht="12.8" hidden="false" customHeight="false" outlineLevel="0" collapsed="false">
      <c r="A6354" s="250" t="n">
        <v>100746</v>
      </c>
      <c r="B6354" s="250" t="s">
        <v>6793</v>
      </c>
      <c r="C6354" s="250" t="s">
        <v>23</v>
      </c>
      <c r="D6354" s="251" t="n">
        <v>29.43</v>
      </c>
    </row>
    <row r="6355" customFormat="false" ht="12.8" hidden="false" customHeight="false" outlineLevel="0" collapsed="false">
      <c r="A6355" s="250" t="n">
        <v>100747</v>
      </c>
      <c r="B6355" s="250" t="s">
        <v>6794</v>
      </c>
      <c r="C6355" s="250" t="s">
        <v>23</v>
      </c>
      <c r="D6355" s="251" t="n">
        <v>11.39</v>
      </c>
    </row>
    <row r="6356" customFormat="false" ht="12.8" hidden="false" customHeight="false" outlineLevel="0" collapsed="false">
      <c r="A6356" s="250" t="n">
        <v>100748</v>
      </c>
      <c r="B6356" s="250" t="s">
        <v>6795</v>
      </c>
      <c r="C6356" s="250" t="s">
        <v>23</v>
      </c>
      <c r="D6356" s="251" t="n">
        <v>12.95</v>
      </c>
    </row>
    <row r="6357" customFormat="false" ht="12.8" hidden="false" customHeight="false" outlineLevel="0" collapsed="false">
      <c r="A6357" s="250" t="n">
        <v>100749</v>
      </c>
      <c r="B6357" s="250" t="s">
        <v>6796</v>
      </c>
      <c r="C6357" s="250" t="s">
        <v>23</v>
      </c>
      <c r="D6357" s="251" t="n">
        <v>28.37</v>
      </c>
    </row>
    <row r="6358" customFormat="false" ht="12.8" hidden="false" customHeight="false" outlineLevel="0" collapsed="false">
      <c r="A6358" s="250" t="n">
        <v>100750</v>
      </c>
      <c r="B6358" s="250" t="s">
        <v>6797</v>
      </c>
      <c r="C6358" s="250" t="s">
        <v>23</v>
      </c>
      <c r="D6358" s="251" t="n">
        <v>29.5</v>
      </c>
    </row>
    <row r="6359" customFormat="false" ht="12.8" hidden="false" customHeight="false" outlineLevel="0" collapsed="false">
      <c r="A6359" s="250" t="n">
        <v>100751</v>
      </c>
      <c r="B6359" s="250" t="s">
        <v>6798</v>
      </c>
      <c r="C6359" s="250" t="s">
        <v>23</v>
      </c>
      <c r="D6359" s="251" t="n">
        <v>42.95</v>
      </c>
    </row>
    <row r="6360" customFormat="false" ht="12.8" hidden="false" customHeight="false" outlineLevel="0" collapsed="false">
      <c r="A6360" s="250" t="n">
        <v>100752</v>
      </c>
      <c r="B6360" s="250" t="s">
        <v>6799</v>
      </c>
      <c r="C6360" s="250" t="s">
        <v>23</v>
      </c>
      <c r="D6360" s="251" t="n">
        <v>51.75</v>
      </c>
    </row>
    <row r="6361" customFormat="false" ht="12.8" hidden="false" customHeight="false" outlineLevel="0" collapsed="false">
      <c r="A6361" s="250" t="n">
        <v>100753</v>
      </c>
      <c r="B6361" s="250" t="s">
        <v>6800</v>
      </c>
      <c r="C6361" s="250" t="s">
        <v>23</v>
      </c>
      <c r="D6361" s="251" t="n">
        <v>26.47</v>
      </c>
    </row>
    <row r="6362" customFormat="false" ht="12.8" hidden="false" customHeight="false" outlineLevel="0" collapsed="false">
      <c r="A6362" s="250" t="n">
        <v>100754</v>
      </c>
      <c r="B6362" s="250" t="s">
        <v>6801</v>
      </c>
      <c r="C6362" s="250" t="s">
        <v>23</v>
      </c>
      <c r="D6362" s="251" t="n">
        <v>35.65</v>
      </c>
    </row>
    <row r="6363" customFormat="false" ht="12.8" hidden="false" customHeight="false" outlineLevel="0" collapsed="false">
      <c r="A6363" s="250" t="n">
        <v>100757</v>
      </c>
      <c r="B6363" s="250" t="s">
        <v>6802</v>
      </c>
      <c r="C6363" s="250" t="s">
        <v>23</v>
      </c>
      <c r="D6363" s="251" t="n">
        <v>57.08</v>
      </c>
    </row>
    <row r="6364" customFormat="false" ht="12.8" hidden="false" customHeight="false" outlineLevel="0" collapsed="false">
      <c r="A6364" s="250" t="n">
        <v>100758</v>
      </c>
      <c r="B6364" s="250" t="s">
        <v>6803</v>
      </c>
      <c r="C6364" s="250" t="s">
        <v>23</v>
      </c>
      <c r="D6364" s="251" t="n">
        <v>59.22</v>
      </c>
    </row>
    <row r="6365" customFormat="false" ht="12.8" hidden="false" customHeight="false" outlineLevel="0" collapsed="false">
      <c r="A6365" s="250" t="n">
        <v>100759</v>
      </c>
      <c r="B6365" s="250" t="s">
        <v>6804</v>
      </c>
      <c r="C6365" s="250" t="s">
        <v>23</v>
      </c>
      <c r="D6365" s="251" t="n">
        <v>56.53</v>
      </c>
    </row>
    <row r="6366" customFormat="false" ht="12.8" hidden="false" customHeight="false" outlineLevel="0" collapsed="false">
      <c r="A6366" s="250" t="n">
        <v>100760</v>
      </c>
      <c r="B6366" s="250" t="s">
        <v>6805</v>
      </c>
      <c r="C6366" s="250" t="s">
        <v>23</v>
      </c>
      <c r="D6366" s="251" t="n">
        <v>58.88</v>
      </c>
    </row>
    <row r="6367" customFormat="false" ht="12.8" hidden="false" customHeight="false" outlineLevel="0" collapsed="false">
      <c r="A6367" s="250" t="n">
        <v>100761</v>
      </c>
      <c r="B6367" s="250" t="s">
        <v>6806</v>
      </c>
      <c r="C6367" s="250" t="s">
        <v>23</v>
      </c>
      <c r="D6367" s="251" t="n">
        <v>56.76</v>
      </c>
    </row>
    <row r="6368" customFormat="false" ht="12.8" hidden="false" customHeight="false" outlineLevel="0" collapsed="false">
      <c r="A6368" s="250" t="n">
        <v>100762</v>
      </c>
      <c r="B6368" s="250" t="s">
        <v>6807</v>
      </c>
      <c r="C6368" s="250" t="s">
        <v>23</v>
      </c>
      <c r="D6368" s="251" t="n">
        <v>59.03</v>
      </c>
    </row>
    <row r="6369" customFormat="false" ht="12.8" hidden="false" customHeight="false" outlineLevel="0" collapsed="false">
      <c r="A6369" s="250" t="n">
        <v>102488</v>
      </c>
      <c r="B6369" s="250" t="s">
        <v>6808</v>
      </c>
      <c r="C6369" s="250" t="s">
        <v>23</v>
      </c>
      <c r="D6369" s="251" t="n">
        <v>4.47</v>
      </c>
    </row>
    <row r="6370" customFormat="false" ht="12.8" hidden="false" customHeight="false" outlineLevel="0" collapsed="false">
      <c r="A6370" s="250" t="n">
        <v>102489</v>
      </c>
      <c r="B6370" s="250" t="s">
        <v>6809</v>
      </c>
      <c r="C6370" s="250" t="s">
        <v>23</v>
      </c>
      <c r="D6370" s="251" t="n">
        <v>31.29</v>
      </c>
    </row>
    <row r="6371" customFormat="false" ht="12.8" hidden="false" customHeight="false" outlineLevel="0" collapsed="false">
      <c r="A6371" s="250" t="n">
        <v>102491</v>
      </c>
      <c r="B6371" s="250" t="s">
        <v>6810</v>
      </c>
      <c r="C6371" s="250" t="s">
        <v>23</v>
      </c>
      <c r="D6371" s="251" t="n">
        <v>23.86</v>
      </c>
    </row>
    <row r="6372" customFormat="false" ht="12.8" hidden="false" customHeight="false" outlineLevel="0" collapsed="false">
      <c r="A6372" s="250" t="n">
        <v>102492</v>
      </c>
      <c r="B6372" s="250" t="s">
        <v>6811</v>
      </c>
      <c r="C6372" s="250" t="s">
        <v>23</v>
      </c>
      <c r="D6372" s="251" t="n">
        <v>30.34</v>
      </c>
    </row>
    <row r="6373" customFormat="false" ht="12.8" hidden="false" customHeight="false" outlineLevel="0" collapsed="false">
      <c r="A6373" s="250" t="n">
        <v>102494</v>
      </c>
      <c r="B6373" s="250" t="s">
        <v>6812</v>
      </c>
      <c r="C6373" s="250" t="s">
        <v>23</v>
      </c>
      <c r="D6373" s="251" t="n">
        <v>68.42</v>
      </c>
    </row>
    <row r="6374" customFormat="false" ht="12.8" hidden="false" customHeight="false" outlineLevel="0" collapsed="false">
      <c r="A6374" s="250" t="n">
        <v>102496</v>
      </c>
      <c r="B6374" s="250" t="s">
        <v>6813</v>
      </c>
      <c r="C6374" s="250" t="s">
        <v>171</v>
      </c>
      <c r="D6374" s="251" t="n">
        <v>14.93</v>
      </c>
    </row>
    <row r="6375" customFormat="false" ht="12.8" hidden="false" customHeight="false" outlineLevel="0" collapsed="false">
      <c r="A6375" s="250" t="n">
        <v>102497</v>
      </c>
      <c r="B6375" s="250" t="s">
        <v>6814</v>
      </c>
      <c r="C6375" s="250" t="s">
        <v>171</v>
      </c>
      <c r="D6375" s="251" t="n">
        <v>5.77</v>
      </c>
    </row>
    <row r="6376" customFormat="false" ht="12.8" hidden="false" customHeight="false" outlineLevel="0" collapsed="false">
      <c r="A6376" s="250" t="n">
        <v>102498</v>
      </c>
      <c r="B6376" s="250" t="s">
        <v>6815</v>
      </c>
      <c r="C6376" s="250" t="s">
        <v>171</v>
      </c>
      <c r="D6376" s="251" t="n">
        <v>1.94</v>
      </c>
    </row>
    <row r="6377" customFormat="false" ht="12.8" hidden="false" customHeight="false" outlineLevel="0" collapsed="false">
      <c r="A6377" s="250" t="n">
        <v>102499</v>
      </c>
      <c r="B6377" s="250" t="s">
        <v>6816</v>
      </c>
      <c r="C6377" s="250" t="s">
        <v>23</v>
      </c>
      <c r="D6377" s="251" t="n">
        <v>3.7</v>
      </c>
    </row>
    <row r="6378" customFormat="false" ht="12.8" hidden="false" customHeight="false" outlineLevel="0" collapsed="false">
      <c r="A6378" s="250" t="n">
        <v>102500</v>
      </c>
      <c r="B6378" s="250" t="s">
        <v>6817</v>
      </c>
      <c r="C6378" s="250" t="s">
        <v>171</v>
      </c>
      <c r="D6378" s="251" t="n">
        <v>5.26</v>
      </c>
    </row>
    <row r="6379" customFormat="false" ht="12.8" hidden="false" customHeight="false" outlineLevel="0" collapsed="false">
      <c r="A6379" s="250" t="n">
        <v>102501</v>
      </c>
      <c r="B6379" s="250" t="s">
        <v>6818</v>
      </c>
      <c r="C6379" s="250" t="s">
        <v>23</v>
      </c>
      <c r="D6379" s="251" t="n">
        <v>29.51</v>
      </c>
    </row>
    <row r="6380" customFormat="false" ht="12.8" hidden="false" customHeight="false" outlineLevel="0" collapsed="false">
      <c r="A6380" s="250" t="n">
        <v>102504</v>
      </c>
      <c r="B6380" s="250" t="s">
        <v>6819</v>
      </c>
      <c r="C6380" s="250" t="s">
        <v>171</v>
      </c>
      <c r="D6380" s="251" t="n">
        <v>12.25</v>
      </c>
    </row>
    <row r="6381" customFormat="false" ht="12.8" hidden="false" customHeight="false" outlineLevel="0" collapsed="false">
      <c r="A6381" s="250" t="n">
        <v>102505</v>
      </c>
      <c r="B6381" s="250" t="s">
        <v>6820</v>
      </c>
      <c r="C6381" s="250" t="s">
        <v>171</v>
      </c>
      <c r="D6381" s="251" t="n">
        <v>12.82</v>
      </c>
    </row>
    <row r="6382" customFormat="false" ht="12.8" hidden="false" customHeight="false" outlineLevel="0" collapsed="false">
      <c r="A6382" s="250" t="n">
        <v>102506</v>
      </c>
      <c r="B6382" s="250" t="s">
        <v>6821</v>
      </c>
      <c r="C6382" s="250" t="s">
        <v>171</v>
      </c>
      <c r="D6382" s="251" t="n">
        <v>13.28</v>
      </c>
    </row>
    <row r="6383" customFormat="false" ht="12.8" hidden="false" customHeight="false" outlineLevel="0" collapsed="false">
      <c r="A6383" s="250" t="n">
        <v>102507</v>
      </c>
      <c r="B6383" s="250" t="s">
        <v>6822</v>
      </c>
      <c r="C6383" s="250" t="s">
        <v>171</v>
      </c>
      <c r="D6383" s="251" t="n">
        <v>7.32</v>
      </c>
    </row>
    <row r="6384" customFormat="false" ht="12.8" hidden="false" customHeight="false" outlineLevel="0" collapsed="false">
      <c r="A6384" s="250" t="n">
        <v>102508</v>
      </c>
      <c r="B6384" s="250" t="s">
        <v>6823</v>
      </c>
      <c r="C6384" s="250" t="s">
        <v>23</v>
      </c>
      <c r="D6384" s="251" t="n">
        <v>50.52</v>
      </c>
    </row>
    <row r="6385" customFormat="false" ht="12.8" hidden="false" customHeight="false" outlineLevel="0" collapsed="false">
      <c r="A6385" s="250" t="n">
        <v>102509</v>
      </c>
      <c r="B6385" s="250" t="s">
        <v>6824</v>
      </c>
      <c r="C6385" s="250" t="s">
        <v>23</v>
      </c>
      <c r="D6385" s="251" t="n">
        <v>37.76</v>
      </c>
    </row>
    <row r="6386" customFormat="false" ht="12.8" hidden="false" customHeight="false" outlineLevel="0" collapsed="false">
      <c r="A6386" s="250" t="n">
        <v>102512</v>
      </c>
      <c r="B6386" s="250" t="s">
        <v>6825</v>
      </c>
      <c r="C6386" s="250" t="s">
        <v>171</v>
      </c>
      <c r="D6386" s="251" t="n">
        <v>6.87</v>
      </c>
    </row>
    <row r="6387" customFormat="false" ht="12.8" hidden="false" customHeight="false" outlineLevel="0" collapsed="false">
      <c r="A6387" s="250" t="n">
        <v>102513</v>
      </c>
      <c r="B6387" s="250" t="s">
        <v>6826</v>
      </c>
      <c r="C6387" s="250" t="s">
        <v>23</v>
      </c>
      <c r="D6387" s="251" t="n">
        <v>57.01</v>
      </c>
    </row>
    <row r="6388" customFormat="false" ht="12.8" hidden="false" customHeight="false" outlineLevel="0" collapsed="false">
      <c r="A6388" s="250" t="n">
        <v>102520</v>
      </c>
      <c r="B6388" s="250" t="s">
        <v>6827</v>
      </c>
      <c r="C6388" s="250" t="s">
        <v>23</v>
      </c>
      <c r="D6388" s="251" t="n">
        <v>99.22</v>
      </c>
    </row>
    <row r="6389" customFormat="false" ht="12.8" hidden="false" customHeight="false" outlineLevel="0" collapsed="false">
      <c r="A6389" s="250" t="n">
        <v>101749</v>
      </c>
      <c r="B6389" s="250" t="s">
        <v>6828</v>
      </c>
      <c r="C6389" s="250" t="s">
        <v>23</v>
      </c>
      <c r="D6389" s="251" t="n">
        <v>52.89</v>
      </c>
    </row>
    <row r="6390" customFormat="false" ht="12.8" hidden="false" customHeight="false" outlineLevel="0" collapsed="false">
      <c r="A6390" s="250" t="n">
        <v>101750</v>
      </c>
      <c r="B6390" s="250" t="s">
        <v>6829</v>
      </c>
      <c r="C6390" s="250" t="s">
        <v>23</v>
      </c>
      <c r="D6390" s="251" t="n">
        <v>49.89</v>
      </c>
    </row>
    <row r="6391" customFormat="false" ht="12.8" hidden="false" customHeight="false" outlineLevel="0" collapsed="false">
      <c r="A6391" s="250" t="n">
        <v>101729</v>
      </c>
      <c r="B6391" s="250" t="s">
        <v>6830</v>
      </c>
      <c r="C6391" s="250" t="s">
        <v>23</v>
      </c>
      <c r="D6391" s="251" t="n">
        <v>266.03</v>
      </c>
    </row>
    <row r="6392" customFormat="false" ht="12.8" hidden="false" customHeight="false" outlineLevel="0" collapsed="false">
      <c r="A6392" s="250" t="n">
        <v>101746</v>
      </c>
      <c r="B6392" s="250" t="s">
        <v>6831</v>
      </c>
      <c r="C6392" s="250" t="s">
        <v>23</v>
      </c>
      <c r="D6392" s="251" t="n">
        <v>410.18</v>
      </c>
    </row>
    <row r="6393" customFormat="false" ht="12.8" hidden="false" customHeight="false" outlineLevel="0" collapsed="false">
      <c r="A6393" s="250" t="n">
        <v>101751</v>
      </c>
      <c r="B6393" s="250" t="s">
        <v>6832</v>
      </c>
      <c r="C6393" s="250" t="s">
        <v>23</v>
      </c>
      <c r="D6393" s="251" t="n">
        <v>274.18</v>
      </c>
    </row>
    <row r="6394" customFormat="false" ht="12.8" hidden="false" customHeight="false" outlineLevel="0" collapsed="false">
      <c r="A6394" s="250" t="n">
        <v>87246</v>
      </c>
      <c r="B6394" s="250" t="s">
        <v>6833</v>
      </c>
      <c r="C6394" s="250" t="s">
        <v>23</v>
      </c>
      <c r="D6394" s="251" t="n">
        <v>75.53</v>
      </c>
    </row>
    <row r="6395" customFormat="false" ht="12.8" hidden="false" customHeight="false" outlineLevel="0" collapsed="false">
      <c r="A6395" s="250" t="n">
        <v>87247</v>
      </c>
      <c r="B6395" s="250" t="s">
        <v>6834</v>
      </c>
      <c r="C6395" s="250" t="s">
        <v>23</v>
      </c>
      <c r="D6395" s="251" t="n">
        <v>67.13</v>
      </c>
    </row>
    <row r="6396" customFormat="false" ht="12.8" hidden="false" customHeight="false" outlineLevel="0" collapsed="false">
      <c r="A6396" s="250" t="n">
        <v>87248</v>
      </c>
      <c r="B6396" s="250" t="s">
        <v>6835</v>
      </c>
      <c r="C6396" s="250" t="s">
        <v>23</v>
      </c>
      <c r="D6396" s="251" t="n">
        <v>58.23</v>
      </c>
    </row>
    <row r="6397" customFormat="false" ht="12.8" hidden="false" customHeight="false" outlineLevel="0" collapsed="false">
      <c r="A6397" s="250" t="n">
        <v>87249</v>
      </c>
      <c r="B6397" s="250" t="s">
        <v>6836</v>
      </c>
      <c r="C6397" s="250" t="s">
        <v>23</v>
      </c>
      <c r="D6397" s="251" t="n">
        <v>81.17</v>
      </c>
    </row>
    <row r="6398" customFormat="false" ht="12.8" hidden="false" customHeight="false" outlineLevel="0" collapsed="false">
      <c r="A6398" s="250" t="n">
        <v>87250</v>
      </c>
      <c r="B6398" s="250" t="s">
        <v>6837</v>
      </c>
      <c r="C6398" s="250" t="s">
        <v>23</v>
      </c>
      <c r="D6398" s="251" t="n">
        <v>68.7</v>
      </c>
    </row>
    <row r="6399" customFormat="false" ht="12.8" hidden="false" customHeight="false" outlineLevel="0" collapsed="false">
      <c r="A6399" s="250" t="n">
        <v>87251</v>
      </c>
      <c r="B6399" s="250" t="s">
        <v>6838</v>
      </c>
      <c r="C6399" s="250" t="s">
        <v>23</v>
      </c>
      <c r="D6399" s="251" t="n">
        <v>58.53</v>
      </c>
    </row>
    <row r="6400" customFormat="false" ht="12.8" hidden="false" customHeight="false" outlineLevel="0" collapsed="false">
      <c r="A6400" s="250" t="n">
        <v>87255</v>
      </c>
      <c r="B6400" s="250" t="s">
        <v>6839</v>
      </c>
      <c r="C6400" s="250" t="s">
        <v>23</v>
      </c>
      <c r="D6400" s="251" t="n">
        <v>126.1</v>
      </c>
    </row>
    <row r="6401" customFormat="false" ht="12.8" hidden="false" customHeight="false" outlineLevel="0" collapsed="false">
      <c r="A6401" s="250" t="n">
        <v>87256</v>
      </c>
      <c r="B6401" s="250" t="s">
        <v>6840</v>
      </c>
      <c r="C6401" s="250" t="s">
        <v>23</v>
      </c>
      <c r="D6401" s="251" t="n">
        <v>111.13</v>
      </c>
    </row>
    <row r="6402" customFormat="false" ht="12.8" hidden="false" customHeight="false" outlineLevel="0" collapsed="false">
      <c r="A6402" s="250" t="n">
        <v>87257</v>
      </c>
      <c r="B6402" s="250" t="s">
        <v>6841</v>
      </c>
      <c r="C6402" s="250" t="s">
        <v>23</v>
      </c>
      <c r="D6402" s="251" t="n">
        <v>99.25</v>
      </c>
    </row>
    <row r="6403" customFormat="false" ht="12.8" hidden="false" customHeight="false" outlineLevel="0" collapsed="false">
      <c r="A6403" s="250" t="n">
        <v>87258</v>
      </c>
      <c r="B6403" s="250" t="s">
        <v>6842</v>
      </c>
      <c r="C6403" s="250" t="s">
        <v>23</v>
      </c>
      <c r="D6403" s="251" t="n">
        <v>133.18</v>
      </c>
    </row>
    <row r="6404" customFormat="false" ht="12.8" hidden="false" customHeight="false" outlineLevel="0" collapsed="false">
      <c r="A6404" s="250" t="n">
        <v>87259</v>
      </c>
      <c r="B6404" s="250" t="s">
        <v>6843</v>
      </c>
      <c r="C6404" s="250" t="s">
        <v>23</v>
      </c>
      <c r="D6404" s="251" t="n">
        <v>119.71</v>
      </c>
    </row>
    <row r="6405" customFormat="false" ht="12.8" hidden="false" customHeight="false" outlineLevel="0" collapsed="false">
      <c r="A6405" s="250" t="n">
        <v>87260</v>
      </c>
      <c r="B6405" s="250" t="s">
        <v>6844</v>
      </c>
      <c r="C6405" s="250" t="s">
        <v>23</v>
      </c>
      <c r="D6405" s="251" t="n">
        <v>109.24</v>
      </c>
    </row>
    <row r="6406" customFormat="false" ht="12.8" hidden="false" customHeight="false" outlineLevel="0" collapsed="false">
      <c r="A6406" s="250" t="n">
        <v>87261</v>
      </c>
      <c r="B6406" s="250" t="s">
        <v>6845</v>
      </c>
      <c r="C6406" s="250" t="s">
        <v>23</v>
      </c>
      <c r="D6406" s="251" t="n">
        <v>197.76</v>
      </c>
    </row>
    <row r="6407" customFormat="false" ht="12.8" hidden="false" customHeight="false" outlineLevel="0" collapsed="false">
      <c r="A6407" s="250" t="n">
        <v>87262</v>
      </c>
      <c r="B6407" s="250" t="s">
        <v>6846</v>
      </c>
      <c r="C6407" s="250" t="s">
        <v>23</v>
      </c>
      <c r="D6407" s="251" t="n">
        <v>180.88</v>
      </c>
    </row>
    <row r="6408" customFormat="false" ht="12.8" hidden="false" customHeight="false" outlineLevel="0" collapsed="false">
      <c r="A6408" s="250" t="n">
        <v>87263</v>
      </c>
      <c r="B6408" s="250" t="s">
        <v>6847</v>
      </c>
      <c r="C6408" s="250" t="s">
        <v>23</v>
      </c>
      <c r="D6408" s="251" t="n">
        <v>168.26</v>
      </c>
    </row>
    <row r="6409" customFormat="false" ht="12.8" hidden="false" customHeight="false" outlineLevel="0" collapsed="false">
      <c r="A6409" s="250" t="n">
        <v>104593</v>
      </c>
      <c r="B6409" s="250" t="s">
        <v>6848</v>
      </c>
      <c r="C6409" s="250" t="s">
        <v>23</v>
      </c>
      <c r="D6409" s="251" t="n">
        <v>130.76</v>
      </c>
    </row>
    <row r="6410" customFormat="false" ht="12.8" hidden="false" customHeight="false" outlineLevel="0" collapsed="false">
      <c r="A6410" s="250" t="n">
        <v>104594</v>
      </c>
      <c r="B6410" s="250" t="s">
        <v>6849</v>
      </c>
      <c r="C6410" s="250" t="s">
        <v>23</v>
      </c>
      <c r="D6410" s="251" t="n">
        <v>113.97</v>
      </c>
    </row>
    <row r="6411" customFormat="false" ht="12.8" hidden="false" customHeight="false" outlineLevel="0" collapsed="false">
      <c r="A6411" s="250" t="n">
        <v>104595</v>
      </c>
      <c r="B6411" s="250" t="s">
        <v>6850</v>
      </c>
      <c r="C6411" s="250" t="s">
        <v>23</v>
      </c>
      <c r="D6411" s="251" t="n">
        <v>99.89</v>
      </c>
    </row>
    <row r="6412" customFormat="false" ht="12.8" hidden="false" customHeight="false" outlineLevel="0" collapsed="false">
      <c r="A6412" s="250" t="n">
        <v>104596</v>
      </c>
      <c r="B6412" s="250" t="s">
        <v>6851</v>
      </c>
      <c r="C6412" s="250" t="s">
        <v>23</v>
      </c>
      <c r="D6412" s="251" t="n">
        <v>203.31</v>
      </c>
    </row>
    <row r="6413" customFormat="false" ht="12.8" hidden="false" customHeight="false" outlineLevel="0" collapsed="false">
      <c r="A6413" s="250" t="n">
        <v>104597</v>
      </c>
      <c r="B6413" s="250" t="s">
        <v>6852</v>
      </c>
      <c r="C6413" s="250" t="s">
        <v>23</v>
      </c>
      <c r="D6413" s="251" t="n">
        <v>184.28</v>
      </c>
    </row>
    <row r="6414" customFormat="false" ht="12.8" hidden="false" customHeight="false" outlineLevel="0" collapsed="false">
      <c r="A6414" s="250" t="n">
        <v>104598</v>
      </c>
      <c r="B6414" s="250" t="s">
        <v>6853</v>
      </c>
      <c r="C6414" s="250" t="s">
        <v>23</v>
      </c>
      <c r="D6414" s="251" t="n">
        <v>169.06</v>
      </c>
    </row>
    <row r="6415" customFormat="false" ht="12.8" hidden="false" customHeight="false" outlineLevel="0" collapsed="false">
      <c r="A6415" s="250" t="n">
        <v>104599</v>
      </c>
      <c r="B6415" s="250" t="s">
        <v>6854</v>
      </c>
      <c r="C6415" s="250" t="s">
        <v>23</v>
      </c>
      <c r="D6415" s="251" t="n">
        <v>91.01</v>
      </c>
    </row>
    <row r="6416" customFormat="false" ht="12.8" hidden="false" customHeight="false" outlineLevel="0" collapsed="false">
      <c r="A6416" s="250" t="n">
        <v>104601</v>
      </c>
      <c r="B6416" s="250" t="s">
        <v>6855</v>
      </c>
      <c r="C6416" s="250" t="s">
        <v>23</v>
      </c>
      <c r="D6416" s="251" t="n">
        <v>72.96</v>
      </c>
    </row>
    <row r="6417" customFormat="false" ht="12.8" hidden="false" customHeight="false" outlineLevel="0" collapsed="false">
      <c r="A6417" s="250" t="n">
        <v>104603</v>
      </c>
      <c r="B6417" s="250" t="s">
        <v>6856</v>
      </c>
      <c r="C6417" s="250" t="s">
        <v>23</v>
      </c>
      <c r="D6417" s="251" t="n">
        <v>61.13</v>
      </c>
    </row>
    <row r="6418" customFormat="false" ht="12.8" hidden="false" customHeight="false" outlineLevel="0" collapsed="false">
      <c r="A6418" s="250" t="n">
        <v>104605</v>
      </c>
      <c r="B6418" s="250" t="s">
        <v>6857</v>
      </c>
      <c r="C6418" s="250" t="s">
        <v>23</v>
      </c>
      <c r="D6418" s="251" t="n">
        <v>113.93</v>
      </c>
    </row>
    <row r="6419" customFormat="false" ht="12.8" hidden="false" customHeight="false" outlineLevel="0" collapsed="false">
      <c r="A6419" s="250" t="n">
        <v>104606</v>
      </c>
      <c r="B6419" s="250" t="s">
        <v>6858</v>
      </c>
      <c r="C6419" s="250" t="s">
        <v>23</v>
      </c>
      <c r="D6419" s="251" t="n">
        <v>77.98</v>
      </c>
    </row>
    <row r="6420" customFormat="false" ht="12.8" hidden="false" customHeight="false" outlineLevel="0" collapsed="false">
      <c r="A6420" s="250" t="n">
        <v>104607</v>
      </c>
      <c r="B6420" s="250" t="s">
        <v>6859</v>
      </c>
      <c r="C6420" s="250" t="s">
        <v>23</v>
      </c>
      <c r="D6420" s="251" t="n">
        <v>62.68</v>
      </c>
    </row>
    <row r="6421" customFormat="false" ht="12.8" hidden="false" customHeight="false" outlineLevel="0" collapsed="false">
      <c r="A6421" s="250" t="n">
        <v>104608</v>
      </c>
      <c r="B6421" s="250" t="s">
        <v>6860</v>
      </c>
      <c r="C6421" s="250" t="s">
        <v>23</v>
      </c>
      <c r="D6421" s="251" t="n">
        <v>170.26</v>
      </c>
    </row>
    <row r="6422" customFormat="false" ht="12.8" hidden="false" customHeight="false" outlineLevel="0" collapsed="false">
      <c r="A6422" s="250" t="n">
        <v>104609</v>
      </c>
      <c r="B6422" s="250" t="s">
        <v>6861</v>
      </c>
      <c r="C6422" s="250" t="s">
        <v>23</v>
      </c>
      <c r="D6422" s="251" t="n">
        <v>130.2</v>
      </c>
    </row>
    <row r="6423" customFormat="false" ht="12.8" hidden="false" customHeight="false" outlineLevel="0" collapsed="false">
      <c r="A6423" s="250" t="n">
        <v>104610</v>
      </c>
      <c r="B6423" s="250" t="s">
        <v>6862</v>
      </c>
      <c r="C6423" s="250" t="s">
        <v>23</v>
      </c>
      <c r="D6423" s="251" t="n">
        <v>113.92</v>
      </c>
    </row>
    <row r="6424" customFormat="false" ht="12.8" hidden="false" customHeight="false" outlineLevel="0" collapsed="false">
      <c r="A6424" s="250" t="n">
        <v>98671</v>
      </c>
      <c r="B6424" s="250" t="s">
        <v>6863</v>
      </c>
      <c r="C6424" s="250" t="s">
        <v>23</v>
      </c>
      <c r="D6424" s="251" t="n">
        <v>484.14</v>
      </c>
    </row>
    <row r="6425" customFormat="false" ht="12.8" hidden="false" customHeight="false" outlineLevel="0" collapsed="false">
      <c r="A6425" s="250" t="n">
        <v>98672</v>
      </c>
      <c r="B6425" s="250" t="s">
        <v>6864</v>
      </c>
      <c r="C6425" s="250" t="s">
        <v>23</v>
      </c>
      <c r="D6425" s="251" t="n">
        <v>641</v>
      </c>
    </row>
    <row r="6426" customFormat="false" ht="12.8" hidden="false" customHeight="false" outlineLevel="0" collapsed="false">
      <c r="A6426" s="250" t="n">
        <v>98678</v>
      </c>
      <c r="B6426" s="250" t="s">
        <v>6865</v>
      </c>
      <c r="C6426" s="250" t="s">
        <v>23</v>
      </c>
      <c r="D6426" s="251" t="n">
        <v>400.64</v>
      </c>
    </row>
    <row r="6427" customFormat="false" ht="12.8" hidden="false" customHeight="false" outlineLevel="0" collapsed="false">
      <c r="A6427" s="250" t="n">
        <v>98679</v>
      </c>
      <c r="B6427" s="250" t="s">
        <v>6866</v>
      </c>
      <c r="C6427" s="250" t="s">
        <v>23</v>
      </c>
      <c r="D6427" s="251" t="n">
        <v>37.24</v>
      </c>
    </row>
    <row r="6428" customFormat="false" ht="12.8" hidden="false" customHeight="false" outlineLevel="0" collapsed="false">
      <c r="A6428" s="250" t="n">
        <v>98680</v>
      </c>
      <c r="B6428" s="250" t="s">
        <v>6867</v>
      </c>
      <c r="C6428" s="250" t="s">
        <v>23</v>
      </c>
      <c r="D6428" s="251" t="n">
        <v>45.86</v>
      </c>
    </row>
    <row r="6429" customFormat="false" ht="12.8" hidden="false" customHeight="false" outlineLevel="0" collapsed="false">
      <c r="A6429" s="250" t="n">
        <v>98681</v>
      </c>
      <c r="B6429" s="250" t="s">
        <v>6868</v>
      </c>
      <c r="C6429" s="250" t="s">
        <v>23</v>
      </c>
      <c r="D6429" s="251" t="n">
        <v>34.23</v>
      </c>
    </row>
    <row r="6430" customFormat="false" ht="12.8" hidden="false" customHeight="false" outlineLevel="0" collapsed="false">
      <c r="A6430" s="250" t="n">
        <v>98682</v>
      </c>
      <c r="B6430" s="250" t="s">
        <v>6869</v>
      </c>
      <c r="C6430" s="250" t="s">
        <v>23</v>
      </c>
      <c r="D6430" s="251" t="n">
        <v>42.85</v>
      </c>
    </row>
    <row r="6431" customFormat="false" ht="12.8" hidden="false" customHeight="false" outlineLevel="0" collapsed="false">
      <c r="A6431" s="250" t="n">
        <v>98685</v>
      </c>
      <c r="B6431" s="250" t="s">
        <v>6870</v>
      </c>
      <c r="C6431" s="250" t="s">
        <v>171</v>
      </c>
      <c r="D6431" s="251" t="n">
        <v>88.69</v>
      </c>
    </row>
    <row r="6432" customFormat="false" ht="12.8" hidden="false" customHeight="false" outlineLevel="0" collapsed="false">
      <c r="A6432" s="250" t="n">
        <v>98686</v>
      </c>
      <c r="B6432" s="250" t="s">
        <v>6871</v>
      </c>
      <c r="C6432" s="250" t="s">
        <v>171</v>
      </c>
      <c r="D6432" s="251" t="n">
        <v>51.71</v>
      </c>
    </row>
    <row r="6433" customFormat="false" ht="12.8" hidden="false" customHeight="false" outlineLevel="0" collapsed="false">
      <c r="A6433" s="250" t="n">
        <v>98688</v>
      </c>
      <c r="B6433" s="250" t="s">
        <v>6872</v>
      </c>
      <c r="C6433" s="250" t="s">
        <v>171</v>
      </c>
      <c r="D6433" s="251" t="n">
        <v>74.32</v>
      </c>
    </row>
    <row r="6434" customFormat="false" ht="12.8" hidden="false" customHeight="false" outlineLevel="0" collapsed="false">
      <c r="A6434" s="250" t="n">
        <v>98689</v>
      </c>
      <c r="B6434" s="250" t="s">
        <v>6873</v>
      </c>
      <c r="C6434" s="250" t="s">
        <v>171</v>
      </c>
      <c r="D6434" s="251" t="n">
        <v>127.08</v>
      </c>
    </row>
    <row r="6435" customFormat="false" ht="12.8" hidden="false" customHeight="false" outlineLevel="0" collapsed="false">
      <c r="A6435" s="250" t="n">
        <v>101090</v>
      </c>
      <c r="B6435" s="250" t="s">
        <v>6874</v>
      </c>
      <c r="C6435" s="250" t="s">
        <v>23</v>
      </c>
      <c r="D6435" s="251" t="n">
        <v>232.95</v>
      </c>
    </row>
    <row r="6436" customFormat="false" ht="12.8" hidden="false" customHeight="false" outlineLevel="0" collapsed="false">
      <c r="A6436" s="250" t="n">
        <v>101091</v>
      </c>
      <c r="B6436" s="250" t="s">
        <v>6875</v>
      </c>
      <c r="C6436" s="250" t="s">
        <v>23</v>
      </c>
      <c r="D6436" s="251" t="n">
        <v>165.35</v>
      </c>
    </row>
    <row r="6437" customFormat="false" ht="12.8" hidden="false" customHeight="false" outlineLevel="0" collapsed="false">
      <c r="A6437" s="250" t="n">
        <v>101725</v>
      </c>
      <c r="B6437" s="250" t="s">
        <v>6876</v>
      </c>
      <c r="C6437" s="250" t="s">
        <v>23</v>
      </c>
      <c r="D6437" s="251" t="n">
        <v>332.18</v>
      </c>
    </row>
    <row r="6438" customFormat="false" ht="12.8" hidden="false" customHeight="false" outlineLevel="0" collapsed="false">
      <c r="A6438" s="250" t="n">
        <v>101726</v>
      </c>
      <c r="B6438" s="250" t="s">
        <v>6877</v>
      </c>
      <c r="C6438" s="250" t="s">
        <v>23</v>
      </c>
      <c r="D6438" s="251" t="n">
        <v>216.88</v>
      </c>
    </row>
    <row r="6439" customFormat="false" ht="12.8" hidden="false" customHeight="false" outlineLevel="0" collapsed="false">
      <c r="A6439" s="250" t="n">
        <v>101731</v>
      </c>
      <c r="B6439" s="250" t="s">
        <v>6878</v>
      </c>
      <c r="C6439" s="250" t="s">
        <v>23</v>
      </c>
      <c r="D6439" s="251" t="n">
        <v>355.52</v>
      </c>
    </row>
    <row r="6440" customFormat="false" ht="12.8" hidden="false" customHeight="false" outlineLevel="0" collapsed="false">
      <c r="A6440" s="250" t="n">
        <v>101732</v>
      </c>
      <c r="B6440" s="250" t="s">
        <v>6879</v>
      </c>
      <c r="C6440" s="250" t="s">
        <v>23</v>
      </c>
      <c r="D6440" s="251" t="n">
        <v>108.14</v>
      </c>
    </row>
    <row r="6441" customFormat="false" ht="12.8" hidden="false" customHeight="false" outlineLevel="0" collapsed="false">
      <c r="A6441" s="250" t="n">
        <v>101094</v>
      </c>
      <c r="B6441" s="250" t="s">
        <v>233</v>
      </c>
      <c r="C6441" s="250" t="s">
        <v>171</v>
      </c>
      <c r="D6441" s="251" t="n">
        <v>164.15</v>
      </c>
    </row>
    <row r="6442" customFormat="false" ht="12.8" hidden="false" customHeight="false" outlineLevel="0" collapsed="false">
      <c r="A6442" s="250" t="n">
        <v>101727</v>
      </c>
      <c r="B6442" s="250" t="s">
        <v>6880</v>
      </c>
      <c r="C6442" s="250" t="s">
        <v>23</v>
      </c>
      <c r="D6442" s="251" t="n">
        <v>189.16</v>
      </c>
    </row>
    <row r="6443" customFormat="false" ht="12.8" hidden="false" customHeight="false" outlineLevel="0" collapsed="false">
      <c r="A6443" s="250" t="n">
        <v>101733</v>
      </c>
      <c r="B6443" s="250" t="s">
        <v>6881</v>
      </c>
      <c r="C6443" s="250" t="s">
        <v>23</v>
      </c>
      <c r="D6443" s="251" t="n">
        <v>263.81</v>
      </c>
    </row>
    <row r="6444" customFormat="false" ht="12.8" hidden="false" customHeight="false" outlineLevel="0" collapsed="false">
      <c r="A6444" s="250" t="n">
        <v>101734</v>
      </c>
      <c r="B6444" s="250" t="s">
        <v>6882</v>
      </c>
      <c r="C6444" s="250" t="s">
        <v>23</v>
      </c>
      <c r="D6444" s="251" t="n">
        <v>395.03</v>
      </c>
    </row>
    <row r="6445" customFormat="false" ht="12.8" hidden="false" customHeight="false" outlineLevel="0" collapsed="false">
      <c r="A6445" s="250" t="n">
        <v>101735</v>
      </c>
      <c r="B6445" s="250" t="s">
        <v>6883</v>
      </c>
      <c r="C6445" s="250" t="s">
        <v>23</v>
      </c>
      <c r="D6445" s="251" t="n">
        <v>404.55</v>
      </c>
    </row>
    <row r="6446" customFormat="false" ht="12.8" hidden="false" customHeight="false" outlineLevel="0" collapsed="false">
      <c r="A6446" s="250" t="n">
        <v>101736</v>
      </c>
      <c r="B6446" s="250" t="s">
        <v>6884</v>
      </c>
      <c r="C6446" s="250" t="s">
        <v>23</v>
      </c>
      <c r="D6446" s="251" t="n">
        <v>110</v>
      </c>
    </row>
    <row r="6447" customFormat="false" ht="12.8" hidden="false" customHeight="false" outlineLevel="0" collapsed="false">
      <c r="A6447" s="250" t="n">
        <v>101737</v>
      </c>
      <c r="B6447" s="250" t="s">
        <v>6885</v>
      </c>
      <c r="C6447" s="250" t="s">
        <v>23</v>
      </c>
      <c r="D6447" s="251" t="n">
        <v>128.83</v>
      </c>
    </row>
    <row r="6448" customFormat="false" ht="12.8" hidden="false" customHeight="false" outlineLevel="0" collapsed="false">
      <c r="A6448" s="250" t="n">
        <v>101748</v>
      </c>
      <c r="B6448" s="250" t="s">
        <v>6886</v>
      </c>
      <c r="C6448" s="250" t="s">
        <v>23</v>
      </c>
      <c r="D6448" s="251" t="n">
        <v>4.46</v>
      </c>
    </row>
    <row r="6449" customFormat="false" ht="12.8" hidden="false" customHeight="false" outlineLevel="0" collapsed="false">
      <c r="A6449" s="250" t="n">
        <v>104162</v>
      </c>
      <c r="B6449" s="250" t="s">
        <v>6887</v>
      </c>
      <c r="C6449" s="250" t="s">
        <v>23</v>
      </c>
      <c r="D6449" s="251" t="n">
        <v>101.17</v>
      </c>
    </row>
    <row r="6450" customFormat="false" ht="12.8" hidden="false" customHeight="false" outlineLevel="0" collapsed="false">
      <c r="A6450" s="250" t="n">
        <v>101092</v>
      </c>
      <c r="B6450" s="250" t="s">
        <v>6888</v>
      </c>
      <c r="C6450" s="250" t="s">
        <v>23</v>
      </c>
      <c r="D6450" s="251" t="n">
        <v>498.23</v>
      </c>
    </row>
    <row r="6451" customFormat="false" ht="12.8" hidden="false" customHeight="false" outlineLevel="0" collapsed="false">
      <c r="A6451" s="250" t="n">
        <v>101093</v>
      </c>
      <c r="B6451" s="250" t="s">
        <v>6889</v>
      </c>
      <c r="C6451" s="250" t="s">
        <v>23</v>
      </c>
      <c r="D6451" s="251" t="n">
        <v>655.09</v>
      </c>
    </row>
    <row r="6452" customFormat="false" ht="12.8" hidden="false" customHeight="false" outlineLevel="0" collapsed="false">
      <c r="A6452" s="250" t="n">
        <v>98695</v>
      </c>
      <c r="B6452" s="250" t="s">
        <v>6890</v>
      </c>
      <c r="C6452" s="250" t="s">
        <v>171</v>
      </c>
      <c r="D6452" s="251" t="n">
        <v>115.88</v>
      </c>
    </row>
    <row r="6453" customFormat="false" ht="12.8" hidden="false" customHeight="false" outlineLevel="0" collapsed="false">
      <c r="A6453" s="250" t="n">
        <v>98697</v>
      </c>
      <c r="B6453" s="250" t="s">
        <v>6891</v>
      </c>
      <c r="C6453" s="250" t="s">
        <v>171</v>
      </c>
      <c r="D6453" s="251" t="n">
        <v>76.37</v>
      </c>
    </row>
    <row r="6454" customFormat="false" ht="12.8" hidden="false" customHeight="false" outlineLevel="0" collapsed="false">
      <c r="A6454" s="250" t="n">
        <v>101738</v>
      </c>
      <c r="B6454" s="250" t="s">
        <v>6892</v>
      </c>
      <c r="C6454" s="250" t="s">
        <v>171</v>
      </c>
      <c r="D6454" s="251" t="n">
        <v>39.27</v>
      </c>
    </row>
    <row r="6455" customFormat="false" ht="12.8" hidden="false" customHeight="false" outlineLevel="0" collapsed="false">
      <c r="A6455" s="250" t="n">
        <v>101739</v>
      </c>
      <c r="B6455" s="250" t="s">
        <v>6893</v>
      </c>
      <c r="C6455" s="250" t="s">
        <v>171</v>
      </c>
      <c r="D6455" s="251" t="n">
        <v>42.56</v>
      </c>
    </row>
    <row r="6456" customFormat="false" ht="12.8" hidden="false" customHeight="false" outlineLevel="0" collapsed="false">
      <c r="A6456" s="250" t="n">
        <v>88648</v>
      </c>
      <c r="B6456" s="250" t="s">
        <v>6894</v>
      </c>
      <c r="C6456" s="250" t="s">
        <v>171</v>
      </c>
      <c r="D6456" s="251" t="n">
        <v>8.58</v>
      </c>
    </row>
    <row r="6457" customFormat="false" ht="12.8" hidden="false" customHeight="false" outlineLevel="0" collapsed="false">
      <c r="A6457" s="250" t="n">
        <v>88649</v>
      </c>
      <c r="B6457" s="250" t="s">
        <v>6895</v>
      </c>
      <c r="C6457" s="250" t="s">
        <v>171</v>
      </c>
      <c r="D6457" s="251" t="n">
        <v>9.7</v>
      </c>
    </row>
    <row r="6458" customFormat="false" ht="12.8" hidden="false" customHeight="false" outlineLevel="0" collapsed="false">
      <c r="A6458" s="250" t="n">
        <v>88650</v>
      </c>
      <c r="B6458" s="250" t="s">
        <v>6896</v>
      </c>
      <c r="C6458" s="250" t="s">
        <v>171</v>
      </c>
      <c r="D6458" s="251" t="n">
        <v>18.37</v>
      </c>
    </row>
    <row r="6459" customFormat="false" ht="12.8" hidden="false" customHeight="false" outlineLevel="0" collapsed="false">
      <c r="A6459" s="250" t="n">
        <v>101740</v>
      </c>
      <c r="B6459" s="250" t="s">
        <v>6897</v>
      </c>
      <c r="C6459" s="250" t="s">
        <v>171</v>
      </c>
      <c r="D6459" s="251" t="n">
        <v>58.95</v>
      </c>
    </row>
    <row r="6460" customFormat="false" ht="12.8" hidden="false" customHeight="false" outlineLevel="0" collapsed="false">
      <c r="A6460" s="250" t="n">
        <v>101741</v>
      </c>
      <c r="B6460" s="250" t="s">
        <v>6898</v>
      </c>
      <c r="C6460" s="250" t="s">
        <v>171</v>
      </c>
      <c r="D6460" s="251" t="n">
        <v>29.31</v>
      </c>
    </row>
    <row r="6461" customFormat="false" ht="12.8" hidden="false" customHeight="false" outlineLevel="0" collapsed="false">
      <c r="A6461" s="250" t="n">
        <v>94990</v>
      </c>
      <c r="B6461" s="250" t="s">
        <v>6899</v>
      </c>
      <c r="C6461" s="250" t="s">
        <v>33</v>
      </c>
      <c r="D6461" s="251" t="n">
        <v>724.37</v>
      </c>
    </row>
    <row r="6462" customFormat="false" ht="12.8" hidden="false" customHeight="false" outlineLevel="0" collapsed="false">
      <c r="A6462" s="250" t="n">
        <v>94991</v>
      </c>
      <c r="B6462" s="250" t="s">
        <v>6900</v>
      </c>
      <c r="C6462" s="250" t="s">
        <v>33</v>
      </c>
      <c r="D6462" s="251" t="n">
        <v>663.45</v>
      </c>
    </row>
    <row r="6463" customFormat="false" ht="12.8" hidden="false" customHeight="false" outlineLevel="0" collapsed="false">
      <c r="A6463" s="250" t="n">
        <v>94992</v>
      </c>
      <c r="B6463" s="250" t="s">
        <v>6901</v>
      </c>
      <c r="C6463" s="250" t="s">
        <v>23</v>
      </c>
      <c r="D6463" s="251" t="n">
        <v>75.65</v>
      </c>
    </row>
    <row r="6464" customFormat="false" ht="12.8" hidden="false" customHeight="false" outlineLevel="0" collapsed="false">
      <c r="A6464" s="250" t="n">
        <v>94993</v>
      </c>
      <c r="B6464" s="250" t="s">
        <v>6902</v>
      </c>
      <c r="C6464" s="250" t="s">
        <v>23</v>
      </c>
      <c r="D6464" s="251" t="n">
        <v>71.99</v>
      </c>
    </row>
    <row r="6465" customFormat="false" ht="12.8" hidden="false" customHeight="false" outlineLevel="0" collapsed="false">
      <c r="A6465" s="250" t="n">
        <v>94994</v>
      </c>
      <c r="B6465" s="250" t="s">
        <v>6903</v>
      </c>
      <c r="C6465" s="250" t="s">
        <v>23</v>
      </c>
      <c r="D6465" s="251" t="n">
        <v>90.71</v>
      </c>
    </row>
    <row r="6466" customFormat="false" ht="12.8" hidden="false" customHeight="false" outlineLevel="0" collapsed="false">
      <c r="A6466" s="250" t="n">
        <v>94995</v>
      </c>
      <c r="B6466" s="250" t="s">
        <v>6904</v>
      </c>
      <c r="C6466" s="250" t="s">
        <v>23</v>
      </c>
      <c r="D6466" s="251" t="n">
        <v>85.84</v>
      </c>
    </row>
    <row r="6467" customFormat="false" ht="12.8" hidden="false" customHeight="false" outlineLevel="0" collapsed="false">
      <c r="A6467" s="250" t="n">
        <v>101747</v>
      </c>
      <c r="B6467" s="250" t="s">
        <v>6905</v>
      </c>
      <c r="C6467" s="250" t="s">
        <v>23</v>
      </c>
      <c r="D6467" s="251" t="n">
        <v>75.7</v>
      </c>
    </row>
    <row r="6468" customFormat="false" ht="12.8" hidden="false" customHeight="false" outlineLevel="0" collapsed="false">
      <c r="A6468" s="250" t="n">
        <v>104626</v>
      </c>
      <c r="B6468" s="250" t="s">
        <v>6906</v>
      </c>
      <c r="C6468" s="250" t="s">
        <v>33</v>
      </c>
      <c r="D6468" s="251" t="n">
        <v>678.38</v>
      </c>
    </row>
    <row r="6469" customFormat="false" ht="12.8" hidden="false" customHeight="false" outlineLevel="0" collapsed="false">
      <c r="A6469" s="250" t="n">
        <v>104658</v>
      </c>
      <c r="B6469" s="250" t="s">
        <v>6907</v>
      </c>
      <c r="C6469" s="250" t="s">
        <v>23</v>
      </c>
      <c r="D6469" s="251" t="n">
        <v>176.62</v>
      </c>
    </row>
    <row r="6470" customFormat="false" ht="12.8" hidden="false" customHeight="false" outlineLevel="0" collapsed="false">
      <c r="A6470" s="250" t="n">
        <v>87620</v>
      </c>
      <c r="B6470" s="250" t="s">
        <v>6908</v>
      </c>
      <c r="C6470" s="250" t="s">
        <v>23</v>
      </c>
      <c r="D6470" s="251" t="n">
        <v>30.01</v>
      </c>
    </row>
    <row r="6471" customFormat="false" ht="12.8" hidden="false" customHeight="false" outlineLevel="0" collapsed="false">
      <c r="A6471" s="250" t="n">
        <v>87622</v>
      </c>
      <c r="B6471" s="250" t="s">
        <v>6909</v>
      </c>
      <c r="C6471" s="250" t="s">
        <v>23</v>
      </c>
      <c r="D6471" s="251" t="n">
        <v>35.56</v>
      </c>
    </row>
    <row r="6472" customFormat="false" ht="12.8" hidden="false" customHeight="false" outlineLevel="0" collapsed="false">
      <c r="A6472" s="250" t="n">
        <v>87623</v>
      </c>
      <c r="B6472" s="250" t="s">
        <v>6910</v>
      </c>
      <c r="C6472" s="250" t="s">
        <v>23</v>
      </c>
      <c r="D6472" s="251" t="n">
        <v>79.64</v>
      </c>
    </row>
    <row r="6473" customFormat="false" ht="12.8" hidden="false" customHeight="false" outlineLevel="0" collapsed="false">
      <c r="A6473" s="250" t="n">
        <v>87624</v>
      </c>
      <c r="B6473" s="250" t="s">
        <v>6911</v>
      </c>
      <c r="C6473" s="250" t="s">
        <v>23</v>
      </c>
      <c r="D6473" s="251" t="n">
        <v>89.14</v>
      </c>
    </row>
    <row r="6474" customFormat="false" ht="12.8" hidden="false" customHeight="false" outlineLevel="0" collapsed="false">
      <c r="A6474" s="250" t="n">
        <v>87630</v>
      </c>
      <c r="B6474" s="250" t="s">
        <v>6912</v>
      </c>
      <c r="C6474" s="250" t="s">
        <v>23</v>
      </c>
      <c r="D6474" s="251" t="n">
        <v>37.84</v>
      </c>
    </row>
    <row r="6475" customFormat="false" ht="12.8" hidden="false" customHeight="false" outlineLevel="0" collapsed="false">
      <c r="A6475" s="250" t="n">
        <v>87632</v>
      </c>
      <c r="B6475" s="250" t="s">
        <v>6913</v>
      </c>
      <c r="C6475" s="250" t="s">
        <v>23</v>
      </c>
      <c r="D6475" s="251" t="n">
        <v>45.56</v>
      </c>
    </row>
    <row r="6476" customFormat="false" ht="12.8" hidden="false" customHeight="false" outlineLevel="0" collapsed="false">
      <c r="A6476" s="250" t="n">
        <v>87633</v>
      </c>
      <c r="B6476" s="250" t="s">
        <v>6914</v>
      </c>
      <c r="C6476" s="250" t="s">
        <v>23</v>
      </c>
      <c r="D6476" s="251" t="n">
        <v>106.85</v>
      </c>
    </row>
    <row r="6477" customFormat="false" ht="12.8" hidden="false" customHeight="false" outlineLevel="0" collapsed="false">
      <c r="A6477" s="250" t="n">
        <v>87634</v>
      </c>
      <c r="B6477" s="250" t="s">
        <v>6915</v>
      </c>
      <c r="C6477" s="250" t="s">
        <v>23</v>
      </c>
      <c r="D6477" s="251" t="n">
        <v>120.06</v>
      </c>
    </row>
    <row r="6478" customFormat="false" ht="12.8" hidden="false" customHeight="false" outlineLevel="0" collapsed="false">
      <c r="A6478" s="250" t="n">
        <v>87640</v>
      </c>
      <c r="B6478" s="250" t="s">
        <v>6916</v>
      </c>
      <c r="C6478" s="250" t="s">
        <v>23</v>
      </c>
      <c r="D6478" s="251" t="n">
        <v>44.26</v>
      </c>
    </row>
    <row r="6479" customFormat="false" ht="12.8" hidden="false" customHeight="false" outlineLevel="0" collapsed="false">
      <c r="A6479" s="250" t="n">
        <v>87642</v>
      </c>
      <c r="B6479" s="250" t="s">
        <v>6917</v>
      </c>
      <c r="C6479" s="250" t="s">
        <v>23</v>
      </c>
      <c r="D6479" s="251" t="n">
        <v>53.76</v>
      </c>
    </row>
    <row r="6480" customFormat="false" ht="12.8" hidden="false" customHeight="false" outlineLevel="0" collapsed="false">
      <c r="A6480" s="250" t="n">
        <v>87643</v>
      </c>
      <c r="B6480" s="250" t="s">
        <v>6918</v>
      </c>
      <c r="C6480" s="250" t="s">
        <v>23</v>
      </c>
      <c r="D6480" s="251" t="n">
        <v>129.12</v>
      </c>
    </row>
    <row r="6481" customFormat="false" ht="12.8" hidden="false" customHeight="false" outlineLevel="0" collapsed="false">
      <c r="A6481" s="250" t="n">
        <v>87644</v>
      </c>
      <c r="B6481" s="250" t="s">
        <v>6919</v>
      </c>
      <c r="C6481" s="250" t="s">
        <v>23</v>
      </c>
      <c r="D6481" s="251" t="n">
        <v>145.36</v>
      </c>
    </row>
    <row r="6482" customFormat="false" ht="12.8" hidden="false" customHeight="false" outlineLevel="0" collapsed="false">
      <c r="A6482" s="250" t="n">
        <v>87680</v>
      </c>
      <c r="B6482" s="250" t="s">
        <v>6920</v>
      </c>
      <c r="C6482" s="250" t="s">
        <v>23</v>
      </c>
      <c r="D6482" s="251" t="n">
        <v>39.64</v>
      </c>
    </row>
    <row r="6483" customFormat="false" ht="12.8" hidden="false" customHeight="false" outlineLevel="0" collapsed="false">
      <c r="A6483" s="250" t="n">
        <v>87682</v>
      </c>
      <c r="B6483" s="250" t="s">
        <v>6921</v>
      </c>
      <c r="C6483" s="250" t="s">
        <v>23</v>
      </c>
      <c r="D6483" s="251" t="n">
        <v>49.14</v>
      </c>
    </row>
    <row r="6484" customFormat="false" ht="12.8" hidden="false" customHeight="false" outlineLevel="0" collapsed="false">
      <c r="A6484" s="250" t="n">
        <v>87683</v>
      </c>
      <c r="B6484" s="250" t="s">
        <v>6922</v>
      </c>
      <c r="C6484" s="250" t="s">
        <v>23</v>
      </c>
      <c r="D6484" s="251" t="n">
        <v>124.5</v>
      </c>
    </row>
    <row r="6485" customFormat="false" ht="12.8" hidden="false" customHeight="false" outlineLevel="0" collapsed="false">
      <c r="A6485" s="250" t="n">
        <v>87684</v>
      </c>
      <c r="B6485" s="250" t="s">
        <v>6923</v>
      </c>
      <c r="C6485" s="250" t="s">
        <v>23</v>
      </c>
      <c r="D6485" s="251" t="n">
        <v>140.74</v>
      </c>
    </row>
    <row r="6486" customFormat="false" ht="12.8" hidden="false" customHeight="false" outlineLevel="0" collapsed="false">
      <c r="A6486" s="250" t="n">
        <v>87690</v>
      </c>
      <c r="B6486" s="250" t="s">
        <v>6924</v>
      </c>
      <c r="C6486" s="250" t="s">
        <v>23</v>
      </c>
      <c r="D6486" s="251" t="n">
        <v>45.43</v>
      </c>
    </row>
    <row r="6487" customFormat="false" ht="12.8" hidden="false" customHeight="false" outlineLevel="0" collapsed="false">
      <c r="A6487" s="250" t="n">
        <v>87692</v>
      </c>
      <c r="B6487" s="250" t="s">
        <v>6925</v>
      </c>
      <c r="C6487" s="250" t="s">
        <v>23</v>
      </c>
      <c r="D6487" s="251" t="n">
        <v>56.3</v>
      </c>
    </row>
    <row r="6488" customFormat="false" ht="12.8" hidden="false" customHeight="false" outlineLevel="0" collapsed="false">
      <c r="A6488" s="250" t="n">
        <v>87693</v>
      </c>
      <c r="B6488" s="250" t="s">
        <v>6926</v>
      </c>
      <c r="C6488" s="250" t="s">
        <v>23</v>
      </c>
      <c r="D6488" s="251" t="n">
        <v>142.62</v>
      </c>
    </row>
    <row r="6489" customFormat="false" ht="12.8" hidden="false" customHeight="false" outlineLevel="0" collapsed="false">
      <c r="A6489" s="250" t="n">
        <v>87694</v>
      </c>
      <c r="B6489" s="250" t="s">
        <v>6927</v>
      </c>
      <c r="C6489" s="250" t="s">
        <v>23</v>
      </c>
      <c r="D6489" s="251" t="n">
        <v>161.22</v>
      </c>
    </row>
    <row r="6490" customFormat="false" ht="12.8" hidden="false" customHeight="false" outlineLevel="0" collapsed="false">
      <c r="A6490" s="250" t="n">
        <v>87700</v>
      </c>
      <c r="B6490" s="250" t="s">
        <v>6928</v>
      </c>
      <c r="C6490" s="250" t="s">
        <v>23</v>
      </c>
      <c r="D6490" s="251" t="n">
        <v>48.93</v>
      </c>
    </row>
    <row r="6491" customFormat="false" ht="12.8" hidden="false" customHeight="false" outlineLevel="0" collapsed="false">
      <c r="A6491" s="250" t="n">
        <v>87702</v>
      </c>
      <c r="B6491" s="250" t="s">
        <v>6929</v>
      </c>
      <c r="C6491" s="250" t="s">
        <v>23</v>
      </c>
      <c r="D6491" s="251" t="n">
        <v>60.77</v>
      </c>
    </row>
    <row r="6492" customFormat="false" ht="12.8" hidden="false" customHeight="false" outlineLevel="0" collapsed="false">
      <c r="A6492" s="250" t="n">
        <v>87703</v>
      </c>
      <c r="B6492" s="250" t="s">
        <v>6930</v>
      </c>
      <c r="C6492" s="250" t="s">
        <v>23</v>
      </c>
      <c r="D6492" s="251" t="n">
        <v>154.77</v>
      </c>
    </row>
    <row r="6493" customFormat="false" ht="12.8" hidden="false" customHeight="false" outlineLevel="0" collapsed="false">
      <c r="A6493" s="250" t="n">
        <v>87704</v>
      </c>
      <c r="B6493" s="250" t="s">
        <v>6931</v>
      </c>
      <c r="C6493" s="250" t="s">
        <v>23</v>
      </c>
      <c r="D6493" s="251" t="n">
        <v>175.01</v>
      </c>
    </row>
    <row r="6494" customFormat="false" ht="12.8" hidden="false" customHeight="false" outlineLevel="0" collapsed="false">
      <c r="A6494" s="250" t="n">
        <v>87735</v>
      </c>
      <c r="B6494" s="250" t="s">
        <v>6932</v>
      </c>
      <c r="C6494" s="250" t="s">
        <v>23</v>
      </c>
      <c r="D6494" s="251" t="n">
        <v>45.25</v>
      </c>
    </row>
    <row r="6495" customFormat="false" ht="12.8" hidden="false" customHeight="false" outlineLevel="0" collapsed="false">
      <c r="A6495" s="250" t="n">
        <v>87737</v>
      </c>
      <c r="B6495" s="250" t="s">
        <v>6933</v>
      </c>
      <c r="C6495" s="250" t="s">
        <v>23</v>
      </c>
      <c r="D6495" s="251" t="n">
        <v>50.8</v>
      </c>
    </row>
    <row r="6496" customFormat="false" ht="12.8" hidden="false" customHeight="false" outlineLevel="0" collapsed="false">
      <c r="A6496" s="250" t="n">
        <v>87738</v>
      </c>
      <c r="B6496" s="250" t="s">
        <v>6934</v>
      </c>
      <c r="C6496" s="250" t="s">
        <v>23</v>
      </c>
      <c r="D6496" s="251" t="n">
        <v>94.88</v>
      </c>
    </row>
    <row r="6497" customFormat="false" ht="12.8" hidden="false" customHeight="false" outlineLevel="0" collapsed="false">
      <c r="A6497" s="250" t="n">
        <v>87739</v>
      </c>
      <c r="B6497" s="250" t="s">
        <v>6935</v>
      </c>
      <c r="C6497" s="250" t="s">
        <v>23</v>
      </c>
      <c r="D6497" s="251" t="n">
        <v>104.38</v>
      </c>
    </row>
    <row r="6498" customFormat="false" ht="12.8" hidden="false" customHeight="false" outlineLevel="0" collapsed="false">
      <c r="A6498" s="250" t="n">
        <v>87745</v>
      </c>
      <c r="B6498" s="250" t="s">
        <v>6936</v>
      </c>
      <c r="C6498" s="250" t="s">
        <v>23</v>
      </c>
      <c r="D6498" s="251" t="n">
        <v>53.08</v>
      </c>
    </row>
    <row r="6499" customFormat="false" ht="12.8" hidden="false" customHeight="false" outlineLevel="0" collapsed="false">
      <c r="A6499" s="250" t="n">
        <v>87747</v>
      </c>
      <c r="B6499" s="250" t="s">
        <v>6937</v>
      </c>
      <c r="C6499" s="250" t="s">
        <v>23</v>
      </c>
      <c r="D6499" s="251" t="n">
        <v>60.8</v>
      </c>
    </row>
    <row r="6500" customFormat="false" ht="12.8" hidden="false" customHeight="false" outlineLevel="0" collapsed="false">
      <c r="A6500" s="250" t="n">
        <v>87748</v>
      </c>
      <c r="B6500" s="250" t="s">
        <v>6938</v>
      </c>
      <c r="C6500" s="250" t="s">
        <v>23</v>
      </c>
      <c r="D6500" s="251" t="n">
        <v>122.09</v>
      </c>
    </row>
    <row r="6501" customFormat="false" ht="12.8" hidden="false" customHeight="false" outlineLevel="0" collapsed="false">
      <c r="A6501" s="250" t="n">
        <v>87749</v>
      </c>
      <c r="B6501" s="250" t="s">
        <v>6939</v>
      </c>
      <c r="C6501" s="250" t="s">
        <v>23</v>
      </c>
      <c r="D6501" s="251" t="n">
        <v>135.3</v>
      </c>
    </row>
    <row r="6502" customFormat="false" ht="12.8" hidden="false" customHeight="false" outlineLevel="0" collapsed="false">
      <c r="A6502" s="250" t="n">
        <v>87755</v>
      </c>
      <c r="B6502" s="250" t="s">
        <v>6940</v>
      </c>
      <c r="C6502" s="250" t="s">
        <v>23</v>
      </c>
      <c r="D6502" s="251" t="n">
        <v>51.24</v>
      </c>
    </row>
    <row r="6503" customFormat="false" ht="12.8" hidden="false" customHeight="false" outlineLevel="0" collapsed="false">
      <c r="A6503" s="250" t="n">
        <v>87757</v>
      </c>
      <c r="B6503" s="250" t="s">
        <v>6941</v>
      </c>
      <c r="C6503" s="250" t="s">
        <v>23</v>
      </c>
      <c r="D6503" s="251" t="n">
        <v>58.96</v>
      </c>
    </row>
    <row r="6504" customFormat="false" ht="12.8" hidden="false" customHeight="false" outlineLevel="0" collapsed="false">
      <c r="A6504" s="250" t="n">
        <v>87758</v>
      </c>
      <c r="B6504" s="250" t="s">
        <v>6942</v>
      </c>
      <c r="C6504" s="250" t="s">
        <v>23</v>
      </c>
      <c r="D6504" s="251" t="n">
        <v>120.25</v>
      </c>
    </row>
    <row r="6505" customFormat="false" ht="12.8" hidden="false" customHeight="false" outlineLevel="0" collapsed="false">
      <c r="A6505" s="250" t="n">
        <v>87759</v>
      </c>
      <c r="B6505" s="250" t="s">
        <v>6943</v>
      </c>
      <c r="C6505" s="250" t="s">
        <v>23</v>
      </c>
      <c r="D6505" s="251" t="n">
        <v>133.46</v>
      </c>
    </row>
    <row r="6506" customFormat="false" ht="12.8" hidden="false" customHeight="false" outlineLevel="0" collapsed="false">
      <c r="A6506" s="250" t="n">
        <v>87765</v>
      </c>
      <c r="B6506" s="250" t="s">
        <v>6944</v>
      </c>
      <c r="C6506" s="250" t="s">
        <v>23</v>
      </c>
      <c r="D6506" s="251" t="n">
        <v>57.73</v>
      </c>
    </row>
    <row r="6507" customFormat="false" ht="12.8" hidden="false" customHeight="false" outlineLevel="0" collapsed="false">
      <c r="A6507" s="250" t="n">
        <v>87767</v>
      </c>
      <c r="B6507" s="250" t="s">
        <v>6945</v>
      </c>
      <c r="C6507" s="250" t="s">
        <v>23</v>
      </c>
      <c r="D6507" s="251" t="n">
        <v>67.23</v>
      </c>
    </row>
    <row r="6508" customFormat="false" ht="12.8" hidden="false" customHeight="false" outlineLevel="0" collapsed="false">
      <c r="A6508" s="250" t="n">
        <v>87768</v>
      </c>
      <c r="B6508" s="250" t="s">
        <v>6946</v>
      </c>
      <c r="C6508" s="250" t="s">
        <v>23</v>
      </c>
      <c r="D6508" s="251" t="n">
        <v>142.59</v>
      </c>
    </row>
    <row r="6509" customFormat="false" ht="12.8" hidden="false" customHeight="false" outlineLevel="0" collapsed="false">
      <c r="A6509" s="250" t="n">
        <v>87769</v>
      </c>
      <c r="B6509" s="250" t="s">
        <v>6947</v>
      </c>
      <c r="C6509" s="250" t="s">
        <v>23</v>
      </c>
      <c r="D6509" s="251" t="n">
        <v>158.83</v>
      </c>
    </row>
    <row r="6510" customFormat="false" ht="12.8" hidden="false" customHeight="false" outlineLevel="0" collapsed="false">
      <c r="A6510" s="250" t="n">
        <v>88470</v>
      </c>
      <c r="B6510" s="250" t="s">
        <v>6948</v>
      </c>
      <c r="C6510" s="250" t="s">
        <v>23</v>
      </c>
      <c r="D6510" s="251" t="n">
        <v>24.19</v>
      </c>
    </row>
    <row r="6511" customFormat="false" ht="12.8" hidden="false" customHeight="false" outlineLevel="0" collapsed="false">
      <c r="A6511" s="250" t="n">
        <v>88471</v>
      </c>
      <c r="B6511" s="250" t="s">
        <v>6949</v>
      </c>
      <c r="C6511" s="250" t="s">
        <v>23</v>
      </c>
      <c r="D6511" s="251" t="n">
        <v>30.43</v>
      </c>
    </row>
    <row r="6512" customFormat="false" ht="12.8" hidden="false" customHeight="false" outlineLevel="0" collapsed="false">
      <c r="A6512" s="250" t="n">
        <v>88472</v>
      </c>
      <c r="B6512" s="250" t="s">
        <v>6950</v>
      </c>
      <c r="C6512" s="250" t="s">
        <v>23</v>
      </c>
      <c r="D6512" s="251" t="n">
        <v>35.38</v>
      </c>
    </row>
    <row r="6513" customFormat="false" ht="12.8" hidden="false" customHeight="false" outlineLevel="0" collapsed="false">
      <c r="A6513" s="250" t="n">
        <v>88476</v>
      </c>
      <c r="B6513" s="250" t="s">
        <v>6951</v>
      </c>
      <c r="C6513" s="250" t="s">
        <v>23</v>
      </c>
      <c r="D6513" s="251" t="n">
        <v>20.28</v>
      </c>
    </row>
    <row r="6514" customFormat="false" ht="12.8" hidden="false" customHeight="false" outlineLevel="0" collapsed="false">
      <c r="A6514" s="250" t="n">
        <v>88477</v>
      </c>
      <c r="B6514" s="250" t="s">
        <v>6952</v>
      </c>
      <c r="C6514" s="250" t="s">
        <v>23</v>
      </c>
      <c r="D6514" s="251" t="n">
        <v>28.19</v>
      </c>
    </row>
    <row r="6515" customFormat="false" ht="12.8" hidden="false" customHeight="false" outlineLevel="0" collapsed="false">
      <c r="A6515" s="250" t="n">
        <v>88478</v>
      </c>
      <c r="B6515" s="250" t="s">
        <v>6953</v>
      </c>
      <c r="C6515" s="250" t="s">
        <v>23</v>
      </c>
      <c r="D6515" s="251" t="n">
        <v>34.72</v>
      </c>
    </row>
    <row r="6516" customFormat="false" ht="12.8" hidden="false" customHeight="false" outlineLevel="0" collapsed="false">
      <c r="A6516" s="250" t="n">
        <v>90930</v>
      </c>
      <c r="B6516" s="250" t="s">
        <v>6954</v>
      </c>
      <c r="C6516" s="250" t="s">
        <v>23</v>
      </c>
      <c r="D6516" s="251" t="n">
        <v>78.56</v>
      </c>
    </row>
    <row r="6517" customFormat="false" ht="12.8" hidden="false" customHeight="false" outlineLevel="0" collapsed="false">
      <c r="A6517" s="250" t="n">
        <v>90932</v>
      </c>
      <c r="B6517" s="250" t="s">
        <v>6955</v>
      </c>
      <c r="C6517" s="250" t="s">
        <v>23</v>
      </c>
      <c r="D6517" s="251" t="n">
        <v>89.43</v>
      </c>
    </row>
    <row r="6518" customFormat="false" ht="12.8" hidden="false" customHeight="false" outlineLevel="0" collapsed="false">
      <c r="A6518" s="250" t="n">
        <v>90933</v>
      </c>
      <c r="B6518" s="250" t="s">
        <v>6956</v>
      </c>
      <c r="C6518" s="250" t="s">
        <v>23</v>
      </c>
      <c r="D6518" s="251" t="n">
        <v>175.75</v>
      </c>
    </row>
    <row r="6519" customFormat="false" ht="12.8" hidden="false" customHeight="false" outlineLevel="0" collapsed="false">
      <c r="A6519" s="250" t="n">
        <v>90934</v>
      </c>
      <c r="B6519" s="250" t="s">
        <v>6957</v>
      </c>
      <c r="C6519" s="250" t="s">
        <v>23</v>
      </c>
      <c r="D6519" s="251" t="n">
        <v>194.35</v>
      </c>
    </row>
    <row r="6520" customFormat="false" ht="12.8" hidden="false" customHeight="false" outlineLevel="0" collapsed="false">
      <c r="A6520" s="250" t="n">
        <v>90940</v>
      </c>
      <c r="B6520" s="250" t="s">
        <v>6958</v>
      </c>
      <c r="C6520" s="250" t="s">
        <v>23</v>
      </c>
      <c r="D6520" s="251" t="n">
        <v>83.69</v>
      </c>
    </row>
    <row r="6521" customFormat="false" ht="12.8" hidden="false" customHeight="false" outlineLevel="0" collapsed="false">
      <c r="A6521" s="250" t="n">
        <v>90942</v>
      </c>
      <c r="B6521" s="250" t="s">
        <v>6959</v>
      </c>
      <c r="C6521" s="250" t="s">
        <v>23</v>
      </c>
      <c r="D6521" s="251" t="n">
        <v>95.53</v>
      </c>
    </row>
    <row r="6522" customFormat="false" ht="12.8" hidden="false" customHeight="false" outlineLevel="0" collapsed="false">
      <c r="A6522" s="250" t="n">
        <v>90943</v>
      </c>
      <c r="B6522" s="250" t="s">
        <v>6960</v>
      </c>
      <c r="C6522" s="250" t="s">
        <v>23</v>
      </c>
      <c r="D6522" s="251" t="n">
        <v>189.53</v>
      </c>
    </row>
    <row r="6523" customFormat="false" ht="12.8" hidden="false" customHeight="false" outlineLevel="0" collapsed="false">
      <c r="A6523" s="250" t="n">
        <v>90944</v>
      </c>
      <c r="B6523" s="250" t="s">
        <v>6961</v>
      </c>
      <c r="C6523" s="250" t="s">
        <v>23</v>
      </c>
      <c r="D6523" s="251" t="n">
        <v>209.77</v>
      </c>
    </row>
    <row r="6524" customFormat="false" ht="12.8" hidden="false" customHeight="false" outlineLevel="0" collapsed="false">
      <c r="A6524" s="250" t="n">
        <v>90950</v>
      </c>
      <c r="B6524" s="250" t="s">
        <v>6962</v>
      </c>
      <c r="C6524" s="250" t="s">
        <v>23</v>
      </c>
      <c r="D6524" s="251" t="n">
        <v>93.08</v>
      </c>
    </row>
    <row r="6525" customFormat="false" ht="12.8" hidden="false" customHeight="false" outlineLevel="0" collapsed="false">
      <c r="A6525" s="250" t="n">
        <v>90952</v>
      </c>
      <c r="B6525" s="250" t="s">
        <v>6963</v>
      </c>
      <c r="C6525" s="250" t="s">
        <v>23</v>
      </c>
      <c r="D6525" s="251" t="n">
        <v>106.69</v>
      </c>
    </row>
    <row r="6526" customFormat="false" ht="12.8" hidden="false" customHeight="false" outlineLevel="0" collapsed="false">
      <c r="A6526" s="250" t="n">
        <v>90953</v>
      </c>
      <c r="B6526" s="250" t="s">
        <v>6964</v>
      </c>
      <c r="C6526" s="250" t="s">
        <v>23</v>
      </c>
      <c r="D6526" s="251" t="n">
        <v>214.76</v>
      </c>
    </row>
    <row r="6527" customFormat="false" ht="12.8" hidden="false" customHeight="false" outlineLevel="0" collapsed="false">
      <c r="A6527" s="250" t="n">
        <v>90954</v>
      </c>
      <c r="B6527" s="250" t="s">
        <v>6965</v>
      </c>
      <c r="C6527" s="250" t="s">
        <v>23</v>
      </c>
      <c r="D6527" s="251" t="n">
        <v>238.05</v>
      </c>
    </row>
    <row r="6528" customFormat="false" ht="12.8" hidden="false" customHeight="false" outlineLevel="0" collapsed="false">
      <c r="A6528" s="250" t="n">
        <v>102803</v>
      </c>
      <c r="B6528" s="250" t="s">
        <v>6966</v>
      </c>
      <c r="C6528" s="250" t="s">
        <v>23</v>
      </c>
      <c r="D6528" s="251" t="n">
        <v>2.81</v>
      </c>
    </row>
    <row r="6529" customFormat="false" ht="12.8" hidden="false" customHeight="false" outlineLevel="0" collapsed="false">
      <c r="A6529" s="250" t="n">
        <v>101742</v>
      </c>
      <c r="B6529" s="250" t="s">
        <v>6967</v>
      </c>
      <c r="C6529" s="250" t="s">
        <v>171</v>
      </c>
      <c r="D6529" s="251" t="n">
        <v>64.47</v>
      </c>
    </row>
    <row r="6530" customFormat="false" ht="12.8" hidden="false" customHeight="false" outlineLevel="0" collapsed="false">
      <c r="A6530" s="250" t="n">
        <v>87878</v>
      </c>
      <c r="B6530" s="250" t="s">
        <v>6968</v>
      </c>
      <c r="C6530" s="250" t="s">
        <v>23</v>
      </c>
      <c r="D6530" s="251" t="n">
        <v>5.43</v>
      </c>
    </row>
    <row r="6531" customFormat="false" ht="12.8" hidden="false" customHeight="false" outlineLevel="0" collapsed="false">
      <c r="A6531" s="250" t="n">
        <v>87879</v>
      </c>
      <c r="B6531" s="250" t="s">
        <v>6969</v>
      </c>
      <c r="C6531" s="250" t="s">
        <v>23</v>
      </c>
      <c r="D6531" s="251" t="n">
        <v>4.71</v>
      </c>
    </row>
    <row r="6532" customFormat="false" ht="12.8" hidden="false" customHeight="false" outlineLevel="0" collapsed="false">
      <c r="A6532" s="250" t="n">
        <v>87881</v>
      </c>
      <c r="B6532" s="250" t="s">
        <v>6970</v>
      </c>
      <c r="C6532" s="250" t="s">
        <v>23</v>
      </c>
      <c r="D6532" s="251" t="n">
        <v>6.85</v>
      </c>
    </row>
    <row r="6533" customFormat="false" ht="12.8" hidden="false" customHeight="false" outlineLevel="0" collapsed="false">
      <c r="A6533" s="250" t="n">
        <v>87882</v>
      </c>
      <c r="B6533" s="250" t="s">
        <v>6971</v>
      </c>
      <c r="C6533" s="250" t="s">
        <v>23</v>
      </c>
      <c r="D6533" s="251" t="n">
        <v>6.6</v>
      </c>
    </row>
    <row r="6534" customFormat="false" ht="12.8" hidden="false" customHeight="false" outlineLevel="0" collapsed="false">
      <c r="A6534" s="250" t="n">
        <v>87884</v>
      </c>
      <c r="B6534" s="250" t="s">
        <v>6972</v>
      </c>
      <c r="C6534" s="250" t="s">
        <v>23</v>
      </c>
      <c r="D6534" s="251" t="n">
        <v>10.77</v>
      </c>
    </row>
    <row r="6535" customFormat="false" ht="12.8" hidden="false" customHeight="false" outlineLevel="0" collapsed="false">
      <c r="A6535" s="250" t="n">
        <v>87885</v>
      </c>
      <c r="B6535" s="250" t="s">
        <v>6973</v>
      </c>
      <c r="C6535" s="250" t="s">
        <v>23</v>
      </c>
      <c r="D6535" s="251" t="n">
        <v>10.23</v>
      </c>
    </row>
    <row r="6536" customFormat="false" ht="12.8" hidden="false" customHeight="false" outlineLevel="0" collapsed="false">
      <c r="A6536" s="250" t="n">
        <v>87886</v>
      </c>
      <c r="B6536" s="250" t="s">
        <v>6974</v>
      </c>
      <c r="C6536" s="250" t="s">
        <v>23</v>
      </c>
      <c r="D6536" s="251" t="n">
        <v>19.08</v>
      </c>
    </row>
    <row r="6537" customFormat="false" ht="12.8" hidden="false" customHeight="false" outlineLevel="0" collapsed="false">
      <c r="A6537" s="250" t="n">
        <v>87887</v>
      </c>
      <c r="B6537" s="250" t="s">
        <v>6975</v>
      </c>
      <c r="C6537" s="250" t="s">
        <v>23</v>
      </c>
      <c r="D6537" s="251" t="n">
        <v>17.91</v>
      </c>
    </row>
    <row r="6538" customFormat="false" ht="12.8" hidden="false" customHeight="false" outlineLevel="0" collapsed="false">
      <c r="A6538" s="250" t="n">
        <v>87888</v>
      </c>
      <c r="B6538" s="250" t="s">
        <v>6976</v>
      </c>
      <c r="C6538" s="250" t="s">
        <v>23</v>
      </c>
      <c r="D6538" s="251" t="n">
        <v>8.88</v>
      </c>
    </row>
    <row r="6539" customFormat="false" ht="12.8" hidden="false" customHeight="false" outlineLevel="0" collapsed="false">
      <c r="A6539" s="250" t="n">
        <v>87889</v>
      </c>
      <c r="B6539" s="250" t="s">
        <v>6977</v>
      </c>
      <c r="C6539" s="250" t="s">
        <v>23</v>
      </c>
      <c r="D6539" s="251" t="n">
        <v>8.63</v>
      </c>
    </row>
    <row r="6540" customFormat="false" ht="12.8" hidden="false" customHeight="false" outlineLevel="0" collapsed="false">
      <c r="A6540" s="250" t="n">
        <v>87891</v>
      </c>
      <c r="B6540" s="250" t="s">
        <v>6978</v>
      </c>
      <c r="C6540" s="250" t="s">
        <v>23</v>
      </c>
      <c r="D6540" s="251" t="n">
        <v>12.8</v>
      </c>
    </row>
    <row r="6541" customFormat="false" ht="12.8" hidden="false" customHeight="false" outlineLevel="0" collapsed="false">
      <c r="A6541" s="250" t="n">
        <v>87892</v>
      </c>
      <c r="B6541" s="250" t="s">
        <v>6979</v>
      </c>
      <c r="C6541" s="250" t="s">
        <v>23</v>
      </c>
      <c r="D6541" s="251" t="n">
        <v>12.26</v>
      </c>
    </row>
    <row r="6542" customFormat="false" ht="12.8" hidden="false" customHeight="false" outlineLevel="0" collapsed="false">
      <c r="A6542" s="250" t="n">
        <v>87893</v>
      </c>
      <c r="B6542" s="250" t="s">
        <v>6980</v>
      </c>
      <c r="C6542" s="250" t="s">
        <v>23</v>
      </c>
      <c r="D6542" s="251" t="n">
        <v>8.45</v>
      </c>
    </row>
    <row r="6543" customFormat="false" ht="12.8" hidden="false" customHeight="false" outlineLevel="0" collapsed="false">
      <c r="A6543" s="250" t="n">
        <v>87894</v>
      </c>
      <c r="B6543" s="250" t="s">
        <v>6981</v>
      </c>
      <c r="C6543" s="250" t="s">
        <v>23</v>
      </c>
      <c r="D6543" s="251" t="n">
        <v>7.73</v>
      </c>
    </row>
    <row r="6544" customFormat="false" ht="12.8" hidden="false" customHeight="false" outlineLevel="0" collapsed="false">
      <c r="A6544" s="250" t="n">
        <v>87896</v>
      </c>
      <c r="B6544" s="250" t="s">
        <v>6982</v>
      </c>
      <c r="C6544" s="250" t="s">
        <v>23</v>
      </c>
      <c r="D6544" s="251" t="n">
        <v>6.11</v>
      </c>
    </row>
    <row r="6545" customFormat="false" ht="12.8" hidden="false" customHeight="false" outlineLevel="0" collapsed="false">
      <c r="A6545" s="250" t="n">
        <v>87897</v>
      </c>
      <c r="B6545" s="250" t="s">
        <v>6983</v>
      </c>
      <c r="C6545" s="250" t="s">
        <v>23</v>
      </c>
      <c r="D6545" s="251" t="n">
        <v>5.39</v>
      </c>
    </row>
    <row r="6546" customFormat="false" ht="12.8" hidden="false" customHeight="false" outlineLevel="0" collapsed="false">
      <c r="A6546" s="250" t="n">
        <v>87899</v>
      </c>
      <c r="B6546" s="250" t="s">
        <v>6984</v>
      </c>
      <c r="C6546" s="250" t="s">
        <v>23</v>
      </c>
      <c r="D6546" s="251" t="n">
        <v>9.77</v>
      </c>
    </row>
    <row r="6547" customFormat="false" ht="12.8" hidden="false" customHeight="false" outlineLevel="0" collapsed="false">
      <c r="A6547" s="250" t="n">
        <v>87900</v>
      </c>
      <c r="B6547" s="250" t="s">
        <v>6985</v>
      </c>
      <c r="C6547" s="250" t="s">
        <v>23</v>
      </c>
      <c r="D6547" s="251" t="n">
        <v>9.52</v>
      </c>
    </row>
    <row r="6548" customFormat="false" ht="12.8" hidden="false" customHeight="false" outlineLevel="0" collapsed="false">
      <c r="A6548" s="250" t="n">
        <v>87902</v>
      </c>
      <c r="B6548" s="250" t="s">
        <v>6986</v>
      </c>
      <c r="C6548" s="250" t="s">
        <v>23</v>
      </c>
      <c r="D6548" s="251" t="n">
        <v>13.69</v>
      </c>
    </row>
    <row r="6549" customFormat="false" ht="12.8" hidden="false" customHeight="false" outlineLevel="0" collapsed="false">
      <c r="A6549" s="250" t="n">
        <v>87903</v>
      </c>
      <c r="B6549" s="250" t="s">
        <v>6987</v>
      </c>
      <c r="C6549" s="250" t="s">
        <v>23</v>
      </c>
      <c r="D6549" s="251" t="n">
        <v>13.15</v>
      </c>
    </row>
    <row r="6550" customFormat="false" ht="12.8" hidden="false" customHeight="false" outlineLevel="0" collapsed="false">
      <c r="A6550" s="250" t="n">
        <v>87904</v>
      </c>
      <c r="B6550" s="250" t="s">
        <v>6988</v>
      </c>
      <c r="C6550" s="250" t="s">
        <v>23</v>
      </c>
      <c r="D6550" s="251" t="n">
        <v>9.88</v>
      </c>
    </row>
    <row r="6551" customFormat="false" ht="12.8" hidden="false" customHeight="false" outlineLevel="0" collapsed="false">
      <c r="A6551" s="250" t="n">
        <v>87905</v>
      </c>
      <c r="B6551" s="250" t="s">
        <v>6989</v>
      </c>
      <c r="C6551" s="250" t="s">
        <v>23</v>
      </c>
      <c r="D6551" s="251" t="n">
        <v>9.16</v>
      </c>
    </row>
    <row r="6552" customFormat="false" ht="12.8" hidden="false" customHeight="false" outlineLevel="0" collapsed="false">
      <c r="A6552" s="250" t="n">
        <v>87907</v>
      </c>
      <c r="B6552" s="250" t="s">
        <v>6990</v>
      </c>
      <c r="C6552" s="250" t="s">
        <v>23</v>
      </c>
      <c r="D6552" s="251" t="n">
        <v>7.43</v>
      </c>
    </row>
    <row r="6553" customFormat="false" ht="12.8" hidden="false" customHeight="false" outlineLevel="0" collapsed="false">
      <c r="A6553" s="250" t="n">
        <v>87908</v>
      </c>
      <c r="B6553" s="250" t="s">
        <v>6991</v>
      </c>
      <c r="C6553" s="250" t="s">
        <v>23</v>
      </c>
      <c r="D6553" s="251" t="n">
        <v>6.71</v>
      </c>
    </row>
    <row r="6554" customFormat="false" ht="12.8" hidden="false" customHeight="false" outlineLevel="0" collapsed="false">
      <c r="A6554" s="250" t="n">
        <v>87910</v>
      </c>
      <c r="B6554" s="250" t="s">
        <v>6992</v>
      </c>
      <c r="C6554" s="250" t="s">
        <v>23</v>
      </c>
      <c r="D6554" s="251" t="n">
        <v>25.86</v>
      </c>
    </row>
    <row r="6555" customFormat="false" ht="12.8" hidden="false" customHeight="false" outlineLevel="0" collapsed="false">
      <c r="A6555" s="250" t="n">
        <v>87911</v>
      </c>
      <c r="B6555" s="250" t="s">
        <v>6993</v>
      </c>
      <c r="C6555" s="250" t="s">
        <v>23</v>
      </c>
      <c r="D6555" s="251" t="n">
        <v>24.69</v>
      </c>
    </row>
    <row r="6556" customFormat="false" ht="12.8" hidden="false" customHeight="false" outlineLevel="0" collapsed="false">
      <c r="A6556" s="250" t="n">
        <v>104410</v>
      </c>
      <c r="B6556" s="250" t="s">
        <v>6994</v>
      </c>
      <c r="C6556" s="250" t="s">
        <v>23</v>
      </c>
      <c r="D6556" s="251" t="n">
        <v>5.5</v>
      </c>
    </row>
    <row r="6557" customFormat="false" ht="12.8" hidden="false" customHeight="false" outlineLevel="0" collapsed="false">
      <c r="A6557" s="250" t="n">
        <v>104411</v>
      </c>
      <c r="B6557" s="250" t="s">
        <v>6995</v>
      </c>
      <c r="C6557" s="250" t="s">
        <v>23</v>
      </c>
      <c r="D6557" s="251" t="n">
        <v>5.5</v>
      </c>
    </row>
    <row r="6558" customFormat="false" ht="12.8" hidden="false" customHeight="false" outlineLevel="0" collapsed="false">
      <c r="A6558" s="250" t="n">
        <v>87411</v>
      </c>
      <c r="B6558" s="250" t="s">
        <v>6996</v>
      </c>
      <c r="C6558" s="250" t="s">
        <v>23</v>
      </c>
      <c r="D6558" s="251" t="n">
        <v>18.35</v>
      </c>
    </row>
    <row r="6559" customFormat="false" ht="12.8" hidden="false" customHeight="false" outlineLevel="0" collapsed="false">
      <c r="A6559" s="250" t="n">
        <v>87412</v>
      </c>
      <c r="B6559" s="250" t="s">
        <v>6997</v>
      </c>
      <c r="C6559" s="250" t="s">
        <v>23</v>
      </c>
      <c r="D6559" s="251" t="n">
        <v>28.59</v>
      </c>
    </row>
    <row r="6560" customFormat="false" ht="12.8" hidden="false" customHeight="false" outlineLevel="0" collapsed="false">
      <c r="A6560" s="250" t="n">
        <v>87413</v>
      </c>
      <c r="B6560" s="250" t="s">
        <v>6998</v>
      </c>
      <c r="C6560" s="250" t="s">
        <v>23</v>
      </c>
      <c r="D6560" s="251" t="n">
        <v>34.46</v>
      </c>
    </row>
    <row r="6561" customFormat="false" ht="12.8" hidden="false" customHeight="false" outlineLevel="0" collapsed="false">
      <c r="A6561" s="250" t="n">
        <v>87414</v>
      </c>
      <c r="B6561" s="250" t="s">
        <v>6999</v>
      </c>
      <c r="C6561" s="250" t="s">
        <v>23</v>
      </c>
      <c r="D6561" s="251" t="n">
        <v>28.84</v>
      </c>
    </row>
    <row r="6562" customFormat="false" ht="12.8" hidden="false" customHeight="false" outlineLevel="0" collapsed="false">
      <c r="A6562" s="250" t="n">
        <v>87415</v>
      </c>
      <c r="B6562" s="250" t="s">
        <v>7000</v>
      </c>
      <c r="C6562" s="250" t="s">
        <v>23</v>
      </c>
      <c r="D6562" s="251" t="n">
        <v>39.07</v>
      </c>
    </row>
    <row r="6563" customFormat="false" ht="12.8" hidden="false" customHeight="false" outlineLevel="0" collapsed="false">
      <c r="A6563" s="250" t="n">
        <v>87416</v>
      </c>
      <c r="B6563" s="250" t="s">
        <v>7001</v>
      </c>
      <c r="C6563" s="250" t="s">
        <v>23</v>
      </c>
      <c r="D6563" s="251" t="n">
        <v>44.95</v>
      </c>
    </row>
    <row r="6564" customFormat="false" ht="12.8" hidden="false" customHeight="false" outlineLevel="0" collapsed="false">
      <c r="A6564" s="250" t="n">
        <v>87418</v>
      </c>
      <c r="B6564" s="250" t="s">
        <v>7002</v>
      </c>
      <c r="C6564" s="250" t="s">
        <v>23</v>
      </c>
      <c r="D6564" s="251" t="n">
        <v>21.6</v>
      </c>
    </row>
    <row r="6565" customFormat="false" ht="12.8" hidden="false" customHeight="false" outlineLevel="0" collapsed="false">
      <c r="A6565" s="250" t="n">
        <v>87421</v>
      </c>
      <c r="B6565" s="250" t="s">
        <v>7003</v>
      </c>
      <c r="C6565" s="250" t="s">
        <v>23</v>
      </c>
      <c r="D6565" s="251" t="n">
        <v>32.55</v>
      </c>
    </row>
    <row r="6566" customFormat="false" ht="12.8" hidden="false" customHeight="false" outlineLevel="0" collapsed="false">
      <c r="A6566" s="250" t="n">
        <v>87424</v>
      </c>
      <c r="B6566" s="250" t="s">
        <v>7004</v>
      </c>
      <c r="C6566" s="250" t="s">
        <v>23</v>
      </c>
      <c r="D6566" s="251" t="n">
        <v>43.98</v>
      </c>
    </row>
    <row r="6567" customFormat="false" ht="12.8" hidden="false" customHeight="false" outlineLevel="0" collapsed="false">
      <c r="A6567" s="250" t="n">
        <v>87427</v>
      </c>
      <c r="B6567" s="250" t="s">
        <v>7005</v>
      </c>
      <c r="C6567" s="250" t="s">
        <v>23</v>
      </c>
      <c r="D6567" s="251" t="n">
        <v>51.61</v>
      </c>
    </row>
    <row r="6568" customFormat="false" ht="12.8" hidden="false" customHeight="false" outlineLevel="0" collapsed="false">
      <c r="A6568" s="250" t="n">
        <v>87430</v>
      </c>
      <c r="B6568" s="250" t="s">
        <v>7006</v>
      </c>
      <c r="C6568" s="250" t="s">
        <v>23</v>
      </c>
      <c r="D6568" s="251" t="n">
        <v>21.57</v>
      </c>
    </row>
    <row r="6569" customFormat="false" ht="12.8" hidden="false" customHeight="false" outlineLevel="0" collapsed="false">
      <c r="A6569" s="250" t="n">
        <v>87433</v>
      </c>
      <c r="B6569" s="250" t="s">
        <v>7007</v>
      </c>
      <c r="C6569" s="250" t="s">
        <v>23</v>
      </c>
      <c r="D6569" s="251" t="n">
        <v>30.6</v>
      </c>
    </row>
    <row r="6570" customFormat="false" ht="12.8" hidden="false" customHeight="false" outlineLevel="0" collapsed="false">
      <c r="A6570" s="250" t="n">
        <v>87436</v>
      </c>
      <c r="B6570" s="250" t="s">
        <v>7008</v>
      </c>
      <c r="C6570" s="250" t="s">
        <v>23</v>
      </c>
      <c r="D6570" s="251" t="n">
        <v>35.23</v>
      </c>
    </row>
    <row r="6571" customFormat="false" ht="12.8" hidden="false" customHeight="false" outlineLevel="0" collapsed="false">
      <c r="A6571" s="250" t="n">
        <v>87439</v>
      </c>
      <c r="B6571" s="250" t="s">
        <v>7009</v>
      </c>
      <c r="C6571" s="250" t="s">
        <v>23</v>
      </c>
      <c r="D6571" s="251" t="n">
        <v>42.92</v>
      </c>
    </row>
    <row r="6572" customFormat="false" ht="12.8" hidden="false" customHeight="false" outlineLevel="0" collapsed="false">
      <c r="A6572" s="250" t="n">
        <v>87527</v>
      </c>
      <c r="B6572" s="250" t="s">
        <v>7010</v>
      </c>
      <c r="C6572" s="250" t="s">
        <v>23</v>
      </c>
      <c r="D6572" s="251" t="n">
        <v>42.21</v>
      </c>
    </row>
    <row r="6573" customFormat="false" ht="12.8" hidden="false" customHeight="false" outlineLevel="0" collapsed="false">
      <c r="A6573" s="250" t="n">
        <v>87528</v>
      </c>
      <c r="B6573" s="250" t="s">
        <v>7011</v>
      </c>
      <c r="C6573" s="250" t="s">
        <v>23</v>
      </c>
      <c r="D6573" s="251" t="n">
        <v>47.96</v>
      </c>
    </row>
    <row r="6574" customFormat="false" ht="12.8" hidden="false" customHeight="false" outlineLevel="0" collapsed="false">
      <c r="A6574" s="250" t="n">
        <v>87529</v>
      </c>
      <c r="B6574" s="250" t="s">
        <v>7012</v>
      </c>
      <c r="C6574" s="250" t="s">
        <v>23</v>
      </c>
      <c r="D6574" s="251" t="n">
        <v>38.39</v>
      </c>
    </row>
    <row r="6575" customFormat="false" ht="12.8" hidden="false" customHeight="false" outlineLevel="0" collapsed="false">
      <c r="A6575" s="250" t="n">
        <v>87530</v>
      </c>
      <c r="B6575" s="250" t="s">
        <v>7013</v>
      </c>
      <c r="C6575" s="250" t="s">
        <v>23</v>
      </c>
      <c r="D6575" s="251" t="n">
        <v>44.14</v>
      </c>
    </row>
    <row r="6576" customFormat="false" ht="12.8" hidden="false" customHeight="false" outlineLevel="0" collapsed="false">
      <c r="A6576" s="250" t="n">
        <v>87531</v>
      </c>
      <c r="B6576" s="250" t="s">
        <v>7014</v>
      </c>
      <c r="C6576" s="250" t="s">
        <v>23</v>
      </c>
      <c r="D6576" s="251" t="n">
        <v>36.83</v>
      </c>
    </row>
    <row r="6577" customFormat="false" ht="12.8" hidden="false" customHeight="false" outlineLevel="0" collapsed="false">
      <c r="A6577" s="250" t="n">
        <v>87532</v>
      </c>
      <c r="B6577" s="250" t="s">
        <v>7015</v>
      </c>
      <c r="C6577" s="250" t="s">
        <v>23</v>
      </c>
      <c r="D6577" s="251" t="n">
        <v>42.58</v>
      </c>
    </row>
    <row r="6578" customFormat="false" ht="12.8" hidden="false" customHeight="false" outlineLevel="0" collapsed="false">
      <c r="A6578" s="250" t="n">
        <v>87535</v>
      </c>
      <c r="B6578" s="250" t="s">
        <v>7016</v>
      </c>
      <c r="C6578" s="250" t="s">
        <v>23</v>
      </c>
      <c r="D6578" s="251" t="n">
        <v>33.63</v>
      </c>
    </row>
    <row r="6579" customFormat="false" ht="12.8" hidden="false" customHeight="false" outlineLevel="0" collapsed="false">
      <c r="A6579" s="250" t="n">
        <v>87536</v>
      </c>
      <c r="B6579" s="250" t="s">
        <v>7017</v>
      </c>
      <c r="C6579" s="250" t="s">
        <v>23</v>
      </c>
      <c r="D6579" s="251" t="n">
        <v>39.38</v>
      </c>
    </row>
    <row r="6580" customFormat="false" ht="12.8" hidden="false" customHeight="false" outlineLevel="0" collapsed="false">
      <c r="A6580" s="250" t="n">
        <v>87539</v>
      </c>
      <c r="B6580" s="250" t="s">
        <v>7018</v>
      </c>
      <c r="C6580" s="250" t="s">
        <v>23</v>
      </c>
      <c r="D6580" s="251" t="n">
        <v>71.1</v>
      </c>
    </row>
    <row r="6581" customFormat="false" ht="12.8" hidden="false" customHeight="false" outlineLevel="0" collapsed="false">
      <c r="A6581" s="250" t="n">
        <v>87543</v>
      </c>
      <c r="B6581" s="250" t="s">
        <v>7019</v>
      </c>
      <c r="C6581" s="250" t="s">
        <v>23</v>
      </c>
      <c r="D6581" s="251" t="n">
        <v>27.44</v>
      </c>
    </row>
    <row r="6582" customFormat="false" ht="12.8" hidden="false" customHeight="false" outlineLevel="0" collapsed="false">
      <c r="A6582" s="250" t="n">
        <v>87545</v>
      </c>
      <c r="B6582" s="250" t="s">
        <v>7020</v>
      </c>
      <c r="C6582" s="250" t="s">
        <v>23</v>
      </c>
      <c r="D6582" s="251" t="n">
        <v>32.06</v>
      </c>
    </row>
    <row r="6583" customFormat="false" ht="12.8" hidden="false" customHeight="false" outlineLevel="0" collapsed="false">
      <c r="A6583" s="250" t="n">
        <v>87546</v>
      </c>
      <c r="B6583" s="250" t="s">
        <v>7021</v>
      </c>
      <c r="C6583" s="250" t="s">
        <v>23</v>
      </c>
      <c r="D6583" s="251" t="n">
        <v>35.72</v>
      </c>
    </row>
    <row r="6584" customFormat="false" ht="12.8" hidden="false" customHeight="false" outlineLevel="0" collapsed="false">
      <c r="A6584" s="250" t="n">
        <v>87547</v>
      </c>
      <c r="B6584" s="250" t="s">
        <v>7022</v>
      </c>
      <c r="C6584" s="250" t="s">
        <v>23</v>
      </c>
      <c r="D6584" s="251" t="n">
        <v>28.24</v>
      </c>
    </row>
    <row r="6585" customFormat="false" ht="12.8" hidden="false" customHeight="false" outlineLevel="0" collapsed="false">
      <c r="A6585" s="250" t="n">
        <v>87548</v>
      </c>
      <c r="B6585" s="250" t="s">
        <v>7023</v>
      </c>
      <c r="C6585" s="250" t="s">
        <v>23</v>
      </c>
      <c r="D6585" s="251" t="n">
        <v>31.9</v>
      </c>
    </row>
    <row r="6586" customFormat="false" ht="12.8" hidden="false" customHeight="false" outlineLevel="0" collapsed="false">
      <c r="A6586" s="250" t="n">
        <v>87549</v>
      </c>
      <c r="B6586" s="250" t="s">
        <v>7024</v>
      </c>
      <c r="C6586" s="250" t="s">
        <v>23</v>
      </c>
      <c r="D6586" s="251" t="n">
        <v>26.69</v>
      </c>
    </row>
    <row r="6587" customFormat="false" ht="12.8" hidden="false" customHeight="false" outlineLevel="0" collapsed="false">
      <c r="A6587" s="250" t="n">
        <v>87550</v>
      </c>
      <c r="B6587" s="250" t="s">
        <v>7025</v>
      </c>
      <c r="C6587" s="250" t="s">
        <v>23</v>
      </c>
      <c r="D6587" s="251" t="n">
        <v>30.35</v>
      </c>
    </row>
    <row r="6588" customFormat="false" ht="12.8" hidden="false" customHeight="false" outlineLevel="0" collapsed="false">
      <c r="A6588" s="250" t="n">
        <v>87553</v>
      </c>
      <c r="B6588" s="250" t="s">
        <v>7026</v>
      </c>
      <c r="C6588" s="250" t="s">
        <v>23</v>
      </c>
      <c r="D6588" s="251" t="n">
        <v>23.48</v>
      </c>
    </row>
    <row r="6589" customFormat="false" ht="12.8" hidden="false" customHeight="false" outlineLevel="0" collapsed="false">
      <c r="A6589" s="250" t="n">
        <v>87554</v>
      </c>
      <c r="B6589" s="250" t="s">
        <v>7027</v>
      </c>
      <c r="C6589" s="250" t="s">
        <v>23</v>
      </c>
      <c r="D6589" s="251" t="n">
        <v>27.14</v>
      </c>
    </row>
    <row r="6590" customFormat="false" ht="12.8" hidden="false" customHeight="false" outlineLevel="0" collapsed="false">
      <c r="A6590" s="250" t="n">
        <v>87557</v>
      </c>
      <c r="B6590" s="250" t="s">
        <v>7028</v>
      </c>
      <c r="C6590" s="250" t="s">
        <v>23</v>
      </c>
      <c r="D6590" s="251" t="n">
        <v>47.15</v>
      </c>
    </row>
    <row r="6591" customFormat="false" ht="12.8" hidden="false" customHeight="false" outlineLevel="0" collapsed="false">
      <c r="A6591" s="250" t="n">
        <v>87561</v>
      </c>
      <c r="B6591" s="250" t="s">
        <v>7029</v>
      </c>
      <c r="C6591" s="250" t="s">
        <v>23</v>
      </c>
      <c r="D6591" s="251" t="n">
        <v>46.48</v>
      </c>
    </row>
    <row r="6592" customFormat="false" ht="12.8" hidden="false" customHeight="false" outlineLevel="0" collapsed="false">
      <c r="A6592" s="250" t="n">
        <v>87775</v>
      </c>
      <c r="B6592" s="250" t="s">
        <v>7030</v>
      </c>
      <c r="C6592" s="250" t="s">
        <v>23</v>
      </c>
      <c r="D6592" s="251" t="n">
        <v>61.16</v>
      </c>
    </row>
    <row r="6593" customFormat="false" ht="12.8" hidden="false" customHeight="false" outlineLevel="0" collapsed="false">
      <c r="A6593" s="250" t="n">
        <v>87777</v>
      </c>
      <c r="B6593" s="250" t="s">
        <v>7031</v>
      </c>
      <c r="C6593" s="250" t="s">
        <v>23</v>
      </c>
      <c r="D6593" s="251" t="n">
        <v>67.1</v>
      </c>
    </row>
    <row r="6594" customFormat="false" ht="12.8" hidden="false" customHeight="false" outlineLevel="0" collapsed="false">
      <c r="A6594" s="250" t="n">
        <v>87778</v>
      </c>
      <c r="B6594" s="250" t="s">
        <v>7032</v>
      </c>
      <c r="C6594" s="250" t="s">
        <v>23</v>
      </c>
      <c r="D6594" s="251" t="n">
        <v>99.57</v>
      </c>
    </row>
    <row r="6595" customFormat="false" ht="12.8" hidden="false" customHeight="false" outlineLevel="0" collapsed="false">
      <c r="A6595" s="250" t="n">
        <v>87779</v>
      </c>
      <c r="B6595" s="250" t="s">
        <v>7033</v>
      </c>
      <c r="C6595" s="250" t="s">
        <v>23</v>
      </c>
      <c r="D6595" s="251" t="n">
        <v>78.61</v>
      </c>
    </row>
    <row r="6596" customFormat="false" ht="12.8" hidden="false" customHeight="false" outlineLevel="0" collapsed="false">
      <c r="A6596" s="250" t="n">
        <v>87781</v>
      </c>
      <c r="B6596" s="250" t="s">
        <v>7034</v>
      </c>
      <c r="C6596" s="250" t="s">
        <v>23</v>
      </c>
      <c r="D6596" s="251" t="n">
        <v>86.57</v>
      </c>
    </row>
    <row r="6597" customFormat="false" ht="12.8" hidden="false" customHeight="false" outlineLevel="0" collapsed="false">
      <c r="A6597" s="250" t="n">
        <v>87783</v>
      </c>
      <c r="B6597" s="250" t="s">
        <v>7035</v>
      </c>
      <c r="C6597" s="250" t="s">
        <v>23</v>
      </c>
      <c r="D6597" s="251" t="n">
        <v>130.42</v>
      </c>
    </row>
    <row r="6598" customFormat="false" ht="12.8" hidden="false" customHeight="false" outlineLevel="0" collapsed="false">
      <c r="A6598" s="250" t="n">
        <v>87784</v>
      </c>
      <c r="B6598" s="250" t="s">
        <v>7036</v>
      </c>
      <c r="C6598" s="250" t="s">
        <v>23</v>
      </c>
      <c r="D6598" s="251" t="n">
        <v>84.09</v>
      </c>
    </row>
    <row r="6599" customFormat="false" ht="12.8" hidden="false" customHeight="false" outlineLevel="0" collapsed="false">
      <c r="A6599" s="250" t="n">
        <v>87786</v>
      </c>
      <c r="B6599" s="250" t="s">
        <v>7037</v>
      </c>
      <c r="C6599" s="250" t="s">
        <v>23</v>
      </c>
      <c r="D6599" s="251" t="n">
        <v>94.07</v>
      </c>
    </row>
    <row r="6600" customFormat="false" ht="12.8" hidden="false" customHeight="false" outlineLevel="0" collapsed="false">
      <c r="A6600" s="250" t="n">
        <v>87787</v>
      </c>
      <c r="B6600" s="250" t="s">
        <v>7038</v>
      </c>
      <c r="C6600" s="250" t="s">
        <v>23</v>
      </c>
      <c r="D6600" s="251" t="n">
        <v>150.31</v>
      </c>
    </row>
    <row r="6601" customFormat="false" ht="12.8" hidden="false" customHeight="false" outlineLevel="0" collapsed="false">
      <c r="A6601" s="250" t="n">
        <v>87788</v>
      </c>
      <c r="B6601" s="250" t="s">
        <v>7039</v>
      </c>
      <c r="C6601" s="250" t="s">
        <v>23</v>
      </c>
      <c r="D6601" s="251" t="n">
        <v>100.42</v>
      </c>
    </row>
    <row r="6602" customFormat="false" ht="12.8" hidden="false" customHeight="false" outlineLevel="0" collapsed="false">
      <c r="A6602" s="250" t="n">
        <v>87791</v>
      </c>
      <c r="B6602" s="250" t="s">
        <v>7040</v>
      </c>
      <c r="C6602" s="250" t="s">
        <v>23</v>
      </c>
      <c r="D6602" s="251" t="n">
        <v>165.76</v>
      </c>
    </row>
    <row r="6603" customFormat="false" ht="12.8" hidden="false" customHeight="false" outlineLevel="0" collapsed="false">
      <c r="A6603" s="250" t="n">
        <v>87792</v>
      </c>
      <c r="B6603" s="250" t="s">
        <v>7041</v>
      </c>
      <c r="C6603" s="250" t="s">
        <v>23</v>
      </c>
      <c r="D6603" s="251" t="n">
        <v>43.41</v>
      </c>
    </row>
    <row r="6604" customFormat="false" ht="12.8" hidden="false" customHeight="false" outlineLevel="0" collapsed="false">
      <c r="A6604" s="250" t="n">
        <v>87794</v>
      </c>
      <c r="B6604" s="250" t="s">
        <v>7042</v>
      </c>
      <c r="C6604" s="250" t="s">
        <v>23</v>
      </c>
      <c r="D6604" s="251" t="n">
        <v>48.94</v>
      </c>
    </row>
    <row r="6605" customFormat="false" ht="12.8" hidden="false" customHeight="false" outlineLevel="0" collapsed="false">
      <c r="A6605" s="250" t="n">
        <v>87795</v>
      </c>
      <c r="B6605" s="250" t="s">
        <v>7043</v>
      </c>
      <c r="C6605" s="250" t="s">
        <v>23</v>
      </c>
      <c r="D6605" s="251" t="n">
        <v>80.53</v>
      </c>
    </row>
    <row r="6606" customFormat="false" ht="12.8" hidden="false" customHeight="false" outlineLevel="0" collapsed="false">
      <c r="A6606" s="250" t="n">
        <v>87797</v>
      </c>
      <c r="B6606" s="250" t="s">
        <v>7044</v>
      </c>
      <c r="C6606" s="250" t="s">
        <v>23</v>
      </c>
      <c r="D6606" s="251" t="n">
        <v>60.56</v>
      </c>
    </row>
    <row r="6607" customFormat="false" ht="12.8" hidden="false" customHeight="false" outlineLevel="0" collapsed="false">
      <c r="A6607" s="250" t="n">
        <v>87799</v>
      </c>
      <c r="B6607" s="250" t="s">
        <v>7045</v>
      </c>
      <c r="C6607" s="250" t="s">
        <v>23</v>
      </c>
      <c r="D6607" s="251" t="n">
        <v>67.98</v>
      </c>
    </row>
    <row r="6608" customFormat="false" ht="12.8" hidden="false" customHeight="false" outlineLevel="0" collapsed="false">
      <c r="A6608" s="250" t="n">
        <v>87800</v>
      </c>
      <c r="B6608" s="250" t="s">
        <v>7046</v>
      </c>
      <c r="C6608" s="250" t="s">
        <v>23</v>
      </c>
      <c r="D6608" s="251" t="n">
        <v>110.02</v>
      </c>
    </row>
    <row r="6609" customFormat="false" ht="12.8" hidden="false" customHeight="false" outlineLevel="0" collapsed="false">
      <c r="A6609" s="250" t="n">
        <v>87801</v>
      </c>
      <c r="B6609" s="250" t="s">
        <v>7047</v>
      </c>
      <c r="C6609" s="250" t="s">
        <v>23</v>
      </c>
      <c r="D6609" s="251" t="n">
        <v>65.68</v>
      </c>
    </row>
    <row r="6610" customFormat="false" ht="12.8" hidden="false" customHeight="false" outlineLevel="0" collapsed="false">
      <c r="A6610" s="250" t="n">
        <v>87803</v>
      </c>
      <c r="B6610" s="250" t="s">
        <v>7048</v>
      </c>
      <c r="C6610" s="250" t="s">
        <v>23</v>
      </c>
      <c r="D6610" s="251" t="n">
        <v>74.99</v>
      </c>
    </row>
    <row r="6611" customFormat="false" ht="12.8" hidden="false" customHeight="false" outlineLevel="0" collapsed="false">
      <c r="A6611" s="250" t="n">
        <v>87804</v>
      </c>
      <c r="B6611" s="250" t="s">
        <v>7049</v>
      </c>
      <c r="C6611" s="250" t="s">
        <v>23</v>
      </c>
      <c r="D6611" s="251" t="n">
        <v>128.61</v>
      </c>
    </row>
    <row r="6612" customFormat="false" ht="12.8" hidden="false" customHeight="false" outlineLevel="0" collapsed="false">
      <c r="A6612" s="250" t="n">
        <v>87805</v>
      </c>
      <c r="B6612" s="250" t="s">
        <v>7050</v>
      </c>
      <c r="C6612" s="250" t="s">
        <v>23</v>
      </c>
      <c r="D6612" s="251" t="n">
        <v>71.71</v>
      </c>
    </row>
    <row r="6613" customFormat="false" ht="12.8" hidden="false" customHeight="false" outlineLevel="0" collapsed="false">
      <c r="A6613" s="250" t="n">
        <v>87807</v>
      </c>
      <c r="B6613" s="250" t="s">
        <v>7051</v>
      </c>
      <c r="C6613" s="250" t="s">
        <v>23</v>
      </c>
      <c r="D6613" s="251" t="n">
        <v>81.97</v>
      </c>
    </row>
    <row r="6614" customFormat="false" ht="12.8" hidden="false" customHeight="false" outlineLevel="0" collapsed="false">
      <c r="A6614" s="250" t="n">
        <v>87808</v>
      </c>
      <c r="B6614" s="250" t="s">
        <v>7052</v>
      </c>
      <c r="C6614" s="250" t="s">
        <v>23</v>
      </c>
      <c r="D6614" s="251" t="n">
        <v>137.03</v>
      </c>
    </row>
    <row r="6615" customFormat="false" ht="12.8" hidden="false" customHeight="false" outlineLevel="0" collapsed="false">
      <c r="A6615" s="250" t="n">
        <v>87809</v>
      </c>
      <c r="B6615" s="250" t="s">
        <v>7053</v>
      </c>
      <c r="C6615" s="250" t="s">
        <v>23</v>
      </c>
      <c r="D6615" s="251" t="n">
        <v>91.6</v>
      </c>
    </row>
    <row r="6616" customFormat="false" ht="12.8" hidden="false" customHeight="false" outlineLevel="0" collapsed="false">
      <c r="A6616" s="250" t="n">
        <v>87811</v>
      </c>
      <c r="B6616" s="250" t="s">
        <v>7054</v>
      </c>
      <c r="C6616" s="250" t="s">
        <v>23</v>
      </c>
      <c r="D6616" s="251" t="n">
        <v>97.13</v>
      </c>
    </row>
    <row r="6617" customFormat="false" ht="12.8" hidden="false" customHeight="false" outlineLevel="0" collapsed="false">
      <c r="A6617" s="250" t="n">
        <v>87812</v>
      </c>
      <c r="B6617" s="250" t="s">
        <v>7055</v>
      </c>
      <c r="C6617" s="250" t="s">
        <v>23</v>
      </c>
      <c r="D6617" s="251" t="n">
        <v>124.06</v>
      </c>
    </row>
    <row r="6618" customFormat="false" ht="12.8" hidden="false" customHeight="false" outlineLevel="0" collapsed="false">
      <c r="A6618" s="250" t="n">
        <v>87813</v>
      </c>
      <c r="B6618" s="250" t="s">
        <v>7056</v>
      </c>
      <c r="C6618" s="250" t="s">
        <v>23</v>
      </c>
      <c r="D6618" s="251" t="n">
        <v>108.75</v>
      </c>
    </row>
    <row r="6619" customFormat="false" ht="12.8" hidden="false" customHeight="false" outlineLevel="0" collapsed="false">
      <c r="A6619" s="250" t="n">
        <v>87815</v>
      </c>
      <c r="B6619" s="250" t="s">
        <v>7057</v>
      </c>
      <c r="C6619" s="250" t="s">
        <v>23</v>
      </c>
      <c r="D6619" s="251" t="n">
        <v>116.17</v>
      </c>
    </row>
    <row r="6620" customFormat="false" ht="12.8" hidden="false" customHeight="false" outlineLevel="0" collapsed="false">
      <c r="A6620" s="250" t="n">
        <v>87816</v>
      </c>
      <c r="B6620" s="250" t="s">
        <v>7058</v>
      </c>
      <c r="C6620" s="250" t="s">
        <v>23</v>
      </c>
      <c r="D6620" s="251" t="n">
        <v>153.62</v>
      </c>
    </row>
    <row r="6621" customFormat="false" ht="12.8" hidden="false" customHeight="false" outlineLevel="0" collapsed="false">
      <c r="A6621" s="250" t="n">
        <v>87817</v>
      </c>
      <c r="B6621" s="250" t="s">
        <v>7059</v>
      </c>
      <c r="C6621" s="250" t="s">
        <v>23</v>
      </c>
      <c r="D6621" s="251" t="n">
        <v>113.87</v>
      </c>
    </row>
    <row r="6622" customFormat="false" ht="12.8" hidden="false" customHeight="false" outlineLevel="0" collapsed="false">
      <c r="A6622" s="250" t="n">
        <v>87819</v>
      </c>
      <c r="B6622" s="250" t="s">
        <v>7060</v>
      </c>
      <c r="C6622" s="250" t="s">
        <v>23</v>
      </c>
      <c r="D6622" s="251" t="n">
        <v>123.18</v>
      </c>
    </row>
    <row r="6623" customFormat="false" ht="12.8" hidden="false" customHeight="false" outlineLevel="0" collapsed="false">
      <c r="A6623" s="250" t="n">
        <v>87820</v>
      </c>
      <c r="B6623" s="250" t="s">
        <v>7061</v>
      </c>
      <c r="C6623" s="250" t="s">
        <v>23</v>
      </c>
      <c r="D6623" s="251" t="n">
        <v>172.21</v>
      </c>
    </row>
    <row r="6624" customFormat="false" ht="12.8" hidden="false" customHeight="false" outlineLevel="0" collapsed="false">
      <c r="A6624" s="250" t="n">
        <v>87821</v>
      </c>
      <c r="B6624" s="250" t="s">
        <v>7062</v>
      </c>
      <c r="C6624" s="250" t="s">
        <v>23</v>
      </c>
      <c r="D6624" s="251" t="n">
        <v>150.26</v>
      </c>
    </row>
    <row r="6625" customFormat="false" ht="12.8" hidden="false" customHeight="false" outlineLevel="0" collapsed="false">
      <c r="A6625" s="250" t="n">
        <v>87823</v>
      </c>
      <c r="B6625" s="250" t="s">
        <v>7063</v>
      </c>
      <c r="C6625" s="250" t="s">
        <v>23</v>
      </c>
      <c r="D6625" s="251" t="n">
        <v>160.52</v>
      </c>
    </row>
    <row r="6626" customFormat="false" ht="12.8" hidden="false" customHeight="false" outlineLevel="0" collapsed="false">
      <c r="A6626" s="250" t="n">
        <v>87824</v>
      </c>
      <c r="B6626" s="250" t="s">
        <v>7064</v>
      </c>
      <c r="C6626" s="250" t="s">
        <v>23</v>
      </c>
      <c r="D6626" s="251" t="n">
        <v>200.28</v>
      </c>
    </row>
    <row r="6627" customFormat="false" ht="12.8" hidden="false" customHeight="false" outlineLevel="0" collapsed="false">
      <c r="A6627" s="250" t="n">
        <v>87825</v>
      </c>
      <c r="B6627" s="250" t="s">
        <v>7065</v>
      </c>
      <c r="C6627" s="250" t="s">
        <v>23</v>
      </c>
      <c r="D6627" s="251" t="n">
        <v>83.7</v>
      </c>
    </row>
    <row r="6628" customFormat="false" ht="12.8" hidden="false" customHeight="false" outlineLevel="0" collapsed="false">
      <c r="A6628" s="250" t="n">
        <v>87827</v>
      </c>
      <c r="B6628" s="250" t="s">
        <v>7066</v>
      </c>
      <c r="C6628" s="250" t="s">
        <v>23</v>
      </c>
      <c r="D6628" s="251" t="n">
        <v>90.48</v>
      </c>
    </row>
    <row r="6629" customFormat="false" ht="12.8" hidden="false" customHeight="false" outlineLevel="0" collapsed="false">
      <c r="A6629" s="250" t="n">
        <v>87828</v>
      </c>
      <c r="B6629" s="250" t="s">
        <v>7067</v>
      </c>
      <c r="C6629" s="250" t="s">
        <v>23</v>
      </c>
      <c r="D6629" s="251" t="n">
        <v>126.19</v>
      </c>
    </row>
    <row r="6630" customFormat="false" ht="12.8" hidden="false" customHeight="false" outlineLevel="0" collapsed="false">
      <c r="A6630" s="250" t="n">
        <v>87829</v>
      </c>
      <c r="B6630" s="250" t="s">
        <v>7068</v>
      </c>
      <c r="C6630" s="250" t="s">
        <v>23</v>
      </c>
      <c r="D6630" s="251" t="n">
        <v>100.21</v>
      </c>
    </row>
    <row r="6631" customFormat="false" ht="12.8" hidden="false" customHeight="false" outlineLevel="0" collapsed="false">
      <c r="A6631" s="250" t="n">
        <v>87831</v>
      </c>
      <c r="B6631" s="250" t="s">
        <v>7069</v>
      </c>
      <c r="C6631" s="250" t="s">
        <v>23</v>
      </c>
      <c r="D6631" s="251" t="n">
        <v>109.3</v>
      </c>
    </row>
    <row r="6632" customFormat="false" ht="12.8" hidden="false" customHeight="false" outlineLevel="0" collapsed="false">
      <c r="A6632" s="250" t="n">
        <v>87832</v>
      </c>
      <c r="B6632" s="250" t="s">
        <v>7070</v>
      </c>
      <c r="C6632" s="250" t="s">
        <v>23</v>
      </c>
      <c r="D6632" s="251" t="n">
        <v>158.19</v>
      </c>
    </row>
    <row r="6633" customFormat="false" ht="12.8" hidden="false" customHeight="false" outlineLevel="0" collapsed="false">
      <c r="A6633" s="250" t="n">
        <v>87838</v>
      </c>
      <c r="B6633" s="250" t="s">
        <v>7071</v>
      </c>
      <c r="C6633" s="250" t="s">
        <v>23</v>
      </c>
      <c r="D6633" s="251" t="n">
        <v>209.78</v>
      </c>
    </row>
    <row r="6634" customFormat="false" ht="12.8" hidden="false" customHeight="false" outlineLevel="0" collapsed="false">
      <c r="A6634" s="250" t="n">
        <v>87839</v>
      </c>
      <c r="B6634" s="250" t="s">
        <v>7072</v>
      </c>
      <c r="C6634" s="250" t="s">
        <v>23</v>
      </c>
      <c r="D6634" s="251" t="n">
        <v>151.72</v>
      </c>
    </row>
    <row r="6635" customFormat="false" ht="12.8" hidden="false" customHeight="false" outlineLevel="0" collapsed="false">
      <c r="A6635" s="250" t="n">
        <v>87840</v>
      </c>
      <c r="B6635" s="250" t="s">
        <v>7073</v>
      </c>
      <c r="C6635" s="250" t="s">
        <v>23</v>
      </c>
      <c r="D6635" s="251" t="n">
        <v>201.02</v>
      </c>
    </row>
    <row r="6636" customFormat="false" ht="12.8" hidden="false" customHeight="false" outlineLevel="0" collapsed="false">
      <c r="A6636" s="250" t="n">
        <v>87841</v>
      </c>
      <c r="B6636" s="250" t="s">
        <v>7074</v>
      </c>
      <c r="C6636" s="250" t="s">
        <v>23</v>
      </c>
      <c r="D6636" s="251" t="n">
        <v>143.59</v>
      </c>
    </row>
    <row r="6637" customFormat="false" ht="12.8" hidden="false" customHeight="false" outlineLevel="0" collapsed="false">
      <c r="A6637" s="250" t="n">
        <v>87850</v>
      </c>
      <c r="B6637" s="250" t="s">
        <v>7075</v>
      </c>
      <c r="C6637" s="250" t="s">
        <v>23</v>
      </c>
      <c r="D6637" s="251" t="n">
        <v>227.49</v>
      </c>
    </row>
    <row r="6638" customFormat="false" ht="12.8" hidden="false" customHeight="false" outlineLevel="0" collapsed="false">
      <c r="A6638" s="250" t="n">
        <v>87851</v>
      </c>
      <c r="B6638" s="250" t="s">
        <v>7076</v>
      </c>
      <c r="C6638" s="250" t="s">
        <v>23</v>
      </c>
      <c r="D6638" s="251" t="n">
        <v>169.44</v>
      </c>
    </row>
    <row r="6639" customFormat="false" ht="12.8" hidden="false" customHeight="false" outlineLevel="0" collapsed="false">
      <c r="A6639" s="250" t="n">
        <v>87852</v>
      </c>
      <c r="B6639" s="250" t="s">
        <v>7077</v>
      </c>
      <c r="C6639" s="250" t="s">
        <v>23</v>
      </c>
      <c r="D6639" s="251" t="n">
        <v>218.04</v>
      </c>
    </row>
    <row r="6640" customFormat="false" ht="12.8" hidden="false" customHeight="false" outlineLevel="0" collapsed="false">
      <c r="A6640" s="250" t="n">
        <v>87853</v>
      </c>
      <c r="B6640" s="250" t="s">
        <v>7078</v>
      </c>
      <c r="C6640" s="250" t="s">
        <v>23</v>
      </c>
      <c r="D6640" s="251" t="n">
        <v>160.6</v>
      </c>
    </row>
    <row r="6641" customFormat="false" ht="12.8" hidden="false" customHeight="false" outlineLevel="0" collapsed="false">
      <c r="A6641" s="250" t="n">
        <v>90406</v>
      </c>
      <c r="B6641" s="250" t="s">
        <v>7079</v>
      </c>
      <c r="C6641" s="250" t="s">
        <v>23</v>
      </c>
      <c r="D6641" s="251" t="n">
        <v>46.85</v>
      </c>
    </row>
    <row r="6642" customFormat="false" ht="12.8" hidden="false" customHeight="false" outlineLevel="0" collapsed="false">
      <c r="A6642" s="250" t="n">
        <v>90408</v>
      </c>
      <c r="B6642" s="250" t="s">
        <v>7080</v>
      </c>
      <c r="C6642" s="250" t="s">
        <v>23</v>
      </c>
      <c r="D6642" s="251" t="n">
        <v>35.66</v>
      </c>
    </row>
    <row r="6643" customFormat="false" ht="12.8" hidden="false" customHeight="false" outlineLevel="0" collapsed="false">
      <c r="A6643" s="250" t="n">
        <v>104203</v>
      </c>
      <c r="B6643" s="250" t="s">
        <v>7081</v>
      </c>
      <c r="C6643" s="250" t="s">
        <v>23</v>
      </c>
      <c r="D6643" s="251" t="n">
        <v>64.45</v>
      </c>
    </row>
    <row r="6644" customFormat="false" ht="12.8" hidden="false" customHeight="false" outlineLevel="0" collapsed="false">
      <c r="A6644" s="250" t="n">
        <v>104204</v>
      </c>
      <c r="B6644" s="250" t="s">
        <v>7082</v>
      </c>
      <c r="C6644" s="250" t="s">
        <v>23</v>
      </c>
      <c r="D6644" s="251" t="n">
        <v>83.13</v>
      </c>
    </row>
    <row r="6645" customFormat="false" ht="12.8" hidden="false" customHeight="false" outlineLevel="0" collapsed="false">
      <c r="A6645" s="250" t="n">
        <v>104205</v>
      </c>
      <c r="B6645" s="250" t="s">
        <v>7083</v>
      </c>
      <c r="C6645" s="250" t="s">
        <v>23</v>
      </c>
      <c r="D6645" s="251" t="n">
        <v>89.29</v>
      </c>
    </row>
    <row r="6646" customFormat="false" ht="12.8" hidden="false" customHeight="false" outlineLevel="0" collapsed="false">
      <c r="A6646" s="250" t="n">
        <v>104206</v>
      </c>
      <c r="B6646" s="250" t="s">
        <v>7084</v>
      </c>
      <c r="C6646" s="250" t="s">
        <v>23</v>
      </c>
      <c r="D6646" s="251" t="n">
        <v>98.74</v>
      </c>
    </row>
    <row r="6647" customFormat="false" ht="12.8" hidden="false" customHeight="false" outlineLevel="0" collapsed="false">
      <c r="A6647" s="250" t="n">
        <v>104207</v>
      </c>
      <c r="B6647" s="250" t="s">
        <v>7085</v>
      </c>
      <c r="C6647" s="250" t="s">
        <v>23</v>
      </c>
      <c r="D6647" s="251" t="n">
        <v>46.08</v>
      </c>
    </row>
    <row r="6648" customFormat="false" ht="12.8" hidden="false" customHeight="false" outlineLevel="0" collapsed="false">
      <c r="A6648" s="250" t="n">
        <v>104208</v>
      </c>
      <c r="B6648" s="250" t="s">
        <v>7086</v>
      </c>
      <c r="C6648" s="250" t="s">
        <v>23</v>
      </c>
      <c r="D6648" s="251" t="n">
        <v>64.33</v>
      </c>
    </row>
    <row r="6649" customFormat="false" ht="12.8" hidden="false" customHeight="false" outlineLevel="0" collapsed="false">
      <c r="A6649" s="250" t="n">
        <v>104209</v>
      </c>
      <c r="B6649" s="250" t="s">
        <v>7087</v>
      </c>
      <c r="C6649" s="250" t="s">
        <v>23</v>
      </c>
      <c r="D6649" s="251" t="n">
        <v>70.13</v>
      </c>
    </row>
    <row r="6650" customFormat="false" ht="12.8" hidden="false" customHeight="false" outlineLevel="0" collapsed="false">
      <c r="A6650" s="250" t="n">
        <v>104210</v>
      </c>
      <c r="B6650" s="250" t="s">
        <v>7088</v>
      </c>
      <c r="C6650" s="250" t="s">
        <v>23</v>
      </c>
      <c r="D6650" s="251" t="n">
        <v>72.03</v>
      </c>
    </row>
    <row r="6651" customFormat="false" ht="12.8" hidden="false" customHeight="false" outlineLevel="0" collapsed="false">
      <c r="A6651" s="250" t="n">
        <v>104211</v>
      </c>
      <c r="B6651" s="250" t="s">
        <v>7089</v>
      </c>
      <c r="C6651" s="250" t="s">
        <v>23</v>
      </c>
      <c r="D6651" s="251" t="n">
        <v>96.11</v>
      </c>
    </row>
    <row r="6652" customFormat="false" ht="12.8" hidden="false" customHeight="false" outlineLevel="0" collapsed="false">
      <c r="A6652" s="250" t="n">
        <v>104212</v>
      </c>
      <c r="B6652" s="250" t="s">
        <v>7090</v>
      </c>
      <c r="C6652" s="250" t="s">
        <v>23</v>
      </c>
      <c r="D6652" s="251" t="n">
        <v>114.43</v>
      </c>
    </row>
    <row r="6653" customFormat="false" ht="12.8" hidden="false" customHeight="false" outlineLevel="0" collapsed="false">
      <c r="A6653" s="250" t="n">
        <v>104213</v>
      </c>
      <c r="B6653" s="250" t="s">
        <v>7091</v>
      </c>
      <c r="C6653" s="250" t="s">
        <v>23</v>
      </c>
      <c r="D6653" s="251" t="n">
        <v>120.24</v>
      </c>
    </row>
    <row r="6654" customFormat="false" ht="12.8" hidden="false" customHeight="false" outlineLevel="0" collapsed="false">
      <c r="A6654" s="250" t="n">
        <v>104214</v>
      </c>
      <c r="B6654" s="250" t="s">
        <v>7092</v>
      </c>
      <c r="C6654" s="250" t="s">
        <v>23</v>
      </c>
      <c r="D6654" s="251" t="n">
        <v>144.55</v>
      </c>
    </row>
    <row r="6655" customFormat="false" ht="12.8" hidden="false" customHeight="false" outlineLevel="0" collapsed="false">
      <c r="A6655" s="250" t="n">
        <v>104215</v>
      </c>
      <c r="B6655" s="250" t="s">
        <v>7093</v>
      </c>
      <c r="C6655" s="250" t="s">
        <v>23</v>
      </c>
      <c r="D6655" s="251" t="n">
        <v>87.92</v>
      </c>
    </row>
    <row r="6656" customFormat="false" ht="12.8" hidden="false" customHeight="false" outlineLevel="0" collapsed="false">
      <c r="A6656" s="250" t="n">
        <v>104216</v>
      </c>
      <c r="B6656" s="250" t="s">
        <v>7094</v>
      </c>
      <c r="C6656" s="250" t="s">
        <v>23</v>
      </c>
      <c r="D6656" s="251" t="n">
        <v>105.49</v>
      </c>
    </row>
    <row r="6657" customFormat="false" ht="12.8" hidden="false" customHeight="false" outlineLevel="0" collapsed="false">
      <c r="A6657" s="250" t="n">
        <v>104217</v>
      </c>
      <c r="B6657" s="250" t="s">
        <v>7095</v>
      </c>
      <c r="C6657" s="250" t="s">
        <v>23</v>
      </c>
      <c r="D6657" s="251" t="n">
        <v>56.26</v>
      </c>
    </row>
    <row r="6658" customFormat="false" ht="12.8" hidden="false" customHeight="false" outlineLevel="0" collapsed="false">
      <c r="A6658" s="250" t="n">
        <v>104218</v>
      </c>
      <c r="B6658" s="250" t="s">
        <v>7096</v>
      </c>
      <c r="C6658" s="250" t="s">
        <v>23</v>
      </c>
      <c r="D6658" s="251" t="n">
        <v>62.2</v>
      </c>
    </row>
    <row r="6659" customFormat="false" ht="12.8" hidden="false" customHeight="false" outlineLevel="0" collapsed="false">
      <c r="A6659" s="250" t="n">
        <v>104219</v>
      </c>
      <c r="B6659" s="250" t="s">
        <v>7097</v>
      </c>
      <c r="C6659" s="250" t="s">
        <v>23</v>
      </c>
      <c r="D6659" s="251" t="n">
        <v>95.15</v>
      </c>
    </row>
    <row r="6660" customFormat="false" ht="12.8" hidden="false" customHeight="false" outlineLevel="0" collapsed="false">
      <c r="A6660" s="250" t="n">
        <v>104220</v>
      </c>
      <c r="B6660" s="250" t="s">
        <v>7098</v>
      </c>
      <c r="C6660" s="250" t="s">
        <v>23</v>
      </c>
      <c r="D6660" s="251" t="n">
        <v>59.41</v>
      </c>
    </row>
    <row r="6661" customFormat="false" ht="12.8" hidden="false" customHeight="false" outlineLevel="0" collapsed="false">
      <c r="A6661" s="250" t="n">
        <v>104221</v>
      </c>
      <c r="B6661" s="250" t="s">
        <v>7099</v>
      </c>
      <c r="C6661" s="250" t="s">
        <v>23</v>
      </c>
      <c r="D6661" s="251" t="n">
        <v>72.31</v>
      </c>
    </row>
    <row r="6662" customFormat="false" ht="12.8" hidden="false" customHeight="false" outlineLevel="0" collapsed="false">
      <c r="A6662" s="250" t="n">
        <v>104222</v>
      </c>
      <c r="B6662" s="250" t="s">
        <v>7100</v>
      </c>
      <c r="C6662" s="250" t="s">
        <v>23</v>
      </c>
      <c r="D6662" s="251" t="n">
        <v>80.27</v>
      </c>
    </row>
    <row r="6663" customFormat="false" ht="12.8" hidden="false" customHeight="false" outlineLevel="0" collapsed="false">
      <c r="A6663" s="250" t="n">
        <v>104223</v>
      </c>
      <c r="B6663" s="250" t="s">
        <v>7101</v>
      </c>
      <c r="C6663" s="250" t="s">
        <v>23</v>
      </c>
      <c r="D6663" s="251" t="n">
        <v>124.68</v>
      </c>
    </row>
    <row r="6664" customFormat="false" ht="12.8" hidden="false" customHeight="false" outlineLevel="0" collapsed="false">
      <c r="A6664" s="250" t="n">
        <v>104224</v>
      </c>
      <c r="B6664" s="250" t="s">
        <v>7102</v>
      </c>
      <c r="C6664" s="250" t="s">
        <v>23</v>
      </c>
      <c r="D6664" s="251" t="n">
        <v>76.58</v>
      </c>
    </row>
    <row r="6665" customFormat="false" ht="12.8" hidden="false" customHeight="false" outlineLevel="0" collapsed="false">
      <c r="A6665" s="250" t="n">
        <v>104225</v>
      </c>
      <c r="B6665" s="250" t="s">
        <v>7103</v>
      </c>
      <c r="C6665" s="250" t="s">
        <v>23</v>
      </c>
      <c r="D6665" s="251" t="n">
        <v>77.79</v>
      </c>
    </row>
    <row r="6666" customFormat="false" ht="12.8" hidden="false" customHeight="false" outlineLevel="0" collapsed="false">
      <c r="A6666" s="250" t="n">
        <v>104226</v>
      </c>
      <c r="B6666" s="250" t="s">
        <v>7104</v>
      </c>
      <c r="C6666" s="250" t="s">
        <v>23</v>
      </c>
      <c r="D6666" s="251" t="n">
        <v>87.77</v>
      </c>
    </row>
    <row r="6667" customFormat="false" ht="12.8" hidden="false" customHeight="false" outlineLevel="0" collapsed="false">
      <c r="A6667" s="250" t="n">
        <v>104227</v>
      </c>
      <c r="B6667" s="250" t="s">
        <v>7105</v>
      </c>
      <c r="C6667" s="250" t="s">
        <v>23</v>
      </c>
      <c r="D6667" s="251" t="n">
        <v>144.57</v>
      </c>
    </row>
    <row r="6668" customFormat="false" ht="12.8" hidden="false" customHeight="false" outlineLevel="0" collapsed="false">
      <c r="A6668" s="250" t="n">
        <v>104228</v>
      </c>
      <c r="B6668" s="250" t="s">
        <v>7106</v>
      </c>
      <c r="C6668" s="250" t="s">
        <v>23</v>
      </c>
      <c r="D6668" s="251" t="n">
        <v>82.75</v>
      </c>
    </row>
    <row r="6669" customFormat="false" ht="12.8" hidden="false" customHeight="false" outlineLevel="0" collapsed="false">
      <c r="A6669" s="250" t="n">
        <v>104229</v>
      </c>
      <c r="B6669" s="250" t="s">
        <v>7107</v>
      </c>
      <c r="C6669" s="250" t="s">
        <v>23</v>
      </c>
      <c r="D6669" s="251" t="n">
        <v>92.6</v>
      </c>
    </row>
    <row r="6670" customFormat="false" ht="12.8" hidden="false" customHeight="false" outlineLevel="0" collapsed="false">
      <c r="A6670" s="250" t="n">
        <v>104230</v>
      </c>
      <c r="B6670" s="250" t="s">
        <v>7108</v>
      </c>
      <c r="C6670" s="250" t="s">
        <v>23</v>
      </c>
      <c r="D6670" s="251" t="n">
        <v>103.58</v>
      </c>
    </row>
    <row r="6671" customFormat="false" ht="12.8" hidden="false" customHeight="false" outlineLevel="0" collapsed="false">
      <c r="A6671" s="250" t="n">
        <v>104231</v>
      </c>
      <c r="B6671" s="250" t="s">
        <v>7109</v>
      </c>
      <c r="C6671" s="250" t="s">
        <v>23</v>
      </c>
      <c r="D6671" s="251" t="n">
        <v>159.46</v>
      </c>
    </row>
    <row r="6672" customFormat="false" ht="12.8" hidden="false" customHeight="false" outlineLevel="0" collapsed="false">
      <c r="A6672" s="250" t="n">
        <v>104232</v>
      </c>
      <c r="B6672" s="250" t="s">
        <v>7110</v>
      </c>
      <c r="C6672" s="250" t="s">
        <v>23</v>
      </c>
      <c r="D6672" s="251" t="n">
        <v>91.55</v>
      </c>
    </row>
    <row r="6673" customFormat="false" ht="12.8" hidden="false" customHeight="false" outlineLevel="0" collapsed="false">
      <c r="A6673" s="250" t="n">
        <v>104233</v>
      </c>
      <c r="B6673" s="250" t="s">
        <v>7111</v>
      </c>
      <c r="C6673" s="250" t="s">
        <v>23</v>
      </c>
      <c r="D6673" s="251" t="n">
        <v>40.51</v>
      </c>
    </row>
    <row r="6674" customFormat="false" ht="12.8" hidden="false" customHeight="false" outlineLevel="0" collapsed="false">
      <c r="A6674" s="250" t="n">
        <v>104234</v>
      </c>
      <c r="B6674" s="250" t="s">
        <v>7112</v>
      </c>
      <c r="C6674" s="250" t="s">
        <v>23</v>
      </c>
      <c r="D6674" s="251" t="n">
        <v>46.04</v>
      </c>
    </row>
    <row r="6675" customFormat="false" ht="12.8" hidden="false" customHeight="false" outlineLevel="0" collapsed="false">
      <c r="A6675" s="250" t="n">
        <v>104235</v>
      </c>
      <c r="B6675" s="250" t="s">
        <v>7113</v>
      </c>
      <c r="C6675" s="250" t="s">
        <v>23</v>
      </c>
      <c r="D6675" s="251" t="n">
        <v>77.83</v>
      </c>
    </row>
    <row r="6676" customFormat="false" ht="12.8" hidden="false" customHeight="false" outlineLevel="0" collapsed="false">
      <c r="A6676" s="250" t="n">
        <v>104236</v>
      </c>
      <c r="B6676" s="250" t="s">
        <v>7114</v>
      </c>
      <c r="C6676" s="250" t="s">
        <v>23</v>
      </c>
      <c r="D6676" s="251" t="n">
        <v>43</v>
      </c>
    </row>
    <row r="6677" customFormat="false" ht="12.8" hidden="false" customHeight="false" outlineLevel="0" collapsed="false">
      <c r="A6677" s="250" t="n">
        <v>104237</v>
      </c>
      <c r="B6677" s="250" t="s">
        <v>7115</v>
      </c>
      <c r="C6677" s="250" t="s">
        <v>23</v>
      </c>
      <c r="D6677" s="251" t="n">
        <v>56.27</v>
      </c>
    </row>
    <row r="6678" customFormat="false" ht="12.8" hidden="false" customHeight="false" outlineLevel="0" collapsed="false">
      <c r="A6678" s="250" t="n">
        <v>104238</v>
      </c>
      <c r="B6678" s="250" t="s">
        <v>7116</v>
      </c>
      <c r="C6678" s="250" t="s">
        <v>23</v>
      </c>
      <c r="D6678" s="251" t="n">
        <v>63.69</v>
      </c>
    </row>
    <row r="6679" customFormat="false" ht="12.8" hidden="false" customHeight="false" outlineLevel="0" collapsed="false">
      <c r="A6679" s="250" t="n">
        <v>104239</v>
      </c>
      <c r="B6679" s="250" t="s">
        <v>7117</v>
      </c>
      <c r="C6679" s="250" t="s">
        <v>23</v>
      </c>
      <c r="D6679" s="251" t="n">
        <v>106.12</v>
      </c>
    </row>
    <row r="6680" customFormat="false" ht="12.8" hidden="false" customHeight="false" outlineLevel="0" collapsed="false">
      <c r="A6680" s="250" t="n">
        <v>104240</v>
      </c>
      <c r="B6680" s="250" t="s">
        <v>7118</v>
      </c>
      <c r="C6680" s="250" t="s">
        <v>23</v>
      </c>
      <c r="D6680" s="251" t="n">
        <v>59.88</v>
      </c>
    </row>
    <row r="6681" customFormat="false" ht="12.8" hidden="false" customHeight="false" outlineLevel="0" collapsed="false">
      <c r="A6681" s="250" t="n">
        <v>104241</v>
      </c>
      <c r="B6681" s="250" t="s">
        <v>7119</v>
      </c>
      <c r="C6681" s="250" t="s">
        <v>23</v>
      </c>
      <c r="D6681" s="251" t="n">
        <v>61.39</v>
      </c>
    </row>
    <row r="6682" customFormat="false" ht="12.8" hidden="false" customHeight="false" outlineLevel="0" collapsed="false">
      <c r="A6682" s="250" t="n">
        <v>104242</v>
      </c>
      <c r="B6682" s="250" t="s">
        <v>7120</v>
      </c>
      <c r="C6682" s="250" t="s">
        <v>23</v>
      </c>
      <c r="D6682" s="251" t="n">
        <v>70.7</v>
      </c>
    </row>
    <row r="6683" customFormat="false" ht="12.8" hidden="false" customHeight="false" outlineLevel="0" collapsed="false">
      <c r="A6683" s="250" t="n">
        <v>104243</v>
      </c>
      <c r="B6683" s="250" t="s">
        <v>7121</v>
      </c>
      <c r="C6683" s="250" t="s">
        <v>23</v>
      </c>
      <c r="D6683" s="251" t="n">
        <v>124.71</v>
      </c>
    </row>
    <row r="6684" customFormat="false" ht="12.8" hidden="false" customHeight="false" outlineLevel="0" collapsed="false">
      <c r="A6684" s="250" t="n">
        <v>104244</v>
      </c>
      <c r="B6684" s="250" t="s">
        <v>7122</v>
      </c>
      <c r="C6684" s="250" t="s">
        <v>23</v>
      </c>
      <c r="D6684" s="251" t="n">
        <v>65.69</v>
      </c>
    </row>
    <row r="6685" customFormat="false" ht="12.8" hidden="false" customHeight="false" outlineLevel="0" collapsed="false">
      <c r="A6685" s="250" t="n">
        <v>104245</v>
      </c>
      <c r="B6685" s="250" t="s">
        <v>7123</v>
      </c>
      <c r="C6685" s="250" t="s">
        <v>23</v>
      </c>
      <c r="D6685" s="251" t="n">
        <v>66.98</v>
      </c>
    </row>
    <row r="6686" customFormat="false" ht="12.8" hidden="false" customHeight="false" outlineLevel="0" collapsed="false">
      <c r="A6686" s="250" t="n">
        <v>104246</v>
      </c>
      <c r="B6686" s="250" t="s">
        <v>7124</v>
      </c>
      <c r="C6686" s="250" t="s">
        <v>23</v>
      </c>
      <c r="D6686" s="251" t="n">
        <v>77.24</v>
      </c>
    </row>
    <row r="6687" customFormat="false" ht="12.8" hidden="false" customHeight="false" outlineLevel="0" collapsed="false">
      <c r="A6687" s="250" t="n">
        <v>104247</v>
      </c>
      <c r="B6687" s="250" t="s">
        <v>7125</v>
      </c>
      <c r="C6687" s="250" t="s">
        <v>23</v>
      </c>
      <c r="D6687" s="251" t="n">
        <v>133.25</v>
      </c>
    </row>
    <row r="6688" customFormat="false" ht="12.8" hidden="false" customHeight="false" outlineLevel="0" collapsed="false">
      <c r="A6688" s="250" t="n">
        <v>104248</v>
      </c>
      <c r="B6688" s="250" t="s">
        <v>7126</v>
      </c>
      <c r="C6688" s="250" t="s">
        <v>23</v>
      </c>
      <c r="D6688" s="251" t="n">
        <v>67.72</v>
      </c>
    </row>
    <row r="6689" customFormat="false" ht="12.8" hidden="false" customHeight="false" outlineLevel="0" collapsed="false">
      <c r="A6689" s="250" t="n">
        <v>104249</v>
      </c>
      <c r="B6689" s="250" t="s">
        <v>7127</v>
      </c>
      <c r="C6689" s="250" t="s">
        <v>23</v>
      </c>
      <c r="D6689" s="251" t="n">
        <v>82.77</v>
      </c>
    </row>
    <row r="6690" customFormat="false" ht="12.8" hidden="false" customHeight="false" outlineLevel="0" collapsed="false">
      <c r="A6690" s="250" t="n">
        <v>104250</v>
      </c>
      <c r="B6690" s="250" t="s">
        <v>7128</v>
      </c>
      <c r="C6690" s="250" t="s">
        <v>23</v>
      </c>
      <c r="D6690" s="251" t="n">
        <v>88.3</v>
      </c>
    </row>
    <row r="6691" customFormat="false" ht="12.8" hidden="false" customHeight="false" outlineLevel="0" collapsed="false">
      <c r="A6691" s="250" t="n">
        <v>104251</v>
      </c>
      <c r="B6691" s="250" t="s">
        <v>7129</v>
      </c>
      <c r="C6691" s="250" t="s">
        <v>23</v>
      </c>
      <c r="D6691" s="251" t="n">
        <v>116.13</v>
      </c>
    </row>
    <row r="6692" customFormat="false" ht="12.8" hidden="false" customHeight="false" outlineLevel="0" collapsed="false">
      <c r="A6692" s="250" t="n">
        <v>104252</v>
      </c>
      <c r="B6692" s="250" t="s">
        <v>7130</v>
      </c>
      <c r="C6692" s="250" t="s">
        <v>23</v>
      </c>
      <c r="D6692" s="251" t="n">
        <v>87.06</v>
      </c>
    </row>
    <row r="6693" customFormat="false" ht="12.8" hidden="false" customHeight="false" outlineLevel="0" collapsed="false">
      <c r="A6693" s="250" t="n">
        <v>104253</v>
      </c>
      <c r="B6693" s="250" t="s">
        <v>7131</v>
      </c>
      <c r="C6693" s="250" t="s">
        <v>23</v>
      </c>
      <c r="D6693" s="251" t="n">
        <v>98.55</v>
      </c>
    </row>
    <row r="6694" customFormat="false" ht="12.8" hidden="false" customHeight="false" outlineLevel="0" collapsed="false">
      <c r="A6694" s="250" t="n">
        <v>104254</v>
      </c>
      <c r="B6694" s="250" t="s">
        <v>7132</v>
      </c>
      <c r="C6694" s="250" t="s">
        <v>23</v>
      </c>
      <c r="D6694" s="251" t="n">
        <v>105.97</v>
      </c>
    </row>
    <row r="6695" customFormat="false" ht="12.8" hidden="false" customHeight="false" outlineLevel="0" collapsed="false">
      <c r="A6695" s="250" t="n">
        <v>104255</v>
      </c>
      <c r="B6695" s="250" t="s">
        <v>7133</v>
      </c>
      <c r="C6695" s="250" t="s">
        <v>23</v>
      </c>
      <c r="D6695" s="251" t="n">
        <v>144.41</v>
      </c>
    </row>
    <row r="6696" customFormat="false" ht="12.8" hidden="false" customHeight="false" outlineLevel="0" collapsed="false">
      <c r="A6696" s="250" t="n">
        <v>104256</v>
      </c>
      <c r="B6696" s="250" t="s">
        <v>7134</v>
      </c>
      <c r="C6696" s="250" t="s">
        <v>23</v>
      </c>
      <c r="D6696" s="251" t="n">
        <v>103.93</v>
      </c>
    </row>
    <row r="6697" customFormat="false" ht="12.8" hidden="false" customHeight="false" outlineLevel="0" collapsed="false">
      <c r="A6697" s="250" t="n">
        <v>104257</v>
      </c>
      <c r="B6697" s="250" t="s">
        <v>7135</v>
      </c>
      <c r="C6697" s="250" t="s">
        <v>23</v>
      </c>
      <c r="D6697" s="251" t="n">
        <v>103.67</v>
      </c>
    </row>
    <row r="6698" customFormat="false" ht="12.8" hidden="false" customHeight="false" outlineLevel="0" collapsed="false">
      <c r="A6698" s="250" t="n">
        <v>104258</v>
      </c>
      <c r="B6698" s="250" t="s">
        <v>7136</v>
      </c>
      <c r="C6698" s="250" t="s">
        <v>23</v>
      </c>
      <c r="D6698" s="251" t="n">
        <v>112.98</v>
      </c>
    </row>
    <row r="6699" customFormat="false" ht="12.8" hidden="false" customHeight="false" outlineLevel="0" collapsed="false">
      <c r="A6699" s="250" t="n">
        <v>104259</v>
      </c>
      <c r="B6699" s="250" t="s">
        <v>7137</v>
      </c>
      <c r="C6699" s="250" t="s">
        <v>23</v>
      </c>
      <c r="D6699" s="251" t="n">
        <v>163</v>
      </c>
    </row>
    <row r="6700" customFormat="false" ht="12.8" hidden="false" customHeight="false" outlineLevel="0" collapsed="false">
      <c r="A6700" s="250" t="n">
        <v>104260</v>
      </c>
      <c r="B6700" s="250" t="s">
        <v>7138</v>
      </c>
      <c r="C6700" s="250" t="s">
        <v>23</v>
      </c>
      <c r="D6700" s="251" t="n">
        <v>109.73</v>
      </c>
    </row>
    <row r="6701" customFormat="false" ht="12.8" hidden="false" customHeight="false" outlineLevel="0" collapsed="false">
      <c r="A6701" s="250" t="n">
        <v>104261</v>
      </c>
      <c r="B6701" s="250" t="s">
        <v>7139</v>
      </c>
      <c r="C6701" s="250" t="s">
        <v>23</v>
      </c>
      <c r="D6701" s="251" t="n">
        <v>136.34</v>
      </c>
    </row>
    <row r="6702" customFormat="false" ht="12.8" hidden="false" customHeight="false" outlineLevel="0" collapsed="false">
      <c r="A6702" s="250" t="n">
        <v>104262</v>
      </c>
      <c r="B6702" s="250" t="s">
        <v>7140</v>
      </c>
      <c r="C6702" s="250" t="s">
        <v>23</v>
      </c>
      <c r="D6702" s="251" t="n">
        <v>146.6</v>
      </c>
    </row>
    <row r="6703" customFormat="false" ht="12.8" hidden="false" customHeight="false" outlineLevel="0" collapsed="false">
      <c r="A6703" s="250" t="n">
        <v>104263</v>
      </c>
      <c r="B6703" s="250" t="s">
        <v>7141</v>
      </c>
      <c r="C6703" s="250" t="s">
        <v>23</v>
      </c>
      <c r="D6703" s="251" t="n">
        <v>188.95</v>
      </c>
    </row>
    <row r="6704" customFormat="false" ht="12.8" hidden="false" customHeight="false" outlineLevel="0" collapsed="false">
      <c r="A6704" s="250" t="n">
        <v>104264</v>
      </c>
      <c r="B6704" s="250" t="s">
        <v>7142</v>
      </c>
      <c r="C6704" s="250" t="s">
        <v>23</v>
      </c>
      <c r="D6704" s="251" t="n">
        <v>131.63</v>
      </c>
    </row>
    <row r="6705" customFormat="false" ht="12.8" hidden="false" customHeight="false" outlineLevel="0" collapsed="false">
      <c r="A6705" s="250" t="n">
        <v>104627</v>
      </c>
      <c r="B6705" s="250" t="s">
        <v>7143</v>
      </c>
      <c r="C6705" s="250" t="s">
        <v>23</v>
      </c>
      <c r="D6705" s="251" t="n">
        <v>21.58</v>
      </c>
    </row>
    <row r="6706" customFormat="false" ht="12.8" hidden="false" customHeight="false" outlineLevel="0" collapsed="false">
      <c r="A6706" s="250" t="n">
        <v>104628</v>
      </c>
      <c r="B6706" s="250" t="s">
        <v>7144</v>
      </c>
      <c r="C6706" s="250" t="s">
        <v>23</v>
      </c>
      <c r="D6706" s="251" t="n">
        <v>34.85</v>
      </c>
    </row>
    <row r="6707" customFormat="false" ht="12.8" hidden="false" customHeight="false" outlineLevel="0" collapsed="false">
      <c r="A6707" s="250" t="n">
        <v>104629</v>
      </c>
      <c r="B6707" s="250" t="s">
        <v>7145</v>
      </c>
      <c r="C6707" s="250" t="s">
        <v>23</v>
      </c>
      <c r="D6707" s="251" t="n">
        <v>42.48</v>
      </c>
    </row>
    <row r="6708" customFormat="false" ht="12.8" hidden="false" customHeight="false" outlineLevel="0" collapsed="false">
      <c r="A6708" s="250" t="n">
        <v>104630</v>
      </c>
      <c r="B6708" s="250" t="s">
        <v>7146</v>
      </c>
      <c r="C6708" s="250" t="s">
        <v>23</v>
      </c>
      <c r="D6708" s="251" t="n">
        <v>33.46</v>
      </c>
    </row>
    <row r="6709" customFormat="false" ht="12.8" hidden="false" customHeight="false" outlineLevel="0" collapsed="false">
      <c r="A6709" s="250" t="n">
        <v>104631</v>
      </c>
      <c r="B6709" s="250" t="s">
        <v>7147</v>
      </c>
      <c r="C6709" s="250" t="s">
        <v>23</v>
      </c>
      <c r="D6709" s="251" t="n">
        <v>46.74</v>
      </c>
    </row>
    <row r="6710" customFormat="false" ht="12.8" hidden="false" customHeight="false" outlineLevel="0" collapsed="false">
      <c r="A6710" s="250" t="n">
        <v>104632</v>
      </c>
      <c r="B6710" s="250" t="s">
        <v>7148</v>
      </c>
      <c r="C6710" s="250" t="s">
        <v>23</v>
      </c>
      <c r="D6710" s="251" t="n">
        <v>54.37</v>
      </c>
    </row>
    <row r="6711" customFormat="false" ht="12.8" hidden="false" customHeight="false" outlineLevel="0" collapsed="false">
      <c r="A6711" s="250" t="n">
        <v>104633</v>
      </c>
      <c r="B6711" s="250" t="s">
        <v>7149</v>
      </c>
      <c r="C6711" s="250" t="s">
        <v>23</v>
      </c>
      <c r="D6711" s="251" t="n">
        <v>30.49</v>
      </c>
    </row>
    <row r="6712" customFormat="false" ht="12.8" hidden="false" customHeight="false" outlineLevel="0" collapsed="false">
      <c r="A6712" s="250" t="n">
        <v>104634</v>
      </c>
      <c r="B6712" s="250" t="s">
        <v>7150</v>
      </c>
      <c r="C6712" s="250" t="s">
        <v>23</v>
      </c>
      <c r="D6712" s="251" t="n">
        <v>44.4</v>
      </c>
    </row>
    <row r="6713" customFormat="false" ht="12.8" hidden="false" customHeight="false" outlineLevel="0" collapsed="false">
      <c r="A6713" s="250" t="n">
        <v>104635</v>
      </c>
      <c r="B6713" s="250" t="s">
        <v>7151</v>
      </c>
      <c r="C6713" s="250" t="s">
        <v>23</v>
      </c>
      <c r="D6713" s="251" t="n">
        <v>62.88</v>
      </c>
    </row>
    <row r="6714" customFormat="false" ht="12.8" hidden="false" customHeight="false" outlineLevel="0" collapsed="false">
      <c r="A6714" s="250" t="n">
        <v>104636</v>
      </c>
      <c r="B6714" s="250" t="s">
        <v>7152</v>
      </c>
      <c r="C6714" s="250" t="s">
        <v>23</v>
      </c>
      <c r="D6714" s="251" t="n">
        <v>72.56</v>
      </c>
    </row>
    <row r="6715" customFormat="false" ht="12.8" hidden="false" customHeight="false" outlineLevel="0" collapsed="false">
      <c r="A6715" s="250" t="n">
        <v>104951</v>
      </c>
      <c r="B6715" s="250" t="s">
        <v>7153</v>
      </c>
      <c r="C6715" s="250" t="s">
        <v>23</v>
      </c>
      <c r="D6715" s="251" t="n">
        <v>34.43</v>
      </c>
    </row>
    <row r="6716" customFormat="false" ht="12.8" hidden="false" customHeight="false" outlineLevel="0" collapsed="false">
      <c r="A6716" s="250" t="n">
        <v>104952</v>
      </c>
      <c r="B6716" s="250" t="s">
        <v>7154</v>
      </c>
      <c r="C6716" s="250" t="s">
        <v>23</v>
      </c>
      <c r="D6716" s="251" t="n">
        <v>40.18</v>
      </c>
    </row>
    <row r="6717" customFormat="false" ht="12.8" hidden="false" customHeight="false" outlineLevel="0" collapsed="false">
      <c r="A6717" s="250" t="n">
        <v>104953</v>
      </c>
      <c r="B6717" s="250" t="s">
        <v>7155</v>
      </c>
      <c r="C6717" s="250" t="s">
        <v>23</v>
      </c>
      <c r="D6717" s="251" t="n">
        <v>69.24</v>
      </c>
    </row>
    <row r="6718" customFormat="false" ht="12.8" hidden="false" customHeight="false" outlineLevel="0" collapsed="false">
      <c r="A6718" s="250" t="n">
        <v>104954</v>
      </c>
      <c r="B6718" s="250" t="s">
        <v>7156</v>
      </c>
      <c r="C6718" s="250" t="s">
        <v>23</v>
      </c>
      <c r="D6718" s="251" t="n">
        <v>54.27</v>
      </c>
    </row>
    <row r="6719" customFormat="false" ht="12.8" hidden="false" customHeight="false" outlineLevel="0" collapsed="false">
      <c r="A6719" s="250" t="n">
        <v>104955</v>
      </c>
      <c r="B6719" s="250" t="s">
        <v>7157</v>
      </c>
      <c r="C6719" s="250" t="s">
        <v>23</v>
      </c>
      <c r="D6719" s="251" t="n">
        <v>44.79</v>
      </c>
    </row>
    <row r="6720" customFormat="false" ht="12.8" hidden="false" customHeight="false" outlineLevel="0" collapsed="false">
      <c r="A6720" s="250" t="n">
        <v>104956</v>
      </c>
      <c r="B6720" s="250" t="s">
        <v>7158</v>
      </c>
      <c r="C6720" s="250" t="s">
        <v>23</v>
      </c>
      <c r="D6720" s="251" t="n">
        <v>50.54</v>
      </c>
    </row>
    <row r="6721" customFormat="false" ht="12.8" hidden="false" customHeight="false" outlineLevel="0" collapsed="false">
      <c r="A6721" s="250" t="n">
        <v>104957</v>
      </c>
      <c r="B6721" s="250" t="s">
        <v>7159</v>
      </c>
      <c r="C6721" s="250" t="s">
        <v>23</v>
      </c>
      <c r="D6721" s="251" t="n">
        <v>43.56</v>
      </c>
    </row>
    <row r="6722" customFormat="false" ht="12.8" hidden="false" customHeight="false" outlineLevel="0" collapsed="false">
      <c r="A6722" s="250" t="n">
        <v>104958</v>
      </c>
      <c r="B6722" s="250" t="s">
        <v>7160</v>
      </c>
      <c r="C6722" s="250" t="s">
        <v>23</v>
      </c>
      <c r="D6722" s="251" t="n">
        <v>24.28</v>
      </c>
    </row>
    <row r="6723" customFormat="false" ht="12.8" hidden="false" customHeight="false" outlineLevel="0" collapsed="false">
      <c r="A6723" s="250" t="n">
        <v>104959</v>
      </c>
      <c r="B6723" s="250" t="s">
        <v>7161</v>
      </c>
      <c r="C6723" s="250" t="s">
        <v>23</v>
      </c>
      <c r="D6723" s="251" t="n">
        <v>27.94</v>
      </c>
    </row>
    <row r="6724" customFormat="false" ht="12.8" hidden="false" customHeight="false" outlineLevel="0" collapsed="false">
      <c r="A6724" s="250" t="n">
        <v>104960</v>
      </c>
      <c r="B6724" s="250" t="s">
        <v>7162</v>
      </c>
      <c r="C6724" s="250" t="s">
        <v>23</v>
      </c>
      <c r="D6724" s="251" t="n">
        <v>45.3</v>
      </c>
    </row>
    <row r="6725" customFormat="false" ht="12.8" hidden="false" customHeight="false" outlineLevel="0" collapsed="false">
      <c r="A6725" s="250" t="n">
        <v>104961</v>
      </c>
      <c r="B6725" s="250" t="s">
        <v>7163</v>
      </c>
      <c r="C6725" s="250" t="s">
        <v>23</v>
      </c>
      <c r="D6725" s="251" t="n">
        <v>56.85</v>
      </c>
    </row>
    <row r="6726" customFormat="false" ht="12.8" hidden="false" customHeight="false" outlineLevel="0" collapsed="false">
      <c r="A6726" s="250" t="n">
        <v>104962</v>
      </c>
      <c r="B6726" s="250" t="s">
        <v>7164</v>
      </c>
      <c r="C6726" s="250" t="s">
        <v>23</v>
      </c>
      <c r="D6726" s="251" t="n">
        <v>62.6</v>
      </c>
    </row>
    <row r="6727" customFormat="false" ht="12.8" hidden="false" customHeight="false" outlineLevel="0" collapsed="false">
      <c r="A6727" s="250" t="n">
        <v>104963</v>
      </c>
      <c r="B6727" s="250" t="s">
        <v>7165</v>
      </c>
      <c r="C6727" s="250" t="s">
        <v>23</v>
      </c>
      <c r="D6727" s="251" t="n">
        <v>50.93</v>
      </c>
    </row>
    <row r="6728" customFormat="false" ht="12.8" hidden="false" customHeight="false" outlineLevel="0" collapsed="false">
      <c r="A6728" s="250" t="n">
        <v>104964</v>
      </c>
      <c r="B6728" s="250" t="s">
        <v>7166</v>
      </c>
      <c r="C6728" s="250" t="s">
        <v>23</v>
      </c>
      <c r="D6728" s="251" t="n">
        <v>56.68</v>
      </c>
    </row>
    <row r="6729" customFormat="false" ht="12.8" hidden="false" customHeight="false" outlineLevel="0" collapsed="false">
      <c r="A6729" s="250" t="n">
        <v>104965</v>
      </c>
      <c r="B6729" s="250" t="s">
        <v>7167</v>
      </c>
      <c r="C6729" s="250" t="s">
        <v>23</v>
      </c>
      <c r="D6729" s="251" t="n">
        <v>48.52</v>
      </c>
    </row>
    <row r="6730" customFormat="false" ht="12.8" hidden="false" customHeight="false" outlineLevel="0" collapsed="false">
      <c r="A6730" s="250" t="n">
        <v>104966</v>
      </c>
      <c r="B6730" s="250" t="s">
        <v>7168</v>
      </c>
      <c r="C6730" s="250" t="s">
        <v>23</v>
      </c>
      <c r="D6730" s="251" t="n">
        <v>49.31</v>
      </c>
    </row>
    <row r="6731" customFormat="false" ht="12.8" hidden="false" customHeight="false" outlineLevel="0" collapsed="false">
      <c r="A6731" s="250" t="n">
        <v>104967</v>
      </c>
      <c r="B6731" s="250" t="s">
        <v>7169</v>
      </c>
      <c r="C6731" s="250" t="s">
        <v>23</v>
      </c>
      <c r="D6731" s="251" t="n">
        <v>44.22</v>
      </c>
    </row>
    <row r="6732" customFormat="false" ht="12.8" hidden="false" customHeight="false" outlineLevel="0" collapsed="false">
      <c r="A6732" s="250" t="n">
        <v>104968</v>
      </c>
      <c r="B6732" s="250" t="s">
        <v>7170</v>
      </c>
      <c r="C6732" s="250" t="s">
        <v>23</v>
      </c>
      <c r="D6732" s="251" t="n">
        <v>47.88</v>
      </c>
    </row>
    <row r="6733" customFormat="false" ht="12.8" hidden="false" customHeight="false" outlineLevel="0" collapsed="false">
      <c r="A6733" s="250" t="n">
        <v>104969</v>
      </c>
      <c r="B6733" s="250" t="s">
        <v>7171</v>
      </c>
      <c r="C6733" s="250" t="s">
        <v>23</v>
      </c>
      <c r="D6733" s="251" t="n">
        <v>38.3</v>
      </c>
    </row>
    <row r="6734" customFormat="false" ht="12.8" hidden="false" customHeight="false" outlineLevel="0" collapsed="false">
      <c r="A6734" s="250" t="n">
        <v>104970</v>
      </c>
      <c r="B6734" s="250" t="s">
        <v>7172</v>
      </c>
      <c r="C6734" s="250" t="s">
        <v>23</v>
      </c>
      <c r="D6734" s="251" t="n">
        <v>41.96</v>
      </c>
    </row>
    <row r="6735" customFormat="false" ht="12.8" hidden="false" customHeight="false" outlineLevel="0" collapsed="false">
      <c r="A6735" s="250" t="n">
        <v>104971</v>
      </c>
      <c r="B6735" s="250" t="s">
        <v>7173</v>
      </c>
      <c r="C6735" s="250" t="s">
        <v>23</v>
      </c>
      <c r="D6735" s="251" t="n">
        <v>35.89</v>
      </c>
    </row>
    <row r="6736" customFormat="false" ht="12.8" hidden="false" customHeight="false" outlineLevel="0" collapsed="false">
      <c r="A6736" s="250" t="n">
        <v>104972</v>
      </c>
      <c r="B6736" s="250" t="s">
        <v>7174</v>
      </c>
      <c r="C6736" s="250" t="s">
        <v>23</v>
      </c>
      <c r="D6736" s="251" t="n">
        <v>39.55</v>
      </c>
    </row>
    <row r="6737" customFormat="false" ht="12.8" hidden="false" customHeight="false" outlineLevel="0" collapsed="false">
      <c r="A6737" s="250" t="n">
        <v>104973</v>
      </c>
      <c r="B6737" s="250" t="s">
        <v>7175</v>
      </c>
      <c r="C6737" s="250" t="s">
        <v>23</v>
      </c>
      <c r="D6737" s="251" t="n">
        <v>32.17</v>
      </c>
    </row>
    <row r="6738" customFormat="false" ht="12.8" hidden="false" customHeight="false" outlineLevel="0" collapsed="false">
      <c r="A6738" s="250" t="n">
        <v>104974</v>
      </c>
      <c r="B6738" s="250" t="s">
        <v>7176</v>
      </c>
      <c r="C6738" s="250" t="s">
        <v>23</v>
      </c>
      <c r="D6738" s="251" t="n">
        <v>35.83</v>
      </c>
    </row>
    <row r="6739" customFormat="false" ht="12.8" hidden="false" customHeight="false" outlineLevel="0" collapsed="false">
      <c r="A6739" s="250" t="n">
        <v>104975</v>
      </c>
      <c r="B6739" s="250" t="s">
        <v>7177</v>
      </c>
      <c r="C6739" s="250" t="s">
        <v>23</v>
      </c>
      <c r="D6739" s="251" t="n">
        <v>30.94</v>
      </c>
    </row>
    <row r="6740" customFormat="false" ht="12.8" hidden="false" customHeight="false" outlineLevel="0" collapsed="false">
      <c r="A6740" s="250" t="n">
        <v>104976</v>
      </c>
      <c r="B6740" s="250" t="s">
        <v>7178</v>
      </c>
      <c r="C6740" s="250" t="s">
        <v>23</v>
      </c>
      <c r="D6740" s="251" t="n">
        <v>34.6</v>
      </c>
    </row>
    <row r="6741" customFormat="false" ht="12.8" hidden="false" customHeight="false" outlineLevel="0" collapsed="false">
      <c r="A6741" s="250" t="n">
        <v>104977</v>
      </c>
      <c r="B6741" s="250" t="s">
        <v>7179</v>
      </c>
      <c r="C6741" s="250" t="s">
        <v>23</v>
      </c>
      <c r="D6741" s="251" t="n">
        <v>53.75</v>
      </c>
    </row>
    <row r="6742" customFormat="false" ht="12.8" hidden="false" customHeight="false" outlineLevel="0" collapsed="false">
      <c r="A6742" s="250" t="n">
        <v>104978</v>
      </c>
      <c r="B6742" s="250" t="s">
        <v>7180</v>
      </c>
      <c r="C6742" s="250" t="s">
        <v>23</v>
      </c>
      <c r="D6742" s="251" t="n">
        <v>41.33</v>
      </c>
    </row>
    <row r="6743" customFormat="false" ht="12.8" hidden="false" customHeight="false" outlineLevel="0" collapsed="false">
      <c r="A6743" s="250" t="n">
        <v>105185</v>
      </c>
      <c r="B6743" s="250" t="s">
        <v>7181</v>
      </c>
      <c r="C6743" s="250" t="s">
        <v>23</v>
      </c>
      <c r="D6743" s="251" t="n">
        <v>223.98</v>
      </c>
    </row>
    <row r="6744" customFormat="false" ht="12.8" hidden="false" customHeight="false" outlineLevel="0" collapsed="false">
      <c r="A6744" s="250" t="n">
        <v>105186</v>
      </c>
      <c r="B6744" s="250" t="s">
        <v>7182</v>
      </c>
      <c r="C6744" s="250" t="s">
        <v>23</v>
      </c>
      <c r="D6744" s="251" t="n">
        <v>166</v>
      </c>
    </row>
    <row r="6745" customFormat="false" ht="12.8" hidden="false" customHeight="false" outlineLevel="0" collapsed="false">
      <c r="A6745" s="250" t="n">
        <v>105187</v>
      </c>
      <c r="B6745" s="250" t="s">
        <v>7183</v>
      </c>
      <c r="C6745" s="250" t="s">
        <v>23</v>
      </c>
      <c r="D6745" s="251" t="n">
        <v>215.47</v>
      </c>
    </row>
    <row r="6746" customFormat="false" ht="12.8" hidden="false" customHeight="false" outlineLevel="0" collapsed="false">
      <c r="A6746" s="250" t="n">
        <v>105188</v>
      </c>
      <c r="B6746" s="250" t="s">
        <v>7184</v>
      </c>
      <c r="C6746" s="250" t="s">
        <v>23</v>
      </c>
      <c r="D6746" s="251" t="n">
        <v>158.03</v>
      </c>
    </row>
    <row r="6747" customFormat="false" ht="12.8" hidden="false" customHeight="false" outlineLevel="0" collapsed="false">
      <c r="A6747" s="250" t="n">
        <v>87244</v>
      </c>
      <c r="B6747" s="250" t="s">
        <v>7185</v>
      </c>
      <c r="C6747" s="250" t="s">
        <v>23</v>
      </c>
      <c r="D6747" s="251" t="n">
        <v>254.92</v>
      </c>
    </row>
    <row r="6748" customFormat="false" ht="12.8" hidden="false" customHeight="false" outlineLevel="0" collapsed="false">
      <c r="A6748" s="250" t="n">
        <v>87245</v>
      </c>
      <c r="B6748" s="250" t="s">
        <v>7186</v>
      </c>
      <c r="C6748" s="250" t="s">
        <v>23</v>
      </c>
      <c r="D6748" s="251" t="n">
        <v>304.21</v>
      </c>
    </row>
    <row r="6749" customFormat="false" ht="12.8" hidden="false" customHeight="false" outlineLevel="0" collapsed="false">
      <c r="A6749" s="250" t="n">
        <v>87265</v>
      </c>
      <c r="B6749" s="250" t="s">
        <v>7187</v>
      </c>
      <c r="C6749" s="250" t="s">
        <v>23</v>
      </c>
      <c r="D6749" s="251" t="n">
        <v>76.76</v>
      </c>
    </row>
    <row r="6750" customFormat="false" ht="12.8" hidden="false" customHeight="false" outlineLevel="0" collapsed="false">
      <c r="A6750" s="250" t="n">
        <v>87267</v>
      </c>
      <c r="B6750" s="250" t="s">
        <v>7188</v>
      </c>
      <c r="C6750" s="250" t="s">
        <v>23</v>
      </c>
      <c r="D6750" s="251" t="n">
        <v>83.09</v>
      </c>
    </row>
    <row r="6751" customFormat="false" ht="12.8" hidden="false" customHeight="false" outlineLevel="0" collapsed="false">
      <c r="A6751" s="250" t="n">
        <v>87269</v>
      </c>
      <c r="B6751" s="250" t="s">
        <v>7189</v>
      </c>
      <c r="C6751" s="250" t="s">
        <v>23</v>
      </c>
      <c r="D6751" s="251" t="n">
        <v>81.6</v>
      </c>
    </row>
    <row r="6752" customFormat="false" ht="12.8" hidden="false" customHeight="false" outlineLevel="0" collapsed="false">
      <c r="A6752" s="250" t="n">
        <v>87271</v>
      </c>
      <c r="B6752" s="250" t="s">
        <v>7190</v>
      </c>
      <c r="C6752" s="250" t="s">
        <v>23</v>
      </c>
      <c r="D6752" s="251" t="n">
        <v>88</v>
      </c>
    </row>
    <row r="6753" customFormat="false" ht="12.8" hidden="false" customHeight="false" outlineLevel="0" collapsed="false">
      <c r="A6753" s="250" t="n">
        <v>87273</v>
      </c>
      <c r="B6753" s="250" t="s">
        <v>7191</v>
      </c>
      <c r="C6753" s="250" t="s">
        <v>23</v>
      </c>
      <c r="D6753" s="251" t="n">
        <v>85.24</v>
      </c>
    </row>
    <row r="6754" customFormat="false" ht="12.8" hidden="false" customHeight="false" outlineLevel="0" collapsed="false">
      <c r="A6754" s="250" t="n">
        <v>87275</v>
      </c>
      <c r="B6754" s="250" t="s">
        <v>7192</v>
      </c>
      <c r="C6754" s="250" t="s">
        <v>23</v>
      </c>
      <c r="D6754" s="251" t="n">
        <v>93.76</v>
      </c>
    </row>
    <row r="6755" customFormat="false" ht="12.8" hidden="false" customHeight="false" outlineLevel="0" collapsed="false">
      <c r="A6755" s="250" t="n">
        <v>88788</v>
      </c>
      <c r="B6755" s="250" t="s">
        <v>7193</v>
      </c>
      <c r="C6755" s="250" t="s">
        <v>23</v>
      </c>
      <c r="D6755" s="251" t="n">
        <v>360.42</v>
      </c>
    </row>
    <row r="6756" customFormat="false" ht="12.8" hidden="false" customHeight="false" outlineLevel="0" collapsed="false">
      <c r="A6756" s="250" t="n">
        <v>88789</v>
      </c>
      <c r="B6756" s="250" t="s">
        <v>7194</v>
      </c>
      <c r="C6756" s="250" t="s">
        <v>23</v>
      </c>
      <c r="D6756" s="251" t="n">
        <v>431.91</v>
      </c>
    </row>
    <row r="6757" customFormat="false" ht="12.8" hidden="false" customHeight="false" outlineLevel="0" collapsed="false">
      <c r="A6757" s="250" t="n">
        <v>104611</v>
      </c>
      <c r="B6757" s="250" t="s">
        <v>7195</v>
      </c>
      <c r="C6757" s="250" t="s">
        <v>23</v>
      </c>
      <c r="D6757" s="251" t="n">
        <v>104.54</v>
      </c>
    </row>
    <row r="6758" customFormat="false" ht="12.8" hidden="false" customHeight="false" outlineLevel="0" collapsed="false">
      <c r="A6758" s="250" t="n">
        <v>104612</v>
      </c>
      <c r="B6758" s="250" t="s">
        <v>7196</v>
      </c>
      <c r="C6758" s="250" t="s">
        <v>23</v>
      </c>
      <c r="D6758" s="251" t="n">
        <v>105.43</v>
      </c>
    </row>
    <row r="6759" customFormat="false" ht="12.8" hidden="false" customHeight="false" outlineLevel="0" collapsed="false">
      <c r="A6759" s="250" t="n">
        <v>104613</v>
      </c>
      <c r="B6759" s="250" t="s">
        <v>7197</v>
      </c>
      <c r="C6759" s="250" t="s">
        <v>23</v>
      </c>
      <c r="D6759" s="251" t="n">
        <v>81.04</v>
      </c>
    </row>
    <row r="6760" customFormat="false" ht="12.8" hidden="false" customHeight="false" outlineLevel="0" collapsed="false">
      <c r="A6760" s="250" t="n">
        <v>104614</v>
      </c>
      <c r="B6760" s="250" t="s">
        <v>7198</v>
      </c>
      <c r="C6760" s="250" t="s">
        <v>23</v>
      </c>
      <c r="D6760" s="251" t="n">
        <v>89.31</v>
      </c>
    </row>
    <row r="6761" customFormat="false" ht="12.8" hidden="false" customHeight="false" outlineLevel="0" collapsed="false">
      <c r="A6761" s="250" t="n">
        <v>104615</v>
      </c>
      <c r="B6761" s="250" t="s">
        <v>7199</v>
      </c>
      <c r="C6761" s="250" t="s">
        <v>23</v>
      </c>
      <c r="D6761" s="251" t="n">
        <v>250.74</v>
      </c>
    </row>
    <row r="6762" customFormat="false" ht="12.8" hidden="false" customHeight="false" outlineLevel="0" collapsed="false">
      <c r="A6762" s="250" t="n">
        <v>104616</v>
      </c>
      <c r="B6762" s="250" t="s">
        <v>7200</v>
      </c>
      <c r="C6762" s="250" t="s">
        <v>23</v>
      </c>
      <c r="D6762" s="251" t="n">
        <v>360.25</v>
      </c>
    </row>
    <row r="6763" customFormat="false" ht="12.8" hidden="false" customHeight="false" outlineLevel="0" collapsed="false">
      <c r="A6763" s="250" t="n">
        <v>104617</v>
      </c>
      <c r="B6763" s="250" t="s">
        <v>7201</v>
      </c>
      <c r="C6763" s="250" t="s">
        <v>23</v>
      </c>
      <c r="D6763" s="251" t="n">
        <v>263.42</v>
      </c>
    </row>
    <row r="6764" customFormat="false" ht="12.8" hidden="false" customHeight="false" outlineLevel="0" collapsed="false">
      <c r="A6764" s="250" t="n">
        <v>104618</v>
      </c>
      <c r="B6764" s="250" t="s">
        <v>7202</v>
      </c>
      <c r="C6764" s="250" t="s">
        <v>23</v>
      </c>
      <c r="D6764" s="251" t="n">
        <v>372.93</v>
      </c>
    </row>
    <row r="6765" customFormat="false" ht="12.8" hidden="false" customHeight="false" outlineLevel="0" collapsed="false">
      <c r="A6765" s="250" t="n">
        <v>104619</v>
      </c>
      <c r="B6765" s="250" t="s">
        <v>7203</v>
      </c>
      <c r="C6765" s="250" t="s">
        <v>171</v>
      </c>
      <c r="D6765" s="251" t="n">
        <v>22.14</v>
      </c>
    </row>
    <row r="6766" customFormat="false" ht="12.8" hidden="false" customHeight="false" outlineLevel="0" collapsed="false">
      <c r="A6766" s="250" t="n">
        <v>101965</v>
      </c>
      <c r="B6766" s="250" t="s">
        <v>7204</v>
      </c>
      <c r="C6766" s="250" t="s">
        <v>171</v>
      </c>
      <c r="D6766" s="251" t="n">
        <v>154.9</v>
      </c>
    </row>
    <row r="6767" customFormat="false" ht="12.8" hidden="false" customHeight="false" outlineLevel="0" collapsed="false">
      <c r="A6767" s="250" t="n">
        <v>101966</v>
      </c>
      <c r="B6767" s="250" t="s">
        <v>7205</v>
      </c>
      <c r="C6767" s="250" t="s">
        <v>171</v>
      </c>
      <c r="D6767" s="251" t="n">
        <v>194.02</v>
      </c>
    </row>
    <row r="6768" customFormat="false" ht="12.8" hidden="false" customHeight="false" outlineLevel="0" collapsed="false">
      <c r="A6768" s="250" t="n">
        <v>101979</v>
      </c>
      <c r="B6768" s="250" t="s">
        <v>7206</v>
      </c>
      <c r="C6768" s="250" t="s">
        <v>171</v>
      </c>
      <c r="D6768" s="251" t="n">
        <v>38.7</v>
      </c>
    </row>
    <row r="6769" customFormat="false" ht="12.8" hidden="false" customHeight="false" outlineLevel="0" collapsed="false">
      <c r="A6769" s="250" t="n">
        <v>96112</v>
      </c>
      <c r="B6769" s="250" t="s">
        <v>7207</v>
      </c>
      <c r="C6769" s="250" t="s">
        <v>23</v>
      </c>
      <c r="D6769" s="251" t="n">
        <v>155.84</v>
      </c>
    </row>
    <row r="6770" customFormat="false" ht="12.8" hidden="false" customHeight="false" outlineLevel="0" collapsed="false">
      <c r="A6770" s="250" t="n">
        <v>96122</v>
      </c>
      <c r="B6770" s="250" t="s">
        <v>7208</v>
      </c>
      <c r="C6770" s="250" t="s">
        <v>171</v>
      </c>
      <c r="D6770" s="251" t="n">
        <v>50.33</v>
      </c>
    </row>
    <row r="6771" customFormat="false" ht="12.8" hidden="false" customHeight="false" outlineLevel="0" collapsed="false">
      <c r="A6771" s="250" t="n">
        <v>104756</v>
      </c>
      <c r="B6771" s="250" t="s">
        <v>7209</v>
      </c>
      <c r="C6771" s="250" t="s">
        <v>23</v>
      </c>
      <c r="D6771" s="251" t="n">
        <v>208.66</v>
      </c>
    </row>
    <row r="6772" customFormat="false" ht="12.8" hidden="false" customHeight="false" outlineLevel="0" collapsed="false">
      <c r="A6772" s="250" t="n">
        <v>96109</v>
      </c>
      <c r="B6772" s="250" t="s">
        <v>7210</v>
      </c>
      <c r="C6772" s="250" t="s">
        <v>23</v>
      </c>
      <c r="D6772" s="251" t="n">
        <v>60.22</v>
      </c>
    </row>
    <row r="6773" customFormat="false" ht="12.8" hidden="false" customHeight="false" outlineLevel="0" collapsed="false">
      <c r="A6773" s="250" t="n">
        <v>96110</v>
      </c>
      <c r="B6773" s="250" t="s">
        <v>7211</v>
      </c>
      <c r="C6773" s="250" t="s">
        <v>23</v>
      </c>
      <c r="D6773" s="251" t="n">
        <v>74.96</v>
      </c>
    </row>
    <row r="6774" customFormat="false" ht="12.8" hidden="false" customHeight="false" outlineLevel="0" collapsed="false">
      <c r="A6774" s="250" t="n">
        <v>96113</v>
      </c>
      <c r="B6774" s="250" t="s">
        <v>7212</v>
      </c>
      <c r="C6774" s="250" t="s">
        <v>23</v>
      </c>
      <c r="D6774" s="251" t="n">
        <v>53.9</v>
      </c>
    </row>
    <row r="6775" customFormat="false" ht="12.8" hidden="false" customHeight="false" outlineLevel="0" collapsed="false">
      <c r="A6775" s="250" t="n">
        <v>96114</v>
      </c>
      <c r="B6775" s="250" t="s">
        <v>7213</v>
      </c>
      <c r="C6775" s="250" t="s">
        <v>23</v>
      </c>
      <c r="D6775" s="251" t="n">
        <v>74.23</v>
      </c>
    </row>
    <row r="6776" customFormat="false" ht="12.8" hidden="false" customHeight="false" outlineLevel="0" collapsed="false">
      <c r="A6776" s="250" t="n">
        <v>96120</v>
      </c>
      <c r="B6776" s="250" t="s">
        <v>7214</v>
      </c>
      <c r="C6776" s="250" t="s">
        <v>171</v>
      </c>
      <c r="D6776" s="251" t="n">
        <v>3.42</v>
      </c>
    </row>
    <row r="6777" customFormat="false" ht="12.8" hidden="false" customHeight="false" outlineLevel="0" collapsed="false">
      <c r="A6777" s="250" t="n">
        <v>96123</v>
      </c>
      <c r="B6777" s="250" t="s">
        <v>7215</v>
      </c>
      <c r="C6777" s="250" t="s">
        <v>171</v>
      </c>
      <c r="D6777" s="251" t="n">
        <v>28.35</v>
      </c>
    </row>
    <row r="6778" customFormat="false" ht="12.8" hidden="false" customHeight="false" outlineLevel="0" collapsed="false">
      <c r="A6778" s="250" t="n">
        <v>99054</v>
      </c>
      <c r="B6778" s="250" t="s">
        <v>7216</v>
      </c>
      <c r="C6778" s="250" t="s">
        <v>23</v>
      </c>
      <c r="D6778" s="251" t="n">
        <v>69.46</v>
      </c>
    </row>
    <row r="6779" customFormat="false" ht="12.8" hidden="false" customHeight="false" outlineLevel="0" collapsed="false">
      <c r="A6779" s="250" t="n">
        <v>96111</v>
      </c>
      <c r="B6779" s="250" t="s">
        <v>7217</v>
      </c>
      <c r="C6779" s="250" t="s">
        <v>23</v>
      </c>
      <c r="D6779" s="251" t="n">
        <v>60.49</v>
      </c>
    </row>
    <row r="6780" customFormat="false" ht="12.8" hidden="false" customHeight="false" outlineLevel="0" collapsed="false">
      <c r="A6780" s="250" t="n">
        <v>96116</v>
      </c>
      <c r="B6780" s="250" t="s">
        <v>7218</v>
      </c>
      <c r="C6780" s="250" t="s">
        <v>23</v>
      </c>
      <c r="D6780" s="251" t="n">
        <v>61.63</v>
      </c>
    </row>
    <row r="6781" customFormat="false" ht="12.8" hidden="false" customHeight="false" outlineLevel="0" collapsed="false">
      <c r="A6781" s="250" t="n">
        <v>96121</v>
      </c>
      <c r="B6781" s="250" t="s">
        <v>7219</v>
      </c>
      <c r="C6781" s="250" t="s">
        <v>171</v>
      </c>
      <c r="D6781" s="251" t="n">
        <v>12.39</v>
      </c>
    </row>
    <row r="6782" customFormat="false" ht="12.8" hidden="false" customHeight="false" outlineLevel="0" collapsed="false">
      <c r="A6782" s="250" t="n">
        <v>96485</v>
      </c>
      <c r="B6782" s="250" t="s">
        <v>7220</v>
      </c>
      <c r="C6782" s="250" t="s">
        <v>23</v>
      </c>
      <c r="D6782" s="251" t="n">
        <v>70.15</v>
      </c>
    </row>
    <row r="6783" customFormat="false" ht="12.8" hidden="false" customHeight="false" outlineLevel="0" collapsed="false">
      <c r="A6783" s="250" t="n">
        <v>96486</v>
      </c>
      <c r="B6783" s="250" t="s">
        <v>7221</v>
      </c>
      <c r="C6783" s="250" t="s">
        <v>23</v>
      </c>
      <c r="D6783" s="251" t="n">
        <v>71.29</v>
      </c>
    </row>
    <row r="6784" customFormat="false" ht="12.8" hidden="false" customHeight="false" outlineLevel="0" collapsed="false">
      <c r="A6784" s="250" t="n">
        <v>91515</v>
      </c>
      <c r="B6784" s="250" t="s">
        <v>7222</v>
      </c>
      <c r="C6784" s="250" t="s">
        <v>23</v>
      </c>
      <c r="D6784" s="251" t="n">
        <v>7.77</v>
      </c>
    </row>
    <row r="6785" customFormat="false" ht="12.8" hidden="false" customHeight="false" outlineLevel="0" collapsed="false">
      <c r="A6785" s="250" t="n">
        <v>91519</v>
      </c>
      <c r="B6785" s="250" t="s">
        <v>7223</v>
      </c>
      <c r="C6785" s="250" t="s">
        <v>23</v>
      </c>
      <c r="D6785" s="251" t="n">
        <v>10.46</v>
      </c>
    </row>
    <row r="6786" customFormat="false" ht="12.8" hidden="false" customHeight="false" outlineLevel="0" collapsed="false">
      <c r="A6786" s="250" t="n">
        <v>91520</v>
      </c>
      <c r="B6786" s="250" t="s">
        <v>7224</v>
      </c>
      <c r="C6786" s="250" t="s">
        <v>23</v>
      </c>
      <c r="D6786" s="251" t="n">
        <v>2.9</v>
      </c>
    </row>
    <row r="6787" customFormat="false" ht="12.8" hidden="false" customHeight="false" outlineLevel="0" collapsed="false">
      <c r="A6787" s="250" t="n">
        <v>91522</v>
      </c>
      <c r="B6787" s="250" t="s">
        <v>7225</v>
      </c>
      <c r="C6787" s="250" t="s">
        <v>23</v>
      </c>
      <c r="D6787" s="251" t="n">
        <v>4.02</v>
      </c>
    </row>
    <row r="6788" customFormat="false" ht="12.8" hidden="false" customHeight="false" outlineLevel="0" collapsed="false">
      <c r="A6788" s="250" t="n">
        <v>91525</v>
      </c>
      <c r="B6788" s="250" t="s">
        <v>7226</v>
      </c>
      <c r="C6788" s="250" t="s">
        <v>23</v>
      </c>
      <c r="D6788" s="251" t="n">
        <v>8.99</v>
      </c>
    </row>
    <row r="6789" customFormat="false" ht="12.8" hidden="false" customHeight="false" outlineLevel="0" collapsed="false">
      <c r="A6789" s="250" t="n">
        <v>104412</v>
      </c>
      <c r="B6789" s="250" t="s">
        <v>7227</v>
      </c>
      <c r="C6789" s="250" t="s">
        <v>23</v>
      </c>
      <c r="D6789" s="251" t="n">
        <v>3.59</v>
      </c>
    </row>
    <row r="6790" customFormat="false" ht="12.8" hidden="false" customHeight="false" outlineLevel="0" collapsed="false">
      <c r="A6790" s="250" t="n">
        <v>104413</v>
      </c>
      <c r="B6790" s="250" t="s">
        <v>7228</v>
      </c>
      <c r="C6790" s="250" t="s">
        <v>23</v>
      </c>
      <c r="D6790" s="251" t="n">
        <v>6.35</v>
      </c>
    </row>
    <row r="6791" customFormat="false" ht="12.8" hidden="false" customHeight="false" outlineLevel="0" collapsed="false">
      <c r="A6791" s="250" t="n">
        <v>104414</v>
      </c>
      <c r="B6791" s="250" t="s">
        <v>7229</v>
      </c>
      <c r="C6791" s="250" t="s">
        <v>23</v>
      </c>
      <c r="D6791" s="251" t="n">
        <v>8.04</v>
      </c>
    </row>
    <row r="6792" customFormat="false" ht="12.8" hidden="false" customHeight="false" outlineLevel="0" collapsed="false">
      <c r="A6792" s="250" t="n">
        <v>104415</v>
      </c>
      <c r="B6792" s="250" t="s">
        <v>7230</v>
      </c>
      <c r="C6792" s="250" t="s">
        <v>23</v>
      </c>
      <c r="D6792" s="251" t="n">
        <v>14.19</v>
      </c>
    </row>
    <row r="6793" customFormat="false" ht="12.8" hidden="false" customHeight="false" outlineLevel="0" collapsed="false">
      <c r="A6793" s="250" t="n">
        <v>104416</v>
      </c>
      <c r="B6793" s="250" t="s">
        <v>7231</v>
      </c>
      <c r="C6793" s="250" t="s">
        <v>23</v>
      </c>
      <c r="D6793" s="251" t="n">
        <v>2.47</v>
      </c>
    </row>
    <row r="6794" customFormat="false" ht="12.8" hidden="false" customHeight="false" outlineLevel="0" collapsed="false">
      <c r="A6794" s="250" t="n">
        <v>104417</v>
      </c>
      <c r="B6794" s="250" t="s">
        <v>7232</v>
      </c>
      <c r="C6794" s="250" t="s">
        <v>23</v>
      </c>
      <c r="D6794" s="251" t="n">
        <v>5.23</v>
      </c>
    </row>
    <row r="6795" customFormat="false" ht="12.8" hidden="false" customHeight="false" outlineLevel="0" collapsed="false">
      <c r="A6795" s="250" t="n">
        <v>104418</v>
      </c>
      <c r="B6795" s="250" t="s">
        <v>7233</v>
      </c>
      <c r="C6795" s="250" t="s">
        <v>23</v>
      </c>
      <c r="D6795" s="251" t="n">
        <v>3.35</v>
      </c>
    </row>
    <row r="6796" customFormat="false" ht="12.8" hidden="false" customHeight="false" outlineLevel="0" collapsed="false">
      <c r="A6796" s="250" t="n">
        <v>104419</v>
      </c>
      <c r="B6796" s="250" t="s">
        <v>7234</v>
      </c>
      <c r="C6796" s="250" t="s">
        <v>23</v>
      </c>
      <c r="D6796" s="251" t="n">
        <v>14</v>
      </c>
    </row>
    <row r="6797" customFormat="false" ht="12.8" hidden="false" customHeight="false" outlineLevel="0" collapsed="false">
      <c r="A6797" s="250" t="n">
        <v>104420</v>
      </c>
      <c r="B6797" s="250" t="s">
        <v>7235</v>
      </c>
      <c r="C6797" s="250" t="s">
        <v>23</v>
      </c>
      <c r="D6797" s="251" t="n">
        <v>12.63</v>
      </c>
    </row>
    <row r="6798" customFormat="false" ht="12.8" hidden="false" customHeight="false" outlineLevel="0" collapsed="false">
      <c r="A6798" s="250" t="n">
        <v>104421</v>
      </c>
      <c r="B6798" s="250" t="s">
        <v>7236</v>
      </c>
      <c r="C6798" s="250" t="s">
        <v>23</v>
      </c>
      <c r="D6798" s="251" t="n">
        <v>17.26</v>
      </c>
    </row>
    <row r="6799" customFormat="false" ht="12.8" hidden="false" customHeight="false" outlineLevel="0" collapsed="false">
      <c r="A6799" s="250" t="n">
        <v>104422</v>
      </c>
      <c r="B6799" s="250" t="s">
        <v>7237</v>
      </c>
      <c r="C6799" s="250" t="s">
        <v>23</v>
      </c>
      <c r="D6799" s="251" t="n">
        <v>9.86</v>
      </c>
    </row>
    <row r="6800" customFormat="false" ht="12.8" hidden="false" customHeight="false" outlineLevel="0" collapsed="false">
      <c r="A6800" s="250" t="n">
        <v>104423</v>
      </c>
      <c r="B6800" s="250" t="s">
        <v>7238</v>
      </c>
      <c r="C6800" s="250" t="s">
        <v>23</v>
      </c>
      <c r="D6800" s="251" t="n">
        <v>27.75</v>
      </c>
    </row>
    <row r="6801" customFormat="false" ht="12.8" hidden="false" customHeight="false" outlineLevel="0" collapsed="false">
      <c r="A6801" s="250" t="n">
        <v>104424</v>
      </c>
      <c r="B6801" s="250" t="s">
        <v>7239</v>
      </c>
      <c r="C6801" s="250" t="s">
        <v>23</v>
      </c>
      <c r="D6801" s="251" t="n">
        <v>25.52</v>
      </c>
    </row>
    <row r="6802" customFormat="false" ht="12.8" hidden="false" customHeight="false" outlineLevel="0" collapsed="false">
      <c r="A6802" s="250" t="n">
        <v>104425</v>
      </c>
      <c r="B6802" s="250" t="s">
        <v>7240</v>
      </c>
      <c r="C6802" s="250" t="s">
        <v>23</v>
      </c>
      <c r="D6802" s="251" t="n">
        <v>21.82</v>
      </c>
    </row>
    <row r="6803" customFormat="false" ht="12.8" hidden="false" customHeight="false" outlineLevel="0" collapsed="false">
      <c r="A6803" s="250" t="n">
        <v>87280</v>
      </c>
      <c r="B6803" s="250" t="s">
        <v>7241</v>
      </c>
      <c r="C6803" s="250" t="s">
        <v>33</v>
      </c>
      <c r="D6803" s="251" t="n">
        <v>389.13</v>
      </c>
    </row>
    <row r="6804" customFormat="false" ht="12.8" hidden="false" customHeight="false" outlineLevel="0" collapsed="false">
      <c r="A6804" s="250" t="n">
        <v>87281</v>
      </c>
      <c r="B6804" s="250" t="s">
        <v>7242</v>
      </c>
      <c r="C6804" s="250" t="s">
        <v>33</v>
      </c>
      <c r="D6804" s="251" t="n">
        <v>379.38</v>
      </c>
    </row>
    <row r="6805" customFormat="false" ht="12.8" hidden="false" customHeight="false" outlineLevel="0" collapsed="false">
      <c r="A6805" s="250" t="n">
        <v>87283</v>
      </c>
      <c r="B6805" s="250" t="s">
        <v>7243</v>
      </c>
      <c r="C6805" s="250" t="s">
        <v>33</v>
      </c>
      <c r="D6805" s="251" t="n">
        <v>396.38</v>
      </c>
    </row>
    <row r="6806" customFormat="false" ht="12.8" hidden="false" customHeight="false" outlineLevel="0" collapsed="false">
      <c r="A6806" s="250" t="n">
        <v>87284</v>
      </c>
      <c r="B6806" s="250" t="s">
        <v>7244</v>
      </c>
      <c r="C6806" s="250" t="s">
        <v>33</v>
      </c>
      <c r="D6806" s="251" t="n">
        <v>385.89</v>
      </c>
    </row>
    <row r="6807" customFormat="false" ht="12.8" hidden="false" customHeight="false" outlineLevel="0" collapsed="false">
      <c r="A6807" s="250" t="n">
        <v>87286</v>
      </c>
      <c r="B6807" s="250" t="s">
        <v>7245</v>
      </c>
      <c r="C6807" s="250" t="s">
        <v>33</v>
      </c>
      <c r="D6807" s="251" t="n">
        <v>515.71</v>
      </c>
    </row>
    <row r="6808" customFormat="false" ht="12.8" hidden="false" customHeight="false" outlineLevel="0" collapsed="false">
      <c r="A6808" s="250" t="n">
        <v>87287</v>
      </c>
      <c r="B6808" s="250" t="s">
        <v>7246</v>
      </c>
      <c r="C6808" s="250" t="s">
        <v>33</v>
      </c>
      <c r="D6808" s="251" t="n">
        <v>489.34</v>
      </c>
    </row>
    <row r="6809" customFormat="false" ht="12.8" hidden="false" customHeight="false" outlineLevel="0" collapsed="false">
      <c r="A6809" s="250" t="n">
        <v>87289</v>
      </c>
      <c r="B6809" s="250" t="s">
        <v>7247</v>
      </c>
      <c r="C6809" s="250" t="s">
        <v>33</v>
      </c>
      <c r="D6809" s="251" t="n">
        <v>500.68</v>
      </c>
    </row>
    <row r="6810" customFormat="false" ht="12.8" hidden="false" customHeight="false" outlineLevel="0" collapsed="false">
      <c r="A6810" s="250" t="n">
        <v>87290</v>
      </c>
      <c r="B6810" s="250" t="s">
        <v>7248</v>
      </c>
      <c r="C6810" s="250" t="s">
        <v>33</v>
      </c>
      <c r="D6810" s="251" t="n">
        <v>487.1</v>
      </c>
    </row>
    <row r="6811" customFormat="false" ht="12.8" hidden="false" customHeight="false" outlineLevel="0" collapsed="false">
      <c r="A6811" s="250" t="n">
        <v>87292</v>
      </c>
      <c r="B6811" s="250" t="s">
        <v>7249</v>
      </c>
      <c r="C6811" s="250" t="s">
        <v>33</v>
      </c>
      <c r="D6811" s="251" t="n">
        <v>512.03</v>
      </c>
    </row>
    <row r="6812" customFormat="false" ht="12.8" hidden="false" customHeight="false" outlineLevel="0" collapsed="false">
      <c r="A6812" s="250" t="n">
        <v>87294</v>
      </c>
      <c r="B6812" s="250" t="s">
        <v>7250</v>
      </c>
      <c r="C6812" s="250" t="s">
        <v>33</v>
      </c>
      <c r="D6812" s="251" t="n">
        <v>489.97</v>
      </c>
    </row>
    <row r="6813" customFormat="false" ht="12.8" hidden="false" customHeight="false" outlineLevel="0" collapsed="false">
      <c r="A6813" s="250" t="n">
        <v>87295</v>
      </c>
      <c r="B6813" s="250" t="s">
        <v>7251</v>
      </c>
      <c r="C6813" s="250" t="s">
        <v>33</v>
      </c>
      <c r="D6813" s="251" t="n">
        <v>513.84</v>
      </c>
    </row>
    <row r="6814" customFormat="false" ht="12.8" hidden="false" customHeight="false" outlineLevel="0" collapsed="false">
      <c r="A6814" s="250" t="n">
        <v>87296</v>
      </c>
      <c r="B6814" s="250" t="s">
        <v>7252</v>
      </c>
      <c r="C6814" s="250" t="s">
        <v>33</v>
      </c>
      <c r="D6814" s="251" t="n">
        <v>475.84</v>
      </c>
    </row>
    <row r="6815" customFormat="false" ht="12.8" hidden="false" customHeight="false" outlineLevel="0" collapsed="false">
      <c r="A6815" s="250" t="n">
        <v>87298</v>
      </c>
      <c r="B6815" s="250" t="s">
        <v>7253</v>
      </c>
      <c r="C6815" s="250" t="s">
        <v>33</v>
      </c>
      <c r="D6815" s="251" t="n">
        <v>570.85</v>
      </c>
    </row>
    <row r="6816" customFormat="false" ht="12.8" hidden="false" customHeight="false" outlineLevel="0" collapsed="false">
      <c r="A6816" s="250" t="n">
        <v>87299</v>
      </c>
      <c r="B6816" s="250" t="s">
        <v>7254</v>
      </c>
      <c r="C6816" s="250" t="s">
        <v>33</v>
      </c>
      <c r="D6816" s="251" t="n">
        <v>386.69</v>
      </c>
    </row>
    <row r="6817" customFormat="false" ht="12.8" hidden="false" customHeight="false" outlineLevel="0" collapsed="false">
      <c r="A6817" s="250" t="n">
        <v>87301</v>
      </c>
      <c r="B6817" s="250" t="s">
        <v>7255</v>
      </c>
      <c r="C6817" s="250" t="s">
        <v>33</v>
      </c>
      <c r="D6817" s="251" t="n">
        <v>522.04</v>
      </c>
    </row>
    <row r="6818" customFormat="false" ht="12.8" hidden="false" customHeight="false" outlineLevel="0" collapsed="false">
      <c r="A6818" s="250" t="n">
        <v>87302</v>
      </c>
      <c r="B6818" s="250" t="s">
        <v>7256</v>
      </c>
      <c r="C6818" s="250" t="s">
        <v>33</v>
      </c>
      <c r="D6818" s="251" t="n">
        <v>508.21</v>
      </c>
    </row>
    <row r="6819" customFormat="false" ht="12.8" hidden="false" customHeight="false" outlineLevel="0" collapsed="false">
      <c r="A6819" s="250" t="n">
        <v>87304</v>
      </c>
      <c r="B6819" s="250" t="s">
        <v>7257</v>
      </c>
      <c r="C6819" s="250" t="s">
        <v>33</v>
      </c>
      <c r="D6819" s="251" t="n">
        <v>470.91</v>
      </c>
    </row>
    <row r="6820" customFormat="false" ht="12.8" hidden="false" customHeight="false" outlineLevel="0" collapsed="false">
      <c r="A6820" s="250" t="n">
        <v>87305</v>
      </c>
      <c r="B6820" s="250" t="s">
        <v>7258</v>
      </c>
      <c r="C6820" s="250" t="s">
        <v>33</v>
      </c>
      <c r="D6820" s="251" t="n">
        <v>473</v>
      </c>
    </row>
    <row r="6821" customFormat="false" ht="12.8" hidden="false" customHeight="false" outlineLevel="0" collapsed="false">
      <c r="A6821" s="250" t="n">
        <v>87307</v>
      </c>
      <c r="B6821" s="250" t="s">
        <v>7259</v>
      </c>
      <c r="C6821" s="250" t="s">
        <v>33</v>
      </c>
      <c r="D6821" s="251" t="n">
        <v>454.92</v>
      </c>
    </row>
    <row r="6822" customFormat="false" ht="12.8" hidden="false" customHeight="false" outlineLevel="0" collapsed="false">
      <c r="A6822" s="250" t="n">
        <v>87308</v>
      </c>
      <c r="B6822" s="250" t="s">
        <v>7260</v>
      </c>
      <c r="C6822" s="250" t="s">
        <v>33</v>
      </c>
      <c r="D6822" s="251" t="n">
        <v>442.01</v>
      </c>
    </row>
    <row r="6823" customFormat="false" ht="12.8" hidden="false" customHeight="false" outlineLevel="0" collapsed="false">
      <c r="A6823" s="250" t="n">
        <v>87310</v>
      </c>
      <c r="B6823" s="250" t="s">
        <v>7261</v>
      </c>
      <c r="C6823" s="250" t="s">
        <v>33</v>
      </c>
      <c r="D6823" s="251" t="n">
        <v>382.3</v>
      </c>
    </row>
    <row r="6824" customFormat="false" ht="12.8" hidden="false" customHeight="false" outlineLevel="0" collapsed="false">
      <c r="A6824" s="250" t="n">
        <v>87311</v>
      </c>
      <c r="B6824" s="250" t="s">
        <v>7262</v>
      </c>
      <c r="C6824" s="250" t="s">
        <v>33</v>
      </c>
      <c r="D6824" s="251" t="n">
        <v>368.99</v>
      </c>
    </row>
    <row r="6825" customFormat="false" ht="12.8" hidden="false" customHeight="false" outlineLevel="0" collapsed="false">
      <c r="A6825" s="250" t="n">
        <v>87313</v>
      </c>
      <c r="B6825" s="250" t="s">
        <v>7263</v>
      </c>
      <c r="C6825" s="250" t="s">
        <v>33</v>
      </c>
      <c r="D6825" s="251" t="n">
        <v>455.68</v>
      </c>
    </row>
    <row r="6826" customFormat="false" ht="12.8" hidden="false" customHeight="false" outlineLevel="0" collapsed="false">
      <c r="A6826" s="250" t="n">
        <v>87314</v>
      </c>
      <c r="B6826" s="250" t="s">
        <v>7264</v>
      </c>
      <c r="C6826" s="250" t="s">
        <v>33</v>
      </c>
      <c r="D6826" s="251" t="n">
        <v>443.84</v>
      </c>
    </row>
    <row r="6827" customFormat="false" ht="12.8" hidden="false" customHeight="false" outlineLevel="0" collapsed="false">
      <c r="A6827" s="250" t="n">
        <v>87316</v>
      </c>
      <c r="B6827" s="250" t="s">
        <v>7265</v>
      </c>
      <c r="C6827" s="250" t="s">
        <v>33</v>
      </c>
      <c r="D6827" s="251" t="n">
        <v>420.68</v>
      </c>
    </row>
    <row r="6828" customFormat="false" ht="12.8" hidden="false" customHeight="false" outlineLevel="0" collapsed="false">
      <c r="A6828" s="250" t="n">
        <v>87317</v>
      </c>
      <c r="B6828" s="250" t="s">
        <v>7266</v>
      </c>
      <c r="C6828" s="250" t="s">
        <v>33</v>
      </c>
      <c r="D6828" s="251" t="n">
        <v>399.79</v>
      </c>
    </row>
    <row r="6829" customFormat="false" ht="12.8" hidden="false" customHeight="false" outlineLevel="0" collapsed="false">
      <c r="A6829" s="250" t="n">
        <v>87319</v>
      </c>
      <c r="B6829" s="250" t="s">
        <v>7267</v>
      </c>
      <c r="C6829" s="250" t="s">
        <v>33</v>
      </c>
      <c r="D6829" s="251" t="n">
        <v>3222.76</v>
      </c>
    </row>
    <row r="6830" customFormat="false" ht="12.8" hidden="false" customHeight="false" outlineLevel="0" collapsed="false">
      <c r="A6830" s="250" t="n">
        <v>87320</v>
      </c>
      <c r="B6830" s="250" t="s">
        <v>7268</v>
      </c>
      <c r="C6830" s="250" t="s">
        <v>33</v>
      </c>
      <c r="D6830" s="251" t="n">
        <v>3223.53</v>
      </c>
    </row>
    <row r="6831" customFormat="false" ht="12.8" hidden="false" customHeight="false" outlineLevel="0" collapsed="false">
      <c r="A6831" s="250" t="n">
        <v>87322</v>
      </c>
      <c r="B6831" s="250" t="s">
        <v>7269</v>
      </c>
      <c r="C6831" s="250" t="s">
        <v>33</v>
      </c>
      <c r="D6831" s="251" t="n">
        <v>3315.75</v>
      </c>
    </row>
    <row r="6832" customFormat="false" ht="12.8" hidden="false" customHeight="false" outlineLevel="0" collapsed="false">
      <c r="A6832" s="250" t="n">
        <v>87323</v>
      </c>
      <c r="B6832" s="250" t="s">
        <v>7270</v>
      </c>
      <c r="C6832" s="250" t="s">
        <v>33</v>
      </c>
      <c r="D6832" s="251" t="n">
        <v>3307.63</v>
      </c>
    </row>
    <row r="6833" customFormat="false" ht="12.8" hidden="false" customHeight="false" outlineLevel="0" collapsed="false">
      <c r="A6833" s="250" t="n">
        <v>87325</v>
      </c>
      <c r="B6833" s="250" t="s">
        <v>7271</v>
      </c>
      <c r="C6833" s="250" t="s">
        <v>33</v>
      </c>
      <c r="D6833" s="251" t="n">
        <v>3247.83</v>
      </c>
    </row>
    <row r="6834" customFormat="false" ht="12.8" hidden="false" customHeight="false" outlineLevel="0" collapsed="false">
      <c r="A6834" s="250" t="n">
        <v>87326</v>
      </c>
      <c r="B6834" s="250" t="s">
        <v>7272</v>
      </c>
      <c r="C6834" s="250" t="s">
        <v>33</v>
      </c>
      <c r="D6834" s="251" t="n">
        <v>3245.7</v>
      </c>
    </row>
    <row r="6835" customFormat="false" ht="12.8" hidden="false" customHeight="false" outlineLevel="0" collapsed="false">
      <c r="A6835" s="250" t="n">
        <v>87327</v>
      </c>
      <c r="B6835" s="250" t="s">
        <v>7273</v>
      </c>
      <c r="C6835" s="250" t="s">
        <v>33</v>
      </c>
      <c r="D6835" s="251" t="n">
        <v>419.14</v>
      </c>
    </row>
    <row r="6836" customFormat="false" ht="12.8" hidden="false" customHeight="false" outlineLevel="0" collapsed="false">
      <c r="A6836" s="250" t="n">
        <v>87328</v>
      </c>
      <c r="B6836" s="250" t="s">
        <v>7274</v>
      </c>
      <c r="C6836" s="250" t="s">
        <v>33</v>
      </c>
      <c r="D6836" s="251" t="n">
        <v>344.82</v>
      </c>
    </row>
    <row r="6837" customFormat="false" ht="12.8" hidden="false" customHeight="false" outlineLevel="0" collapsed="false">
      <c r="A6837" s="250" t="n">
        <v>87329</v>
      </c>
      <c r="B6837" s="250" t="s">
        <v>7275</v>
      </c>
      <c r="C6837" s="250" t="s">
        <v>33</v>
      </c>
      <c r="D6837" s="251" t="n">
        <v>451.25</v>
      </c>
    </row>
    <row r="6838" customFormat="false" ht="12.8" hidden="false" customHeight="false" outlineLevel="0" collapsed="false">
      <c r="A6838" s="250" t="n">
        <v>87330</v>
      </c>
      <c r="B6838" s="250" t="s">
        <v>7276</v>
      </c>
      <c r="C6838" s="250" t="s">
        <v>33</v>
      </c>
      <c r="D6838" s="251" t="n">
        <v>367.09</v>
      </c>
    </row>
    <row r="6839" customFormat="false" ht="12.8" hidden="false" customHeight="false" outlineLevel="0" collapsed="false">
      <c r="A6839" s="250" t="n">
        <v>87331</v>
      </c>
      <c r="B6839" s="250" t="s">
        <v>7277</v>
      </c>
      <c r="C6839" s="250" t="s">
        <v>33</v>
      </c>
      <c r="D6839" s="251" t="n">
        <v>544.69</v>
      </c>
    </row>
    <row r="6840" customFormat="false" ht="12.8" hidden="false" customHeight="false" outlineLevel="0" collapsed="false">
      <c r="A6840" s="250" t="n">
        <v>87332</v>
      </c>
      <c r="B6840" s="250" t="s">
        <v>7278</v>
      </c>
      <c r="C6840" s="250" t="s">
        <v>33</v>
      </c>
      <c r="D6840" s="251" t="n">
        <v>467.11</v>
      </c>
    </row>
    <row r="6841" customFormat="false" ht="12.8" hidden="false" customHeight="false" outlineLevel="0" collapsed="false">
      <c r="A6841" s="250" t="n">
        <v>87333</v>
      </c>
      <c r="B6841" s="250" t="s">
        <v>7279</v>
      </c>
      <c r="C6841" s="250" t="s">
        <v>33</v>
      </c>
      <c r="D6841" s="251" t="n">
        <v>509.62</v>
      </c>
    </row>
    <row r="6842" customFormat="false" ht="12.8" hidden="false" customHeight="false" outlineLevel="0" collapsed="false">
      <c r="A6842" s="250" t="n">
        <v>87334</v>
      </c>
      <c r="B6842" s="250" t="s">
        <v>7280</v>
      </c>
      <c r="C6842" s="250" t="s">
        <v>33</v>
      </c>
      <c r="D6842" s="251" t="n">
        <v>462.86</v>
      </c>
    </row>
    <row r="6843" customFormat="false" ht="12.8" hidden="false" customHeight="false" outlineLevel="0" collapsed="false">
      <c r="A6843" s="250" t="n">
        <v>87335</v>
      </c>
      <c r="B6843" s="250" t="s">
        <v>7281</v>
      </c>
      <c r="C6843" s="250" t="s">
        <v>33</v>
      </c>
      <c r="D6843" s="251" t="n">
        <v>499.56</v>
      </c>
    </row>
    <row r="6844" customFormat="false" ht="12.8" hidden="false" customHeight="false" outlineLevel="0" collapsed="false">
      <c r="A6844" s="250" t="n">
        <v>87336</v>
      </c>
      <c r="B6844" s="250" t="s">
        <v>7282</v>
      </c>
      <c r="C6844" s="250" t="s">
        <v>33</v>
      </c>
      <c r="D6844" s="251" t="n">
        <v>480.12</v>
      </c>
    </row>
    <row r="6845" customFormat="false" ht="12.8" hidden="false" customHeight="false" outlineLevel="0" collapsed="false">
      <c r="A6845" s="250" t="n">
        <v>87337</v>
      </c>
      <c r="B6845" s="250" t="s">
        <v>7283</v>
      </c>
      <c r="C6845" s="250" t="s">
        <v>33</v>
      </c>
      <c r="D6845" s="251" t="n">
        <v>495.2</v>
      </c>
    </row>
    <row r="6846" customFormat="false" ht="12.8" hidden="false" customHeight="false" outlineLevel="0" collapsed="false">
      <c r="A6846" s="250" t="n">
        <v>87338</v>
      </c>
      <c r="B6846" s="250" t="s">
        <v>7284</v>
      </c>
      <c r="C6846" s="250" t="s">
        <v>33</v>
      </c>
      <c r="D6846" s="251" t="n">
        <v>478.22</v>
      </c>
    </row>
    <row r="6847" customFormat="false" ht="12.8" hidden="false" customHeight="false" outlineLevel="0" collapsed="false">
      <c r="A6847" s="250" t="n">
        <v>87339</v>
      </c>
      <c r="B6847" s="250" t="s">
        <v>7285</v>
      </c>
      <c r="C6847" s="250" t="s">
        <v>33</v>
      </c>
      <c r="D6847" s="251" t="n">
        <v>732.64</v>
      </c>
    </row>
    <row r="6848" customFormat="false" ht="12.8" hidden="false" customHeight="false" outlineLevel="0" collapsed="false">
      <c r="A6848" s="250" t="n">
        <v>87340</v>
      </c>
      <c r="B6848" s="250" t="s">
        <v>7286</v>
      </c>
      <c r="C6848" s="250" t="s">
        <v>33</v>
      </c>
      <c r="D6848" s="251" t="n">
        <v>573.75</v>
      </c>
    </row>
    <row r="6849" customFormat="false" ht="12.8" hidden="false" customHeight="false" outlineLevel="0" collapsed="false">
      <c r="A6849" s="250" t="n">
        <v>87341</v>
      </c>
      <c r="B6849" s="250" t="s">
        <v>7287</v>
      </c>
      <c r="C6849" s="250" t="s">
        <v>33</v>
      </c>
      <c r="D6849" s="251" t="n">
        <v>534.5</v>
      </c>
    </row>
    <row r="6850" customFormat="false" ht="12.8" hidden="false" customHeight="false" outlineLevel="0" collapsed="false">
      <c r="A6850" s="250" t="n">
        <v>87342</v>
      </c>
      <c r="B6850" s="250" t="s">
        <v>7288</v>
      </c>
      <c r="C6850" s="250" t="s">
        <v>33</v>
      </c>
      <c r="D6850" s="251" t="n">
        <v>617.2</v>
      </c>
    </row>
    <row r="6851" customFormat="false" ht="12.8" hidden="false" customHeight="false" outlineLevel="0" collapsed="false">
      <c r="A6851" s="250" t="n">
        <v>87343</v>
      </c>
      <c r="B6851" s="250" t="s">
        <v>7289</v>
      </c>
      <c r="C6851" s="250" t="s">
        <v>33</v>
      </c>
      <c r="D6851" s="251" t="n">
        <v>527.11</v>
      </c>
    </row>
    <row r="6852" customFormat="false" ht="12.8" hidden="false" customHeight="false" outlineLevel="0" collapsed="false">
      <c r="A6852" s="250" t="n">
        <v>87344</v>
      </c>
      <c r="B6852" s="250" t="s">
        <v>7290</v>
      </c>
      <c r="C6852" s="250" t="s">
        <v>33</v>
      </c>
      <c r="D6852" s="251" t="n">
        <v>477.34</v>
      </c>
    </row>
    <row r="6853" customFormat="false" ht="12.8" hidden="false" customHeight="false" outlineLevel="0" collapsed="false">
      <c r="A6853" s="250" t="n">
        <v>87345</v>
      </c>
      <c r="B6853" s="250" t="s">
        <v>7291</v>
      </c>
      <c r="C6853" s="250" t="s">
        <v>33</v>
      </c>
      <c r="D6853" s="251" t="n">
        <v>552.06</v>
      </c>
    </row>
    <row r="6854" customFormat="false" ht="12.8" hidden="false" customHeight="false" outlineLevel="0" collapsed="false">
      <c r="A6854" s="250" t="n">
        <v>87346</v>
      </c>
      <c r="B6854" s="250" t="s">
        <v>7292</v>
      </c>
      <c r="C6854" s="250" t="s">
        <v>33</v>
      </c>
      <c r="D6854" s="251" t="n">
        <v>477.36</v>
      </c>
    </row>
    <row r="6855" customFormat="false" ht="12.8" hidden="false" customHeight="false" outlineLevel="0" collapsed="false">
      <c r="A6855" s="250" t="n">
        <v>87347</v>
      </c>
      <c r="B6855" s="250" t="s">
        <v>7293</v>
      </c>
      <c r="C6855" s="250" t="s">
        <v>33</v>
      </c>
      <c r="D6855" s="251" t="n">
        <v>438.3</v>
      </c>
    </row>
    <row r="6856" customFormat="false" ht="12.8" hidden="false" customHeight="false" outlineLevel="0" collapsed="false">
      <c r="A6856" s="250" t="n">
        <v>87348</v>
      </c>
      <c r="B6856" s="250" t="s">
        <v>7294</v>
      </c>
      <c r="C6856" s="250" t="s">
        <v>33</v>
      </c>
      <c r="D6856" s="251" t="n">
        <v>502.78</v>
      </c>
    </row>
    <row r="6857" customFormat="false" ht="12.8" hidden="false" customHeight="false" outlineLevel="0" collapsed="false">
      <c r="A6857" s="250" t="n">
        <v>87349</v>
      </c>
      <c r="B6857" s="250" t="s">
        <v>7295</v>
      </c>
      <c r="C6857" s="250" t="s">
        <v>33</v>
      </c>
      <c r="D6857" s="251" t="n">
        <v>405.11</v>
      </c>
    </row>
    <row r="6858" customFormat="false" ht="12.8" hidden="false" customHeight="false" outlineLevel="0" collapsed="false">
      <c r="A6858" s="250" t="n">
        <v>87350</v>
      </c>
      <c r="B6858" s="250" t="s">
        <v>7296</v>
      </c>
      <c r="C6858" s="250" t="s">
        <v>33</v>
      </c>
      <c r="D6858" s="251" t="n">
        <v>442.13</v>
      </c>
    </row>
    <row r="6859" customFormat="false" ht="12.8" hidden="false" customHeight="false" outlineLevel="0" collapsed="false">
      <c r="A6859" s="250" t="n">
        <v>87351</v>
      </c>
      <c r="B6859" s="250" t="s">
        <v>7297</v>
      </c>
      <c r="C6859" s="250" t="s">
        <v>33</v>
      </c>
      <c r="D6859" s="251" t="n">
        <v>351.88</v>
      </c>
    </row>
    <row r="6860" customFormat="false" ht="12.8" hidden="false" customHeight="false" outlineLevel="0" collapsed="false">
      <c r="A6860" s="250" t="n">
        <v>87352</v>
      </c>
      <c r="B6860" s="250" t="s">
        <v>7298</v>
      </c>
      <c r="C6860" s="250" t="s">
        <v>33</v>
      </c>
      <c r="D6860" s="251" t="n">
        <v>561.98</v>
      </c>
    </row>
    <row r="6861" customFormat="false" ht="12.8" hidden="false" customHeight="false" outlineLevel="0" collapsed="false">
      <c r="A6861" s="250" t="n">
        <v>87353</v>
      </c>
      <c r="B6861" s="250" t="s">
        <v>7299</v>
      </c>
      <c r="C6861" s="250" t="s">
        <v>33</v>
      </c>
      <c r="D6861" s="251" t="n">
        <v>464.51</v>
      </c>
    </row>
    <row r="6862" customFormat="false" ht="12.8" hidden="false" customHeight="false" outlineLevel="0" collapsed="false">
      <c r="A6862" s="250" t="n">
        <v>87354</v>
      </c>
      <c r="B6862" s="250" t="s">
        <v>7300</v>
      </c>
      <c r="C6862" s="250" t="s">
        <v>33</v>
      </c>
      <c r="D6862" s="251" t="n">
        <v>420.24</v>
      </c>
    </row>
    <row r="6863" customFormat="false" ht="12.8" hidden="false" customHeight="false" outlineLevel="0" collapsed="false">
      <c r="A6863" s="250" t="n">
        <v>87355</v>
      </c>
      <c r="B6863" s="250" t="s">
        <v>7301</v>
      </c>
      <c r="C6863" s="250" t="s">
        <v>33</v>
      </c>
      <c r="D6863" s="251" t="n">
        <v>472.36</v>
      </c>
    </row>
    <row r="6864" customFormat="false" ht="12.8" hidden="false" customHeight="false" outlineLevel="0" collapsed="false">
      <c r="A6864" s="250" t="n">
        <v>87356</v>
      </c>
      <c r="B6864" s="250" t="s">
        <v>7302</v>
      </c>
      <c r="C6864" s="250" t="s">
        <v>33</v>
      </c>
      <c r="D6864" s="251" t="n">
        <v>405.56</v>
      </c>
    </row>
    <row r="6865" customFormat="false" ht="12.8" hidden="false" customHeight="false" outlineLevel="0" collapsed="false">
      <c r="A6865" s="250" t="n">
        <v>87357</v>
      </c>
      <c r="B6865" s="250" t="s">
        <v>7303</v>
      </c>
      <c r="C6865" s="250" t="s">
        <v>33</v>
      </c>
      <c r="D6865" s="251" t="n">
        <v>374.08</v>
      </c>
    </row>
    <row r="6866" customFormat="false" ht="12.8" hidden="false" customHeight="false" outlineLevel="0" collapsed="false">
      <c r="A6866" s="250" t="n">
        <v>87358</v>
      </c>
      <c r="B6866" s="250" t="s">
        <v>7304</v>
      </c>
      <c r="C6866" s="250" t="s">
        <v>33</v>
      </c>
      <c r="D6866" s="251" t="n">
        <v>3195.89</v>
      </c>
    </row>
    <row r="6867" customFormat="false" ht="12.8" hidden="false" customHeight="false" outlineLevel="0" collapsed="false">
      <c r="A6867" s="250" t="n">
        <v>87359</v>
      </c>
      <c r="B6867" s="250" t="s">
        <v>7305</v>
      </c>
      <c r="C6867" s="250" t="s">
        <v>33</v>
      </c>
      <c r="D6867" s="251" t="n">
        <v>3156.81</v>
      </c>
    </row>
    <row r="6868" customFormat="false" ht="12.8" hidden="false" customHeight="false" outlineLevel="0" collapsed="false">
      <c r="A6868" s="250" t="n">
        <v>87360</v>
      </c>
      <c r="B6868" s="250" t="s">
        <v>7306</v>
      </c>
      <c r="C6868" s="250" t="s">
        <v>33</v>
      </c>
      <c r="D6868" s="251" t="n">
        <v>3296.92</v>
      </c>
    </row>
    <row r="6869" customFormat="false" ht="12.8" hidden="false" customHeight="false" outlineLevel="0" collapsed="false">
      <c r="A6869" s="250" t="n">
        <v>87361</v>
      </c>
      <c r="B6869" s="250" t="s">
        <v>7307</v>
      </c>
      <c r="C6869" s="250" t="s">
        <v>33</v>
      </c>
      <c r="D6869" s="251" t="n">
        <v>3234.49</v>
      </c>
    </row>
    <row r="6870" customFormat="false" ht="12.8" hidden="false" customHeight="false" outlineLevel="0" collapsed="false">
      <c r="A6870" s="250" t="n">
        <v>87362</v>
      </c>
      <c r="B6870" s="250" t="s">
        <v>7308</v>
      </c>
      <c r="C6870" s="250" t="s">
        <v>33</v>
      </c>
      <c r="D6870" s="251" t="n">
        <v>3225.6</v>
      </c>
    </row>
    <row r="6871" customFormat="false" ht="12.8" hidden="false" customHeight="false" outlineLevel="0" collapsed="false">
      <c r="A6871" s="250" t="n">
        <v>87363</v>
      </c>
      <c r="B6871" s="250" t="s">
        <v>7309</v>
      </c>
      <c r="C6871" s="250" t="s">
        <v>33</v>
      </c>
      <c r="D6871" s="251" t="n">
        <v>3230.57</v>
      </c>
    </row>
    <row r="6872" customFormat="false" ht="12.8" hidden="false" customHeight="false" outlineLevel="0" collapsed="false">
      <c r="A6872" s="250" t="n">
        <v>87364</v>
      </c>
      <c r="B6872" s="250" t="s">
        <v>7310</v>
      </c>
      <c r="C6872" s="250" t="s">
        <v>33</v>
      </c>
      <c r="D6872" s="251" t="n">
        <v>3184.46</v>
      </c>
    </row>
    <row r="6873" customFormat="false" ht="12.8" hidden="false" customHeight="false" outlineLevel="0" collapsed="false">
      <c r="A6873" s="250" t="n">
        <v>87365</v>
      </c>
      <c r="B6873" s="250" t="s">
        <v>7311</v>
      </c>
      <c r="C6873" s="250" t="s">
        <v>33</v>
      </c>
      <c r="D6873" s="251" t="n">
        <v>564.83</v>
      </c>
    </row>
    <row r="6874" customFormat="false" ht="12.8" hidden="false" customHeight="false" outlineLevel="0" collapsed="false">
      <c r="A6874" s="250" t="n">
        <v>87366</v>
      </c>
      <c r="B6874" s="250" t="s">
        <v>7312</v>
      </c>
      <c r="C6874" s="250" t="s">
        <v>33</v>
      </c>
      <c r="D6874" s="251" t="n">
        <v>593.13</v>
      </c>
    </row>
    <row r="6875" customFormat="false" ht="12.8" hidden="false" customHeight="false" outlineLevel="0" collapsed="false">
      <c r="A6875" s="250" t="n">
        <v>87367</v>
      </c>
      <c r="B6875" s="250" t="s">
        <v>7313</v>
      </c>
      <c r="C6875" s="250" t="s">
        <v>33</v>
      </c>
      <c r="D6875" s="251" t="n">
        <v>693.27</v>
      </c>
    </row>
    <row r="6876" customFormat="false" ht="12.8" hidden="false" customHeight="false" outlineLevel="0" collapsed="false">
      <c r="A6876" s="250" t="n">
        <v>87368</v>
      </c>
      <c r="B6876" s="250" t="s">
        <v>7314</v>
      </c>
      <c r="C6876" s="250" t="s">
        <v>33</v>
      </c>
      <c r="D6876" s="251" t="n">
        <v>685.85</v>
      </c>
    </row>
    <row r="6877" customFormat="false" ht="12.8" hidden="false" customHeight="false" outlineLevel="0" collapsed="false">
      <c r="A6877" s="250" t="n">
        <v>87369</v>
      </c>
      <c r="B6877" s="250" t="s">
        <v>7315</v>
      </c>
      <c r="C6877" s="250" t="s">
        <v>33</v>
      </c>
      <c r="D6877" s="251" t="n">
        <v>701.01</v>
      </c>
    </row>
    <row r="6878" customFormat="false" ht="12.8" hidden="false" customHeight="false" outlineLevel="0" collapsed="false">
      <c r="A6878" s="250" t="n">
        <v>87370</v>
      </c>
      <c r="B6878" s="250" t="s">
        <v>7316</v>
      </c>
      <c r="C6878" s="250" t="s">
        <v>33</v>
      </c>
      <c r="D6878" s="251" t="n">
        <v>679.82</v>
      </c>
    </row>
    <row r="6879" customFormat="false" ht="12.8" hidden="false" customHeight="false" outlineLevel="0" collapsed="false">
      <c r="A6879" s="250" t="n">
        <v>87371</v>
      </c>
      <c r="B6879" s="250" t="s">
        <v>7317</v>
      </c>
      <c r="C6879" s="250" t="s">
        <v>33</v>
      </c>
      <c r="D6879" s="251" t="n">
        <v>669.8</v>
      </c>
    </row>
    <row r="6880" customFormat="false" ht="12.8" hidden="false" customHeight="false" outlineLevel="0" collapsed="false">
      <c r="A6880" s="250" t="n">
        <v>87372</v>
      </c>
      <c r="B6880" s="250" t="s">
        <v>7318</v>
      </c>
      <c r="C6880" s="250" t="s">
        <v>33</v>
      </c>
      <c r="D6880" s="251" t="n">
        <v>777.22</v>
      </c>
    </row>
    <row r="6881" customFormat="false" ht="12.8" hidden="false" customHeight="false" outlineLevel="0" collapsed="false">
      <c r="A6881" s="250" t="n">
        <v>87373</v>
      </c>
      <c r="B6881" s="250" t="s">
        <v>7319</v>
      </c>
      <c r="C6881" s="250" t="s">
        <v>33</v>
      </c>
      <c r="D6881" s="251" t="n">
        <v>701.14</v>
      </c>
    </row>
    <row r="6882" customFormat="false" ht="12.8" hidden="false" customHeight="false" outlineLevel="0" collapsed="false">
      <c r="A6882" s="250" t="n">
        <v>87374</v>
      </c>
      <c r="B6882" s="250" t="s">
        <v>7320</v>
      </c>
      <c r="C6882" s="250" t="s">
        <v>33</v>
      </c>
      <c r="D6882" s="251" t="n">
        <v>663.97</v>
      </c>
    </row>
    <row r="6883" customFormat="false" ht="12.8" hidden="false" customHeight="false" outlineLevel="0" collapsed="false">
      <c r="A6883" s="250" t="n">
        <v>87375</v>
      </c>
      <c r="B6883" s="250" t="s">
        <v>7321</v>
      </c>
      <c r="C6883" s="250" t="s">
        <v>33</v>
      </c>
      <c r="D6883" s="251" t="n">
        <v>642.14</v>
      </c>
    </row>
    <row r="6884" customFormat="false" ht="12.8" hidden="false" customHeight="false" outlineLevel="0" collapsed="false">
      <c r="A6884" s="250" t="n">
        <v>87376</v>
      </c>
      <c r="B6884" s="250" t="s">
        <v>7322</v>
      </c>
      <c r="C6884" s="250" t="s">
        <v>33</v>
      </c>
      <c r="D6884" s="251" t="n">
        <v>571.38</v>
      </c>
    </row>
    <row r="6885" customFormat="false" ht="12.8" hidden="false" customHeight="false" outlineLevel="0" collapsed="false">
      <c r="A6885" s="250" t="n">
        <v>87377</v>
      </c>
      <c r="B6885" s="250" t="s">
        <v>7323</v>
      </c>
      <c r="C6885" s="250" t="s">
        <v>33</v>
      </c>
      <c r="D6885" s="251" t="n">
        <v>650.93</v>
      </c>
    </row>
    <row r="6886" customFormat="false" ht="12.8" hidden="false" customHeight="false" outlineLevel="0" collapsed="false">
      <c r="A6886" s="250" t="n">
        <v>87378</v>
      </c>
      <c r="B6886" s="250" t="s">
        <v>7324</v>
      </c>
      <c r="C6886" s="250" t="s">
        <v>33</v>
      </c>
      <c r="D6886" s="251" t="n">
        <v>596.59</v>
      </c>
    </row>
    <row r="6887" customFormat="false" ht="12.8" hidden="false" customHeight="false" outlineLevel="0" collapsed="false">
      <c r="A6887" s="250" t="n">
        <v>87379</v>
      </c>
      <c r="B6887" s="250" t="s">
        <v>7325</v>
      </c>
      <c r="C6887" s="250" t="s">
        <v>33</v>
      </c>
      <c r="D6887" s="251" t="n">
        <v>3390.14</v>
      </c>
    </row>
    <row r="6888" customFormat="false" ht="12.8" hidden="false" customHeight="false" outlineLevel="0" collapsed="false">
      <c r="A6888" s="250" t="n">
        <v>87380</v>
      </c>
      <c r="B6888" s="250" t="s">
        <v>7326</v>
      </c>
      <c r="C6888" s="250" t="s">
        <v>33</v>
      </c>
      <c r="D6888" s="251" t="n">
        <v>3469.87</v>
      </c>
    </row>
    <row r="6889" customFormat="false" ht="12.8" hidden="false" customHeight="false" outlineLevel="0" collapsed="false">
      <c r="A6889" s="250" t="n">
        <v>87381</v>
      </c>
      <c r="B6889" s="250" t="s">
        <v>7327</v>
      </c>
      <c r="C6889" s="250" t="s">
        <v>33</v>
      </c>
      <c r="D6889" s="251" t="n">
        <v>3415.24</v>
      </c>
    </row>
    <row r="6890" customFormat="false" ht="12.8" hidden="false" customHeight="false" outlineLevel="0" collapsed="false">
      <c r="A6890" s="250" t="n">
        <v>87382</v>
      </c>
      <c r="B6890" s="250" t="s">
        <v>7328</v>
      </c>
      <c r="C6890" s="250" t="s">
        <v>33</v>
      </c>
      <c r="D6890" s="251" t="n">
        <v>1824.67</v>
      </c>
    </row>
    <row r="6891" customFormat="false" ht="12.8" hidden="false" customHeight="false" outlineLevel="0" collapsed="false">
      <c r="A6891" s="250" t="n">
        <v>87383</v>
      </c>
      <c r="B6891" s="250" t="s">
        <v>7329</v>
      </c>
      <c r="C6891" s="250" t="s">
        <v>33</v>
      </c>
      <c r="D6891" s="251" t="n">
        <v>1814.35</v>
      </c>
    </row>
    <row r="6892" customFormat="false" ht="12.8" hidden="false" customHeight="false" outlineLevel="0" collapsed="false">
      <c r="A6892" s="250" t="n">
        <v>87384</v>
      </c>
      <c r="B6892" s="250" t="s">
        <v>7330</v>
      </c>
      <c r="C6892" s="250" t="s">
        <v>33</v>
      </c>
      <c r="D6892" s="251" t="n">
        <v>1801.87</v>
      </c>
    </row>
    <row r="6893" customFormat="false" ht="12.8" hidden="false" customHeight="false" outlineLevel="0" collapsed="false">
      <c r="A6893" s="250" t="n">
        <v>87385</v>
      </c>
      <c r="B6893" s="250" t="s">
        <v>7331</v>
      </c>
      <c r="C6893" s="250" t="s">
        <v>33</v>
      </c>
      <c r="D6893" s="251" t="n">
        <v>2140.51</v>
      </c>
    </row>
    <row r="6894" customFormat="false" ht="12.8" hidden="false" customHeight="false" outlineLevel="0" collapsed="false">
      <c r="A6894" s="250" t="n">
        <v>87386</v>
      </c>
      <c r="B6894" s="250" t="s">
        <v>7332</v>
      </c>
      <c r="C6894" s="250" t="s">
        <v>33</v>
      </c>
      <c r="D6894" s="251" t="n">
        <v>2123.15</v>
      </c>
    </row>
    <row r="6895" customFormat="false" ht="12.8" hidden="false" customHeight="false" outlineLevel="0" collapsed="false">
      <c r="A6895" s="250" t="n">
        <v>87387</v>
      </c>
      <c r="B6895" s="250" t="s">
        <v>7333</v>
      </c>
      <c r="C6895" s="250" t="s">
        <v>33</v>
      </c>
      <c r="D6895" s="251" t="n">
        <v>2112.79</v>
      </c>
    </row>
    <row r="6896" customFormat="false" ht="12.8" hidden="false" customHeight="false" outlineLevel="0" collapsed="false">
      <c r="A6896" s="250" t="n">
        <v>87388</v>
      </c>
      <c r="B6896" s="250" t="s">
        <v>7334</v>
      </c>
      <c r="C6896" s="250" t="s">
        <v>33</v>
      </c>
      <c r="D6896" s="251" t="n">
        <v>5050.05</v>
      </c>
    </row>
    <row r="6897" customFormat="false" ht="12.8" hidden="false" customHeight="false" outlineLevel="0" collapsed="false">
      <c r="A6897" s="250" t="n">
        <v>87389</v>
      </c>
      <c r="B6897" s="250" t="s">
        <v>7335</v>
      </c>
      <c r="C6897" s="250" t="s">
        <v>33</v>
      </c>
      <c r="D6897" s="251" t="n">
        <v>5062.3</v>
      </c>
    </row>
    <row r="6898" customFormat="false" ht="12.8" hidden="false" customHeight="false" outlineLevel="0" collapsed="false">
      <c r="A6898" s="250" t="n">
        <v>87390</v>
      </c>
      <c r="B6898" s="250" t="s">
        <v>7336</v>
      </c>
      <c r="C6898" s="250" t="s">
        <v>33</v>
      </c>
      <c r="D6898" s="251" t="n">
        <v>5083.3</v>
      </c>
    </row>
    <row r="6899" customFormat="false" ht="12.8" hidden="false" customHeight="false" outlineLevel="0" collapsed="false">
      <c r="A6899" s="250" t="n">
        <v>87391</v>
      </c>
      <c r="B6899" s="250" t="s">
        <v>7337</v>
      </c>
      <c r="C6899" s="250" t="s">
        <v>33</v>
      </c>
      <c r="D6899" s="251" t="n">
        <v>5626.88</v>
      </c>
    </row>
    <row r="6900" customFormat="false" ht="12.8" hidden="false" customHeight="false" outlineLevel="0" collapsed="false">
      <c r="A6900" s="250" t="n">
        <v>87393</v>
      </c>
      <c r="B6900" s="250" t="s">
        <v>7338</v>
      </c>
      <c r="C6900" s="250" t="s">
        <v>33</v>
      </c>
      <c r="D6900" s="251" t="n">
        <v>5668.84</v>
      </c>
    </row>
    <row r="6901" customFormat="false" ht="12.8" hidden="false" customHeight="false" outlineLevel="0" collapsed="false">
      <c r="A6901" s="250" t="n">
        <v>87394</v>
      </c>
      <c r="B6901" s="250" t="s">
        <v>7339</v>
      </c>
      <c r="C6901" s="250" t="s">
        <v>33</v>
      </c>
      <c r="D6901" s="251" t="n">
        <v>5713.71</v>
      </c>
    </row>
    <row r="6902" customFormat="false" ht="12.8" hidden="false" customHeight="false" outlineLevel="0" collapsed="false">
      <c r="A6902" s="250" t="n">
        <v>87395</v>
      </c>
      <c r="B6902" s="250" t="s">
        <v>7340</v>
      </c>
      <c r="C6902" s="250" t="s">
        <v>33</v>
      </c>
      <c r="D6902" s="251" t="n">
        <v>3554.61</v>
      </c>
    </row>
    <row r="6903" customFormat="false" ht="12.8" hidden="false" customHeight="false" outlineLevel="0" collapsed="false">
      <c r="A6903" s="250" t="n">
        <v>87396</v>
      </c>
      <c r="B6903" s="250" t="s">
        <v>7341</v>
      </c>
      <c r="C6903" s="250" t="s">
        <v>33</v>
      </c>
      <c r="D6903" s="251" t="n">
        <v>3568.73</v>
      </c>
    </row>
    <row r="6904" customFormat="false" ht="12.8" hidden="false" customHeight="false" outlineLevel="0" collapsed="false">
      <c r="A6904" s="250" t="n">
        <v>87397</v>
      </c>
      <c r="B6904" s="250" t="s">
        <v>7342</v>
      </c>
      <c r="C6904" s="250" t="s">
        <v>33</v>
      </c>
      <c r="D6904" s="251" t="n">
        <v>3587.02</v>
      </c>
    </row>
    <row r="6905" customFormat="false" ht="12.8" hidden="false" customHeight="false" outlineLevel="0" collapsed="false">
      <c r="A6905" s="250" t="n">
        <v>87398</v>
      </c>
      <c r="B6905" s="250" t="s">
        <v>7343</v>
      </c>
      <c r="C6905" s="250" t="s">
        <v>33</v>
      </c>
      <c r="D6905" s="251" t="n">
        <v>2107.93</v>
      </c>
    </row>
    <row r="6906" customFormat="false" ht="12.8" hidden="false" customHeight="false" outlineLevel="0" collapsed="false">
      <c r="A6906" s="250" t="n">
        <v>87399</v>
      </c>
      <c r="B6906" s="250" t="s">
        <v>7344</v>
      </c>
      <c r="C6906" s="250" t="s">
        <v>33</v>
      </c>
      <c r="D6906" s="251" t="n">
        <v>2429.49</v>
      </c>
    </row>
    <row r="6907" customFormat="false" ht="12.8" hidden="false" customHeight="false" outlineLevel="0" collapsed="false">
      <c r="A6907" s="250" t="n">
        <v>87401</v>
      </c>
      <c r="B6907" s="250" t="s">
        <v>7345</v>
      </c>
      <c r="C6907" s="250" t="s">
        <v>33</v>
      </c>
      <c r="D6907" s="251" t="n">
        <v>6028.71</v>
      </c>
    </row>
    <row r="6908" customFormat="false" ht="12.8" hidden="false" customHeight="false" outlineLevel="0" collapsed="false">
      <c r="A6908" s="250" t="n">
        <v>87402</v>
      </c>
      <c r="B6908" s="250" t="s">
        <v>7346</v>
      </c>
      <c r="C6908" s="250" t="s">
        <v>33</v>
      </c>
      <c r="D6908" s="251" t="n">
        <v>3914.01</v>
      </c>
    </row>
    <row r="6909" customFormat="false" ht="12.8" hidden="false" customHeight="false" outlineLevel="0" collapsed="false">
      <c r="A6909" s="250" t="n">
        <v>87404</v>
      </c>
      <c r="B6909" s="250" t="s">
        <v>7347</v>
      </c>
      <c r="C6909" s="250" t="s">
        <v>33</v>
      </c>
      <c r="D6909" s="251" t="n">
        <v>5257.95</v>
      </c>
    </row>
    <row r="6910" customFormat="false" ht="12.8" hidden="false" customHeight="false" outlineLevel="0" collapsed="false">
      <c r="A6910" s="250" t="n">
        <v>87405</v>
      </c>
      <c r="B6910" s="250" t="s">
        <v>7348</v>
      </c>
      <c r="C6910" s="250" t="s">
        <v>33</v>
      </c>
      <c r="D6910" s="251" t="n">
        <v>5259.44</v>
      </c>
    </row>
    <row r="6911" customFormat="false" ht="12.8" hidden="false" customHeight="false" outlineLevel="0" collapsed="false">
      <c r="A6911" s="250" t="n">
        <v>87407</v>
      </c>
      <c r="B6911" s="250" t="s">
        <v>7349</v>
      </c>
      <c r="C6911" s="250" t="s">
        <v>33</v>
      </c>
      <c r="D6911" s="251" t="n">
        <v>1859</v>
      </c>
    </row>
    <row r="6912" customFormat="false" ht="12.8" hidden="false" customHeight="false" outlineLevel="0" collapsed="false">
      <c r="A6912" s="250" t="n">
        <v>87408</v>
      </c>
      <c r="B6912" s="250" t="s">
        <v>7350</v>
      </c>
      <c r="C6912" s="250" t="s">
        <v>33</v>
      </c>
      <c r="D6912" s="251" t="n">
        <v>1839.49</v>
      </c>
    </row>
    <row r="6913" customFormat="false" ht="12.8" hidden="false" customHeight="false" outlineLevel="0" collapsed="false">
      <c r="A6913" s="250" t="n">
        <v>87410</v>
      </c>
      <c r="B6913" s="250" t="s">
        <v>7351</v>
      </c>
      <c r="C6913" s="250" t="s">
        <v>33</v>
      </c>
      <c r="D6913" s="251" t="n">
        <v>864.67</v>
      </c>
    </row>
    <row r="6914" customFormat="false" ht="12.8" hidden="false" customHeight="false" outlineLevel="0" collapsed="false">
      <c r="A6914" s="250" t="n">
        <v>88626</v>
      </c>
      <c r="B6914" s="250" t="s">
        <v>7352</v>
      </c>
      <c r="C6914" s="250" t="s">
        <v>33</v>
      </c>
      <c r="D6914" s="251" t="n">
        <v>479.41</v>
      </c>
    </row>
    <row r="6915" customFormat="false" ht="12.8" hidden="false" customHeight="false" outlineLevel="0" collapsed="false">
      <c r="A6915" s="250" t="n">
        <v>88627</v>
      </c>
      <c r="B6915" s="250" t="s">
        <v>7353</v>
      </c>
      <c r="C6915" s="250" t="s">
        <v>33</v>
      </c>
      <c r="D6915" s="251" t="n">
        <v>624.8</v>
      </c>
    </row>
    <row r="6916" customFormat="false" ht="12.8" hidden="false" customHeight="false" outlineLevel="0" collapsed="false">
      <c r="A6916" s="250" t="n">
        <v>88628</v>
      </c>
      <c r="B6916" s="250" t="s">
        <v>7354</v>
      </c>
      <c r="C6916" s="250" t="s">
        <v>33</v>
      </c>
      <c r="D6916" s="251" t="n">
        <v>472.44</v>
      </c>
    </row>
    <row r="6917" customFormat="false" ht="12.8" hidden="false" customHeight="false" outlineLevel="0" collapsed="false">
      <c r="A6917" s="250" t="n">
        <v>88629</v>
      </c>
      <c r="B6917" s="250" t="s">
        <v>7355</v>
      </c>
      <c r="C6917" s="250" t="s">
        <v>33</v>
      </c>
      <c r="D6917" s="251" t="n">
        <v>624.5</v>
      </c>
    </row>
    <row r="6918" customFormat="false" ht="12.8" hidden="false" customHeight="false" outlineLevel="0" collapsed="false">
      <c r="A6918" s="250" t="n">
        <v>88630</v>
      </c>
      <c r="B6918" s="250" t="s">
        <v>7356</v>
      </c>
      <c r="C6918" s="250" t="s">
        <v>33</v>
      </c>
      <c r="D6918" s="251" t="n">
        <v>405.98</v>
      </c>
    </row>
    <row r="6919" customFormat="false" ht="12.8" hidden="false" customHeight="false" outlineLevel="0" collapsed="false">
      <c r="A6919" s="250" t="n">
        <v>88631</v>
      </c>
      <c r="B6919" s="250" t="s">
        <v>7357</v>
      </c>
      <c r="C6919" s="250" t="s">
        <v>33</v>
      </c>
      <c r="D6919" s="251" t="n">
        <v>566.48</v>
      </c>
    </row>
    <row r="6920" customFormat="false" ht="12.8" hidden="false" customHeight="false" outlineLevel="0" collapsed="false">
      <c r="A6920" s="250" t="n">
        <v>88715</v>
      </c>
      <c r="B6920" s="250" t="s">
        <v>7358</v>
      </c>
      <c r="C6920" s="250" t="s">
        <v>33</v>
      </c>
      <c r="D6920" s="251" t="n">
        <v>482.07</v>
      </c>
    </row>
    <row r="6921" customFormat="false" ht="12.8" hidden="false" customHeight="false" outlineLevel="0" collapsed="false">
      <c r="A6921" s="250" t="n">
        <v>100464</v>
      </c>
      <c r="B6921" s="250" t="s">
        <v>7359</v>
      </c>
      <c r="C6921" s="250" t="s">
        <v>33</v>
      </c>
      <c r="D6921" s="251" t="n">
        <v>515.51</v>
      </c>
    </row>
    <row r="6922" customFormat="false" ht="12.8" hidden="false" customHeight="false" outlineLevel="0" collapsed="false">
      <c r="A6922" s="250" t="n">
        <v>100465</v>
      </c>
      <c r="B6922" s="250" t="s">
        <v>7360</v>
      </c>
      <c r="C6922" s="250" t="s">
        <v>33</v>
      </c>
      <c r="D6922" s="251" t="n">
        <v>465.53</v>
      </c>
    </row>
    <row r="6923" customFormat="false" ht="12.8" hidden="false" customHeight="false" outlineLevel="0" collapsed="false">
      <c r="A6923" s="250" t="n">
        <v>100466</v>
      </c>
      <c r="B6923" s="250" t="s">
        <v>7361</v>
      </c>
      <c r="C6923" s="250" t="s">
        <v>33</v>
      </c>
      <c r="D6923" s="251" t="n">
        <v>441.63</v>
      </c>
    </row>
    <row r="6924" customFormat="false" ht="12.8" hidden="false" customHeight="false" outlineLevel="0" collapsed="false">
      <c r="A6924" s="250" t="n">
        <v>100468</v>
      </c>
      <c r="B6924" s="250" t="s">
        <v>7362</v>
      </c>
      <c r="C6924" s="250" t="s">
        <v>33</v>
      </c>
      <c r="D6924" s="251" t="n">
        <v>605.74</v>
      </c>
    </row>
    <row r="6925" customFormat="false" ht="12.8" hidden="false" customHeight="false" outlineLevel="0" collapsed="false">
      <c r="A6925" s="250" t="n">
        <v>100469</v>
      </c>
      <c r="B6925" s="250" t="s">
        <v>7363</v>
      </c>
      <c r="C6925" s="250" t="s">
        <v>33</v>
      </c>
      <c r="D6925" s="251" t="n">
        <v>463.24</v>
      </c>
    </row>
    <row r="6926" customFormat="false" ht="12.8" hidden="false" customHeight="false" outlineLevel="0" collapsed="false">
      <c r="A6926" s="250" t="n">
        <v>100470</v>
      </c>
      <c r="B6926" s="250" t="s">
        <v>7364</v>
      </c>
      <c r="C6926" s="250" t="s">
        <v>33</v>
      </c>
      <c r="D6926" s="251" t="n">
        <v>421.91</v>
      </c>
    </row>
    <row r="6927" customFormat="false" ht="12.8" hidden="false" customHeight="false" outlineLevel="0" collapsed="false">
      <c r="A6927" s="250" t="n">
        <v>100472</v>
      </c>
      <c r="B6927" s="250" t="s">
        <v>7365</v>
      </c>
      <c r="C6927" s="250" t="s">
        <v>33</v>
      </c>
      <c r="D6927" s="251" t="n">
        <v>484.89</v>
      </c>
    </row>
    <row r="6928" customFormat="false" ht="12.8" hidden="false" customHeight="false" outlineLevel="0" collapsed="false">
      <c r="A6928" s="250" t="n">
        <v>100473</v>
      </c>
      <c r="B6928" s="250" t="s">
        <v>7366</v>
      </c>
      <c r="C6928" s="250" t="s">
        <v>33</v>
      </c>
      <c r="D6928" s="251" t="n">
        <v>422.21</v>
      </c>
    </row>
    <row r="6929" customFormat="false" ht="12.8" hidden="false" customHeight="false" outlineLevel="0" collapsed="false">
      <c r="A6929" s="250" t="n">
        <v>100474</v>
      </c>
      <c r="B6929" s="250" t="s">
        <v>7367</v>
      </c>
      <c r="C6929" s="250" t="s">
        <v>33</v>
      </c>
      <c r="D6929" s="251" t="n">
        <v>394.94</v>
      </c>
    </row>
    <row r="6930" customFormat="false" ht="12.8" hidden="false" customHeight="false" outlineLevel="0" collapsed="false">
      <c r="A6930" s="250" t="n">
        <v>100475</v>
      </c>
      <c r="B6930" s="250" t="s">
        <v>7368</v>
      </c>
      <c r="C6930" s="250" t="s">
        <v>33</v>
      </c>
      <c r="D6930" s="251" t="n">
        <v>624.47</v>
      </c>
    </row>
    <row r="6931" customFormat="false" ht="12.8" hidden="false" customHeight="false" outlineLevel="0" collapsed="false">
      <c r="A6931" s="250" t="n">
        <v>100477</v>
      </c>
      <c r="B6931" s="250" t="s">
        <v>7369</v>
      </c>
      <c r="C6931" s="250" t="s">
        <v>33</v>
      </c>
      <c r="D6931" s="251" t="n">
        <v>709.74</v>
      </c>
    </row>
    <row r="6932" customFormat="false" ht="12.8" hidden="false" customHeight="false" outlineLevel="0" collapsed="false">
      <c r="A6932" s="250" t="n">
        <v>100478</v>
      </c>
      <c r="B6932" s="250" t="s">
        <v>7370</v>
      </c>
      <c r="C6932" s="250" t="s">
        <v>33</v>
      </c>
      <c r="D6932" s="251" t="n">
        <v>611.78</v>
      </c>
    </row>
    <row r="6933" customFormat="false" ht="12.8" hidden="false" customHeight="false" outlineLevel="0" collapsed="false">
      <c r="A6933" s="250" t="n">
        <v>100479</v>
      </c>
      <c r="B6933" s="250" t="s">
        <v>7371</v>
      </c>
      <c r="C6933" s="250" t="s">
        <v>33</v>
      </c>
      <c r="D6933" s="251" t="n">
        <v>591.73</v>
      </c>
    </row>
    <row r="6934" customFormat="false" ht="12.8" hidden="false" customHeight="false" outlineLevel="0" collapsed="false">
      <c r="A6934" s="250" t="n">
        <v>100480</v>
      </c>
      <c r="B6934" s="250" t="s">
        <v>7372</v>
      </c>
      <c r="C6934" s="250" t="s">
        <v>33</v>
      </c>
      <c r="D6934" s="251" t="n">
        <v>775.97</v>
      </c>
    </row>
    <row r="6935" customFormat="false" ht="12.8" hidden="false" customHeight="false" outlineLevel="0" collapsed="false">
      <c r="A6935" s="250" t="n">
        <v>100481</v>
      </c>
      <c r="B6935" s="250" t="s">
        <v>7373</v>
      </c>
      <c r="C6935" s="250" t="s">
        <v>33</v>
      </c>
      <c r="D6935" s="251" t="n">
        <v>538.91</v>
      </c>
    </row>
    <row r="6936" customFormat="false" ht="12.8" hidden="false" customHeight="false" outlineLevel="0" collapsed="false">
      <c r="A6936" s="250" t="n">
        <v>100483</v>
      </c>
      <c r="B6936" s="250" t="s">
        <v>7374</v>
      </c>
      <c r="C6936" s="250" t="s">
        <v>33</v>
      </c>
      <c r="D6936" s="251" t="n">
        <v>602.64</v>
      </c>
    </row>
    <row r="6937" customFormat="false" ht="12.8" hidden="false" customHeight="false" outlineLevel="0" collapsed="false">
      <c r="A6937" s="250" t="n">
        <v>100484</v>
      </c>
      <c r="B6937" s="250" t="s">
        <v>7375</v>
      </c>
      <c r="C6937" s="250" t="s">
        <v>33</v>
      </c>
      <c r="D6937" s="251" t="n">
        <v>540.93</v>
      </c>
    </row>
    <row r="6938" customFormat="false" ht="12.8" hidden="false" customHeight="false" outlineLevel="0" collapsed="false">
      <c r="A6938" s="250" t="n">
        <v>100485</v>
      </c>
      <c r="B6938" s="250" t="s">
        <v>7376</v>
      </c>
      <c r="C6938" s="250" t="s">
        <v>33</v>
      </c>
      <c r="D6938" s="251" t="n">
        <v>515.86</v>
      </c>
    </row>
    <row r="6939" customFormat="false" ht="12.8" hidden="false" customHeight="false" outlineLevel="0" collapsed="false">
      <c r="A6939" s="250" t="n">
        <v>100486</v>
      </c>
      <c r="B6939" s="250" t="s">
        <v>7377</v>
      </c>
      <c r="C6939" s="250" t="s">
        <v>33</v>
      </c>
      <c r="D6939" s="251" t="n">
        <v>692.79</v>
      </c>
    </row>
    <row r="6940" customFormat="false" ht="12.8" hidden="false" customHeight="false" outlineLevel="0" collapsed="false">
      <c r="A6940" s="250" t="n">
        <v>100487</v>
      </c>
      <c r="B6940" s="250" t="s">
        <v>7378</v>
      </c>
      <c r="C6940" s="250" t="s">
        <v>33</v>
      </c>
      <c r="D6940" s="251" t="n">
        <v>453.6</v>
      </c>
    </row>
    <row r="6941" customFormat="false" ht="12.8" hidden="false" customHeight="false" outlineLevel="0" collapsed="false">
      <c r="A6941" s="250" t="n">
        <v>100488</v>
      </c>
      <c r="B6941" s="250" t="s">
        <v>7379</v>
      </c>
      <c r="C6941" s="250" t="s">
        <v>33</v>
      </c>
      <c r="D6941" s="251" t="n">
        <v>467.36</v>
      </c>
    </row>
    <row r="6942" customFormat="false" ht="12.8" hidden="false" customHeight="false" outlineLevel="0" collapsed="false">
      <c r="A6942" s="250" t="n">
        <v>100489</v>
      </c>
      <c r="B6942" s="250" t="s">
        <v>7380</v>
      </c>
      <c r="C6942" s="250" t="s">
        <v>33</v>
      </c>
      <c r="D6942" s="251" t="n">
        <v>469.92</v>
      </c>
    </row>
    <row r="6943" customFormat="false" ht="12.8" hidden="false" customHeight="false" outlineLevel="0" collapsed="false">
      <c r="A6943" s="250" t="n">
        <v>100490</v>
      </c>
      <c r="B6943" s="250" t="s">
        <v>7381</v>
      </c>
      <c r="C6943" s="250" t="s">
        <v>33</v>
      </c>
      <c r="D6943" s="251" t="n">
        <v>415.38</v>
      </c>
    </row>
    <row r="6944" customFormat="false" ht="12.8" hidden="false" customHeight="false" outlineLevel="0" collapsed="false">
      <c r="A6944" s="250" t="n">
        <v>100491</v>
      </c>
      <c r="B6944" s="250" t="s">
        <v>7382</v>
      </c>
      <c r="C6944" s="250" t="s">
        <v>33</v>
      </c>
      <c r="D6944" s="251" t="n">
        <v>623.52</v>
      </c>
    </row>
    <row r="6945" customFormat="false" ht="12.8" hidden="false" customHeight="false" outlineLevel="0" collapsed="false">
      <c r="A6945" s="250" t="n">
        <v>100492</v>
      </c>
      <c r="B6945" s="250" t="s">
        <v>7383</v>
      </c>
      <c r="C6945" s="250" t="s">
        <v>33</v>
      </c>
      <c r="D6945" s="251" t="n">
        <v>538.06</v>
      </c>
    </row>
    <row r="6946" customFormat="false" ht="12.8" hidden="false" customHeight="false" outlineLevel="0" collapsed="false">
      <c r="A6946" s="250" t="n">
        <v>105515</v>
      </c>
      <c r="B6946" s="250" t="s">
        <v>7384</v>
      </c>
      <c r="C6946" s="250" t="s">
        <v>33</v>
      </c>
      <c r="D6946" s="251" t="n">
        <v>740.81</v>
      </c>
    </row>
    <row r="6947" customFormat="false" ht="12.8" hidden="false" customHeight="false" outlineLevel="0" collapsed="false">
      <c r="A6947" s="250" t="n">
        <v>92121</v>
      </c>
      <c r="B6947" s="250" t="s">
        <v>7385</v>
      </c>
      <c r="C6947" s="250" t="s">
        <v>33</v>
      </c>
      <c r="D6947" s="251" t="n">
        <v>40.91</v>
      </c>
    </row>
    <row r="6948" customFormat="false" ht="12.8" hidden="false" customHeight="false" outlineLevel="0" collapsed="false">
      <c r="A6948" s="250" t="n">
        <v>92122</v>
      </c>
      <c r="B6948" s="250" t="s">
        <v>7386</v>
      </c>
      <c r="C6948" s="250" t="s">
        <v>33</v>
      </c>
      <c r="D6948" s="251" t="n">
        <v>70.3</v>
      </c>
    </row>
    <row r="6949" customFormat="false" ht="12.8" hidden="false" customHeight="false" outlineLevel="0" collapsed="false">
      <c r="A6949" s="250" t="n">
        <v>92123</v>
      </c>
      <c r="B6949" s="250" t="s">
        <v>7387</v>
      </c>
      <c r="C6949" s="250" t="s">
        <v>33</v>
      </c>
      <c r="D6949" s="251" t="n">
        <v>73.49</v>
      </c>
    </row>
    <row r="6950" customFormat="false" ht="12.8" hidden="false" customHeight="false" outlineLevel="0" collapsed="false">
      <c r="A6950" s="250" t="n">
        <v>100195</v>
      </c>
      <c r="B6950" s="250" t="s">
        <v>7388</v>
      </c>
      <c r="C6950" s="250" t="s">
        <v>7389</v>
      </c>
      <c r="D6950" s="251" t="n">
        <v>1.07</v>
      </c>
    </row>
    <row r="6951" customFormat="false" ht="12.8" hidden="false" customHeight="false" outlineLevel="0" collapsed="false">
      <c r="A6951" s="250" t="n">
        <v>100196</v>
      </c>
      <c r="B6951" s="250" t="s">
        <v>7390</v>
      </c>
      <c r="C6951" s="250" t="s">
        <v>7389</v>
      </c>
      <c r="D6951" s="251" t="n">
        <v>1.79</v>
      </c>
    </row>
    <row r="6952" customFormat="false" ht="12.8" hidden="false" customHeight="false" outlineLevel="0" collapsed="false">
      <c r="A6952" s="250" t="n">
        <v>100197</v>
      </c>
      <c r="B6952" s="250" t="s">
        <v>7391</v>
      </c>
      <c r="C6952" s="250" t="s">
        <v>7389</v>
      </c>
      <c r="D6952" s="251" t="n">
        <v>2.69</v>
      </c>
    </row>
    <row r="6953" customFormat="false" ht="12.8" hidden="false" customHeight="false" outlineLevel="0" collapsed="false">
      <c r="A6953" s="250" t="n">
        <v>100198</v>
      </c>
      <c r="B6953" s="250" t="s">
        <v>7392</v>
      </c>
      <c r="C6953" s="250" t="s">
        <v>7389</v>
      </c>
      <c r="D6953" s="251" t="n">
        <v>0.37</v>
      </c>
    </row>
    <row r="6954" customFormat="false" ht="12.8" hidden="false" customHeight="false" outlineLevel="0" collapsed="false">
      <c r="A6954" s="250" t="n">
        <v>100199</v>
      </c>
      <c r="B6954" s="250" t="s">
        <v>7393</v>
      </c>
      <c r="C6954" s="250" t="s">
        <v>7389</v>
      </c>
      <c r="D6954" s="251" t="n">
        <v>0.45</v>
      </c>
    </row>
    <row r="6955" customFormat="false" ht="12.8" hidden="false" customHeight="false" outlineLevel="0" collapsed="false">
      <c r="A6955" s="250" t="n">
        <v>100200</v>
      </c>
      <c r="B6955" s="250" t="s">
        <v>7394</v>
      </c>
      <c r="C6955" s="250" t="s">
        <v>7389</v>
      </c>
      <c r="D6955" s="251" t="n">
        <v>0.55</v>
      </c>
    </row>
    <row r="6956" customFormat="false" ht="12.8" hidden="false" customHeight="false" outlineLevel="0" collapsed="false">
      <c r="A6956" s="250" t="n">
        <v>100201</v>
      </c>
      <c r="B6956" s="250" t="s">
        <v>7395</v>
      </c>
      <c r="C6956" s="250" t="s">
        <v>7389</v>
      </c>
      <c r="D6956" s="251" t="n">
        <v>1.09</v>
      </c>
    </row>
    <row r="6957" customFormat="false" ht="12.8" hidden="false" customHeight="false" outlineLevel="0" collapsed="false">
      <c r="A6957" s="250" t="n">
        <v>100202</v>
      </c>
      <c r="B6957" s="250" t="s">
        <v>7396</v>
      </c>
      <c r="C6957" s="250" t="s">
        <v>7389</v>
      </c>
      <c r="D6957" s="251" t="n">
        <v>1.27</v>
      </c>
    </row>
    <row r="6958" customFormat="false" ht="12.8" hidden="false" customHeight="false" outlineLevel="0" collapsed="false">
      <c r="A6958" s="250" t="n">
        <v>100203</v>
      </c>
      <c r="B6958" s="250" t="s">
        <v>7397</v>
      </c>
      <c r="C6958" s="250" t="s">
        <v>7389</v>
      </c>
      <c r="D6958" s="251" t="n">
        <v>1.51</v>
      </c>
    </row>
    <row r="6959" customFormat="false" ht="12.8" hidden="false" customHeight="false" outlineLevel="0" collapsed="false">
      <c r="A6959" s="250" t="n">
        <v>100204</v>
      </c>
      <c r="B6959" s="250" t="s">
        <v>7398</v>
      </c>
      <c r="C6959" s="250" t="s">
        <v>7389</v>
      </c>
      <c r="D6959" s="251" t="n">
        <v>0.12</v>
      </c>
    </row>
    <row r="6960" customFormat="false" ht="12.8" hidden="false" customHeight="false" outlineLevel="0" collapsed="false">
      <c r="A6960" s="250" t="n">
        <v>100205</v>
      </c>
      <c r="B6960" s="250" t="s">
        <v>7399</v>
      </c>
      <c r="C6960" s="250" t="s">
        <v>36</v>
      </c>
      <c r="D6960" s="251" t="n">
        <v>2002.74</v>
      </c>
    </row>
    <row r="6961" customFormat="false" ht="12.8" hidden="false" customHeight="false" outlineLevel="0" collapsed="false">
      <c r="A6961" s="250" t="n">
        <v>100206</v>
      </c>
      <c r="B6961" s="250" t="s">
        <v>7400</v>
      </c>
      <c r="C6961" s="250" t="s">
        <v>36</v>
      </c>
      <c r="D6961" s="251" t="n">
        <v>1447.64</v>
      </c>
    </row>
    <row r="6962" customFormat="false" ht="12.8" hidden="false" customHeight="false" outlineLevel="0" collapsed="false">
      <c r="A6962" s="250" t="n">
        <v>100207</v>
      </c>
      <c r="B6962" s="250" t="s">
        <v>7401</v>
      </c>
      <c r="C6962" s="250" t="s">
        <v>36</v>
      </c>
      <c r="D6962" s="251" t="n">
        <v>507.81</v>
      </c>
    </row>
    <row r="6963" customFormat="false" ht="12.8" hidden="false" customHeight="false" outlineLevel="0" collapsed="false">
      <c r="A6963" s="250" t="n">
        <v>100208</v>
      </c>
      <c r="B6963" s="250" t="s">
        <v>7402</v>
      </c>
      <c r="C6963" s="250" t="s">
        <v>7403</v>
      </c>
      <c r="D6963" s="251" t="n">
        <v>26.49</v>
      </c>
    </row>
    <row r="6964" customFormat="false" ht="12.8" hidden="false" customHeight="false" outlineLevel="0" collapsed="false">
      <c r="A6964" s="250" t="n">
        <v>100209</v>
      </c>
      <c r="B6964" s="250" t="s">
        <v>7404</v>
      </c>
      <c r="C6964" s="250" t="s">
        <v>7403</v>
      </c>
      <c r="D6964" s="251" t="n">
        <v>13.24</v>
      </c>
    </row>
    <row r="6965" customFormat="false" ht="12.8" hidden="false" customHeight="false" outlineLevel="0" collapsed="false">
      <c r="A6965" s="250" t="n">
        <v>100210</v>
      </c>
      <c r="B6965" s="250" t="s">
        <v>7405</v>
      </c>
      <c r="C6965" s="250" t="s">
        <v>7403</v>
      </c>
      <c r="D6965" s="251" t="n">
        <v>24.41</v>
      </c>
    </row>
    <row r="6966" customFormat="false" ht="12.8" hidden="false" customHeight="false" outlineLevel="0" collapsed="false">
      <c r="A6966" s="250" t="n">
        <v>100211</v>
      </c>
      <c r="B6966" s="250" t="s">
        <v>7406</v>
      </c>
      <c r="C6966" s="250" t="s">
        <v>7403</v>
      </c>
      <c r="D6966" s="251" t="n">
        <v>9.42</v>
      </c>
    </row>
    <row r="6967" customFormat="false" ht="12.8" hidden="false" customHeight="false" outlineLevel="0" collapsed="false">
      <c r="A6967" s="250" t="n">
        <v>100212</v>
      </c>
      <c r="B6967" s="250" t="s">
        <v>7407</v>
      </c>
      <c r="C6967" s="250" t="s">
        <v>7403</v>
      </c>
      <c r="D6967" s="251" t="n">
        <v>10.4</v>
      </c>
    </row>
    <row r="6968" customFormat="false" ht="12.8" hidden="false" customHeight="false" outlineLevel="0" collapsed="false">
      <c r="A6968" s="250" t="n">
        <v>100213</v>
      </c>
      <c r="B6968" s="250" t="s">
        <v>7408</v>
      </c>
      <c r="C6968" s="250" t="s">
        <v>7403</v>
      </c>
      <c r="D6968" s="251" t="n">
        <v>3.73</v>
      </c>
    </row>
    <row r="6969" customFormat="false" ht="12.8" hidden="false" customHeight="false" outlineLevel="0" collapsed="false">
      <c r="A6969" s="250" t="n">
        <v>100214</v>
      </c>
      <c r="B6969" s="250" t="s">
        <v>7409</v>
      </c>
      <c r="C6969" s="250" t="s">
        <v>7403</v>
      </c>
      <c r="D6969" s="251" t="n">
        <v>5.73</v>
      </c>
    </row>
    <row r="6970" customFormat="false" ht="12.8" hidden="false" customHeight="false" outlineLevel="0" collapsed="false">
      <c r="A6970" s="250" t="n">
        <v>100215</v>
      </c>
      <c r="B6970" s="250" t="s">
        <v>7410</v>
      </c>
      <c r="C6970" s="250" t="s">
        <v>7403</v>
      </c>
      <c r="D6970" s="251" t="n">
        <v>4.91</v>
      </c>
    </row>
    <row r="6971" customFormat="false" ht="12.8" hidden="false" customHeight="false" outlineLevel="0" collapsed="false">
      <c r="A6971" s="250" t="n">
        <v>100216</v>
      </c>
      <c r="B6971" s="250" t="s">
        <v>7411</v>
      </c>
      <c r="C6971" s="250" t="s">
        <v>7403</v>
      </c>
      <c r="D6971" s="251" t="n">
        <v>1.32</v>
      </c>
    </row>
    <row r="6972" customFormat="false" ht="12.8" hidden="false" customHeight="false" outlineLevel="0" collapsed="false">
      <c r="A6972" s="250" t="n">
        <v>100217</v>
      </c>
      <c r="B6972" s="250" t="s">
        <v>7412</v>
      </c>
      <c r="C6972" s="250" t="s">
        <v>7403</v>
      </c>
      <c r="D6972" s="251" t="n">
        <v>3.03</v>
      </c>
    </row>
    <row r="6973" customFormat="false" ht="12.8" hidden="false" customHeight="false" outlineLevel="0" collapsed="false">
      <c r="A6973" s="250" t="n">
        <v>100218</v>
      </c>
      <c r="B6973" s="250" t="s">
        <v>7413</v>
      </c>
      <c r="C6973" s="250" t="s">
        <v>7403</v>
      </c>
      <c r="D6973" s="251" t="n">
        <v>2.07</v>
      </c>
    </row>
    <row r="6974" customFormat="false" ht="12.8" hidden="false" customHeight="false" outlineLevel="0" collapsed="false">
      <c r="A6974" s="250" t="n">
        <v>100219</v>
      </c>
      <c r="B6974" s="250" t="s">
        <v>7414</v>
      </c>
      <c r="C6974" s="250" t="s">
        <v>7403</v>
      </c>
      <c r="D6974" s="251" t="n">
        <v>0.45</v>
      </c>
    </row>
    <row r="6975" customFormat="false" ht="12.8" hidden="false" customHeight="false" outlineLevel="0" collapsed="false">
      <c r="A6975" s="250" t="n">
        <v>100220</v>
      </c>
      <c r="B6975" s="250" t="s">
        <v>7415</v>
      </c>
      <c r="C6975" s="250" t="s">
        <v>7416</v>
      </c>
      <c r="D6975" s="251" t="n">
        <v>38.06</v>
      </c>
    </row>
    <row r="6976" customFormat="false" ht="12.8" hidden="false" customHeight="false" outlineLevel="0" collapsed="false">
      <c r="A6976" s="250" t="n">
        <v>100221</v>
      </c>
      <c r="B6976" s="250" t="s">
        <v>7417</v>
      </c>
      <c r="C6976" s="250" t="s">
        <v>7416</v>
      </c>
      <c r="D6976" s="251" t="n">
        <v>43.14</v>
      </c>
    </row>
    <row r="6977" customFormat="false" ht="12.8" hidden="false" customHeight="false" outlineLevel="0" collapsed="false">
      <c r="A6977" s="250" t="n">
        <v>100222</v>
      </c>
      <c r="B6977" s="250" t="s">
        <v>7418</v>
      </c>
      <c r="C6977" s="250" t="s">
        <v>7416</v>
      </c>
      <c r="D6977" s="251" t="n">
        <v>16.34</v>
      </c>
    </row>
    <row r="6978" customFormat="false" ht="12.8" hidden="false" customHeight="false" outlineLevel="0" collapsed="false">
      <c r="A6978" s="250" t="n">
        <v>100223</v>
      </c>
      <c r="B6978" s="250" t="s">
        <v>7419</v>
      </c>
      <c r="C6978" s="250" t="s">
        <v>7416</v>
      </c>
      <c r="D6978" s="251" t="n">
        <v>7.64</v>
      </c>
    </row>
    <row r="6979" customFormat="false" ht="12.8" hidden="false" customHeight="false" outlineLevel="0" collapsed="false">
      <c r="A6979" s="250" t="n">
        <v>100224</v>
      </c>
      <c r="B6979" s="250" t="s">
        <v>7420</v>
      </c>
      <c r="C6979" s="250" t="s">
        <v>7416</v>
      </c>
      <c r="D6979" s="251" t="n">
        <v>3.03</v>
      </c>
    </row>
    <row r="6980" customFormat="false" ht="12.8" hidden="false" customHeight="false" outlineLevel="0" collapsed="false">
      <c r="A6980" s="250" t="n">
        <v>100225</v>
      </c>
      <c r="B6980" s="250" t="s">
        <v>7421</v>
      </c>
      <c r="C6980" s="250" t="s">
        <v>7422</v>
      </c>
      <c r="D6980" s="251" t="n">
        <v>2.99</v>
      </c>
    </row>
    <row r="6981" customFormat="false" ht="12.8" hidden="false" customHeight="false" outlineLevel="0" collapsed="false">
      <c r="A6981" s="250" t="n">
        <v>100226</v>
      </c>
      <c r="B6981" s="250" t="s">
        <v>7423</v>
      </c>
      <c r="C6981" s="250" t="s">
        <v>7422</v>
      </c>
      <c r="D6981" s="251" t="n">
        <v>0.94</v>
      </c>
    </row>
    <row r="6982" customFormat="false" ht="12.8" hidden="false" customHeight="false" outlineLevel="0" collapsed="false">
      <c r="A6982" s="250" t="n">
        <v>100227</v>
      </c>
      <c r="B6982" s="250" t="s">
        <v>7424</v>
      </c>
      <c r="C6982" s="250" t="s">
        <v>7422</v>
      </c>
      <c r="D6982" s="251" t="n">
        <v>1.38</v>
      </c>
    </row>
    <row r="6983" customFormat="false" ht="12.8" hidden="false" customHeight="false" outlineLevel="0" collapsed="false">
      <c r="A6983" s="250" t="n">
        <v>100228</v>
      </c>
      <c r="B6983" s="250" t="s">
        <v>7425</v>
      </c>
      <c r="C6983" s="250" t="s">
        <v>7422</v>
      </c>
      <c r="D6983" s="251" t="n">
        <v>0.29</v>
      </c>
    </row>
    <row r="6984" customFormat="false" ht="12.8" hidden="false" customHeight="false" outlineLevel="0" collapsed="false">
      <c r="A6984" s="250" t="n">
        <v>100229</v>
      </c>
      <c r="B6984" s="250" t="s">
        <v>7426</v>
      </c>
      <c r="C6984" s="250" t="s">
        <v>2031</v>
      </c>
      <c r="D6984" s="251" t="n">
        <v>0.02</v>
      </c>
    </row>
    <row r="6985" customFormat="false" ht="12.8" hidden="false" customHeight="false" outlineLevel="0" collapsed="false">
      <c r="A6985" s="250" t="n">
        <v>100230</v>
      </c>
      <c r="B6985" s="250" t="s">
        <v>7427</v>
      </c>
      <c r="C6985" s="250" t="s">
        <v>2031</v>
      </c>
      <c r="D6985" s="251" t="n">
        <v>0.03</v>
      </c>
    </row>
    <row r="6986" customFormat="false" ht="12.8" hidden="false" customHeight="false" outlineLevel="0" collapsed="false">
      <c r="A6986" s="250" t="n">
        <v>100231</v>
      </c>
      <c r="B6986" s="250" t="s">
        <v>7428</v>
      </c>
      <c r="C6986" s="250" t="s">
        <v>2031</v>
      </c>
      <c r="D6986" s="251" t="n">
        <v>0.05</v>
      </c>
    </row>
    <row r="6987" customFormat="false" ht="12.8" hidden="false" customHeight="false" outlineLevel="0" collapsed="false">
      <c r="A6987" s="250" t="n">
        <v>100232</v>
      </c>
      <c r="B6987" s="250" t="s">
        <v>7429</v>
      </c>
      <c r="C6987" s="250" t="s">
        <v>204</v>
      </c>
      <c r="D6987" s="251" t="n">
        <v>0.5</v>
      </c>
    </row>
    <row r="6988" customFormat="false" ht="12.8" hidden="false" customHeight="false" outlineLevel="0" collapsed="false">
      <c r="A6988" s="250" t="n">
        <v>100233</v>
      </c>
      <c r="B6988" s="250" t="s">
        <v>7430</v>
      </c>
      <c r="C6988" s="250" t="s">
        <v>204</v>
      </c>
      <c r="D6988" s="251" t="n">
        <v>0.25</v>
      </c>
    </row>
    <row r="6989" customFormat="false" ht="12.8" hidden="false" customHeight="false" outlineLevel="0" collapsed="false">
      <c r="A6989" s="250" t="n">
        <v>100234</v>
      </c>
      <c r="B6989" s="250" t="s">
        <v>7431</v>
      </c>
      <c r="C6989" s="250" t="s">
        <v>23</v>
      </c>
      <c r="D6989" s="251" t="n">
        <v>0.75</v>
      </c>
    </row>
    <row r="6990" customFormat="false" ht="12.8" hidden="false" customHeight="false" outlineLevel="0" collapsed="false">
      <c r="A6990" s="250" t="n">
        <v>100235</v>
      </c>
      <c r="B6990" s="250" t="s">
        <v>7432</v>
      </c>
      <c r="C6990" s="250" t="s">
        <v>7433</v>
      </c>
      <c r="D6990" s="251" t="n">
        <v>0.05</v>
      </c>
    </row>
    <row r="6991" customFormat="false" ht="12.8" hidden="false" customHeight="false" outlineLevel="0" collapsed="false">
      <c r="A6991" s="250" t="n">
        <v>100236</v>
      </c>
      <c r="B6991" s="250" t="s">
        <v>7434</v>
      </c>
      <c r="C6991" s="250" t="s">
        <v>7435</v>
      </c>
      <c r="D6991" s="251" t="n">
        <v>3.79</v>
      </c>
    </row>
    <row r="6992" customFormat="false" ht="12.8" hidden="false" customHeight="false" outlineLevel="0" collapsed="false">
      <c r="A6992" s="250" t="n">
        <v>100237</v>
      </c>
      <c r="B6992" s="250" t="s">
        <v>7436</v>
      </c>
      <c r="C6992" s="250" t="s">
        <v>7435</v>
      </c>
      <c r="D6992" s="251" t="n">
        <v>4.55</v>
      </c>
    </row>
    <row r="6993" customFormat="false" ht="12.8" hidden="false" customHeight="false" outlineLevel="0" collapsed="false">
      <c r="A6993" s="250" t="n">
        <v>100238</v>
      </c>
      <c r="B6993" s="250" t="s">
        <v>7437</v>
      </c>
      <c r="C6993" s="250" t="s">
        <v>7435</v>
      </c>
      <c r="D6993" s="251" t="n">
        <v>7.28</v>
      </c>
    </row>
    <row r="6994" customFormat="false" ht="12.8" hidden="false" customHeight="false" outlineLevel="0" collapsed="false">
      <c r="A6994" s="250" t="n">
        <v>100239</v>
      </c>
      <c r="B6994" s="250" t="s">
        <v>7438</v>
      </c>
      <c r="C6994" s="250" t="s">
        <v>7435</v>
      </c>
      <c r="D6994" s="251" t="n">
        <v>9.1</v>
      </c>
    </row>
    <row r="6995" customFormat="false" ht="12.8" hidden="false" customHeight="false" outlineLevel="0" collapsed="false">
      <c r="A6995" s="250" t="n">
        <v>100240</v>
      </c>
      <c r="B6995" s="250" t="s">
        <v>7439</v>
      </c>
      <c r="C6995" s="250" t="s">
        <v>7435</v>
      </c>
      <c r="D6995" s="251" t="n">
        <v>5.46</v>
      </c>
    </row>
    <row r="6996" customFormat="false" ht="12.8" hidden="false" customHeight="false" outlineLevel="0" collapsed="false">
      <c r="A6996" s="250" t="n">
        <v>100241</v>
      </c>
      <c r="B6996" s="250" t="s">
        <v>7440</v>
      </c>
      <c r="C6996" s="250" t="s">
        <v>7435</v>
      </c>
      <c r="D6996" s="251" t="n">
        <v>9.1</v>
      </c>
    </row>
    <row r="6997" customFormat="false" ht="12.8" hidden="false" customHeight="false" outlineLevel="0" collapsed="false">
      <c r="A6997" s="250" t="n">
        <v>100242</v>
      </c>
      <c r="B6997" s="250" t="s">
        <v>7441</v>
      </c>
      <c r="C6997" s="250" t="s">
        <v>7435</v>
      </c>
      <c r="D6997" s="251" t="n">
        <v>26.9</v>
      </c>
    </row>
    <row r="6998" customFormat="false" ht="12.8" hidden="false" customHeight="false" outlineLevel="0" collapsed="false">
      <c r="A6998" s="250" t="n">
        <v>100243</v>
      </c>
      <c r="B6998" s="250" t="s">
        <v>7442</v>
      </c>
      <c r="C6998" s="250" t="s">
        <v>7435</v>
      </c>
      <c r="D6998" s="251" t="n">
        <v>4.37</v>
      </c>
    </row>
    <row r="6999" customFormat="false" ht="12.8" hidden="false" customHeight="false" outlineLevel="0" collapsed="false">
      <c r="A6999" s="250" t="n">
        <v>100244</v>
      </c>
      <c r="B6999" s="250" t="s">
        <v>7443</v>
      </c>
      <c r="C6999" s="250" t="s">
        <v>7435</v>
      </c>
      <c r="D6999" s="251" t="n">
        <v>5.46</v>
      </c>
    </row>
    <row r="7000" customFormat="false" ht="12.8" hidden="false" customHeight="false" outlineLevel="0" collapsed="false">
      <c r="A7000" s="250" t="n">
        <v>100245</v>
      </c>
      <c r="B7000" s="250" t="s">
        <v>7444</v>
      </c>
      <c r="C7000" s="250" t="s">
        <v>7435</v>
      </c>
      <c r="D7000" s="251" t="n">
        <v>10.92</v>
      </c>
    </row>
    <row r="7001" customFormat="false" ht="12.8" hidden="false" customHeight="false" outlineLevel="0" collapsed="false">
      <c r="A7001" s="250" t="n">
        <v>100246</v>
      </c>
      <c r="B7001" s="250" t="s">
        <v>7445</v>
      </c>
      <c r="C7001" s="250" t="s">
        <v>7435</v>
      </c>
      <c r="D7001" s="251" t="n">
        <v>3.64</v>
      </c>
    </row>
    <row r="7002" customFormat="false" ht="12.8" hidden="false" customHeight="false" outlineLevel="0" collapsed="false">
      <c r="A7002" s="250" t="n">
        <v>100247</v>
      </c>
      <c r="B7002" s="250" t="s">
        <v>7446</v>
      </c>
      <c r="C7002" s="250" t="s">
        <v>7435</v>
      </c>
      <c r="D7002" s="251" t="n">
        <v>4.55</v>
      </c>
    </row>
    <row r="7003" customFormat="false" ht="12.8" hidden="false" customHeight="false" outlineLevel="0" collapsed="false">
      <c r="A7003" s="250" t="n">
        <v>100248</v>
      </c>
      <c r="B7003" s="250" t="s">
        <v>7447</v>
      </c>
      <c r="C7003" s="250" t="s">
        <v>7435</v>
      </c>
      <c r="D7003" s="251" t="n">
        <v>17.93</v>
      </c>
    </row>
    <row r="7004" customFormat="false" ht="12.8" hidden="false" customHeight="false" outlineLevel="0" collapsed="false">
      <c r="A7004" s="250" t="n">
        <v>100249</v>
      </c>
      <c r="B7004" s="250" t="s">
        <v>7448</v>
      </c>
      <c r="C7004" s="250" t="s">
        <v>7435</v>
      </c>
      <c r="D7004" s="251" t="n">
        <v>3.64</v>
      </c>
    </row>
    <row r="7005" customFormat="false" ht="12.8" hidden="false" customHeight="false" outlineLevel="0" collapsed="false">
      <c r="A7005" s="250" t="n">
        <v>100250</v>
      </c>
      <c r="B7005" s="250" t="s">
        <v>7449</v>
      </c>
      <c r="C7005" s="250" t="s">
        <v>7435</v>
      </c>
      <c r="D7005" s="251" t="n">
        <v>6.06</v>
      </c>
    </row>
    <row r="7006" customFormat="false" ht="12.8" hidden="false" customHeight="false" outlineLevel="0" collapsed="false">
      <c r="A7006" s="250" t="n">
        <v>100251</v>
      </c>
      <c r="B7006" s="250" t="s">
        <v>7450</v>
      </c>
      <c r="C7006" s="250" t="s">
        <v>7435</v>
      </c>
      <c r="D7006" s="251" t="n">
        <v>17.93</v>
      </c>
    </row>
    <row r="7007" customFormat="false" ht="12.8" hidden="false" customHeight="false" outlineLevel="0" collapsed="false">
      <c r="A7007" s="250" t="n">
        <v>100252</v>
      </c>
      <c r="B7007" s="250" t="s">
        <v>7451</v>
      </c>
      <c r="C7007" s="250" t="s">
        <v>7435</v>
      </c>
      <c r="D7007" s="251" t="n">
        <v>26.9</v>
      </c>
    </row>
    <row r="7008" customFormat="false" ht="12.8" hidden="false" customHeight="false" outlineLevel="0" collapsed="false">
      <c r="A7008" s="250" t="n">
        <v>100253</v>
      </c>
      <c r="B7008" s="250" t="s">
        <v>7452</v>
      </c>
      <c r="C7008" s="250" t="s">
        <v>7435</v>
      </c>
      <c r="D7008" s="251" t="n">
        <v>35.87</v>
      </c>
    </row>
    <row r="7009" customFormat="false" ht="12.8" hidden="false" customHeight="false" outlineLevel="0" collapsed="false">
      <c r="A7009" s="250" t="n">
        <v>100254</v>
      </c>
      <c r="B7009" s="250" t="s">
        <v>7453</v>
      </c>
      <c r="C7009" s="250" t="s">
        <v>7435</v>
      </c>
      <c r="D7009" s="251" t="n">
        <v>53.81</v>
      </c>
    </row>
    <row r="7010" customFormat="false" ht="12.8" hidden="false" customHeight="false" outlineLevel="0" collapsed="false">
      <c r="A7010" s="250" t="n">
        <v>100255</v>
      </c>
      <c r="B7010" s="250" t="s">
        <v>7454</v>
      </c>
      <c r="C7010" s="250" t="s">
        <v>7435</v>
      </c>
      <c r="D7010" s="251" t="n">
        <v>18.21</v>
      </c>
    </row>
    <row r="7011" customFormat="false" ht="12.8" hidden="false" customHeight="false" outlineLevel="0" collapsed="false">
      <c r="A7011" s="250" t="n">
        <v>100256</v>
      </c>
      <c r="B7011" s="250" t="s">
        <v>7455</v>
      </c>
      <c r="C7011" s="250" t="s">
        <v>7435</v>
      </c>
      <c r="D7011" s="251" t="n">
        <v>12.14</v>
      </c>
    </row>
    <row r="7012" customFormat="false" ht="12.8" hidden="false" customHeight="false" outlineLevel="0" collapsed="false">
      <c r="A7012" s="250" t="n">
        <v>100257</v>
      </c>
      <c r="B7012" s="250" t="s">
        <v>7456</v>
      </c>
      <c r="C7012" s="250" t="s">
        <v>7435</v>
      </c>
      <c r="D7012" s="251" t="n">
        <v>7.28</v>
      </c>
    </row>
    <row r="7013" customFormat="false" ht="12.8" hidden="false" customHeight="false" outlineLevel="0" collapsed="false">
      <c r="A7013" s="250" t="n">
        <v>100258</v>
      </c>
      <c r="B7013" s="250" t="s">
        <v>7457</v>
      </c>
      <c r="C7013" s="250" t="s">
        <v>7435</v>
      </c>
      <c r="D7013" s="251" t="n">
        <v>18.21</v>
      </c>
    </row>
    <row r="7014" customFormat="false" ht="12.8" hidden="false" customHeight="false" outlineLevel="0" collapsed="false">
      <c r="A7014" s="250" t="n">
        <v>100259</v>
      </c>
      <c r="B7014" s="250" t="s">
        <v>7458</v>
      </c>
      <c r="C7014" s="250" t="s">
        <v>7435</v>
      </c>
      <c r="D7014" s="251" t="n">
        <v>35.87</v>
      </c>
    </row>
    <row r="7015" customFormat="false" ht="12.8" hidden="false" customHeight="false" outlineLevel="0" collapsed="false">
      <c r="A7015" s="250" t="n">
        <v>100260</v>
      </c>
      <c r="B7015" s="250" t="s">
        <v>7459</v>
      </c>
      <c r="C7015" s="250" t="s">
        <v>7389</v>
      </c>
      <c r="D7015" s="251" t="n">
        <v>11.82</v>
      </c>
    </row>
    <row r="7016" customFormat="false" ht="12.8" hidden="false" customHeight="false" outlineLevel="0" collapsed="false">
      <c r="A7016" s="250" t="n">
        <v>100261</v>
      </c>
      <c r="B7016" s="250" t="s">
        <v>7460</v>
      </c>
      <c r="C7016" s="250" t="s">
        <v>7389</v>
      </c>
      <c r="D7016" s="251" t="n">
        <v>7.43</v>
      </c>
    </row>
    <row r="7017" customFormat="false" ht="12.8" hidden="false" customHeight="false" outlineLevel="0" collapsed="false">
      <c r="A7017" s="250" t="n">
        <v>100262</v>
      </c>
      <c r="B7017" s="250" t="s">
        <v>7461</v>
      </c>
      <c r="C7017" s="250" t="s">
        <v>7389</v>
      </c>
      <c r="D7017" s="251" t="n">
        <v>4.6</v>
      </c>
    </row>
    <row r="7018" customFormat="false" ht="12.8" hidden="false" customHeight="false" outlineLevel="0" collapsed="false">
      <c r="A7018" s="250" t="n">
        <v>100263</v>
      </c>
      <c r="B7018" s="250" t="s">
        <v>7462</v>
      </c>
      <c r="C7018" s="250" t="s">
        <v>7389</v>
      </c>
      <c r="D7018" s="251" t="n">
        <v>2.95</v>
      </c>
    </row>
    <row r="7019" customFormat="false" ht="12.8" hidden="false" customHeight="false" outlineLevel="0" collapsed="false">
      <c r="A7019" s="250" t="n">
        <v>100264</v>
      </c>
      <c r="B7019" s="250" t="s">
        <v>7463</v>
      </c>
      <c r="C7019" s="250" t="s">
        <v>7416</v>
      </c>
      <c r="D7019" s="251" t="n">
        <v>53.73</v>
      </c>
    </row>
    <row r="7020" customFormat="false" ht="12.8" hidden="false" customHeight="false" outlineLevel="0" collapsed="false">
      <c r="A7020" s="250" t="n">
        <v>100265</v>
      </c>
      <c r="B7020" s="250" t="s">
        <v>7464</v>
      </c>
      <c r="C7020" s="250" t="s">
        <v>23</v>
      </c>
      <c r="D7020" s="251" t="n">
        <v>1.12</v>
      </c>
    </row>
    <row r="7021" customFormat="false" ht="12.8" hidden="false" customHeight="false" outlineLevel="0" collapsed="false">
      <c r="A7021" s="250" t="n">
        <v>100266</v>
      </c>
      <c r="B7021" s="250" t="s">
        <v>7465</v>
      </c>
      <c r="C7021" s="250" t="s">
        <v>7403</v>
      </c>
      <c r="D7021" s="251" t="n">
        <v>114.18</v>
      </c>
    </row>
    <row r="7022" customFormat="false" ht="12.8" hidden="false" customHeight="false" outlineLevel="0" collapsed="false">
      <c r="A7022" s="250" t="n">
        <v>100267</v>
      </c>
      <c r="B7022" s="250" t="s">
        <v>7466</v>
      </c>
      <c r="C7022" s="250" t="s">
        <v>204</v>
      </c>
      <c r="D7022" s="251" t="n">
        <v>2.26</v>
      </c>
    </row>
    <row r="7023" customFormat="false" ht="12.8" hidden="false" customHeight="false" outlineLevel="0" collapsed="false">
      <c r="A7023" s="250" t="n">
        <v>100268</v>
      </c>
      <c r="B7023" s="250" t="s">
        <v>7467</v>
      </c>
      <c r="C7023" s="250" t="s">
        <v>7403</v>
      </c>
      <c r="D7023" s="251" t="n">
        <v>114.18</v>
      </c>
    </row>
    <row r="7024" customFormat="false" ht="12.8" hidden="false" customHeight="false" outlineLevel="0" collapsed="false">
      <c r="A7024" s="250" t="n">
        <v>100269</v>
      </c>
      <c r="B7024" s="250" t="s">
        <v>7468</v>
      </c>
      <c r="C7024" s="250" t="s">
        <v>204</v>
      </c>
      <c r="D7024" s="251" t="n">
        <v>2.26</v>
      </c>
    </row>
    <row r="7025" customFormat="false" ht="12.8" hidden="false" customHeight="false" outlineLevel="0" collapsed="false">
      <c r="A7025" s="250" t="n">
        <v>100270</v>
      </c>
      <c r="B7025" s="250" t="s">
        <v>7469</v>
      </c>
      <c r="C7025" s="250" t="s">
        <v>7403</v>
      </c>
      <c r="D7025" s="251" t="n">
        <v>85.59</v>
      </c>
    </row>
    <row r="7026" customFormat="false" ht="12.8" hidden="false" customHeight="false" outlineLevel="0" collapsed="false">
      <c r="A7026" s="250" t="n">
        <v>100271</v>
      </c>
      <c r="B7026" s="250" t="s">
        <v>7470</v>
      </c>
      <c r="C7026" s="250" t="s">
        <v>7416</v>
      </c>
      <c r="D7026" s="251" t="n">
        <v>85.64</v>
      </c>
    </row>
    <row r="7027" customFormat="false" ht="12.8" hidden="false" customHeight="false" outlineLevel="0" collapsed="false">
      <c r="A7027" s="250" t="n">
        <v>100272</v>
      </c>
      <c r="B7027" s="250" t="s">
        <v>7471</v>
      </c>
      <c r="C7027" s="250" t="s">
        <v>23</v>
      </c>
      <c r="D7027" s="251" t="n">
        <v>1.69</v>
      </c>
    </row>
    <row r="7028" customFormat="false" ht="12.8" hidden="false" customHeight="false" outlineLevel="0" collapsed="false">
      <c r="A7028" s="250" t="n">
        <v>100273</v>
      </c>
      <c r="B7028" s="250" t="s">
        <v>7472</v>
      </c>
      <c r="C7028" s="250" t="s">
        <v>7389</v>
      </c>
      <c r="D7028" s="251" t="n">
        <v>4.46</v>
      </c>
    </row>
    <row r="7029" customFormat="false" ht="12.8" hidden="false" customHeight="false" outlineLevel="0" collapsed="false">
      <c r="A7029" s="250" t="n">
        <v>100274</v>
      </c>
      <c r="B7029" s="250" t="s">
        <v>7473</v>
      </c>
      <c r="C7029" s="250" t="s">
        <v>7416</v>
      </c>
      <c r="D7029" s="251" t="n">
        <v>38.08</v>
      </c>
    </row>
    <row r="7030" customFormat="false" ht="12.8" hidden="false" customHeight="false" outlineLevel="0" collapsed="false">
      <c r="A7030" s="250" t="n">
        <v>100275</v>
      </c>
      <c r="B7030" s="250" t="s">
        <v>7474</v>
      </c>
      <c r="C7030" s="250" t="s">
        <v>7416</v>
      </c>
      <c r="D7030" s="251" t="n">
        <v>24.62</v>
      </c>
    </row>
    <row r="7031" customFormat="false" ht="12.8" hidden="false" customHeight="false" outlineLevel="0" collapsed="false">
      <c r="A7031" s="250" t="n">
        <v>100276</v>
      </c>
      <c r="B7031" s="250" t="s">
        <v>7475</v>
      </c>
      <c r="C7031" s="250" t="s">
        <v>7416</v>
      </c>
      <c r="D7031" s="251" t="n">
        <v>44.93</v>
      </c>
    </row>
    <row r="7032" customFormat="false" ht="12.8" hidden="false" customHeight="false" outlineLevel="0" collapsed="false">
      <c r="A7032" s="250" t="n">
        <v>100277</v>
      </c>
      <c r="B7032" s="250" t="s">
        <v>7476</v>
      </c>
      <c r="C7032" s="250" t="s">
        <v>7416</v>
      </c>
      <c r="D7032" s="251" t="n">
        <v>1.93</v>
      </c>
    </row>
    <row r="7033" customFormat="false" ht="12.8" hidden="false" customHeight="false" outlineLevel="0" collapsed="false">
      <c r="A7033" s="250" t="n">
        <v>100278</v>
      </c>
      <c r="B7033" s="250" t="s">
        <v>7477</v>
      </c>
      <c r="C7033" s="250" t="s">
        <v>7403</v>
      </c>
      <c r="D7033" s="251" t="n">
        <v>54.63</v>
      </c>
    </row>
    <row r="7034" customFormat="false" ht="12.8" hidden="false" customHeight="false" outlineLevel="0" collapsed="false">
      <c r="A7034" s="250" t="n">
        <v>100279</v>
      </c>
      <c r="B7034" s="250" t="s">
        <v>7478</v>
      </c>
      <c r="C7034" s="250" t="s">
        <v>204</v>
      </c>
      <c r="D7034" s="251" t="n">
        <v>1.05</v>
      </c>
    </row>
    <row r="7035" customFormat="false" ht="12.8" hidden="false" customHeight="false" outlineLevel="0" collapsed="false">
      <c r="A7035" s="250" t="n">
        <v>100280</v>
      </c>
      <c r="B7035" s="250" t="s">
        <v>7479</v>
      </c>
      <c r="C7035" s="250" t="s">
        <v>7403</v>
      </c>
      <c r="D7035" s="251" t="n">
        <v>25.08</v>
      </c>
    </row>
    <row r="7036" customFormat="false" ht="12.8" hidden="false" customHeight="false" outlineLevel="0" collapsed="false">
      <c r="A7036" s="250" t="n">
        <v>100281</v>
      </c>
      <c r="B7036" s="250" t="s">
        <v>7480</v>
      </c>
      <c r="C7036" s="250" t="s">
        <v>7403</v>
      </c>
      <c r="D7036" s="251" t="n">
        <v>3.72</v>
      </c>
    </row>
    <row r="7037" customFormat="false" ht="12.8" hidden="false" customHeight="false" outlineLevel="0" collapsed="false">
      <c r="A7037" s="250" t="n">
        <v>100282</v>
      </c>
      <c r="B7037" s="250" t="s">
        <v>7481</v>
      </c>
      <c r="C7037" s="250" t="s">
        <v>7416</v>
      </c>
      <c r="D7037" s="251" t="n">
        <v>213.93</v>
      </c>
    </row>
    <row r="7038" customFormat="false" ht="12.8" hidden="false" customHeight="false" outlineLevel="0" collapsed="false">
      <c r="A7038" s="250" t="n">
        <v>100283</v>
      </c>
      <c r="B7038" s="250" t="s">
        <v>7482</v>
      </c>
      <c r="C7038" s="250" t="s">
        <v>7416</v>
      </c>
      <c r="D7038" s="251" t="n">
        <v>34.56</v>
      </c>
    </row>
    <row r="7039" customFormat="false" ht="12.8" hidden="false" customHeight="false" outlineLevel="0" collapsed="false">
      <c r="A7039" s="250" t="n">
        <v>100284</v>
      </c>
      <c r="B7039" s="250" t="s">
        <v>7483</v>
      </c>
      <c r="C7039" s="250" t="s">
        <v>7416</v>
      </c>
      <c r="D7039" s="251" t="n">
        <v>10.86</v>
      </c>
    </row>
    <row r="7040" customFormat="false" ht="12.8" hidden="false" customHeight="false" outlineLevel="0" collapsed="false">
      <c r="A7040" s="250" t="n">
        <v>100285</v>
      </c>
      <c r="B7040" s="250" t="s">
        <v>7484</v>
      </c>
      <c r="C7040" s="250" t="s">
        <v>7435</v>
      </c>
      <c r="D7040" s="251" t="n">
        <v>57.48</v>
      </c>
    </row>
    <row r="7041" customFormat="false" ht="12.8" hidden="false" customHeight="false" outlineLevel="0" collapsed="false">
      <c r="A7041" s="250" t="n">
        <v>100286</v>
      </c>
      <c r="B7041" s="250" t="s">
        <v>7485</v>
      </c>
      <c r="C7041" s="250" t="s">
        <v>7435</v>
      </c>
      <c r="D7041" s="251" t="n">
        <v>18.73</v>
      </c>
    </row>
    <row r="7042" customFormat="false" ht="12.8" hidden="false" customHeight="false" outlineLevel="0" collapsed="false">
      <c r="A7042" s="250" t="n">
        <v>100287</v>
      </c>
      <c r="B7042" s="250" t="s">
        <v>7486</v>
      </c>
      <c r="C7042" s="250" t="s">
        <v>7435</v>
      </c>
      <c r="D7042" s="251" t="n">
        <v>17.93</v>
      </c>
    </row>
    <row r="7043" customFormat="false" ht="12.8" hidden="false" customHeight="false" outlineLevel="0" collapsed="false">
      <c r="A7043" s="250" t="n">
        <v>99802</v>
      </c>
      <c r="B7043" s="250" t="s">
        <v>7487</v>
      </c>
      <c r="C7043" s="250" t="s">
        <v>23</v>
      </c>
      <c r="D7043" s="251" t="n">
        <v>0.73</v>
      </c>
    </row>
    <row r="7044" customFormat="false" ht="12.8" hidden="false" customHeight="false" outlineLevel="0" collapsed="false">
      <c r="A7044" s="250" t="n">
        <v>99803</v>
      </c>
      <c r="B7044" s="250" t="s">
        <v>7488</v>
      </c>
      <c r="C7044" s="250" t="s">
        <v>23</v>
      </c>
      <c r="D7044" s="251" t="n">
        <v>2.84</v>
      </c>
    </row>
    <row r="7045" customFormat="false" ht="12.8" hidden="false" customHeight="false" outlineLevel="0" collapsed="false">
      <c r="A7045" s="250" t="n">
        <v>99804</v>
      </c>
      <c r="B7045" s="250" t="s">
        <v>7489</v>
      </c>
      <c r="C7045" s="250" t="s">
        <v>23</v>
      </c>
      <c r="D7045" s="251" t="n">
        <v>7.34</v>
      </c>
    </row>
    <row r="7046" customFormat="false" ht="12.8" hidden="false" customHeight="false" outlineLevel="0" collapsed="false">
      <c r="A7046" s="250" t="n">
        <v>99805</v>
      </c>
      <c r="B7046" s="250" t="s">
        <v>7490</v>
      </c>
      <c r="C7046" s="250" t="s">
        <v>23</v>
      </c>
      <c r="D7046" s="251" t="n">
        <v>15.11</v>
      </c>
    </row>
    <row r="7047" customFormat="false" ht="12.8" hidden="false" customHeight="false" outlineLevel="0" collapsed="false">
      <c r="A7047" s="250" t="n">
        <v>99806</v>
      </c>
      <c r="B7047" s="250" t="s">
        <v>7491</v>
      </c>
      <c r="C7047" s="250" t="s">
        <v>23</v>
      </c>
      <c r="D7047" s="251" t="n">
        <v>1.17</v>
      </c>
    </row>
    <row r="7048" customFormat="false" ht="12.8" hidden="false" customHeight="false" outlineLevel="0" collapsed="false">
      <c r="A7048" s="250" t="n">
        <v>99807</v>
      </c>
      <c r="B7048" s="250" t="s">
        <v>7492</v>
      </c>
      <c r="C7048" s="250" t="s">
        <v>23</v>
      </c>
      <c r="D7048" s="251" t="n">
        <v>2.21</v>
      </c>
    </row>
    <row r="7049" customFormat="false" ht="12.8" hidden="false" customHeight="false" outlineLevel="0" collapsed="false">
      <c r="A7049" s="250" t="n">
        <v>99808</v>
      </c>
      <c r="B7049" s="250" t="s">
        <v>7493</v>
      </c>
      <c r="C7049" s="250" t="s">
        <v>23</v>
      </c>
      <c r="D7049" s="251" t="n">
        <v>5.14</v>
      </c>
    </row>
    <row r="7050" customFormat="false" ht="12.8" hidden="false" customHeight="false" outlineLevel="0" collapsed="false">
      <c r="A7050" s="250" t="n">
        <v>99809</v>
      </c>
      <c r="B7050" s="250" t="s">
        <v>7494</v>
      </c>
      <c r="C7050" s="250" t="s">
        <v>23</v>
      </c>
      <c r="D7050" s="251" t="n">
        <v>8.09</v>
      </c>
    </row>
    <row r="7051" customFormat="false" ht="12.8" hidden="false" customHeight="false" outlineLevel="0" collapsed="false">
      <c r="A7051" s="250" t="n">
        <v>99810</v>
      </c>
      <c r="B7051" s="250" t="s">
        <v>7495</v>
      </c>
      <c r="C7051" s="250" t="s">
        <v>23</v>
      </c>
      <c r="D7051" s="251" t="n">
        <v>10.03</v>
      </c>
    </row>
    <row r="7052" customFormat="false" ht="12.8" hidden="false" customHeight="false" outlineLevel="0" collapsed="false">
      <c r="A7052" s="250" t="n">
        <v>99811</v>
      </c>
      <c r="B7052" s="250" t="s">
        <v>7496</v>
      </c>
      <c r="C7052" s="250" t="s">
        <v>23</v>
      </c>
      <c r="D7052" s="251" t="n">
        <v>4.83</v>
      </c>
    </row>
    <row r="7053" customFormat="false" ht="12.8" hidden="false" customHeight="false" outlineLevel="0" collapsed="false">
      <c r="A7053" s="250" t="n">
        <v>99812</v>
      </c>
      <c r="B7053" s="250" t="s">
        <v>7497</v>
      </c>
      <c r="C7053" s="250" t="s">
        <v>23</v>
      </c>
      <c r="D7053" s="251" t="n">
        <v>1.55</v>
      </c>
    </row>
    <row r="7054" customFormat="false" ht="12.8" hidden="false" customHeight="false" outlineLevel="0" collapsed="false">
      <c r="A7054" s="250" t="n">
        <v>99813</v>
      </c>
      <c r="B7054" s="250" t="s">
        <v>7498</v>
      </c>
      <c r="C7054" s="250" t="s">
        <v>23</v>
      </c>
      <c r="D7054" s="251" t="n">
        <v>1.3</v>
      </c>
    </row>
    <row r="7055" customFormat="false" ht="12.8" hidden="false" customHeight="false" outlineLevel="0" collapsed="false">
      <c r="A7055" s="250" t="n">
        <v>99814</v>
      </c>
      <c r="B7055" s="250" t="s">
        <v>157</v>
      </c>
      <c r="C7055" s="250" t="s">
        <v>23</v>
      </c>
      <c r="D7055" s="251" t="n">
        <v>2.62</v>
      </c>
    </row>
    <row r="7056" customFormat="false" ht="12.8" hidden="false" customHeight="false" outlineLevel="0" collapsed="false">
      <c r="A7056" s="250" t="n">
        <v>99815</v>
      </c>
      <c r="B7056" s="250" t="s">
        <v>7499</v>
      </c>
      <c r="C7056" s="250" t="s">
        <v>204</v>
      </c>
      <c r="D7056" s="251" t="n">
        <v>10.77</v>
      </c>
    </row>
    <row r="7057" customFormat="false" ht="12.8" hidden="false" customHeight="false" outlineLevel="0" collapsed="false">
      <c r="A7057" s="250" t="n">
        <v>99816</v>
      </c>
      <c r="B7057" s="250" t="s">
        <v>7500</v>
      </c>
      <c r="C7057" s="250" t="s">
        <v>204</v>
      </c>
      <c r="D7057" s="251" t="n">
        <v>11.5</v>
      </c>
    </row>
    <row r="7058" customFormat="false" ht="12.8" hidden="false" customHeight="false" outlineLevel="0" collapsed="false">
      <c r="A7058" s="250" t="n">
        <v>99817</v>
      </c>
      <c r="B7058" s="250" t="s">
        <v>7501</v>
      </c>
      <c r="C7058" s="250" t="s">
        <v>204</v>
      </c>
      <c r="D7058" s="251" t="n">
        <v>6.4</v>
      </c>
    </row>
    <row r="7059" customFormat="false" ht="12.8" hidden="false" customHeight="false" outlineLevel="0" collapsed="false">
      <c r="A7059" s="250" t="n">
        <v>99818</v>
      </c>
      <c r="B7059" s="250" t="s">
        <v>7502</v>
      </c>
      <c r="C7059" s="250" t="s">
        <v>204</v>
      </c>
      <c r="D7059" s="251" t="n">
        <v>6.4</v>
      </c>
    </row>
    <row r="7060" customFormat="false" ht="12.8" hidden="false" customHeight="false" outlineLevel="0" collapsed="false">
      <c r="A7060" s="250" t="n">
        <v>99819</v>
      </c>
      <c r="B7060" s="250" t="s">
        <v>7503</v>
      </c>
      <c r="C7060" s="250" t="s">
        <v>23</v>
      </c>
      <c r="D7060" s="251" t="n">
        <v>22.97</v>
      </c>
    </row>
    <row r="7061" customFormat="false" ht="12.8" hidden="false" customHeight="false" outlineLevel="0" collapsed="false">
      <c r="A7061" s="250" t="n">
        <v>99820</v>
      </c>
      <c r="B7061" s="250" t="s">
        <v>7504</v>
      </c>
      <c r="C7061" s="250" t="s">
        <v>23</v>
      </c>
      <c r="D7061" s="251" t="n">
        <v>2.44</v>
      </c>
    </row>
    <row r="7062" customFormat="false" ht="12.8" hidden="false" customHeight="false" outlineLevel="0" collapsed="false">
      <c r="A7062" s="250" t="n">
        <v>99821</v>
      </c>
      <c r="B7062" s="250" t="s">
        <v>7505</v>
      </c>
      <c r="C7062" s="250" t="s">
        <v>23</v>
      </c>
      <c r="D7062" s="251" t="n">
        <v>3.74</v>
      </c>
    </row>
    <row r="7063" customFormat="false" ht="12.8" hidden="false" customHeight="false" outlineLevel="0" collapsed="false">
      <c r="A7063" s="250" t="n">
        <v>99822</v>
      </c>
      <c r="B7063" s="250" t="s">
        <v>7506</v>
      </c>
      <c r="C7063" s="250" t="s">
        <v>23</v>
      </c>
      <c r="D7063" s="251" t="n">
        <v>1.37</v>
      </c>
    </row>
    <row r="7064" customFormat="false" ht="12.8" hidden="false" customHeight="false" outlineLevel="0" collapsed="false">
      <c r="A7064" s="250" t="n">
        <v>99823</v>
      </c>
      <c r="B7064" s="250" t="s">
        <v>7507</v>
      </c>
      <c r="C7064" s="250" t="s">
        <v>23</v>
      </c>
      <c r="D7064" s="251" t="n">
        <v>2.91</v>
      </c>
    </row>
    <row r="7065" customFormat="false" ht="12.8" hidden="false" customHeight="false" outlineLevel="0" collapsed="false">
      <c r="A7065" s="250" t="n">
        <v>99824</v>
      </c>
      <c r="B7065" s="250" t="s">
        <v>7508</v>
      </c>
      <c r="C7065" s="250" t="s">
        <v>23</v>
      </c>
      <c r="D7065" s="251" t="n">
        <v>3.24</v>
      </c>
    </row>
    <row r="7066" customFormat="false" ht="12.8" hidden="false" customHeight="false" outlineLevel="0" collapsed="false">
      <c r="A7066" s="250" t="n">
        <v>99825</v>
      </c>
      <c r="B7066" s="250" t="s">
        <v>7509</v>
      </c>
      <c r="C7066" s="250" t="s">
        <v>23</v>
      </c>
      <c r="D7066" s="251" t="n">
        <v>4.45</v>
      </c>
    </row>
    <row r="7067" customFormat="false" ht="12.8" hidden="false" customHeight="false" outlineLevel="0" collapsed="false">
      <c r="A7067" s="250" t="n">
        <v>99826</v>
      </c>
      <c r="B7067" s="250" t="s">
        <v>7510</v>
      </c>
      <c r="C7067" s="250" t="s">
        <v>23</v>
      </c>
      <c r="D7067" s="251" t="n">
        <v>2.11</v>
      </c>
    </row>
    <row r="7068" customFormat="false" ht="12.8" hidden="false" customHeight="false" outlineLevel="0" collapsed="false">
      <c r="A7068" s="250" t="n">
        <v>97013</v>
      </c>
      <c r="B7068" s="250" t="s">
        <v>7511</v>
      </c>
      <c r="C7068" s="250" t="s">
        <v>171</v>
      </c>
      <c r="D7068" s="251" t="n">
        <v>87.16</v>
      </c>
    </row>
    <row r="7069" customFormat="false" ht="12.8" hidden="false" customHeight="false" outlineLevel="0" collapsed="false">
      <c r="A7069" s="250" t="n">
        <v>97014</v>
      </c>
      <c r="B7069" s="250" t="s">
        <v>7512</v>
      </c>
      <c r="C7069" s="250" t="s">
        <v>171</v>
      </c>
      <c r="D7069" s="251" t="n">
        <v>66</v>
      </c>
    </row>
    <row r="7070" customFormat="false" ht="12.8" hidden="false" customHeight="false" outlineLevel="0" collapsed="false">
      <c r="A7070" s="250" t="n">
        <v>97015</v>
      </c>
      <c r="B7070" s="250" t="s">
        <v>7513</v>
      </c>
      <c r="C7070" s="250" t="s">
        <v>171</v>
      </c>
      <c r="D7070" s="251" t="n">
        <v>55.43</v>
      </c>
    </row>
    <row r="7071" customFormat="false" ht="12.8" hidden="false" customHeight="false" outlineLevel="0" collapsed="false">
      <c r="A7071" s="250" t="n">
        <v>97016</v>
      </c>
      <c r="B7071" s="250" t="s">
        <v>7514</v>
      </c>
      <c r="C7071" s="250" t="s">
        <v>171</v>
      </c>
      <c r="D7071" s="251" t="n">
        <v>70.3</v>
      </c>
    </row>
    <row r="7072" customFormat="false" ht="12.8" hidden="false" customHeight="false" outlineLevel="0" collapsed="false">
      <c r="A7072" s="250" t="n">
        <v>97017</v>
      </c>
      <c r="B7072" s="250" t="s">
        <v>7515</v>
      </c>
      <c r="C7072" s="250" t="s">
        <v>171</v>
      </c>
      <c r="D7072" s="251" t="n">
        <v>52.97</v>
      </c>
    </row>
    <row r="7073" customFormat="false" ht="12.8" hidden="false" customHeight="false" outlineLevel="0" collapsed="false">
      <c r="A7073" s="250" t="n">
        <v>97018</v>
      </c>
      <c r="B7073" s="250" t="s">
        <v>7516</v>
      </c>
      <c r="C7073" s="250" t="s">
        <v>171</v>
      </c>
      <c r="D7073" s="251" t="n">
        <v>44.36</v>
      </c>
    </row>
    <row r="7074" customFormat="false" ht="12.8" hidden="false" customHeight="false" outlineLevel="0" collapsed="false">
      <c r="A7074" s="250" t="n">
        <v>97031</v>
      </c>
      <c r="B7074" s="250" t="s">
        <v>7517</v>
      </c>
      <c r="C7074" s="250" t="s">
        <v>171</v>
      </c>
      <c r="D7074" s="251" t="n">
        <v>102.62</v>
      </c>
    </row>
    <row r="7075" customFormat="false" ht="12.8" hidden="false" customHeight="false" outlineLevel="0" collapsed="false">
      <c r="A7075" s="250" t="n">
        <v>97032</v>
      </c>
      <c r="B7075" s="250" t="s">
        <v>7518</v>
      </c>
      <c r="C7075" s="250" t="s">
        <v>171</v>
      </c>
      <c r="D7075" s="251" t="n">
        <v>63.99</v>
      </c>
    </row>
    <row r="7076" customFormat="false" ht="12.8" hidden="false" customHeight="false" outlineLevel="0" collapsed="false">
      <c r="A7076" s="250" t="n">
        <v>97033</v>
      </c>
      <c r="B7076" s="250" t="s">
        <v>7519</v>
      </c>
      <c r="C7076" s="250" t="s">
        <v>171</v>
      </c>
      <c r="D7076" s="251" t="n">
        <v>99.49</v>
      </c>
    </row>
    <row r="7077" customFormat="false" ht="12.8" hidden="false" customHeight="false" outlineLevel="0" collapsed="false">
      <c r="A7077" s="250" t="n">
        <v>97034</v>
      </c>
      <c r="B7077" s="250" t="s">
        <v>7520</v>
      </c>
      <c r="C7077" s="250" t="s">
        <v>171</v>
      </c>
      <c r="D7077" s="251" t="n">
        <v>65.87</v>
      </c>
    </row>
    <row r="7078" customFormat="false" ht="12.8" hidden="false" customHeight="false" outlineLevel="0" collapsed="false">
      <c r="A7078" s="250" t="n">
        <v>97039</v>
      </c>
      <c r="B7078" s="250" t="s">
        <v>7521</v>
      </c>
      <c r="C7078" s="250" t="s">
        <v>23</v>
      </c>
      <c r="D7078" s="251" t="n">
        <v>74.43</v>
      </c>
    </row>
    <row r="7079" customFormat="false" ht="12.8" hidden="false" customHeight="false" outlineLevel="0" collapsed="false">
      <c r="A7079" s="250" t="n">
        <v>97040</v>
      </c>
      <c r="B7079" s="250" t="s">
        <v>7522</v>
      </c>
      <c r="C7079" s="250" t="s">
        <v>23</v>
      </c>
      <c r="D7079" s="251" t="n">
        <v>19.82</v>
      </c>
    </row>
    <row r="7080" customFormat="false" ht="12.8" hidden="false" customHeight="false" outlineLevel="0" collapsed="false">
      <c r="A7080" s="250" t="n">
        <v>97041</v>
      </c>
      <c r="B7080" s="250" t="s">
        <v>7523</v>
      </c>
      <c r="C7080" s="250" t="s">
        <v>23</v>
      </c>
      <c r="D7080" s="251" t="n">
        <v>141.32</v>
      </c>
    </row>
    <row r="7081" customFormat="false" ht="12.8" hidden="false" customHeight="false" outlineLevel="0" collapsed="false">
      <c r="A7081" s="250" t="n">
        <v>97046</v>
      </c>
      <c r="B7081" s="250" t="s">
        <v>7524</v>
      </c>
      <c r="C7081" s="250" t="s">
        <v>23</v>
      </c>
      <c r="D7081" s="251" t="n">
        <v>0.37</v>
      </c>
    </row>
    <row r="7082" customFormat="false" ht="12.8" hidden="false" customHeight="false" outlineLevel="0" collapsed="false">
      <c r="A7082" s="250" t="n">
        <v>97047</v>
      </c>
      <c r="B7082" s="250" t="s">
        <v>7525</v>
      </c>
      <c r="C7082" s="250" t="s">
        <v>23</v>
      </c>
      <c r="D7082" s="251" t="n">
        <v>0.14</v>
      </c>
    </row>
    <row r="7083" customFormat="false" ht="12.8" hidden="false" customHeight="false" outlineLevel="0" collapsed="false">
      <c r="A7083" s="250" t="n">
        <v>97048</v>
      </c>
      <c r="B7083" s="250" t="s">
        <v>7526</v>
      </c>
      <c r="C7083" s="250" t="s">
        <v>23</v>
      </c>
      <c r="D7083" s="251" t="n">
        <v>0.1</v>
      </c>
    </row>
    <row r="7084" customFormat="false" ht="12.8" hidden="false" customHeight="false" outlineLevel="0" collapsed="false">
      <c r="A7084" s="250" t="n">
        <v>97054</v>
      </c>
      <c r="B7084" s="250" t="s">
        <v>7527</v>
      </c>
      <c r="C7084" s="250" t="s">
        <v>204</v>
      </c>
      <c r="D7084" s="251" t="n">
        <v>30.78</v>
      </c>
    </row>
    <row r="7085" customFormat="false" ht="12.8" hidden="false" customHeight="false" outlineLevel="0" collapsed="false">
      <c r="A7085" s="250" t="n">
        <v>97062</v>
      </c>
      <c r="B7085" s="250" t="s">
        <v>7528</v>
      </c>
      <c r="C7085" s="250" t="s">
        <v>23</v>
      </c>
      <c r="D7085" s="251" t="n">
        <v>6.97</v>
      </c>
    </row>
    <row r="7086" customFormat="false" ht="12.8" hidden="false" customHeight="false" outlineLevel="0" collapsed="false">
      <c r="A7086" s="250" t="n">
        <v>97063</v>
      </c>
      <c r="B7086" s="250" t="s">
        <v>7529</v>
      </c>
      <c r="C7086" s="250" t="s">
        <v>23</v>
      </c>
      <c r="D7086" s="251" t="n">
        <v>22.04</v>
      </c>
    </row>
    <row r="7087" customFormat="false" ht="12.8" hidden="false" customHeight="false" outlineLevel="0" collapsed="false">
      <c r="A7087" s="250" t="n">
        <v>97064</v>
      </c>
      <c r="B7087" s="250" t="s">
        <v>7530</v>
      </c>
      <c r="C7087" s="250" t="s">
        <v>171</v>
      </c>
      <c r="D7087" s="251" t="n">
        <v>31.17</v>
      </c>
    </row>
    <row r="7088" customFormat="false" ht="12.8" hidden="false" customHeight="false" outlineLevel="0" collapsed="false">
      <c r="A7088" s="250" t="n">
        <v>97065</v>
      </c>
      <c r="B7088" s="250" t="s">
        <v>7531</v>
      </c>
      <c r="C7088" s="250" t="s">
        <v>33</v>
      </c>
      <c r="D7088" s="251" t="n">
        <v>15.03</v>
      </c>
    </row>
    <row r="7089" customFormat="false" ht="12.8" hidden="false" customHeight="false" outlineLevel="0" collapsed="false">
      <c r="A7089" s="250" t="n">
        <v>97066</v>
      </c>
      <c r="B7089" s="250" t="s">
        <v>7532</v>
      </c>
      <c r="C7089" s="250" t="s">
        <v>23</v>
      </c>
      <c r="D7089" s="251" t="n">
        <v>355.42</v>
      </c>
    </row>
    <row r="7090" customFormat="false" ht="12.8" hidden="false" customHeight="false" outlineLevel="0" collapsed="false">
      <c r="A7090" s="250" t="n">
        <v>97067</v>
      </c>
      <c r="B7090" s="250" t="s">
        <v>7533</v>
      </c>
      <c r="C7090" s="250" t="s">
        <v>171</v>
      </c>
      <c r="D7090" s="251" t="n">
        <v>721.84</v>
      </c>
    </row>
    <row r="7091" customFormat="false" ht="12.8" hidden="false" customHeight="false" outlineLevel="0" collapsed="false">
      <c r="A7091" s="250" t="n">
        <v>104989</v>
      </c>
      <c r="B7091" s="250" t="s">
        <v>7534</v>
      </c>
      <c r="C7091" s="250" t="s">
        <v>204</v>
      </c>
      <c r="D7091" s="251" t="n">
        <v>46.01</v>
      </c>
    </row>
    <row r="7092" customFormat="false" ht="12.8" hidden="false" customHeight="false" outlineLevel="0" collapsed="false">
      <c r="A7092" s="250" t="n">
        <v>104990</v>
      </c>
      <c r="B7092" s="250" t="s">
        <v>7535</v>
      </c>
      <c r="C7092" s="250" t="s">
        <v>171</v>
      </c>
      <c r="D7092" s="251" t="n">
        <v>12.44</v>
      </c>
    </row>
    <row r="7093" customFormat="false" ht="12.8" hidden="false" customHeight="false" outlineLevel="0" collapsed="false">
      <c r="A7093" s="250" t="n">
        <v>105103</v>
      </c>
      <c r="B7093" s="250" t="s">
        <v>7536</v>
      </c>
      <c r="C7093" s="250" t="s">
        <v>171</v>
      </c>
      <c r="D7093" s="251" t="n">
        <v>106.35</v>
      </c>
    </row>
    <row r="7094" customFormat="false" ht="12.8" hidden="false" customHeight="false" outlineLevel="0" collapsed="false">
      <c r="A7094" s="250" t="n">
        <v>105104</v>
      </c>
      <c r="B7094" s="250" t="s">
        <v>7537</v>
      </c>
      <c r="C7094" s="250" t="s">
        <v>204</v>
      </c>
      <c r="D7094" s="251" t="n">
        <v>4963.45</v>
      </c>
    </row>
    <row r="7095" customFormat="false" ht="12.8" hidden="false" customHeight="false" outlineLevel="0" collapsed="false">
      <c r="A7095" s="250" t="n">
        <v>105105</v>
      </c>
      <c r="B7095" s="250" t="s">
        <v>7538</v>
      </c>
      <c r="C7095" s="250" t="s">
        <v>171</v>
      </c>
      <c r="D7095" s="251" t="n">
        <v>74.68</v>
      </c>
    </row>
    <row r="7096" customFormat="false" ht="12.8" hidden="false" customHeight="false" outlineLevel="0" collapsed="false">
      <c r="A7096" s="250" t="n">
        <v>105106</v>
      </c>
      <c r="B7096" s="250" t="s">
        <v>7539</v>
      </c>
      <c r="C7096" s="250" t="s">
        <v>204</v>
      </c>
      <c r="D7096" s="251" t="n">
        <v>2420.91</v>
      </c>
    </row>
    <row r="7097" customFormat="false" ht="12.8" hidden="false" customHeight="false" outlineLevel="0" collapsed="false">
      <c r="A7097" s="250" t="n">
        <v>105107</v>
      </c>
      <c r="B7097" s="250" t="s">
        <v>7540</v>
      </c>
      <c r="C7097" s="250" t="s">
        <v>204</v>
      </c>
      <c r="D7097" s="251" t="n">
        <v>3574.7</v>
      </c>
    </row>
    <row r="7098" customFormat="false" ht="12.8" hidden="false" customHeight="false" outlineLevel="0" collapsed="false">
      <c r="A7098" s="250" t="n">
        <v>105110</v>
      </c>
      <c r="B7098" s="250" t="s">
        <v>7541</v>
      </c>
      <c r="C7098" s="250" t="s">
        <v>171</v>
      </c>
      <c r="D7098" s="251" t="n">
        <v>231.58</v>
      </c>
    </row>
    <row r="7099" customFormat="false" ht="12.8" hidden="false" customHeight="false" outlineLevel="0" collapsed="false">
      <c r="A7099" s="250" t="n">
        <v>105111</v>
      </c>
      <c r="B7099" s="250" t="s">
        <v>7542</v>
      </c>
      <c r="C7099" s="250" t="s">
        <v>204</v>
      </c>
      <c r="D7099" s="251" t="n">
        <v>18643.41</v>
      </c>
    </row>
    <row r="7100" customFormat="false" ht="12.8" hidden="false" customHeight="false" outlineLevel="0" collapsed="false">
      <c r="A7100" s="250" t="n">
        <v>105112</v>
      </c>
      <c r="B7100" s="250" t="s">
        <v>7543</v>
      </c>
      <c r="C7100" s="250" t="s">
        <v>171</v>
      </c>
      <c r="D7100" s="251" t="n">
        <v>193.38</v>
      </c>
    </row>
    <row r="7101" customFormat="false" ht="12.8" hidden="false" customHeight="false" outlineLevel="0" collapsed="false">
      <c r="A7101" s="250" t="n">
        <v>97621</v>
      </c>
      <c r="B7101" s="250" t="s">
        <v>7544</v>
      </c>
      <c r="C7101" s="250" t="s">
        <v>33</v>
      </c>
      <c r="D7101" s="251" t="n">
        <v>156.54</v>
      </c>
    </row>
    <row r="7102" customFormat="false" ht="12.8" hidden="false" customHeight="false" outlineLevel="0" collapsed="false">
      <c r="A7102" s="250" t="n">
        <v>97622</v>
      </c>
      <c r="B7102" s="250" t="s">
        <v>7545</v>
      </c>
      <c r="C7102" s="250" t="s">
        <v>33</v>
      </c>
      <c r="D7102" s="251" t="n">
        <v>76.29</v>
      </c>
    </row>
    <row r="7103" customFormat="false" ht="12.8" hidden="false" customHeight="false" outlineLevel="0" collapsed="false">
      <c r="A7103" s="250" t="n">
        <v>97623</v>
      </c>
      <c r="B7103" s="250" t="s">
        <v>7546</v>
      </c>
      <c r="C7103" s="250" t="s">
        <v>33</v>
      </c>
      <c r="D7103" s="251" t="n">
        <v>233.71</v>
      </c>
    </row>
    <row r="7104" customFormat="false" ht="12.8" hidden="false" customHeight="false" outlineLevel="0" collapsed="false">
      <c r="A7104" s="250" t="n">
        <v>97624</v>
      </c>
      <c r="B7104" s="250" t="s">
        <v>7547</v>
      </c>
      <c r="C7104" s="250" t="s">
        <v>33</v>
      </c>
      <c r="D7104" s="251" t="n">
        <v>143.44</v>
      </c>
    </row>
    <row r="7105" customFormat="false" ht="12.8" hidden="false" customHeight="false" outlineLevel="0" collapsed="false">
      <c r="A7105" s="250" t="n">
        <v>97625</v>
      </c>
      <c r="B7105" s="250" t="s">
        <v>7548</v>
      </c>
      <c r="C7105" s="250" t="s">
        <v>33</v>
      </c>
      <c r="D7105" s="251" t="n">
        <v>53.51</v>
      </c>
    </row>
    <row r="7106" customFormat="false" ht="12.8" hidden="false" customHeight="false" outlineLevel="0" collapsed="false">
      <c r="A7106" s="250" t="n">
        <v>97626</v>
      </c>
      <c r="B7106" s="250" t="s">
        <v>7549</v>
      </c>
      <c r="C7106" s="250" t="s">
        <v>33</v>
      </c>
      <c r="D7106" s="251" t="n">
        <v>766.75</v>
      </c>
    </row>
    <row r="7107" customFormat="false" ht="12.8" hidden="false" customHeight="false" outlineLevel="0" collapsed="false">
      <c r="A7107" s="250" t="n">
        <v>97627</v>
      </c>
      <c r="B7107" s="250" t="s">
        <v>7550</v>
      </c>
      <c r="C7107" s="250" t="s">
        <v>33</v>
      </c>
      <c r="D7107" s="251" t="n">
        <v>221.34</v>
      </c>
    </row>
    <row r="7108" customFormat="false" ht="12.8" hidden="false" customHeight="false" outlineLevel="0" collapsed="false">
      <c r="A7108" s="250" t="n">
        <v>97628</v>
      </c>
      <c r="B7108" s="250" t="s">
        <v>7551</v>
      </c>
      <c r="C7108" s="250" t="s">
        <v>33</v>
      </c>
      <c r="D7108" s="251" t="n">
        <v>357.1</v>
      </c>
    </row>
    <row r="7109" customFormat="false" ht="12.8" hidden="false" customHeight="false" outlineLevel="0" collapsed="false">
      <c r="A7109" s="250" t="n">
        <v>97629</v>
      </c>
      <c r="B7109" s="250" t="s">
        <v>7552</v>
      </c>
      <c r="C7109" s="250" t="s">
        <v>33</v>
      </c>
      <c r="D7109" s="251" t="n">
        <v>103.07</v>
      </c>
    </row>
    <row r="7110" customFormat="false" ht="12.8" hidden="false" customHeight="false" outlineLevel="0" collapsed="false">
      <c r="A7110" s="250" t="n">
        <v>97631</v>
      </c>
      <c r="B7110" s="250" t="s">
        <v>7553</v>
      </c>
      <c r="C7110" s="250" t="s">
        <v>23</v>
      </c>
      <c r="D7110" s="251" t="n">
        <v>15.22</v>
      </c>
    </row>
    <row r="7111" customFormat="false" ht="12.8" hidden="false" customHeight="false" outlineLevel="0" collapsed="false">
      <c r="A7111" s="250" t="n">
        <v>97632</v>
      </c>
      <c r="B7111" s="250" t="s">
        <v>7554</v>
      </c>
      <c r="C7111" s="250" t="s">
        <v>171</v>
      </c>
      <c r="D7111" s="251" t="n">
        <v>3.48</v>
      </c>
    </row>
    <row r="7112" customFormat="false" ht="12.8" hidden="false" customHeight="false" outlineLevel="0" collapsed="false">
      <c r="A7112" s="250" t="n">
        <v>97633</v>
      </c>
      <c r="B7112" s="250" t="s">
        <v>7555</v>
      </c>
      <c r="C7112" s="250" t="s">
        <v>23</v>
      </c>
      <c r="D7112" s="251" t="n">
        <v>30.39</v>
      </c>
    </row>
    <row r="7113" customFormat="false" ht="12.8" hidden="false" customHeight="false" outlineLevel="0" collapsed="false">
      <c r="A7113" s="250" t="n">
        <v>97634</v>
      </c>
      <c r="B7113" s="250" t="s">
        <v>7556</v>
      </c>
      <c r="C7113" s="250" t="s">
        <v>23</v>
      </c>
      <c r="D7113" s="251" t="n">
        <v>8.54</v>
      </c>
    </row>
    <row r="7114" customFormat="false" ht="12.8" hidden="false" customHeight="false" outlineLevel="0" collapsed="false">
      <c r="A7114" s="250" t="n">
        <v>97635</v>
      </c>
      <c r="B7114" s="250" t="s">
        <v>7557</v>
      </c>
      <c r="C7114" s="250" t="s">
        <v>23</v>
      </c>
      <c r="D7114" s="251" t="n">
        <v>22.26</v>
      </c>
    </row>
    <row r="7115" customFormat="false" ht="12.8" hidden="false" customHeight="false" outlineLevel="0" collapsed="false">
      <c r="A7115" s="250" t="n">
        <v>97636</v>
      </c>
      <c r="B7115" s="250" t="s">
        <v>77</v>
      </c>
      <c r="C7115" s="250" t="s">
        <v>23</v>
      </c>
      <c r="D7115" s="251" t="n">
        <v>24.44</v>
      </c>
    </row>
    <row r="7116" customFormat="false" ht="12.8" hidden="false" customHeight="false" outlineLevel="0" collapsed="false">
      <c r="A7116" s="250" t="n">
        <v>97637</v>
      </c>
      <c r="B7116" s="250" t="s">
        <v>7558</v>
      </c>
      <c r="C7116" s="250" t="s">
        <v>23</v>
      </c>
      <c r="D7116" s="251" t="n">
        <v>3.75</v>
      </c>
    </row>
    <row r="7117" customFormat="false" ht="12.8" hidden="false" customHeight="false" outlineLevel="0" collapsed="false">
      <c r="A7117" s="250" t="n">
        <v>97638</v>
      </c>
      <c r="B7117" s="250" t="s">
        <v>7559</v>
      </c>
      <c r="C7117" s="250" t="s">
        <v>23</v>
      </c>
      <c r="D7117" s="251" t="n">
        <v>10.92</v>
      </c>
    </row>
    <row r="7118" customFormat="false" ht="12.8" hidden="false" customHeight="false" outlineLevel="0" collapsed="false">
      <c r="A7118" s="250" t="n">
        <v>97639</v>
      </c>
      <c r="B7118" s="250" t="s">
        <v>7560</v>
      </c>
      <c r="C7118" s="250" t="s">
        <v>23</v>
      </c>
      <c r="D7118" s="251" t="n">
        <v>27.35</v>
      </c>
    </row>
    <row r="7119" customFormat="false" ht="12.8" hidden="false" customHeight="false" outlineLevel="0" collapsed="false">
      <c r="A7119" s="250" t="n">
        <v>97640</v>
      </c>
      <c r="B7119" s="250" t="s">
        <v>7561</v>
      </c>
      <c r="C7119" s="250" t="s">
        <v>23</v>
      </c>
      <c r="D7119" s="251" t="n">
        <v>2.54</v>
      </c>
    </row>
    <row r="7120" customFormat="false" ht="12.8" hidden="false" customHeight="false" outlineLevel="0" collapsed="false">
      <c r="A7120" s="250" t="n">
        <v>97641</v>
      </c>
      <c r="B7120" s="250" t="s">
        <v>7562</v>
      </c>
      <c r="C7120" s="250" t="s">
        <v>23</v>
      </c>
      <c r="D7120" s="251" t="n">
        <v>3.9</v>
      </c>
    </row>
    <row r="7121" customFormat="false" ht="12.8" hidden="false" customHeight="false" outlineLevel="0" collapsed="false">
      <c r="A7121" s="250" t="n">
        <v>97642</v>
      </c>
      <c r="B7121" s="250" t="s">
        <v>7563</v>
      </c>
      <c r="C7121" s="250" t="s">
        <v>23</v>
      </c>
      <c r="D7121" s="251" t="n">
        <v>3.65</v>
      </c>
    </row>
    <row r="7122" customFormat="false" ht="12.8" hidden="false" customHeight="false" outlineLevel="0" collapsed="false">
      <c r="A7122" s="250" t="n">
        <v>97643</v>
      </c>
      <c r="B7122" s="250" t="s">
        <v>7564</v>
      </c>
      <c r="C7122" s="250" t="s">
        <v>23</v>
      </c>
      <c r="D7122" s="251" t="n">
        <v>33.57</v>
      </c>
    </row>
    <row r="7123" customFormat="false" ht="12.8" hidden="false" customHeight="false" outlineLevel="0" collapsed="false">
      <c r="A7123" s="250" t="n">
        <v>97644</v>
      </c>
      <c r="B7123" s="250" t="s">
        <v>7565</v>
      </c>
      <c r="C7123" s="250" t="s">
        <v>23</v>
      </c>
      <c r="D7123" s="251" t="n">
        <v>12.67</v>
      </c>
    </row>
    <row r="7124" customFormat="false" ht="12.8" hidden="false" customHeight="false" outlineLevel="0" collapsed="false">
      <c r="A7124" s="250" t="n">
        <v>97645</v>
      </c>
      <c r="B7124" s="250" t="s">
        <v>7566</v>
      </c>
      <c r="C7124" s="250" t="s">
        <v>23</v>
      </c>
      <c r="D7124" s="251" t="n">
        <v>32.71</v>
      </c>
    </row>
    <row r="7125" customFormat="false" ht="12.8" hidden="false" customHeight="false" outlineLevel="0" collapsed="false">
      <c r="A7125" s="250" t="n">
        <v>97647</v>
      </c>
      <c r="B7125" s="250" t="s">
        <v>7567</v>
      </c>
      <c r="C7125" s="250" t="s">
        <v>23</v>
      </c>
      <c r="D7125" s="251" t="n">
        <v>4.73</v>
      </c>
    </row>
    <row r="7126" customFormat="false" ht="12.8" hidden="false" customHeight="false" outlineLevel="0" collapsed="false">
      <c r="A7126" s="250" t="n">
        <v>97648</v>
      </c>
      <c r="B7126" s="250" t="s">
        <v>7568</v>
      </c>
      <c r="C7126" s="250" t="s">
        <v>23</v>
      </c>
      <c r="D7126" s="251" t="n">
        <v>2.72</v>
      </c>
    </row>
    <row r="7127" customFormat="false" ht="12.8" hidden="false" customHeight="false" outlineLevel="0" collapsed="false">
      <c r="A7127" s="250" t="n">
        <v>97649</v>
      </c>
      <c r="B7127" s="250" t="s">
        <v>7569</v>
      </c>
      <c r="C7127" s="250" t="s">
        <v>23</v>
      </c>
      <c r="D7127" s="251" t="n">
        <v>5.77</v>
      </c>
    </row>
    <row r="7128" customFormat="false" ht="12.8" hidden="false" customHeight="false" outlineLevel="0" collapsed="false">
      <c r="A7128" s="250" t="n">
        <v>97650</v>
      </c>
      <c r="B7128" s="250" t="s">
        <v>7570</v>
      </c>
      <c r="C7128" s="250" t="s">
        <v>23</v>
      </c>
      <c r="D7128" s="251" t="n">
        <v>10.21</v>
      </c>
    </row>
    <row r="7129" customFormat="false" ht="12.8" hidden="false" customHeight="false" outlineLevel="0" collapsed="false">
      <c r="A7129" s="250" t="n">
        <v>97651</v>
      </c>
      <c r="B7129" s="250" t="s">
        <v>7571</v>
      </c>
      <c r="C7129" s="250" t="s">
        <v>204</v>
      </c>
      <c r="D7129" s="251" t="n">
        <v>111.18</v>
      </c>
    </row>
    <row r="7130" customFormat="false" ht="12.8" hidden="false" customHeight="false" outlineLevel="0" collapsed="false">
      <c r="A7130" s="250" t="n">
        <v>97652</v>
      </c>
      <c r="B7130" s="250" t="s">
        <v>7572</v>
      </c>
      <c r="C7130" s="250" t="s">
        <v>204</v>
      </c>
      <c r="D7130" s="251" t="n">
        <v>252.06</v>
      </c>
    </row>
    <row r="7131" customFormat="false" ht="12.8" hidden="false" customHeight="false" outlineLevel="0" collapsed="false">
      <c r="A7131" s="250" t="n">
        <v>97653</v>
      </c>
      <c r="B7131" s="250" t="s">
        <v>7573</v>
      </c>
      <c r="C7131" s="250" t="s">
        <v>204</v>
      </c>
      <c r="D7131" s="251" t="n">
        <v>152.04</v>
      </c>
    </row>
    <row r="7132" customFormat="false" ht="12.8" hidden="false" customHeight="false" outlineLevel="0" collapsed="false">
      <c r="A7132" s="250" t="n">
        <v>97654</v>
      </c>
      <c r="B7132" s="250" t="s">
        <v>7574</v>
      </c>
      <c r="C7132" s="250" t="s">
        <v>204</v>
      </c>
      <c r="D7132" s="251" t="n">
        <v>198.15</v>
      </c>
    </row>
    <row r="7133" customFormat="false" ht="12.8" hidden="false" customHeight="false" outlineLevel="0" collapsed="false">
      <c r="A7133" s="250" t="n">
        <v>97655</v>
      </c>
      <c r="B7133" s="250" t="s">
        <v>7575</v>
      </c>
      <c r="C7133" s="250" t="s">
        <v>23</v>
      </c>
      <c r="D7133" s="251" t="n">
        <v>41.57</v>
      </c>
    </row>
    <row r="7134" customFormat="false" ht="12.8" hidden="false" customHeight="false" outlineLevel="0" collapsed="false">
      <c r="A7134" s="250" t="n">
        <v>97656</v>
      </c>
      <c r="B7134" s="250" t="s">
        <v>7576</v>
      </c>
      <c r="C7134" s="250" t="s">
        <v>204</v>
      </c>
      <c r="D7134" s="251" t="n">
        <v>387.81</v>
      </c>
    </row>
    <row r="7135" customFormat="false" ht="12.8" hidden="false" customHeight="false" outlineLevel="0" collapsed="false">
      <c r="A7135" s="250" t="n">
        <v>97657</v>
      </c>
      <c r="B7135" s="250" t="s">
        <v>7577</v>
      </c>
      <c r="C7135" s="250" t="s">
        <v>204</v>
      </c>
      <c r="D7135" s="251" t="n">
        <v>768.66</v>
      </c>
    </row>
    <row r="7136" customFormat="false" ht="12.8" hidden="false" customHeight="false" outlineLevel="0" collapsed="false">
      <c r="A7136" s="250" t="n">
        <v>97658</v>
      </c>
      <c r="B7136" s="250" t="s">
        <v>7578</v>
      </c>
      <c r="C7136" s="250" t="s">
        <v>204</v>
      </c>
      <c r="D7136" s="251" t="n">
        <v>242.09</v>
      </c>
    </row>
    <row r="7137" customFormat="false" ht="12.8" hidden="false" customHeight="false" outlineLevel="0" collapsed="false">
      <c r="A7137" s="250" t="n">
        <v>97659</v>
      </c>
      <c r="B7137" s="250" t="s">
        <v>7579</v>
      </c>
      <c r="C7137" s="250" t="s">
        <v>204</v>
      </c>
      <c r="D7137" s="251" t="n">
        <v>344.1</v>
      </c>
    </row>
    <row r="7138" customFormat="false" ht="12.8" hidden="false" customHeight="false" outlineLevel="0" collapsed="false">
      <c r="A7138" s="250" t="n">
        <v>97660</v>
      </c>
      <c r="B7138" s="250" t="s">
        <v>7580</v>
      </c>
      <c r="C7138" s="250" t="s">
        <v>204</v>
      </c>
      <c r="D7138" s="251" t="n">
        <v>0.95</v>
      </c>
    </row>
    <row r="7139" customFormat="false" ht="12.8" hidden="false" customHeight="false" outlineLevel="0" collapsed="false">
      <c r="A7139" s="250" t="n">
        <v>97661</v>
      </c>
      <c r="B7139" s="250" t="s">
        <v>7581</v>
      </c>
      <c r="C7139" s="250" t="s">
        <v>171</v>
      </c>
      <c r="D7139" s="251" t="n">
        <v>1.02</v>
      </c>
    </row>
    <row r="7140" customFormat="false" ht="12.8" hidden="false" customHeight="false" outlineLevel="0" collapsed="false">
      <c r="A7140" s="250" t="n">
        <v>97662</v>
      </c>
      <c r="B7140" s="250" t="s">
        <v>7582</v>
      </c>
      <c r="C7140" s="250" t="s">
        <v>171</v>
      </c>
      <c r="D7140" s="251" t="n">
        <v>0.7</v>
      </c>
    </row>
    <row r="7141" customFormat="false" ht="12.8" hidden="false" customHeight="false" outlineLevel="0" collapsed="false">
      <c r="A7141" s="250" t="n">
        <v>97663</v>
      </c>
      <c r="B7141" s="250" t="s">
        <v>7583</v>
      </c>
      <c r="C7141" s="250" t="s">
        <v>204</v>
      </c>
      <c r="D7141" s="251" t="n">
        <v>17.41</v>
      </c>
    </row>
    <row r="7142" customFormat="false" ht="12.8" hidden="false" customHeight="false" outlineLevel="0" collapsed="false">
      <c r="A7142" s="250" t="n">
        <v>97664</v>
      </c>
      <c r="B7142" s="250" t="s">
        <v>7584</v>
      </c>
      <c r="C7142" s="250" t="s">
        <v>204</v>
      </c>
      <c r="D7142" s="251" t="n">
        <v>2.17</v>
      </c>
    </row>
    <row r="7143" customFormat="false" ht="12.8" hidden="false" customHeight="false" outlineLevel="0" collapsed="false">
      <c r="A7143" s="250" t="n">
        <v>97665</v>
      </c>
      <c r="B7143" s="250" t="s">
        <v>7585</v>
      </c>
      <c r="C7143" s="250" t="s">
        <v>204</v>
      </c>
      <c r="D7143" s="251" t="n">
        <v>2.58</v>
      </c>
    </row>
    <row r="7144" customFormat="false" ht="12.8" hidden="false" customHeight="false" outlineLevel="0" collapsed="false">
      <c r="A7144" s="250" t="n">
        <v>97666</v>
      </c>
      <c r="B7144" s="250" t="s">
        <v>7586</v>
      </c>
      <c r="C7144" s="250" t="s">
        <v>204</v>
      </c>
      <c r="D7144" s="251" t="n">
        <v>12.69</v>
      </c>
    </row>
    <row r="7145" customFormat="false" ht="12.8" hidden="false" customHeight="false" outlineLevel="0" collapsed="false">
      <c r="A7145" s="250" t="n">
        <v>104789</v>
      </c>
      <c r="B7145" s="250" t="s">
        <v>7587</v>
      </c>
      <c r="C7145" s="250" t="s">
        <v>33</v>
      </c>
      <c r="D7145" s="251" t="n">
        <v>268.51</v>
      </c>
    </row>
    <row r="7146" customFormat="false" ht="12.8" hidden="false" customHeight="false" outlineLevel="0" collapsed="false">
      <c r="A7146" s="250" t="n">
        <v>104790</v>
      </c>
      <c r="B7146" s="250" t="s">
        <v>7588</v>
      </c>
      <c r="C7146" s="250" t="s">
        <v>33</v>
      </c>
      <c r="D7146" s="251" t="n">
        <v>124.3</v>
      </c>
    </row>
    <row r="7147" customFormat="false" ht="12.8" hidden="false" customHeight="false" outlineLevel="0" collapsed="false">
      <c r="A7147" s="250" t="n">
        <v>104791</v>
      </c>
      <c r="B7147" s="250" t="s">
        <v>7589</v>
      </c>
      <c r="C7147" s="250" t="s">
        <v>23</v>
      </c>
      <c r="D7147" s="251" t="n">
        <v>7.53</v>
      </c>
    </row>
    <row r="7148" customFormat="false" ht="12.8" hidden="false" customHeight="false" outlineLevel="0" collapsed="false">
      <c r="A7148" s="250" t="n">
        <v>104792</v>
      </c>
      <c r="B7148" s="250" t="s">
        <v>7590</v>
      </c>
      <c r="C7148" s="250" t="s">
        <v>171</v>
      </c>
      <c r="D7148" s="251" t="n">
        <v>0.56</v>
      </c>
    </row>
    <row r="7149" customFormat="false" ht="12.8" hidden="false" customHeight="false" outlineLevel="0" collapsed="false">
      <c r="A7149" s="250" t="n">
        <v>104793</v>
      </c>
      <c r="B7149" s="250" t="s">
        <v>7591</v>
      </c>
      <c r="C7149" s="250" t="s">
        <v>171</v>
      </c>
      <c r="D7149" s="251" t="n">
        <v>0.77</v>
      </c>
    </row>
    <row r="7150" customFormat="false" ht="12.8" hidden="false" customHeight="false" outlineLevel="0" collapsed="false">
      <c r="A7150" s="250" t="n">
        <v>104794</v>
      </c>
      <c r="B7150" s="250" t="s">
        <v>7592</v>
      </c>
      <c r="C7150" s="250" t="s">
        <v>171</v>
      </c>
      <c r="D7150" s="251" t="n">
        <v>1.38</v>
      </c>
    </row>
    <row r="7151" customFormat="false" ht="12.8" hidden="false" customHeight="false" outlineLevel="0" collapsed="false">
      <c r="A7151" s="250" t="n">
        <v>104795</v>
      </c>
      <c r="B7151" s="250" t="s">
        <v>7593</v>
      </c>
      <c r="C7151" s="250" t="s">
        <v>171</v>
      </c>
      <c r="D7151" s="251" t="n">
        <v>1.93</v>
      </c>
    </row>
    <row r="7152" customFormat="false" ht="12.8" hidden="false" customHeight="false" outlineLevel="0" collapsed="false">
      <c r="A7152" s="250" t="n">
        <v>104796</v>
      </c>
      <c r="B7152" s="250" t="s">
        <v>7594</v>
      </c>
      <c r="C7152" s="250" t="s">
        <v>171</v>
      </c>
      <c r="D7152" s="251" t="n">
        <v>16.57</v>
      </c>
    </row>
    <row r="7153" customFormat="false" ht="12.8" hidden="false" customHeight="false" outlineLevel="0" collapsed="false">
      <c r="A7153" s="250" t="n">
        <v>104797</v>
      </c>
      <c r="B7153" s="250" t="s">
        <v>7595</v>
      </c>
      <c r="C7153" s="250" t="s">
        <v>171</v>
      </c>
      <c r="D7153" s="251" t="n">
        <v>20.69</v>
      </c>
    </row>
    <row r="7154" customFormat="false" ht="12.8" hidden="false" customHeight="false" outlineLevel="0" collapsed="false">
      <c r="A7154" s="250" t="n">
        <v>104798</v>
      </c>
      <c r="B7154" s="250" t="s">
        <v>7596</v>
      </c>
      <c r="C7154" s="250" t="s">
        <v>204</v>
      </c>
      <c r="D7154" s="251" t="n">
        <v>17.98</v>
      </c>
    </row>
    <row r="7155" customFormat="false" ht="12.8" hidden="false" customHeight="false" outlineLevel="0" collapsed="false">
      <c r="A7155" s="250" t="n">
        <v>104799</v>
      </c>
      <c r="B7155" s="250" t="s">
        <v>7597</v>
      </c>
      <c r="C7155" s="250" t="s">
        <v>23</v>
      </c>
      <c r="D7155" s="251" t="n">
        <v>14.11</v>
      </c>
    </row>
    <row r="7156" customFormat="false" ht="12.8" hidden="false" customHeight="false" outlineLevel="0" collapsed="false">
      <c r="A7156" s="250" t="n">
        <v>104800</v>
      </c>
      <c r="B7156" s="250" t="s">
        <v>7598</v>
      </c>
      <c r="C7156" s="250" t="s">
        <v>171</v>
      </c>
      <c r="D7156" s="251" t="n">
        <v>12.07</v>
      </c>
    </row>
    <row r="7157" customFormat="false" ht="12.8" hidden="false" customHeight="false" outlineLevel="0" collapsed="false">
      <c r="A7157" s="250" t="n">
        <v>104801</v>
      </c>
      <c r="B7157" s="250" t="s">
        <v>7599</v>
      </c>
      <c r="C7157" s="250" t="s">
        <v>23</v>
      </c>
      <c r="D7157" s="251" t="n">
        <v>18.52</v>
      </c>
    </row>
    <row r="7158" customFormat="false" ht="12.8" hidden="false" customHeight="false" outlineLevel="0" collapsed="false">
      <c r="A7158" s="250" t="n">
        <v>104802</v>
      </c>
      <c r="B7158" s="250" t="s">
        <v>7600</v>
      </c>
      <c r="C7158" s="250" t="s">
        <v>23</v>
      </c>
      <c r="D7158" s="251" t="n">
        <v>12.32</v>
      </c>
    </row>
    <row r="7159" customFormat="false" ht="12.8" hidden="false" customHeight="false" outlineLevel="0" collapsed="false">
      <c r="A7159" s="250" t="n">
        <v>104803</v>
      </c>
      <c r="B7159" s="250" t="s">
        <v>7601</v>
      </c>
      <c r="C7159" s="250" t="s">
        <v>171</v>
      </c>
      <c r="D7159" s="251" t="n">
        <v>6</v>
      </c>
    </row>
    <row r="7160" customFormat="false" ht="12.8" hidden="false" customHeight="false" outlineLevel="0" collapsed="false">
      <c r="A7160" s="250" t="n">
        <v>95967</v>
      </c>
      <c r="B7160" s="250" t="s">
        <v>7602</v>
      </c>
      <c r="C7160" s="250" t="s">
        <v>1248</v>
      </c>
      <c r="D7160" s="251" t="n">
        <v>172.93</v>
      </c>
    </row>
    <row r="7161" customFormat="false" ht="12.8" hidden="false" customHeight="false" outlineLevel="0" collapsed="false">
      <c r="A7161" s="250" t="n">
        <v>99059</v>
      </c>
      <c r="B7161" s="250" t="s">
        <v>7603</v>
      </c>
      <c r="C7161" s="250" t="s">
        <v>171</v>
      </c>
      <c r="D7161" s="251" t="n">
        <v>74.72</v>
      </c>
    </row>
    <row r="7162" customFormat="false" ht="12.8" hidden="false" customHeight="false" outlineLevel="0" collapsed="false">
      <c r="A7162" s="250" t="n">
        <v>99060</v>
      </c>
      <c r="B7162" s="250" t="s">
        <v>7604</v>
      </c>
      <c r="C7162" s="250" t="s">
        <v>204</v>
      </c>
      <c r="D7162" s="251" t="n">
        <v>226.51</v>
      </c>
    </row>
    <row r="7163" customFormat="false" ht="12.8" hidden="false" customHeight="false" outlineLevel="0" collapsed="false">
      <c r="A7163" s="250" t="n">
        <v>99061</v>
      </c>
      <c r="B7163" s="250" t="s">
        <v>7605</v>
      </c>
      <c r="C7163" s="250" t="s">
        <v>204</v>
      </c>
      <c r="D7163" s="251" t="n">
        <v>140.12</v>
      </c>
    </row>
    <row r="7164" customFormat="false" ht="12.8" hidden="false" customHeight="false" outlineLevel="0" collapsed="false">
      <c r="A7164" s="250" t="n">
        <v>99062</v>
      </c>
      <c r="B7164" s="250" t="s">
        <v>7606</v>
      </c>
      <c r="C7164" s="250" t="s">
        <v>204</v>
      </c>
      <c r="D7164" s="251" t="n">
        <v>2.57</v>
      </c>
    </row>
    <row r="7165" customFormat="false" ht="12.8" hidden="false" customHeight="false" outlineLevel="0" collapsed="false">
      <c r="A7165" s="250" t="n">
        <v>99063</v>
      </c>
      <c r="B7165" s="250" t="s">
        <v>7607</v>
      </c>
      <c r="C7165" s="250" t="s">
        <v>171</v>
      </c>
      <c r="D7165" s="251" t="n">
        <v>11.18</v>
      </c>
    </row>
    <row r="7166" customFormat="false" ht="12.8" hidden="false" customHeight="false" outlineLevel="0" collapsed="false">
      <c r="A7166" s="250" t="n">
        <v>105007</v>
      </c>
      <c r="B7166" s="250" t="s">
        <v>7608</v>
      </c>
      <c r="C7166" s="250" t="s">
        <v>204</v>
      </c>
      <c r="D7166" s="251" t="n">
        <v>47.63</v>
      </c>
    </row>
    <row r="7167" customFormat="false" ht="12.8" hidden="false" customHeight="false" outlineLevel="0" collapsed="false">
      <c r="A7167" s="250" t="n">
        <v>105009</v>
      </c>
      <c r="B7167" s="250" t="s">
        <v>7609</v>
      </c>
      <c r="C7167" s="250" t="s">
        <v>171</v>
      </c>
      <c r="D7167" s="251" t="n">
        <v>92.17</v>
      </c>
    </row>
    <row r="7168" customFormat="false" ht="12.8" hidden="false" customHeight="false" outlineLevel="0" collapsed="false">
      <c r="A7168" s="250" t="n">
        <v>105011</v>
      </c>
      <c r="B7168" s="250" t="s">
        <v>7610</v>
      </c>
      <c r="C7168" s="250" t="s">
        <v>171</v>
      </c>
      <c r="D7168" s="251" t="n">
        <v>0.66</v>
      </c>
    </row>
    <row r="7169" customFormat="false" ht="12.8" hidden="false" customHeight="false" outlineLevel="0" collapsed="false">
      <c r="A7169" s="250" t="n">
        <v>93588</v>
      </c>
      <c r="B7169" s="250" t="s">
        <v>7611</v>
      </c>
      <c r="C7169" s="250" t="s">
        <v>36</v>
      </c>
      <c r="D7169" s="251" t="n">
        <v>3.23</v>
      </c>
    </row>
    <row r="7170" customFormat="false" ht="12.8" hidden="false" customHeight="false" outlineLevel="0" collapsed="false">
      <c r="A7170" s="250" t="n">
        <v>93589</v>
      </c>
      <c r="B7170" s="250" t="s">
        <v>7612</v>
      </c>
      <c r="C7170" s="250" t="s">
        <v>36</v>
      </c>
      <c r="D7170" s="251" t="n">
        <v>2.77</v>
      </c>
    </row>
    <row r="7171" customFormat="false" ht="12.8" hidden="false" customHeight="false" outlineLevel="0" collapsed="false">
      <c r="A7171" s="250" t="n">
        <v>93590</v>
      </c>
      <c r="B7171" s="250" t="s">
        <v>81</v>
      </c>
      <c r="C7171" s="250" t="s">
        <v>36</v>
      </c>
      <c r="D7171" s="251" t="n">
        <v>1.01</v>
      </c>
    </row>
    <row r="7172" customFormat="false" ht="12.8" hidden="false" customHeight="false" outlineLevel="0" collapsed="false">
      <c r="A7172" s="250" t="n">
        <v>93591</v>
      </c>
      <c r="B7172" s="250" t="s">
        <v>7613</v>
      </c>
      <c r="C7172" s="250" t="s">
        <v>36</v>
      </c>
      <c r="D7172" s="251" t="n">
        <v>2.83</v>
      </c>
    </row>
    <row r="7173" customFormat="false" ht="12.8" hidden="false" customHeight="false" outlineLevel="0" collapsed="false">
      <c r="A7173" s="250" t="n">
        <v>93592</v>
      </c>
      <c r="B7173" s="250" t="s">
        <v>7614</v>
      </c>
      <c r="C7173" s="250" t="s">
        <v>36</v>
      </c>
      <c r="D7173" s="251" t="n">
        <v>2.45</v>
      </c>
    </row>
    <row r="7174" customFormat="false" ht="12.8" hidden="false" customHeight="false" outlineLevel="0" collapsed="false">
      <c r="A7174" s="250" t="n">
        <v>93593</v>
      </c>
      <c r="B7174" s="250" t="s">
        <v>7615</v>
      </c>
      <c r="C7174" s="250" t="s">
        <v>36</v>
      </c>
      <c r="D7174" s="251" t="n">
        <v>0.9</v>
      </c>
    </row>
    <row r="7175" customFormat="false" ht="12.8" hidden="false" customHeight="false" outlineLevel="0" collapsed="false">
      <c r="A7175" s="250" t="n">
        <v>93594</v>
      </c>
      <c r="B7175" s="250" t="s">
        <v>7616</v>
      </c>
      <c r="C7175" s="250" t="s">
        <v>6344</v>
      </c>
      <c r="D7175" s="251" t="n">
        <v>2.15</v>
      </c>
    </row>
    <row r="7176" customFormat="false" ht="12.8" hidden="false" customHeight="false" outlineLevel="0" collapsed="false">
      <c r="A7176" s="250" t="n">
        <v>93595</v>
      </c>
      <c r="B7176" s="250" t="s">
        <v>7617</v>
      </c>
      <c r="C7176" s="250" t="s">
        <v>6344</v>
      </c>
      <c r="D7176" s="251" t="n">
        <v>1.88</v>
      </c>
    </row>
    <row r="7177" customFormat="false" ht="12.8" hidden="false" customHeight="false" outlineLevel="0" collapsed="false">
      <c r="A7177" s="250" t="n">
        <v>93596</v>
      </c>
      <c r="B7177" s="250" t="s">
        <v>7618</v>
      </c>
      <c r="C7177" s="250" t="s">
        <v>6344</v>
      </c>
      <c r="D7177" s="251" t="n">
        <v>0.68</v>
      </c>
    </row>
    <row r="7178" customFormat="false" ht="12.8" hidden="false" customHeight="false" outlineLevel="0" collapsed="false">
      <c r="A7178" s="250" t="n">
        <v>93597</v>
      </c>
      <c r="B7178" s="250" t="s">
        <v>7619</v>
      </c>
      <c r="C7178" s="250" t="s">
        <v>6344</v>
      </c>
      <c r="D7178" s="251" t="n">
        <v>1.88</v>
      </c>
    </row>
    <row r="7179" customFormat="false" ht="12.8" hidden="false" customHeight="false" outlineLevel="0" collapsed="false">
      <c r="A7179" s="250" t="n">
        <v>93598</v>
      </c>
      <c r="B7179" s="250" t="s">
        <v>7620</v>
      </c>
      <c r="C7179" s="250" t="s">
        <v>6344</v>
      </c>
      <c r="D7179" s="251" t="n">
        <v>1.63</v>
      </c>
    </row>
    <row r="7180" customFormat="false" ht="12.8" hidden="false" customHeight="false" outlineLevel="0" collapsed="false">
      <c r="A7180" s="250" t="n">
        <v>93599</v>
      </c>
      <c r="B7180" s="250" t="s">
        <v>7621</v>
      </c>
      <c r="C7180" s="250" t="s">
        <v>6344</v>
      </c>
      <c r="D7180" s="251" t="n">
        <v>0.6</v>
      </c>
    </row>
    <row r="7181" customFormat="false" ht="12.8" hidden="false" customHeight="false" outlineLevel="0" collapsed="false">
      <c r="A7181" s="250" t="n">
        <v>95425</v>
      </c>
      <c r="B7181" s="250" t="s">
        <v>7622</v>
      </c>
      <c r="C7181" s="250" t="s">
        <v>36</v>
      </c>
      <c r="D7181" s="251" t="n">
        <v>2.4</v>
      </c>
    </row>
    <row r="7182" customFormat="false" ht="12.8" hidden="false" customHeight="false" outlineLevel="0" collapsed="false">
      <c r="A7182" s="250" t="n">
        <v>95426</v>
      </c>
      <c r="B7182" s="250" t="s">
        <v>7623</v>
      </c>
      <c r="C7182" s="250" t="s">
        <v>36</v>
      </c>
      <c r="D7182" s="251" t="n">
        <v>2.07</v>
      </c>
    </row>
    <row r="7183" customFormat="false" ht="12.8" hidden="false" customHeight="false" outlineLevel="0" collapsed="false">
      <c r="A7183" s="250" t="n">
        <v>95427</v>
      </c>
      <c r="B7183" s="250" t="s">
        <v>7624</v>
      </c>
      <c r="C7183" s="250" t="s">
        <v>36</v>
      </c>
      <c r="D7183" s="251" t="n">
        <v>0.77</v>
      </c>
    </row>
    <row r="7184" customFormat="false" ht="12.8" hidden="false" customHeight="false" outlineLevel="0" collapsed="false">
      <c r="A7184" s="250" t="n">
        <v>95428</v>
      </c>
      <c r="B7184" s="250" t="s">
        <v>7625</v>
      </c>
      <c r="C7184" s="250" t="s">
        <v>6344</v>
      </c>
      <c r="D7184" s="251" t="n">
        <v>1.61</v>
      </c>
    </row>
    <row r="7185" customFormat="false" ht="12.8" hidden="false" customHeight="false" outlineLevel="0" collapsed="false">
      <c r="A7185" s="250" t="n">
        <v>95429</v>
      </c>
      <c r="B7185" s="250" t="s">
        <v>7626</v>
      </c>
      <c r="C7185" s="250" t="s">
        <v>6344</v>
      </c>
      <c r="D7185" s="251" t="n">
        <v>1.39</v>
      </c>
    </row>
    <row r="7186" customFormat="false" ht="12.8" hidden="false" customHeight="false" outlineLevel="0" collapsed="false">
      <c r="A7186" s="250" t="n">
        <v>95430</v>
      </c>
      <c r="B7186" s="250" t="s">
        <v>7627</v>
      </c>
      <c r="C7186" s="250" t="s">
        <v>6344</v>
      </c>
      <c r="D7186" s="251" t="n">
        <v>0.48</v>
      </c>
    </row>
    <row r="7187" customFormat="false" ht="12.8" hidden="false" customHeight="false" outlineLevel="0" collapsed="false">
      <c r="A7187" s="250" t="n">
        <v>95875</v>
      </c>
      <c r="B7187" s="250" t="s">
        <v>35</v>
      </c>
      <c r="C7187" s="250" t="s">
        <v>36</v>
      </c>
      <c r="D7187" s="251" t="n">
        <v>2.56</v>
      </c>
    </row>
    <row r="7188" customFormat="false" ht="12.8" hidden="false" customHeight="false" outlineLevel="0" collapsed="false">
      <c r="A7188" s="250" t="n">
        <v>95876</v>
      </c>
      <c r="B7188" s="250" t="s">
        <v>7628</v>
      </c>
      <c r="C7188" s="250" t="s">
        <v>36</v>
      </c>
      <c r="D7188" s="251" t="n">
        <v>2.22</v>
      </c>
    </row>
    <row r="7189" customFormat="false" ht="12.8" hidden="false" customHeight="false" outlineLevel="0" collapsed="false">
      <c r="A7189" s="250" t="n">
        <v>95877</v>
      </c>
      <c r="B7189" s="250" t="s">
        <v>7629</v>
      </c>
      <c r="C7189" s="250" t="s">
        <v>36</v>
      </c>
      <c r="D7189" s="251" t="n">
        <v>1.9</v>
      </c>
    </row>
    <row r="7190" customFormat="false" ht="12.8" hidden="false" customHeight="false" outlineLevel="0" collapsed="false">
      <c r="A7190" s="250" t="n">
        <v>95878</v>
      </c>
      <c r="B7190" s="250" t="s">
        <v>7630</v>
      </c>
      <c r="C7190" s="250" t="s">
        <v>6344</v>
      </c>
      <c r="D7190" s="251" t="n">
        <v>1.72</v>
      </c>
    </row>
    <row r="7191" customFormat="false" ht="12.8" hidden="false" customHeight="false" outlineLevel="0" collapsed="false">
      <c r="A7191" s="250" t="n">
        <v>95879</v>
      </c>
      <c r="B7191" s="250" t="s">
        <v>7631</v>
      </c>
      <c r="C7191" s="250" t="s">
        <v>6344</v>
      </c>
      <c r="D7191" s="251" t="n">
        <v>1.51</v>
      </c>
    </row>
    <row r="7192" customFormat="false" ht="12.8" hidden="false" customHeight="false" outlineLevel="0" collapsed="false">
      <c r="A7192" s="250" t="n">
        <v>95880</v>
      </c>
      <c r="B7192" s="250" t="s">
        <v>7632</v>
      </c>
      <c r="C7192" s="250" t="s">
        <v>6344</v>
      </c>
      <c r="D7192" s="251" t="n">
        <v>1.27</v>
      </c>
    </row>
    <row r="7193" customFormat="false" ht="12.8" hidden="false" customHeight="false" outlineLevel="0" collapsed="false">
      <c r="A7193" s="250" t="n">
        <v>97912</v>
      </c>
      <c r="B7193" s="250" t="s">
        <v>7633</v>
      </c>
      <c r="C7193" s="250" t="s">
        <v>36</v>
      </c>
      <c r="D7193" s="251" t="n">
        <v>3.93</v>
      </c>
    </row>
    <row r="7194" customFormat="false" ht="12.8" hidden="false" customHeight="false" outlineLevel="0" collapsed="false">
      <c r="A7194" s="250" t="n">
        <v>97913</v>
      </c>
      <c r="B7194" s="250" t="s">
        <v>7634</v>
      </c>
      <c r="C7194" s="250" t="s">
        <v>36</v>
      </c>
      <c r="D7194" s="251" t="n">
        <v>3.4</v>
      </c>
    </row>
    <row r="7195" customFormat="false" ht="12.8" hidden="false" customHeight="false" outlineLevel="0" collapsed="false">
      <c r="A7195" s="250" t="n">
        <v>97914</v>
      </c>
      <c r="B7195" s="250" t="s">
        <v>7635</v>
      </c>
      <c r="C7195" s="250" t="s">
        <v>36</v>
      </c>
      <c r="D7195" s="251" t="n">
        <v>3.12</v>
      </c>
    </row>
    <row r="7196" customFormat="false" ht="12.8" hidden="false" customHeight="false" outlineLevel="0" collapsed="false">
      <c r="A7196" s="250" t="n">
        <v>97915</v>
      </c>
      <c r="B7196" s="250" t="s">
        <v>7636</v>
      </c>
      <c r="C7196" s="250" t="s">
        <v>36</v>
      </c>
      <c r="D7196" s="251" t="n">
        <v>1.25</v>
      </c>
    </row>
    <row r="7197" customFormat="false" ht="12.8" hidden="false" customHeight="false" outlineLevel="0" collapsed="false">
      <c r="A7197" s="250" t="n">
        <v>100937</v>
      </c>
      <c r="B7197" s="250" t="s">
        <v>7637</v>
      </c>
      <c r="C7197" s="250" t="s">
        <v>36</v>
      </c>
      <c r="D7197" s="251" t="n">
        <v>9.37</v>
      </c>
    </row>
    <row r="7198" customFormat="false" ht="12.8" hidden="false" customHeight="false" outlineLevel="0" collapsed="false">
      <c r="A7198" s="250" t="n">
        <v>100938</v>
      </c>
      <c r="B7198" s="250" t="s">
        <v>7638</v>
      </c>
      <c r="C7198" s="250" t="s">
        <v>36</v>
      </c>
      <c r="D7198" s="251" t="n">
        <v>7.72</v>
      </c>
    </row>
    <row r="7199" customFormat="false" ht="12.8" hidden="false" customHeight="false" outlineLevel="0" collapsed="false">
      <c r="A7199" s="250" t="n">
        <v>100939</v>
      </c>
      <c r="B7199" s="250" t="s">
        <v>7639</v>
      </c>
      <c r="C7199" s="250" t="s">
        <v>36</v>
      </c>
      <c r="D7199" s="251" t="n">
        <v>6.77</v>
      </c>
    </row>
    <row r="7200" customFormat="false" ht="12.8" hidden="false" customHeight="false" outlineLevel="0" collapsed="false">
      <c r="A7200" s="250" t="n">
        <v>100940</v>
      </c>
      <c r="B7200" s="250" t="s">
        <v>7640</v>
      </c>
      <c r="C7200" s="250" t="s">
        <v>36</v>
      </c>
      <c r="D7200" s="251" t="n">
        <v>5.76</v>
      </c>
    </row>
    <row r="7201" customFormat="false" ht="12.8" hidden="false" customHeight="false" outlineLevel="0" collapsed="false">
      <c r="A7201" s="250" t="n">
        <v>100941</v>
      </c>
      <c r="B7201" s="250" t="s">
        <v>7641</v>
      </c>
      <c r="C7201" s="250" t="s">
        <v>6344</v>
      </c>
      <c r="D7201" s="251" t="n">
        <v>6.24</v>
      </c>
    </row>
    <row r="7202" customFormat="false" ht="12.8" hidden="false" customHeight="false" outlineLevel="0" collapsed="false">
      <c r="A7202" s="250" t="n">
        <v>100942</v>
      </c>
      <c r="B7202" s="250" t="s">
        <v>7642</v>
      </c>
      <c r="C7202" s="250" t="s">
        <v>6344</v>
      </c>
      <c r="D7202" s="251" t="n">
        <v>5.15</v>
      </c>
    </row>
    <row r="7203" customFormat="false" ht="12.8" hidden="false" customHeight="false" outlineLevel="0" collapsed="false">
      <c r="A7203" s="250" t="n">
        <v>100943</v>
      </c>
      <c r="B7203" s="250" t="s">
        <v>7643</v>
      </c>
      <c r="C7203" s="250" t="s">
        <v>6344</v>
      </c>
      <c r="D7203" s="251" t="n">
        <v>4.5</v>
      </c>
    </row>
    <row r="7204" customFormat="false" ht="12.8" hidden="false" customHeight="false" outlineLevel="0" collapsed="false">
      <c r="A7204" s="250" t="n">
        <v>100944</v>
      </c>
      <c r="B7204" s="250" t="s">
        <v>7644</v>
      </c>
      <c r="C7204" s="250" t="s">
        <v>6344</v>
      </c>
      <c r="D7204" s="251" t="n">
        <v>3.85</v>
      </c>
    </row>
    <row r="7205" customFormat="false" ht="12.8" hidden="false" customHeight="false" outlineLevel="0" collapsed="false">
      <c r="A7205" s="250" t="n">
        <v>100945</v>
      </c>
      <c r="B7205" s="250" t="s">
        <v>7645</v>
      </c>
      <c r="C7205" s="250" t="s">
        <v>6344</v>
      </c>
      <c r="D7205" s="251" t="n">
        <v>2.93</v>
      </c>
    </row>
    <row r="7206" customFormat="false" ht="12.8" hidden="false" customHeight="false" outlineLevel="0" collapsed="false">
      <c r="A7206" s="250" t="n">
        <v>100946</v>
      </c>
      <c r="B7206" s="250" t="s">
        <v>7646</v>
      </c>
      <c r="C7206" s="250" t="s">
        <v>6344</v>
      </c>
      <c r="D7206" s="251" t="n">
        <v>2.53</v>
      </c>
    </row>
    <row r="7207" customFormat="false" ht="12.8" hidden="false" customHeight="false" outlineLevel="0" collapsed="false">
      <c r="A7207" s="250" t="n">
        <v>100947</v>
      </c>
      <c r="B7207" s="250" t="s">
        <v>7647</v>
      </c>
      <c r="C7207" s="250" t="s">
        <v>6344</v>
      </c>
      <c r="D7207" s="251" t="n">
        <v>2.33</v>
      </c>
    </row>
    <row r="7208" customFormat="false" ht="12.8" hidden="false" customHeight="false" outlineLevel="0" collapsed="false">
      <c r="A7208" s="250" t="n">
        <v>100948</v>
      </c>
      <c r="B7208" s="250" t="s">
        <v>7648</v>
      </c>
      <c r="C7208" s="250" t="s">
        <v>6344</v>
      </c>
      <c r="D7208" s="251" t="n">
        <v>0.92</v>
      </c>
    </row>
    <row r="7209" customFormat="false" ht="12.8" hidden="false" customHeight="false" outlineLevel="0" collapsed="false">
      <c r="A7209" s="250" t="n">
        <v>100949</v>
      </c>
      <c r="B7209" s="250" t="s">
        <v>7649</v>
      </c>
      <c r="C7209" s="250" t="s">
        <v>6344</v>
      </c>
      <c r="D7209" s="251" t="n">
        <v>6.98</v>
      </c>
    </row>
    <row r="7210" customFormat="false" ht="12.8" hidden="false" customHeight="false" outlineLevel="0" collapsed="false">
      <c r="A7210" s="250" t="n">
        <v>100950</v>
      </c>
      <c r="B7210" s="250" t="s">
        <v>7650</v>
      </c>
      <c r="C7210" s="250" t="s">
        <v>6344</v>
      </c>
      <c r="D7210" s="251" t="n">
        <v>3.71</v>
      </c>
    </row>
    <row r="7211" customFormat="false" ht="12.8" hidden="false" customHeight="false" outlineLevel="0" collapsed="false">
      <c r="A7211" s="250" t="n">
        <v>100951</v>
      </c>
      <c r="B7211" s="250" t="s">
        <v>7651</v>
      </c>
      <c r="C7211" s="250" t="s">
        <v>6344</v>
      </c>
      <c r="D7211" s="251" t="n">
        <v>3.2</v>
      </c>
    </row>
    <row r="7212" customFormat="false" ht="12.8" hidden="false" customHeight="false" outlineLevel="0" collapsed="false">
      <c r="A7212" s="250" t="n">
        <v>100952</v>
      </c>
      <c r="B7212" s="250" t="s">
        <v>7652</v>
      </c>
      <c r="C7212" s="250" t="s">
        <v>6344</v>
      </c>
      <c r="D7212" s="251" t="n">
        <v>2.95</v>
      </c>
    </row>
    <row r="7213" customFormat="false" ht="12.8" hidden="false" customHeight="false" outlineLevel="0" collapsed="false">
      <c r="A7213" s="250" t="n">
        <v>100953</v>
      </c>
      <c r="B7213" s="250" t="s">
        <v>7653</v>
      </c>
      <c r="C7213" s="250" t="s">
        <v>6344</v>
      </c>
      <c r="D7213" s="251" t="n">
        <v>1.16</v>
      </c>
    </row>
    <row r="7214" customFormat="false" ht="12.8" hidden="false" customHeight="false" outlineLevel="0" collapsed="false">
      <c r="A7214" s="250" t="n">
        <v>100954</v>
      </c>
      <c r="B7214" s="250" t="s">
        <v>7654</v>
      </c>
      <c r="C7214" s="250" t="s">
        <v>6344</v>
      </c>
      <c r="D7214" s="251" t="n">
        <v>8.84</v>
      </c>
    </row>
    <row r="7215" customFormat="false" ht="12.8" hidden="false" customHeight="false" outlineLevel="0" collapsed="false">
      <c r="A7215" s="250" t="n">
        <v>100955</v>
      </c>
      <c r="B7215" s="250" t="s">
        <v>7655</v>
      </c>
      <c r="C7215" s="250" t="s">
        <v>36</v>
      </c>
      <c r="D7215" s="251" t="n">
        <v>5.07</v>
      </c>
    </row>
    <row r="7216" customFormat="false" ht="12.8" hidden="false" customHeight="false" outlineLevel="0" collapsed="false">
      <c r="A7216" s="250" t="n">
        <v>100956</v>
      </c>
      <c r="B7216" s="250" t="s">
        <v>7656</v>
      </c>
      <c r="C7216" s="250" t="s">
        <v>36</v>
      </c>
      <c r="D7216" s="251" t="n">
        <v>4.4</v>
      </c>
    </row>
    <row r="7217" customFormat="false" ht="12.8" hidden="false" customHeight="false" outlineLevel="0" collapsed="false">
      <c r="A7217" s="250" t="n">
        <v>100957</v>
      </c>
      <c r="B7217" s="250" t="s">
        <v>7657</v>
      </c>
      <c r="C7217" s="250" t="s">
        <v>36</v>
      </c>
      <c r="D7217" s="251" t="n">
        <v>4.02</v>
      </c>
    </row>
    <row r="7218" customFormat="false" ht="12.8" hidden="false" customHeight="false" outlineLevel="0" collapsed="false">
      <c r="A7218" s="250" t="n">
        <v>100958</v>
      </c>
      <c r="B7218" s="250" t="s">
        <v>7658</v>
      </c>
      <c r="C7218" s="250" t="s">
        <v>36</v>
      </c>
      <c r="D7218" s="251" t="n">
        <v>1.62</v>
      </c>
    </row>
    <row r="7219" customFormat="false" ht="12.8" hidden="false" customHeight="false" outlineLevel="0" collapsed="false">
      <c r="A7219" s="250" t="n">
        <v>100959</v>
      </c>
      <c r="B7219" s="250" t="s">
        <v>7659</v>
      </c>
      <c r="C7219" s="250" t="s">
        <v>36</v>
      </c>
      <c r="D7219" s="251" t="n">
        <v>12.09</v>
      </c>
    </row>
    <row r="7220" customFormat="false" ht="12.8" hidden="false" customHeight="false" outlineLevel="0" collapsed="false">
      <c r="A7220" s="250" t="n">
        <v>100960</v>
      </c>
      <c r="B7220" s="250" t="s">
        <v>7660</v>
      </c>
      <c r="C7220" s="250" t="s">
        <v>36</v>
      </c>
      <c r="D7220" s="251" t="n">
        <v>3.74</v>
      </c>
    </row>
    <row r="7221" customFormat="false" ht="12.8" hidden="false" customHeight="false" outlineLevel="0" collapsed="false">
      <c r="A7221" s="250" t="n">
        <v>100961</v>
      </c>
      <c r="B7221" s="250" t="s">
        <v>7661</v>
      </c>
      <c r="C7221" s="250" t="s">
        <v>36</v>
      </c>
      <c r="D7221" s="251" t="n">
        <v>3.24</v>
      </c>
    </row>
    <row r="7222" customFormat="false" ht="12.8" hidden="false" customHeight="false" outlineLevel="0" collapsed="false">
      <c r="A7222" s="250" t="n">
        <v>100962</v>
      </c>
      <c r="B7222" s="250" t="s">
        <v>7662</v>
      </c>
      <c r="C7222" s="250" t="s">
        <v>36</v>
      </c>
      <c r="D7222" s="251" t="n">
        <v>2.96</v>
      </c>
    </row>
    <row r="7223" customFormat="false" ht="12.8" hidden="false" customHeight="false" outlineLevel="0" collapsed="false">
      <c r="A7223" s="250" t="n">
        <v>100963</v>
      </c>
      <c r="B7223" s="250" t="s">
        <v>7663</v>
      </c>
      <c r="C7223" s="250" t="s">
        <v>36</v>
      </c>
      <c r="D7223" s="251" t="n">
        <v>1.17</v>
      </c>
    </row>
    <row r="7224" customFormat="false" ht="12.8" hidden="false" customHeight="false" outlineLevel="0" collapsed="false">
      <c r="A7224" s="250" t="n">
        <v>100964</v>
      </c>
      <c r="B7224" s="250" t="s">
        <v>7664</v>
      </c>
      <c r="C7224" s="250" t="s">
        <v>36</v>
      </c>
      <c r="D7224" s="251" t="n">
        <v>8.98</v>
      </c>
    </row>
    <row r="7225" customFormat="false" ht="12.8" hidden="false" customHeight="false" outlineLevel="0" collapsed="false">
      <c r="A7225" s="250" t="n">
        <v>100973</v>
      </c>
      <c r="B7225" s="250" t="s">
        <v>7665</v>
      </c>
      <c r="C7225" s="250" t="s">
        <v>33</v>
      </c>
      <c r="D7225" s="251" t="n">
        <v>9.23</v>
      </c>
    </row>
    <row r="7226" customFormat="false" ht="12.8" hidden="false" customHeight="false" outlineLevel="0" collapsed="false">
      <c r="A7226" s="250" t="n">
        <v>100974</v>
      </c>
      <c r="B7226" s="250" t="s">
        <v>7666</v>
      </c>
      <c r="C7226" s="250" t="s">
        <v>33</v>
      </c>
      <c r="D7226" s="251" t="n">
        <v>8.81</v>
      </c>
    </row>
    <row r="7227" customFormat="false" ht="12.8" hidden="false" customHeight="false" outlineLevel="0" collapsed="false">
      <c r="A7227" s="250" t="n">
        <v>100975</v>
      </c>
      <c r="B7227" s="250" t="s">
        <v>7667</v>
      </c>
      <c r="C7227" s="250" t="s">
        <v>33</v>
      </c>
      <c r="D7227" s="251" t="n">
        <v>8.86</v>
      </c>
    </row>
    <row r="7228" customFormat="false" ht="12.8" hidden="false" customHeight="false" outlineLevel="0" collapsed="false">
      <c r="A7228" s="250" t="n">
        <v>100965</v>
      </c>
      <c r="B7228" s="250" t="s">
        <v>7668</v>
      </c>
      <c r="C7228" s="250" t="s">
        <v>6344</v>
      </c>
      <c r="D7228" s="251" t="n">
        <v>1.82</v>
      </c>
    </row>
    <row r="7229" customFormat="false" ht="12.8" hidden="false" customHeight="false" outlineLevel="0" collapsed="false">
      <c r="A7229" s="250" t="n">
        <v>100966</v>
      </c>
      <c r="B7229" s="250" t="s">
        <v>7669</v>
      </c>
      <c r="C7229" s="250" t="s">
        <v>6344</v>
      </c>
      <c r="D7229" s="251" t="n">
        <v>1.56</v>
      </c>
    </row>
    <row r="7230" customFormat="false" ht="12.8" hidden="false" customHeight="false" outlineLevel="0" collapsed="false">
      <c r="A7230" s="250" t="n">
        <v>100969</v>
      </c>
      <c r="B7230" s="250" t="s">
        <v>7670</v>
      </c>
      <c r="C7230" s="250" t="s">
        <v>6344</v>
      </c>
      <c r="D7230" s="251" t="n">
        <v>2.4</v>
      </c>
    </row>
    <row r="7231" customFormat="false" ht="12.8" hidden="false" customHeight="false" outlineLevel="0" collapsed="false">
      <c r="A7231" s="250" t="n">
        <v>100970</v>
      </c>
      <c r="B7231" s="250" t="s">
        <v>7671</v>
      </c>
      <c r="C7231" s="250" t="s">
        <v>6344</v>
      </c>
      <c r="D7231" s="251" t="n">
        <v>2.02</v>
      </c>
    </row>
    <row r="7232" customFormat="false" ht="12.8" hidden="false" customHeight="false" outlineLevel="0" collapsed="false">
      <c r="A7232" s="250" t="n">
        <v>102330</v>
      </c>
      <c r="B7232" s="250" t="s">
        <v>7672</v>
      </c>
      <c r="C7232" s="250" t="s">
        <v>6344</v>
      </c>
      <c r="D7232" s="251" t="n">
        <v>1.45</v>
      </c>
    </row>
    <row r="7233" customFormat="false" ht="12.8" hidden="false" customHeight="false" outlineLevel="0" collapsed="false">
      <c r="A7233" s="250" t="n">
        <v>102331</v>
      </c>
      <c r="B7233" s="250" t="s">
        <v>7673</v>
      </c>
      <c r="C7233" s="250" t="s">
        <v>6344</v>
      </c>
      <c r="D7233" s="251" t="n">
        <v>0.57</v>
      </c>
    </row>
    <row r="7234" customFormat="false" ht="12.8" hidden="false" customHeight="false" outlineLevel="0" collapsed="false">
      <c r="A7234" s="250" t="n">
        <v>102332</v>
      </c>
      <c r="B7234" s="250" t="s">
        <v>7674</v>
      </c>
      <c r="C7234" s="250" t="s">
        <v>6344</v>
      </c>
      <c r="D7234" s="251" t="n">
        <v>1.9</v>
      </c>
    </row>
    <row r="7235" customFormat="false" ht="12.8" hidden="false" customHeight="false" outlineLevel="0" collapsed="false">
      <c r="A7235" s="250" t="n">
        <v>102333</v>
      </c>
      <c r="B7235" s="250" t="s">
        <v>7675</v>
      </c>
      <c r="C7235" s="250" t="s">
        <v>6344</v>
      </c>
      <c r="D7235" s="251" t="n">
        <v>0.76</v>
      </c>
    </row>
    <row r="7236" customFormat="false" ht="12.8" hidden="false" customHeight="false" outlineLevel="0" collapsed="false">
      <c r="A7236" s="250" t="n">
        <v>101019</v>
      </c>
      <c r="B7236" s="250" t="s">
        <v>7676</v>
      </c>
      <c r="C7236" s="250" t="s">
        <v>7677</v>
      </c>
      <c r="D7236" s="251" t="n">
        <v>647.3</v>
      </c>
    </row>
    <row r="7237" customFormat="false" ht="12.8" hidden="false" customHeight="false" outlineLevel="0" collapsed="false">
      <c r="A7237" s="250" t="n">
        <v>101479</v>
      </c>
      <c r="B7237" s="250" t="s">
        <v>7678</v>
      </c>
      <c r="C7237" s="250" t="s">
        <v>7677</v>
      </c>
      <c r="D7237" s="251" t="n">
        <v>188.58</v>
      </c>
    </row>
    <row r="7238" customFormat="false" ht="12.8" hidden="false" customHeight="false" outlineLevel="0" collapsed="false">
      <c r="A7238" s="250" t="n">
        <v>102568</v>
      </c>
      <c r="B7238" s="250" t="s">
        <v>7679</v>
      </c>
      <c r="C7238" s="250" t="s">
        <v>7677</v>
      </c>
      <c r="D7238" s="251" t="n">
        <v>321.27</v>
      </c>
    </row>
    <row r="7239" customFormat="false" ht="12.8" hidden="false" customHeight="false" outlineLevel="0" collapsed="false">
      <c r="A7239" s="250" t="n">
        <v>100976</v>
      </c>
      <c r="B7239" s="250" t="s">
        <v>7680</v>
      </c>
      <c r="C7239" s="250" t="s">
        <v>33</v>
      </c>
      <c r="D7239" s="251" t="n">
        <v>8.66</v>
      </c>
    </row>
    <row r="7240" customFormat="false" ht="12.8" hidden="false" customHeight="false" outlineLevel="0" collapsed="false">
      <c r="A7240" s="250" t="n">
        <v>100977</v>
      </c>
      <c r="B7240" s="250" t="s">
        <v>7681</v>
      </c>
      <c r="C7240" s="250" t="s">
        <v>33</v>
      </c>
      <c r="D7240" s="251" t="n">
        <v>8.1</v>
      </c>
    </row>
    <row r="7241" customFormat="false" ht="12.8" hidden="false" customHeight="false" outlineLevel="0" collapsed="false">
      <c r="A7241" s="250" t="n">
        <v>100978</v>
      </c>
      <c r="B7241" s="250" t="s">
        <v>32</v>
      </c>
      <c r="C7241" s="250" t="s">
        <v>33</v>
      </c>
      <c r="D7241" s="251" t="n">
        <v>7.22</v>
      </c>
    </row>
    <row r="7242" customFormat="false" ht="12.8" hidden="false" customHeight="false" outlineLevel="0" collapsed="false">
      <c r="A7242" s="250" t="n">
        <v>100979</v>
      </c>
      <c r="B7242" s="250" t="s">
        <v>7682</v>
      </c>
      <c r="C7242" s="250" t="s">
        <v>33</v>
      </c>
      <c r="D7242" s="251" t="n">
        <v>6.92</v>
      </c>
    </row>
    <row r="7243" customFormat="false" ht="12.8" hidden="false" customHeight="false" outlineLevel="0" collapsed="false">
      <c r="A7243" s="250" t="n">
        <v>100980</v>
      </c>
      <c r="B7243" s="250" t="s">
        <v>7683</v>
      </c>
      <c r="C7243" s="250" t="s">
        <v>33</v>
      </c>
      <c r="D7243" s="251" t="n">
        <v>6.52</v>
      </c>
    </row>
    <row r="7244" customFormat="false" ht="12.8" hidden="false" customHeight="false" outlineLevel="0" collapsed="false">
      <c r="A7244" s="250" t="n">
        <v>100981</v>
      </c>
      <c r="B7244" s="250" t="s">
        <v>7684</v>
      </c>
      <c r="C7244" s="250" t="s">
        <v>33</v>
      </c>
      <c r="D7244" s="251" t="n">
        <v>9.86</v>
      </c>
    </row>
    <row r="7245" customFormat="false" ht="12.8" hidden="false" customHeight="false" outlineLevel="0" collapsed="false">
      <c r="A7245" s="250" t="n">
        <v>100982</v>
      </c>
      <c r="B7245" s="250" t="s">
        <v>79</v>
      </c>
      <c r="C7245" s="250" t="s">
        <v>33</v>
      </c>
      <c r="D7245" s="251" t="n">
        <v>9.34</v>
      </c>
    </row>
    <row r="7246" customFormat="false" ht="12.8" hidden="false" customHeight="false" outlineLevel="0" collapsed="false">
      <c r="A7246" s="250" t="n">
        <v>100983</v>
      </c>
      <c r="B7246" s="250" t="s">
        <v>7685</v>
      </c>
      <c r="C7246" s="250" t="s">
        <v>33</v>
      </c>
      <c r="D7246" s="251" t="n">
        <v>9.35</v>
      </c>
    </row>
    <row r="7247" customFormat="false" ht="12.8" hidden="false" customHeight="false" outlineLevel="0" collapsed="false">
      <c r="A7247" s="250" t="n">
        <v>100984</v>
      </c>
      <c r="B7247" s="250" t="s">
        <v>7686</v>
      </c>
      <c r="C7247" s="250" t="s">
        <v>33</v>
      </c>
      <c r="D7247" s="251" t="n">
        <v>9.12</v>
      </c>
    </row>
    <row r="7248" customFormat="false" ht="12.8" hidden="false" customHeight="false" outlineLevel="0" collapsed="false">
      <c r="A7248" s="250" t="n">
        <v>100985</v>
      </c>
      <c r="B7248" s="250" t="s">
        <v>7687</v>
      </c>
      <c r="C7248" s="250" t="s">
        <v>33</v>
      </c>
      <c r="D7248" s="251" t="n">
        <v>7.94</v>
      </c>
    </row>
    <row r="7249" customFormat="false" ht="12.8" hidden="false" customHeight="false" outlineLevel="0" collapsed="false">
      <c r="A7249" s="250" t="n">
        <v>100986</v>
      </c>
      <c r="B7249" s="250" t="s">
        <v>65</v>
      </c>
      <c r="C7249" s="250" t="s">
        <v>33</v>
      </c>
      <c r="D7249" s="251" t="n">
        <v>9.39</v>
      </c>
    </row>
    <row r="7250" customFormat="false" ht="12.8" hidden="false" customHeight="false" outlineLevel="0" collapsed="false">
      <c r="A7250" s="250" t="n">
        <v>100987</v>
      </c>
      <c r="B7250" s="250" t="s">
        <v>7688</v>
      </c>
      <c r="C7250" s="250" t="s">
        <v>33</v>
      </c>
      <c r="D7250" s="251" t="n">
        <v>10.78</v>
      </c>
    </row>
    <row r="7251" customFormat="false" ht="12.8" hidden="false" customHeight="false" outlineLevel="0" collapsed="false">
      <c r="A7251" s="250" t="n">
        <v>100988</v>
      </c>
      <c r="B7251" s="250" t="s">
        <v>7689</v>
      </c>
      <c r="C7251" s="250" t="s">
        <v>33</v>
      </c>
      <c r="D7251" s="251" t="n">
        <v>11.37</v>
      </c>
    </row>
    <row r="7252" customFormat="false" ht="12.8" hidden="false" customHeight="false" outlineLevel="0" collapsed="false">
      <c r="A7252" s="250" t="n">
        <v>100989</v>
      </c>
      <c r="B7252" s="250" t="s">
        <v>7690</v>
      </c>
      <c r="C7252" s="250" t="s">
        <v>7677</v>
      </c>
      <c r="D7252" s="251" t="n">
        <v>6.16</v>
      </c>
    </row>
    <row r="7253" customFormat="false" ht="12.8" hidden="false" customHeight="false" outlineLevel="0" collapsed="false">
      <c r="A7253" s="250" t="n">
        <v>100990</v>
      </c>
      <c r="B7253" s="250" t="s">
        <v>7691</v>
      </c>
      <c r="C7253" s="250" t="s">
        <v>7677</v>
      </c>
      <c r="D7253" s="251" t="n">
        <v>5.88</v>
      </c>
    </row>
    <row r="7254" customFormat="false" ht="12.8" hidden="false" customHeight="false" outlineLevel="0" collapsed="false">
      <c r="A7254" s="250" t="n">
        <v>100991</v>
      </c>
      <c r="B7254" s="250" t="s">
        <v>7692</v>
      </c>
      <c r="C7254" s="250" t="s">
        <v>7677</v>
      </c>
      <c r="D7254" s="251" t="n">
        <v>5.94</v>
      </c>
    </row>
    <row r="7255" customFormat="false" ht="12.8" hidden="false" customHeight="false" outlineLevel="0" collapsed="false">
      <c r="A7255" s="250" t="n">
        <v>100992</v>
      </c>
      <c r="B7255" s="250" t="s">
        <v>7693</v>
      </c>
      <c r="C7255" s="250" t="s">
        <v>7677</v>
      </c>
      <c r="D7255" s="251" t="n">
        <v>5.77</v>
      </c>
    </row>
    <row r="7256" customFormat="false" ht="12.8" hidden="false" customHeight="false" outlineLevel="0" collapsed="false">
      <c r="A7256" s="250" t="n">
        <v>100993</v>
      </c>
      <c r="B7256" s="250" t="s">
        <v>7694</v>
      </c>
      <c r="C7256" s="250" t="s">
        <v>7677</v>
      </c>
      <c r="D7256" s="251" t="n">
        <v>5.39</v>
      </c>
    </row>
    <row r="7257" customFormat="false" ht="12.8" hidden="false" customHeight="false" outlineLevel="0" collapsed="false">
      <c r="A7257" s="250" t="n">
        <v>100994</v>
      </c>
      <c r="B7257" s="250" t="s">
        <v>7695</v>
      </c>
      <c r="C7257" s="250" t="s">
        <v>7677</v>
      </c>
      <c r="D7257" s="251" t="n">
        <v>4.8</v>
      </c>
    </row>
    <row r="7258" customFormat="false" ht="12.8" hidden="false" customHeight="false" outlineLevel="0" collapsed="false">
      <c r="A7258" s="250" t="n">
        <v>100995</v>
      </c>
      <c r="B7258" s="250" t="s">
        <v>7696</v>
      </c>
      <c r="C7258" s="250" t="s">
        <v>7677</v>
      </c>
      <c r="D7258" s="251" t="n">
        <v>4.62</v>
      </c>
    </row>
    <row r="7259" customFormat="false" ht="12.8" hidden="false" customHeight="false" outlineLevel="0" collapsed="false">
      <c r="A7259" s="250" t="n">
        <v>100996</v>
      </c>
      <c r="B7259" s="250" t="s">
        <v>7697</v>
      </c>
      <c r="C7259" s="250" t="s">
        <v>7677</v>
      </c>
      <c r="D7259" s="251" t="n">
        <v>4.33</v>
      </c>
    </row>
    <row r="7260" customFormat="false" ht="12.8" hidden="false" customHeight="false" outlineLevel="0" collapsed="false">
      <c r="A7260" s="250" t="n">
        <v>100997</v>
      </c>
      <c r="B7260" s="250" t="s">
        <v>7698</v>
      </c>
      <c r="C7260" s="250" t="s">
        <v>7677</v>
      </c>
      <c r="D7260" s="251" t="n">
        <v>6.58</v>
      </c>
    </row>
    <row r="7261" customFormat="false" ht="12.8" hidden="false" customHeight="false" outlineLevel="0" collapsed="false">
      <c r="A7261" s="250" t="n">
        <v>100998</v>
      </c>
      <c r="B7261" s="250" t="s">
        <v>7699</v>
      </c>
      <c r="C7261" s="250" t="s">
        <v>7677</v>
      </c>
      <c r="D7261" s="251" t="n">
        <v>6.23</v>
      </c>
    </row>
    <row r="7262" customFormat="false" ht="12.8" hidden="false" customHeight="false" outlineLevel="0" collapsed="false">
      <c r="A7262" s="250" t="n">
        <v>100999</v>
      </c>
      <c r="B7262" s="250" t="s">
        <v>7700</v>
      </c>
      <c r="C7262" s="250" t="s">
        <v>7677</v>
      </c>
      <c r="D7262" s="251" t="n">
        <v>6.26</v>
      </c>
    </row>
    <row r="7263" customFormat="false" ht="12.8" hidden="false" customHeight="false" outlineLevel="0" collapsed="false">
      <c r="A7263" s="250" t="n">
        <v>101000</v>
      </c>
      <c r="B7263" s="250" t="s">
        <v>7701</v>
      </c>
      <c r="C7263" s="250" t="s">
        <v>7677</v>
      </c>
      <c r="D7263" s="251" t="n">
        <v>6.07</v>
      </c>
    </row>
    <row r="7264" customFormat="false" ht="12.8" hidden="false" customHeight="false" outlineLevel="0" collapsed="false">
      <c r="A7264" s="250" t="n">
        <v>101001</v>
      </c>
      <c r="B7264" s="250" t="s">
        <v>7702</v>
      </c>
      <c r="C7264" s="250" t="s">
        <v>7677</v>
      </c>
      <c r="D7264" s="251" t="n">
        <v>5.29</v>
      </c>
    </row>
    <row r="7265" customFormat="false" ht="12.8" hidden="false" customHeight="false" outlineLevel="0" collapsed="false">
      <c r="A7265" s="250" t="n">
        <v>101002</v>
      </c>
      <c r="B7265" s="250" t="s">
        <v>7703</v>
      </c>
      <c r="C7265" s="250" t="s">
        <v>7677</v>
      </c>
      <c r="D7265" s="251" t="n">
        <v>6.25</v>
      </c>
    </row>
    <row r="7266" customFormat="false" ht="12.8" hidden="false" customHeight="false" outlineLevel="0" collapsed="false">
      <c r="A7266" s="250" t="n">
        <v>101003</v>
      </c>
      <c r="B7266" s="250" t="s">
        <v>7704</v>
      </c>
      <c r="C7266" s="250" t="s">
        <v>7677</v>
      </c>
      <c r="D7266" s="251" t="n">
        <v>7.17</v>
      </c>
    </row>
    <row r="7267" customFormat="false" ht="12.8" hidden="false" customHeight="false" outlineLevel="0" collapsed="false">
      <c r="A7267" s="250" t="n">
        <v>101004</v>
      </c>
      <c r="B7267" s="250" t="s">
        <v>7705</v>
      </c>
      <c r="C7267" s="250" t="s">
        <v>7677</v>
      </c>
      <c r="D7267" s="251" t="n">
        <v>7.58</v>
      </c>
    </row>
    <row r="7268" customFormat="false" ht="12.8" hidden="false" customHeight="false" outlineLevel="0" collapsed="false">
      <c r="A7268" s="250" t="n">
        <v>101005</v>
      </c>
      <c r="B7268" s="250" t="s">
        <v>7706</v>
      </c>
      <c r="C7268" s="250" t="s">
        <v>33</v>
      </c>
      <c r="D7268" s="251" t="n">
        <v>19.29</v>
      </c>
    </row>
    <row r="7269" customFormat="false" ht="12.8" hidden="false" customHeight="false" outlineLevel="0" collapsed="false">
      <c r="A7269" s="250" t="n">
        <v>101006</v>
      </c>
      <c r="B7269" s="250" t="s">
        <v>7707</v>
      </c>
      <c r="C7269" s="250" t="s">
        <v>33</v>
      </c>
      <c r="D7269" s="251" t="n">
        <v>21.3</v>
      </c>
    </row>
    <row r="7270" customFormat="false" ht="12.8" hidden="false" customHeight="false" outlineLevel="0" collapsed="false">
      <c r="A7270" s="250" t="n">
        <v>101007</v>
      </c>
      <c r="B7270" s="250" t="s">
        <v>7708</v>
      </c>
      <c r="C7270" s="250" t="s">
        <v>33</v>
      </c>
      <c r="D7270" s="251" t="n">
        <v>5.59</v>
      </c>
    </row>
    <row r="7271" customFormat="false" ht="12.8" hidden="false" customHeight="false" outlineLevel="0" collapsed="false">
      <c r="A7271" s="250" t="n">
        <v>101008</v>
      </c>
      <c r="B7271" s="250" t="s">
        <v>7709</v>
      </c>
      <c r="C7271" s="250" t="s">
        <v>33</v>
      </c>
      <c r="D7271" s="251" t="n">
        <v>5.63</v>
      </c>
    </row>
    <row r="7272" customFormat="false" ht="12.8" hidden="false" customHeight="false" outlineLevel="0" collapsed="false">
      <c r="A7272" s="250" t="n">
        <v>101009</v>
      </c>
      <c r="B7272" s="250" t="s">
        <v>7710</v>
      </c>
      <c r="C7272" s="250" t="s">
        <v>7677</v>
      </c>
      <c r="D7272" s="251" t="n">
        <v>44.76</v>
      </c>
    </row>
    <row r="7273" customFormat="false" ht="12.8" hidden="false" customHeight="false" outlineLevel="0" collapsed="false">
      <c r="A7273" s="250" t="n">
        <v>101010</v>
      </c>
      <c r="B7273" s="250" t="s">
        <v>7711</v>
      </c>
      <c r="C7273" s="250" t="s">
        <v>7677</v>
      </c>
      <c r="D7273" s="251" t="n">
        <v>28.18</v>
      </c>
    </row>
    <row r="7274" customFormat="false" ht="12.8" hidden="false" customHeight="false" outlineLevel="0" collapsed="false">
      <c r="A7274" s="250" t="n">
        <v>101013</v>
      </c>
      <c r="B7274" s="250" t="s">
        <v>7712</v>
      </c>
      <c r="C7274" s="250" t="s">
        <v>7677</v>
      </c>
      <c r="D7274" s="251" t="n">
        <v>49.39</v>
      </c>
    </row>
    <row r="7275" customFormat="false" ht="12.8" hidden="false" customHeight="false" outlineLevel="0" collapsed="false">
      <c r="A7275" s="250" t="n">
        <v>101014</v>
      </c>
      <c r="B7275" s="250" t="s">
        <v>7713</v>
      </c>
      <c r="C7275" s="250" t="s">
        <v>7677</v>
      </c>
      <c r="D7275" s="251" t="n">
        <v>45.25</v>
      </c>
    </row>
    <row r="7276" customFormat="false" ht="12.8" hidden="false" customHeight="false" outlineLevel="0" collapsed="false">
      <c r="A7276" s="250" t="n">
        <v>101015</v>
      </c>
      <c r="B7276" s="250" t="s">
        <v>7714</v>
      </c>
      <c r="C7276" s="250" t="s">
        <v>7677</v>
      </c>
      <c r="D7276" s="251" t="n">
        <v>37.18</v>
      </c>
    </row>
    <row r="7277" customFormat="false" ht="12.8" hidden="false" customHeight="false" outlineLevel="0" collapsed="false">
      <c r="A7277" s="250" t="n">
        <v>101016</v>
      </c>
      <c r="B7277" s="250" t="s">
        <v>7715</v>
      </c>
      <c r="C7277" s="250" t="s">
        <v>7677</v>
      </c>
      <c r="D7277" s="251" t="n">
        <v>43.02</v>
      </c>
    </row>
    <row r="7278" customFormat="false" ht="12.8" hidden="false" customHeight="false" outlineLevel="0" collapsed="false">
      <c r="A7278" s="250" t="n">
        <v>101017</v>
      </c>
      <c r="B7278" s="250" t="s">
        <v>7716</v>
      </c>
      <c r="C7278" s="250" t="s">
        <v>7677</v>
      </c>
      <c r="D7278" s="251" t="n">
        <v>32.62</v>
      </c>
    </row>
    <row r="7279" customFormat="false" ht="12.8" hidden="false" customHeight="false" outlineLevel="0" collapsed="false">
      <c r="A7279" s="250" t="n">
        <v>101018</v>
      </c>
      <c r="B7279" s="250" t="s">
        <v>7717</v>
      </c>
      <c r="C7279" s="250" t="s">
        <v>7677</v>
      </c>
      <c r="D7279" s="251" t="n">
        <v>26.8</v>
      </c>
    </row>
    <row r="7280" customFormat="false" ht="12.8" hidden="false" customHeight="false" outlineLevel="0" collapsed="false">
      <c r="A7280" s="250" t="n">
        <v>101463</v>
      </c>
      <c r="B7280" s="250" t="s">
        <v>7718</v>
      </c>
      <c r="C7280" s="250" t="s">
        <v>7677</v>
      </c>
      <c r="D7280" s="251" t="n">
        <v>49.54</v>
      </c>
    </row>
    <row r="7281" customFormat="false" ht="12.8" hidden="false" customHeight="false" outlineLevel="0" collapsed="false">
      <c r="A7281" s="250" t="n">
        <v>101464</v>
      </c>
      <c r="B7281" s="250" t="s">
        <v>7719</v>
      </c>
      <c r="C7281" s="250" t="s">
        <v>7677</v>
      </c>
      <c r="D7281" s="251" t="n">
        <v>38.05</v>
      </c>
    </row>
    <row r="7282" customFormat="false" ht="12.8" hidden="false" customHeight="false" outlineLevel="0" collapsed="false">
      <c r="A7282" s="250" t="n">
        <v>101465</v>
      </c>
      <c r="B7282" s="250" t="s">
        <v>7720</v>
      </c>
      <c r="C7282" s="250" t="s">
        <v>7677</v>
      </c>
      <c r="D7282" s="251" t="n">
        <v>29.09</v>
      </c>
    </row>
    <row r="7283" customFormat="false" ht="12.8" hidden="false" customHeight="false" outlineLevel="0" collapsed="false">
      <c r="A7283" s="250" t="n">
        <v>101466</v>
      </c>
      <c r="B7283" s="250" t="s">
        <v>7721</v>
      </c>
      <c r="C7283" s="250" t="s">
        <v>7677</v>
      </c>
      <c r="D7283" s="251" t="n">
        <v>23.66</v>
      </c>
    </row>
    <row r="7284" customFormat="false" ht="12.8" hidden="false" customHeight="false" outlineLevel="0" collapsed="false">
      <c r="A7284" s="250" t="n">
        <v>101467</v>
      </c>
      <c r="B7284" s="250" t="s">
        <v>7722</v>
      </c>
      <c r="C7284" s="250" t="s">
        <v>7677</v>
      </c>
      <c r="D7284" s="251" t="n">
        <v>19.8</v>
      </c>
    </row>
    <row r="7285" customFormat="false" ht="12.8" hidden="false" customHeight="false" outlineLevel="0" collapsed="false">
      <c r="A7285" s="250" t="n">
        <v>101468</v>
      </c>
      <c r="B7285" s="250" t="s">
        <v>7723</v>
      </c>
      <c r="C7285" s="250" t="s">
        <v>7677</v>
      </c>
      <c r="D7285" s="251" t="n">
        <v>18.11</v>
      </c>
    </row>
    <row r="7286" customFormat="false" ht="12.8" hidden="false" customHeight="false" outlineLevel="0" collapsed="false">
      <c r="A7286" s="250" t="n">
        <v>101469</v>
      </c>
      <c r="B7286" s="250" t="s">
        <v>7724</v>
      </c>
      <c r="C7286" s="250" t="s">
        <v>7677</v>
      </c>
      <c r="D7286" s="251" t="n">
        <v>40.55</v>
      </c>
    </row>
    <row r="7287" customFormat="false" ht="12.8" hidden="false" customHeight="false" outlineLevel="0" collapsed="false">
      <c r="A7287" s="250" t="n">
        <v>101470</v>
      </c>
      <c r="B7287" s="250" t="s">
        <v>7725</v>
      </c>
      <c r="C7287" s="250" t="s">
        <v>7677</v>
      </c>
      <c r="D7287" s="251" t="n">
        <v>32.18</v>
      </c>
    </row>
    <row r="7288" customFormat="false" ht="12.8" hidden="false" customHeight="false" outlineLevel="0" collapsed="false">
      <c r="A7288" s="250" t="n">
        <v>101471</v>
      </c>
      <c r="B7288" s="250" t="s">
        <v>7726</v>
      </c>
      <c r="C7288" s="250" t="s">
        <v>7677</v>
      </c>
      <c r="D7288" s="251" t="n">
        <v>27.61</v>
      </c>
    </row>
    <row r="7289" customFormat="false" ht="12.8" hidden="false" customHeight="false" outlineLevel="0" collapsed="false">
      <c r="A7289" s="250" t="n">
        <v>101472</v>
      </c>
      <c r="B7289" s="250" t="s">
        <v>7727</v>
      </c>
      <c r="C7289" s="250" t="s">
        <v>7677</v>
      </c>
      <c r="D7289" s="251" t="n">
        <v>21.49</v>
      </c>
    </row>
    <row r="7290" customFormat="false" ht="12.8" hidden="false" customHeight="false" outlineLevel="0" collapsed="false">
      <c r="A7290" s="250" t="n">
        <v>101473</v>
      </c>
      <c r="B7290" s="250" t="s">
        <v>7728</v>
      </c>
      <c r="C7290" s="250" t="s">
        <v>7677</v>
      </c>
      <c r="D7290" s="251" t="n">
        <v>30.94</v>
      </c>
    </row>
    <row r="7291" customFormat="false" ht="12.8" hidden="false" customHeight="false" outlineLevel="0" collapsed="false">
      <c r="A7291" s="250" t="n">
        <v>101474</v>
      </c>
      <c r="B7291" s="250" t="s">
        <v>7729</v>
      </c>
      <c r="C7291" s="250" t="s">
        <v>7677</v>
      </c>
      <c r="D7291" s="251" t="n">
        <v>22.13</v>
      </c>
    </row>
    <row r="7292" customFormat="false" ht="12.8" hidden="false" customHeight="false" outlineLevel="0" collapsed="false">
      <c r="A7292" s="250" t="n">
        <v>101475</v>
      </c>
      <c r="B7292" s="250" t="s">
        <v>7730</v>
      </c>
      <c r="C7292" s="250" t="s">
        <v>7677</v>
      </c>
      <c r="D7292" s="251" t="n">
        <v>19.64</v>
      </c>
    </row>
    <row r="7293" customFormat="false" ht="12.8" hidden="false" customHeight="false" outlineLevel="0" collapsed="false">
      <c r="A7293" s="250" t="n">
        <v>101476</v>
      </c>
      <c r="B7293" s="250" t="s">
        <v>7731</v>
      </c>
      <c r="C7293" s="250" t="s">
        <v>7677</v>
      </c>
      <c r="D7293" s="251" t="n">
        <v>17.51</v>
      </c>
    </row>
    <row r="7294" customFormat="false" ht="12.8" hidden="false" customHeight="false" outlineLevel="0" collapsed="false">
      <c r="A7294" s="250" t="n">
        <v>101477</v>
      </c>
      <c r="B7294" s="250" t="s">
        <v>7732</v>
      </c>
      <c r="C7294" s="250" t="s">
        <v>7677</v>
      </c>
      <c r="D7294" s="251" t="n">
        <v>14.33</v>
      </c>
    </row>
    <row r="7295" customFormat="false" ht="12.8" hidden="false" customHeight="false" outlineLevel="0" collapsed="false">
      <c r="A7295" s="250" t="n">
        <v>101478</v>
      </c>
      <c r="B7295" s="250" t="s">
        <v>7733</v>
      </c>
      <c r="C7295" s="250" t="s">
        <v>7677</v>
      </c>
      <c r="D7295" s="251" t="n">
        <v>12.2</v>
      </c>
    </row>
    <row r="7296" customFormat="false" ht="12.8" hidden="false" customHeight="false" outlineLevel="0" collapsed="false">
      <c r="A7296" s="250" t="n">
        <v>101480</v>
      </c>
      <c r="B7296" s="250" t="s">
        <v>7734</v>
      </c>
      <c r="C7296" s="250" t="s">
        <v>7677</v>
      </c>
      <c r="D7296" s="251" t="n">
        <v>72.5</v>
      </c>
    </row>
    <row r="7297" customFormat="false" ht="12.8" hidden="false" customHeight="false" outlineLevel="0" collapsed="false">
      <c r="A7297" s="250" t="n">
        <v>101481</v>
      </c>
      <c r="B7297" s="250" t="s">
        <v>7735</v>
      </c>
      <c r="C7297" s="250" t="s">
        <v>7677</v>
      </c>
      <c r="D7297" s="251" t="n">
        <v>52.36</v>
      </c>
    </row>
    <row r="7298" customFormat="false" ht="12.8" hidden="false" customHeight="false" outlineLevel="0" collapsed="false">
      <c r="A7298" s="250" t="n">
        <v>101482</v>
      </c>
      <c r="B7298" s="250" t="s">
        <v>7736</v>
      </c>
      <c r="C7298" s="250" t="s">
        <v>7677</v>
      </c>
      <c r="D7298" s="251" t="n">
        <v>39.14</v>
      </c>
    </row>
    <row r="7299" customFormat="false" ht="12.8" hidden="false" customHeight="false" outlineLevel="0" collapsed="false">
      <c r="A7299" s="250" t="n">
        <v>101483</v>
      </c>
      <c r="B7299" s="250" t="s">
        <v>7737</v>
      </c>
      <c r="C7299" s="250" t="s">
        <v>7677</v>
      </c>
      <c r="D7299" s="251" t="n">
        <v>40.62</v>
      </c>
    </row>
    <row r="7300" customFormat="false" ht="12.8" hidden="false" customHeight="false" outlineLevel="0" collapsed="false">
      <c r="A7300" s="250" t="n">
        <v>101484</v>
      </c>
      <c r="B7300" s="250" t="s">
        <v>7738</v>
      </c>
      <c r="C7300" s="250" t="s">
        <v>7677</v>
      </c>
      <c r="D7300" s="251" t="n">
        <v>210.52</v>
      </c>
    </row>
    <row r="7301" customFormat="false" ht="12.8" hidden="false" customHeight="false" outlineLevel="0" collapsed="false">
      <c r="A7301" s="250" t="n">
        <v>101485</v>
      </c>
      <c r="B7301" s="250" t="s">
        <v>7739</v>
      </c>
      <c r="C7301" s="250" t="s">
        <v>7677</v>
      </c>
      <c r="D7301" s="251" t="n">
        <v>161.59</v>
      </c>
    </row>
    <row r="7302" customFormat="false" ht="12.8" hidden="false" customHeight="false" outlineLevel="0" collapsed="false">
      <c r="A7302" s="250" t="n">
        <v>101486</v>
      </c>
      <c r="B7302" s="250" t="s">
        <v>7740</v>
      </c>
      <c r="C7302" s="250" t="s">
        <v>7677</v>
      </c>
      <c r="D7302" s="251" t="n">
        <v>145.57</v>
      </c>
    </row>
    <row r="7303" customFormat="false" ht="12.8" hidden="false" customHeight="false" outlineLevel="0" collapsed="false">
      <c r="A7303" s="250" t="n">
        <v>101487</v>
      </c>
      <c r="B7303" s="250" t="s">
        <v>7741</v>
      </c>
      <c r="C7303" s="250" t="s">
        <v>7677</v>
      </c>
      <c r="D7303" s="251" t="n">
        <v>106.59</v>
      </c>
    </row>
    <row r="7304" customFormat="false" ht="12.8" hidden="false" customHeight="false" outlineLevel="0" collapsed="false">
      <c r="A7304" s="250" t="n">
        <v>101488</v>
      </c>
      <c r="B7304" s="250" t="s">
        <v>7742</v>
      </c>
      <c r="C7304" s="250" t="s">
        <v>7677</v>
      </c>
      <c r="D7304" s="251" t="n">
        <v>92.23</v>
      </c>
    </row>
    <row r="7305" customFormat="false" ht="12.8" hidden="false" customHeight="false" outlineLevel="0" collapsed="false">
      <c r="A7305" s="250" t="n">
        <v>101188</v>
      </c>
      <c r="B7305" s="250" t="s">
        <v>7743</v>
      </c>
      <c r="C7305" s="250" t="s">
        <v>171</v>
      </c>
      <c r="D7305" s="251" t="n">
        <v>7.18</v>
      </c>
    </row>
    <row r="7306" customFormat="false" ht="12.8" hidden="false" customHeight="false" outlineLevel="0" collapsed="false">
      <c r="A7306" s="250" t="n">
        <v>101189</v>
      </c>
      <c r="B7306" s="250" t="s">
        <v>7744</v>
      </c>
      <c r="C7306" s="250" t="s">
        <v>171</v>
      </c>
      <c r="D7306" s="251" t="n">
        <v>67.72</v>
      </c>
    </row>
    <row r="7307" customFormat="false" ht="12.8" hidden="false" customHeight="false" outlineLevel="0" collapsed="false">
      <c r="A7307" s="250" t="n">
        <v>101190</v>
      </c>
      <c r="B7307" s="250" t="s">
        <v>7745</v>
      </c>
      <c r="C7307" s="250" t="s">
        <v>171</v>
      </c>
      <c r="D7307" s="251" t="n">
        <v>67.1</v>
      </c>
    </row>
    <row r="7308" customFormat="false" ht="12.8" hidden="false" customHeight="false" outlineLevel="0" collapsed="false">
      <c r="A7308" s="250" t="n">
        <v>101191</v>
      </c>
      <c r="B7308" s="250" t="s">
        <v>7746</v>
      </c>
      <c r="C7308" s="250" t="s">
        <v>171</v>
      </c>
      <c r="D7308" s="251" t="n">
        <v>67.41</v>
      </c>
    </row>
    <row r="7309" customFormat="false" ht="12.8" hidden="false" customHeight="false" outlineLevel="0" collapsed="false">
      <c r="A7309" s="250" t="n">
        <v>101192</v>
      </c>
      <c r="B7309" s="250" t="s">
        <v>7747</v>
      </c>
      <c r="C7309" s="250" t="s">
        <v>171</v>
      </c>
      <c r="D7309" s="251" t="n">
        <v>68.19</v>
      </c>
    </row>
    <row r="7310" customFormat="false" ht="12.8" hidden="false" customHeight="false" outlineLevel="0" collapsed="false">
      <c r="A7310" s="250" t="n">
        <v>101193</v>
      </c>
      <c r="B7310" s="250" t="s">
        <v>7748</v>
      </c>
      <c r="C7310" s="250" t="s">
        <v>171</v>
      </c>
      <c r="D7310" s="251" t="n">
        <v>62.41</v>
      </c>
    </row>
    <row r="7311" customFormat="false" ht="12.8" hidden="false" customHeight="false" outlineLevel="0" collapsed="false">
      <c r="A7311" s="250" t="n">
        <v>101194</v>
      </c>
      <c r="B7311" s="250" t="s">
        <v>7749</v>
      </c>
      <c r="C7311" s="250" t="s">
        <v>171</v>
      </c>
      <c r="D7311" s="251" t="n">
        <v>62.72</v>
      </c>
    </row>
    <row r="7312" customFormat="false" ht="12.8" hidden="false" customHeight="false" outlineLevel="0" collapsed="false">
      <c r="A7312" s="250" t="n">
        <v>101197</v>
      </c>
      <c r="B7312" s="250" t="s">
        <v>7750</v>
      </c>
      <c r="C7312" s="250" t="s">
        <v>171</v>
      </c>
      <c r="D7312" s="251" t="n">
        <v>124.91</v>
      </c>
    </row>
    <row r="7313" customFormat="false" ht="12.8" hidden="false" customHeight="false" outlineLevel="0" collapsed="false">
      <c r="A7313" s="250" t="n">
        <v>101198</v>
      </c>
      <c r="B7313" s="250" t="s">
        <v>7751</v>
      </c>
      <c r="C7313" s="250" t="s">
        <v>171</v>
      </c>
      <c r="D7313" s="251" t="n">
        <v>95.33</v>
      </c>
    </row>
    <row r="7314" customFormat="false" ht="12.8" hidden="false" customHeight="false" outlineLevel="0" collapsed="false">
      <c r="A7314" s="250" t="n">
        <v>101199</v>
      </c>
      <c r="B7314" s="250" t="s">
        <v>7752</v>
      </c>
      <c r="C7314" s="250" t="s">
        <v>171</v>
      </c>
      <c r="D7314" s="251" t="n">
        <v>96.1</v>
      </c>
    </row>
    <row r="7315" customFormat="false" ht="12.8" hidden="false" customHeight="false" outlineLevel="0" collapsed="false">
      <c r="A7315" s="250" t="n">
        <v>101200</v>
      </c>
      <c r="B7315" s="250" t="s">
        <v>7753</v>
      </c>
      <c r="C7315" s="250" t="s">
        <v>171</v>
      </c>
      <c r="D7315" s="251" t="n">
        <v>66.3</v>
      </c>
    </row>
    <row r="7316" customFormat="false" ht="12.8" hidden="false" customHeight="false" outlineLevel="0" collapsed="false">
      <c r="A7316" s="250" t="n">
        <v>101201</v>
      </c>
      <c r="B7316" s="250" t="s">
        <v>7754</v>
      </c>
      <c r="C7316" s="250" t="s">
        <v>171</v>
      </c>
      <c r="D7316" s="251" t="n">
        <v>80.82</v>
      </c>
    </row>
    <row r="7317" customFormat="false" ht="12.8" hidden="false" customHeight="false" outlineLevel="0" collapsed="false">
      <c r="A7317" s="250" t="n">
        <v>101202</v>
      </c>
      <c r="B7317" s="250" t="s">
        <v>7755</v>
      </c>
      <c r="C7317" s="250" t="s">
        <v>171</v>
      </c>
      <c r="D7317" s="251" t="n">
        <v>48.52</v>
      </c>
    </row>
    <row r="7318" customFormat="false" ht="12.8" hidden="false" customHeight="false" outlineLevel="0" collapsed="false">
      <c r="A7318" s="250" t="n">
        <v>101203</v>
      </c>
      <c r="B7318" s="250" t="s">
        <v>7756</v>
      </c>
      <c r="C7318" s="250" t="s">
        <v>171</v>
      </c>
      <c r="D7318" s="251" t="n">
        <v>47.74</v>
      </c>
    </row>
    <row r="7319" customFormat="false" ht="12.8" hidden="false" customHeight="false" outlineLevel="0" collapsed="false">
      <c r="A7319" s="250" t="n">
        <v>101204</v>
      </c>
      <c r="B7319" s="250" t="s">
        <v>7757</v>
      </c>
      <c r="C7319" s="250" t="s">
        <v>171</v>
      </c>
      <c r="D7319" s="251" t="n">
        <v>48.05</v>
      </c>
    </row>
    <row r="7320" customFormat="false" ht="12.8" hidden="false" customHeight="false" outlineLevel="0" collapsed="false">
      <c r="A7320" s="250" t="n">
        <v>101205</v>
      </c>
      <c r="B7320" s="250" t="s">
        <v>7758</v>
      </c>
      <c r="C7320" s="250" t="s">
        <v>171</v>
      </c>
      <c r="D7320" s="251" t="n">
        <v>48.52</v>
      </c>
    </row>
    <row r="7321" customFormat="false" ht="12.8" hidden="false" customHeight="false" outlineLevel="0" collapsed="false">
      <c r="A7321" s="250" t="n">
        <v>102362</v>
      </c>
      <c r="B7321" s="250" t="s">
        <v>7759</v>
      </c>
      <c r="C7321" s="250" t="s">
        <v>23</v>
      </c>
      <c r="D7321" s="251" t="n">
        <v>181.22</v>
      </c>
    </row>
    <row r="7322" customFormat="false" ht="12.8" hidden="false" customHeight="false" outlineLevel="0" collapsed="false">
      <c r="A7322" s="250" t="n">
        <v>102363</v>
      </c>
      <c r="B7322" s="250" t="s">
        <v>7760</v>
      </c>
      <c r="C7322" s="250" t="s">
        <v>23</v>
      </c>
      <c r="D7322" s="251" t="n">
        <v>192.91</v>
      </c>
    </row>
    <row r="7323" customFormat="false" ht="12.8" hidden="false" customHeight="false" outlineLevel="0" collapsed="false">
      <c r="A7323" s="250" t="n">
        <v>102364</v>
      </c>
      <c r="B7323" s="250" t="s">
        <v>7761</v>
      </c>
      <c r="C7323" s="250" t="s">
        <v>23</v>
      </c>
      <c r="D7323" s="251" t="n">
        <v>214.6</v>
      </c>
    </row>
    <row r="7324" customFormat="false" ht="12.8" hidden="false" customHeight="false" outlineLevel="0" collapsed="false">
      <c r="A7324" s="250" t="n">
        <v>98509</v>
      </c>
      <c r="B7324" s="250" t="s">
        <v>7762</v>
      </c>
      <c r="C7324" s="250" t="s">
        <v>204</v>
      </c>
      <c r="D7324" s="251" t="n">
        <v>44.12</v>
      </c>
    </row>
    <row r="7325" customFormat="false" ht="12.8" hidden="false" customHeight="false" outlineLevel="0" collapsed="false">
      <c r="A7325" s="250" t="n">
        <v>98510</v>
      </c>
      <c r="B7325" s="250" t="s">
        <v>7763</v>
      </c>
      <c r="C7325" s="250" t="s">
        <v>204</v>
      </c>
      <c r="D7325" s="251" t="n">
        <v>87.88</v>
      </c>
    </row>
    <row r="7326" customFormat="false" ht="12.8" hidden="false" customHeight="false" outlineLevel="0" collapsed="false">
      <c r="A7326" s="250" t="n">
        <v>98511</v>
      </c>
      <c r="B7326" s="250" t="s">
        <v>7764</v>
      </c>
      <c r="C7326" s="250" t="s">
        <v>204</v>
      </c>
      <c r="D7326" s="251" t="n">
        <v>146.38</v>
      </c>
    </row>
    <row r="7327" customFormat="false" ht="12.8" hidden="false" customHeight="false" outlineLevel="0" collapsed="false">
      <c r="A7327" s="250" t="n">
        <v>98516</v>
      </c>
      <c r="B7327" s="250" t="s">
        <v>7765</v>
      </c>
      <c r="C7327" s="250" t="s">
        <v>204</v>
      </c>
      <c r="D7327" s="251" t="n">
        <v>333.91</v>
      </c>
    </row>
    <row r="7328" customFormat="false" ht="12.8" hidden="false" customHeight="false" outlineLevel="0" collapsed="false">
      <c r="A7328" s="250" t="n">
        <v>98519</v>
      </c>
      <c r="B7328" s="250" t="s">
        <v>7766</v>
      </c>
      <c r="C7328" s="250" t="s">
        <v>23</v>
      </c>
      <c r="D7328" s="251" t="n">
        <v>4.95</v>
      </c>
    </row>
    <row r="7329" customFormat="false" ht="12.8" hidden="false" customHeight="false" outlineLevel="0" collapsed="false">
      <c r="A7329" s="250" t="n">
        <v>98520</v>
      </c>
      <c r="B7329" s="250" t="s">
        <v>7767</v>
      </c>
      <c r="C7329" s="250" t="s">
        <v>23</v>
      </c>
      <c r="D7329" s="251" t="n">
        <v>6.82</v>
      </c>
    </row>
    <row r="7330" customFormat="false" ht="12.8" hidden="false" customHeight="false" outlineLevel="0" collapsed="false">
      <c r="A7330" s="250" t="n">
        <v>98521</v>
      </c>
      <c r="B7330" s="250" t="s">
        <v>7768</v>
      </c>
      <c r="C7330" s="250" t="s">
        <v>23</v>
      </c>
      <c r="D7330" s="251" t="n">
        <v>0.43</v>
      </c>
    </row>
    <row r="7331" customFormat="false" ht="12.8" hidden="false" customHeight="false" outlineLevel="0" collapsed="false">
      <c r="A7331" s="250" t="n">
        <v>98522</v>
      </c>
      <c r="B7331" s="250" t="s">
        <v>7769</v>
      </c>
      <c r="C7331" s="250" t="s">
        <v>171</v>
      </c>
      <c r="D7331" s="251" t="n">
        <v>173.04</v>
      </c>
    </row>
    <row r="7332" customFormat="false" ht="12.8" hidden="false" customHeight="false" outlineLevel="0" collapsed="false">
      <c r="A7332" s="250" t="n">
        <v>98524</v>
      </c>
      <c r="B7332" s="250" t="s">
        <v>7770</v>
      </c>
      <c r="C7332" s="250" t="s">
        <v>23</v>
      </c>
      <c r="D7332" s="251" t="n">
        <v>6.25</v>
      </c>
    </row>
    <row r="7333" customFormat="false" ht="12.8" hidden="false" customHeight="false" outlineLevel="0" collapsed="false">
      <c r="A7333" s="250" t="n">
        <v>105521</v>
      </c>
      <c r="B7333" s="250" t="s">
        <v>7771</v>
      </c>
      <c r="C7333" s="250" t="s">
        <v>23</v>
      </c>
      <c r="D7333" s="251" t="n">
        <v>4.69</v>
      </c>
    </row>
    <row r="7334" customFormat="false" ht="12.8" hidden="false" customHeight="false" outlineLevel="0" collapsed="false">
      <c r="A7334" s="250" t="n">
        <v>98503</v>
      </c>
      <c r="B7334" s="250" t="s">
        <v>7772</v>
      </c>
      <c r="C7334" s="250" t="s">
        <v>23</v>
      </c>
      <c r="D7334" s="251" t="n">
        <v>26.34</v>
      </c>
    </row>
    <row r="7335" customFormat="false" ht="12.8" hidden="false" customHeight="false" outlineLevel="0" collapsed="false">
      <c r="A7335" s="250" t="n">
        <v>98504</v>
      </c>
      <c r="B7335" s="250" t="s">
        <v>7773</v>
      </c>
      <c r="C7335" s="250" t="s">
        <v>23</v>
      </c>
      <c r="D7335" s="251" t="n">
        <v>16.97</v>
      </c>
    </row>
    <row r="7336" customFormat="false" ht="12.8" hidden="false" customHeight="false" outlineLevel="0" collapsed="false">
      <c r="A7336" s="250" t="n">
        <v>98505</v>
      </c>
      <c r="B7336" s="250" t="s">
        <v>7774</v>
      </c>
      <c r="C7336" s="250" t="s">
        <v>23</v>
      </c>
      <c r="D7336" s="251" t="n">
        <v>68.21</v>
      </c>
    </row>
    <row r="7337" customFormat="false" ht="12.8" hidden="false" customHeight="false" outlineLevel="0" collapsed="false">
      <c r="A7337" s="250" t="n">
        <v>103946</v>
      </c>
      <c r="B7337" s="250" t="s">
        <v>7775</v>
      </c>
      <c r="C7337" s="250" t="s">
        <v>23</v>
      </c>
      <c r="D7337" s="251" t="n">
        <v>21.8</v>
      </c>
    </row>
    <row r="7338" customFormat="false" ht="12.8" hidden="false" customHeight="false" outlineLevel="0" collapsed="false">
      <c r="A7338" s="250" t="n">
        <v>105000</v>
      </c>
      <c r="B7338" s="250" t="s">
        <v>7776</v>
      </c>
      <c r="C7338" s="250" t="s">
        <v>171</v>
      </c>
      <c r="D7338" s="251" t="n">
        <v>1545.24</v>
      </c>
    </row>
    <row r="7339" customFormat="false" ht="12.8" hidden="false" customHeight="false" outlineLevel="0" collapsed="false">
      <c r="A7339" s="250" t="n">
        <v>105001</v>
      </c>
      <c r="B7339" s="250" t="s">
        <v>7777</v>
      </c>
      <c r="C7339" s="250" t="s">
        <v>171</v>
      </c>
      <c r="D7339" s="251" t="n">
        <v>1574.68</v>
      </c>
    </row>
    <row r="7340" customFormat="false" ht="12.8" hidden="false" customHeight="false" outlineLevel="0" collapsed="false">
      <c r="A7340" s="250" t="n">
        <v>105002</v>
      </c>
      <c r="B7340" s="250" t="s">
        <v>7778</v>
      </c>
      <c r="C7340" s="250" t="s">
        <v>204</v>
      </c>
      <c r="D7340" s="251" t="n">
        <v>731.76</v>
      </c>
    </row>
    <row r="7341" customFormat="false" ht="12.8" hidden="false" customHeight="false" outlineLevel="0" collapsed="false">
      <c r="A7341" s="250" t="n">
        <v>105003</v>
      </c>
      <c r="B7341" s="250" t="s">
        <v>7779</v>
      </c>
      <c r="C7341" s="250" t="s">
        <v>204</v>
      </c>
      <c r="D7341" s="251" t="n">
        <v>1257.86</v>
      </c>
    </row>
    <row r="7342" customFormat="false" ht="12.8" hidden="false" customHeight="false" outlineLevel="0" collapsed="false">
      <c r="A7342" s="250" t="n">
        <v>105004</v>
      </c>
      <c r="B7342" s="250" t="s">
        <v>7780</v>
      </c>
      <c r="C7342" s="250" t="s">
        <v>23</v>
      </c>
      <c r="D7342" s="251" t="n">
        <v>124.05</v>
      </c>
    </row>
    <row r="7343" customFormat="false" ht="12.8" hidden="false" customHeight="false" outlineLevel="0" collapsed="false">
      <c r="A7343" s="250" t="n">
        <v>105005</v>
      </c>
      <c r="B7343" s="250" t="s">
        <v>7781</v>
      </c>
      <c r="C7343" s="250" t="s">
        <v>23</v>
      </c>
      <c r="D7343" s="251" t="n">
        <v>221.45</v>
      </c>
    </row>
    <row r="7344" customFormat="false" ht="12.8" hidden="false" customHeight="false" outlineLevel="0" collapsed="false">
      <c r="A7344" s="250" t="n">
        <v>103185</v>
      </c>
      <c r="B7344" s="250" t="s">
        <v>7782</v>
      </c>
      <c r="C7344" s="250" t="s">
        <v>204</v>
      </c>
      <c r="D7344" s="251" t="n">
        <v>6187.17</v>
      </c>
    </row>
    <row r="7345" customFormat="false" ht="12.8" hidden="false" customHeight="false" outlineLevel="0" collapsed="false">
      <c r="A7345" s="250" t="n">
        <v>103186</v>
      </c>
      <c r="B7345" s="250" t="s">
        <v>7783</v>
      </c>
      <c r="C7345" s="250" t="s">
        <v>204</v>
      </c>
      <c r="D7345" s="251" t="n">
        <v>6500.61</v>
      </c>
    </row>
    <row r="7346" customFormat="false" ht="12.8" hidden="false" customHeight="false" outlineLevel="0" collapsed="false">
      <c r="A7346" s="250" t="n">
        <v>103187</v>
      </c>
      <c r="B7346" s="250" t="s">
        <v>7784</v>
      </c>
      <c r="C7346" s="250" t="s">
        <v>204</v>
      </c>
      <c r="D7346" s="251" t="n">
        <v>4900.04</v>
      </c>
    </row>
    <row r="7347" customFormat="false" ht="12.8" hidden="false" customHeight="false" outlineLevel="0" collapsed="false">
      <c r="A7347" s="250" t="n">
        <v>103188</v>
      </c>
      <c r="B7347" s="250" t="s">
        <v>7785</v>
      </c>
      <c r="C7347" s="250" t="s">
        <v>204</v>
      </c>
      <c r="D7347" s="251" t="n">
        <v>5260.65</v>
      </c>
    </row>
    <row r="7348" customFormat="false" ht="12.8" hidden="false" customHeight="false" outlineLevel="0" collapsed="false">
      <c r="A7348" s="250" t="n">
        <v>103189</v>
      </c>
      <c r="B7348" s="250" t="s">
        <v>7786</v>
      </c>
      <c r="C7348" s="250" t="s">
        <v>204</v>
      </c>
      <c r="D7348" s="251" t="n">
        <v>2640.43</v>
      </c>
    </row>
    <row r="7349" customFormat="false" ht="12.8" hidden="false" customHeight="false" outlineLevel="0" collapsed="false">
      <c r="A7349" s="250" t="n">
        <v>103190</v>
      </c>
      <c r="B7349" s="250" t="s">
        <v>7787</v>
      </c>
      <c r="C7349" s="250" t="s">
        <v>204</v>
      </c>
      <c r="D7349" s="251" t="n">
        <v>4099.04</v>
      </c>
    </row>
    <row r="7350" customFormat="false" ht="12.8" hidden="false" customHeight="false" outlineLevel="0" collapsed="false">
      <c r="A7350" s="250" t="n">
        <v>103191</v>
      </c>
      <c r="B7350" s="250" t="s">
        <v>7788</v>
      </c>
      <c r="C7350" s="250" t="s">
        <v>204</v>
      </c>
      <c r="D7350" s="251" t="n">
        <v>2391.97</v>
      </c>
    </row>
    <row r="7351" customFormat="false" ht="12.8" hidden="false" customHeight="false" outlineLevel="0" collapsed="false">
      <c r="A7351" s="250" t="n">
        <v>103192</v>
      </c>
      <c r="B7351" s="250" t="s">
        <v>7789</v>
      </c>
      <c r="C7351" s="250" t="s">
        <v>204</v>
      </c>
      <c r="D7351" s="251" t="n">
        <v>2545.61</v>
      </c>
    </row>
    <row r="7352" customFormat="false" ht="12.8" hidden="false" customHeight="false" outlineLevel="0" collapsed="false">
      <c r="A7352" s="250" t="n">
        <v>103193</v>
      </c>
      <c r="B7352" s="250" t="s">
        <v>7790</v>
      </c>
      <c r="C7352" s="250" t="s">
        <v>204</v>
      </c>
      <c r="D7352" s="251" t="n">
        <v>1964.34</v>
      </c>
    </row>
    <row r="7353" customFormat="false" ht="12.8" hidden="false" customHeight="false" outlineLevel="0" collapsed="false">
      <c r="A7353" s="250" t="n">
        <v>103194</v>
      </c>
      <c r="B7353" s="250" t="s">
        <v>7791</v>
      </c>
      <c r="C7353" s="250" t="s">
        <v>204</v>
      </c>
      <c r="D7353" s="251" t="n">
        <v>2822.31</v>
      </c>
    </row>
    <row r="7354" customFormat="false" ht="12.8" hidden="false" customHeight="false" outlineLevel="0" collapsed="false">
      <c r="A7354" s="250" t="n">
        <v>103195</v>
      </c>
      <c r="B7354" s="250" t="s">
        <v>7792</v>
      </c>
      <c r="C7354" s="250" t="s">
        <v>204</v>
      </c>
      <c r="D7354" s="251" t="n">
        <v>2208.16</v>
      </c>
    </row>
    <row r="7355" customFormat="false" ht="12.8" hidden="false" customHeight="false" outlineLevel="0" collapsed="false">
      <c r="A7355" s="250" t="n">
        <v>103205</v>
      </c>
      <c r="B7355" s="250" t="s">
        <v>7793</v>
      </c>
      <c r="C7355" s="250" t="s">
        <v>204</v>
      </c>
      <c r="D7355" s="251" t="n">
        <v>4120.58</v>
      </c>
    </row>
    <row r="7356" customFormat="false" ht="12.8" hidden="false" customHeight="false" outlineLevel="0" collapsed="false">
      <c r="A7356" s="250" t="n">
        <v>103206</v>
      </c>
      <c r="B7356" s="250" t="s">
        <v>7794</v>
      </c>
      <c r="C7356" s="250" t="s">
        <v>204</v>
      </c>
      <c r="D7356" s="251" t="n">
        <v>2413.5</v>
      </c>
    </row>
    <row r="7357" customFormat="false" ht="12.8" hidden="false" customHeight="false" outlineLevel="0" collapsed="false">
      <c r="A7357" s="250" t="n">
        <v>103207</v>
      </c>
      <c r="B7357" s="250" t="s">
        <v>7795</v>
      </c>
      <c r="C7357" s="250" t="s">
        <v>204</v>
      </c>
      <c r="D7357" s="251" t="n">
        <v>2567.14</v>
      </c>
    </row>
    <row r="7358" customFormat="false" ht="12.8" hidden="false" customHeight="false" outlineLevel="0" collapsed="false">
      <c r="A7358" s="250" t="n">
        <v>103208</v>
      </c>
      <c r="B7358" s="250" t="s">
        <v>7796</v>
      </c>
      <c r="C7358" s="250" t="s">
        <v>204</v>
      </c>
      <c r="D7358" s="251" t="n">
        <v>1985.87</v>
      </c>
    </row>
    <row r="7359" customFormat="false" ht="12.8" hidden="false" customHeight="false" outlineLevel="0" collapsed="false">
      <c r="A7359" s="250" t="n">
        <v>103209</v>
      </c>
      <c r="B7359" s="250" t="s">
        <v>7797</v>
      </c>
      <c r="C7359" s="250" t="s">
        <v>204</v>
      </c>
      <c r="D7359" s="251" t="n">
        <v>2843.84</v>
      </c>
    </row>
    <row r="7360" customFormat="false" ht="12.8" hidden="false" customHeight="false" outlineLevel="0" collapsed="false">
      <c r="A7360" s="250" t="n">
        <v>103210</v>
      </c>
      <c r="B7360" s="250" t="s">
        <v>7798</v>
      </c>
      <c r="C7360" s="250" t="s">
        <v>204</v>
      </c>
      <c r="D7360" s="251" t="n">
        <v>2336.53</v>
      </c>
    </row>
    <row r="7361" customFormat="false" ht="12.8" hidden="false" customHeight="false" outlineLevel="0" collapsed="false">
      <c r="A7361" s="250" t="n">
        <v>103304</v>
      </c>
      <c r="B7361" s="250" t="s">
        <v>7799</v>
      </c>
      <c r="C7361" s="250" t="s">
        <v>204</v>
      </c>
      <c r="D7361" s="251" t="n">
        <v>1259.44</v>
      </c>
    </row>
    <row r="7362" customFormat="false" ht="12.8" hidden="false" customHeight="false" outlineLevel="0" collapsed="false">
      <c r="A7362" s="250" t="n">
        <v>103307</v>
      </c>
      <c r="B7362" s="250" t="s">
        <v>7800</v>
      </c>
      <c r="C7362" s="250" t="s">
        <v>204</v>
      </c>
      <c r="D7362" s="251" t="n">
        <v>1357.97</v>
      </c>
    </row>
    <row r="7363" customFormat="false" ht="12.8" hidden="false" customHeight="false" outlineLevel="0" collapsed="false">
      <c r="A7363" s="250" t="n">
        <v>103310</v>
      </c>
      <c r="B7363" s="250" t="s">
        <v>7801</v>
      </c>
      <c r="C7363" s="250" t="s">
        <v>204</v>
      </c>
      <c r="D7363" s="251" t="n">
        <v>1294.5</v>
      </c>
    </row>
    <row r="7364" customFormat="false" ht="12.8" hidden="false" customHeight="false" outlineLevel="0" collapsed="false">
      <c r="A7364" s="250" t="n">
        <v>103314</v>
      </c>
      <c r="B7364" s="250" t="s">
        <v>7802</v>
      </c>
      <c r="C7364" s="250" t="s">
        <v>23</v>
      </c>
      <c r="D7364" s="251" t="n">
        <v>297.62</v>
      </c>
    </row>
    <row r="7365" customFormat="false" ht="12.8" hidden="false" customHeight="false" outlineLevel="0" collapsed="false">
      <c r="A7365" s="250" t="n">
        <v>103315</v>
      </c>
      <c r="B7365" s="250" t="s">
        <v>7803</v>
      </c>
      <c r="C7365" s="250" t="s">
        <v>23</v>
      </c>
      <c r="D7365" s="251" t="n">
        <v>287.19</v>
      </c>
    </row>
    <row r="7366" customFormat="false" ht="12.8" hidden="false" customHeight="false" outlineLevel="0" collapsed="false">
      <c r="A7366" s="250" t="n">
        <v>103769</v>
      </c>
      <c r="B7366" s="250" t="s">
        <v>7804</v>
      </c>
      <c r="C7366" s="250" t="s">
        <v>204</v>
      </c>
      <c r="D7366" s="251" t="n">
        <v>2958.77</v>
      </c>
    </row>
    <row r="7367" customFormat="false" ht="12.8" hidden="false" customHeight="false" outlineLevel="0" collapsed="false">
      <c r="A7367" s="250" t="n">
        <v>98525</v>
      </c>
      <c r="B7367" s="250" t="s">
        <v>7805</v>
      </c>
      <c r="C7367" s="250" t="s">
        <v>23</v>
      </c>
      <c r="D7367" s="251" t="n">
        <v>0.69</v>
      </c>
    </row>
    <row r="7368" customFormat="false" ht="12.8" hidden="false" customHeight="false" outlineLevel="0" collapsed="false">
      <c r="A7368" s="250" t="n">
        <v>98526</v>
      </c>
      <c r="B7368" s="250" t="s">
        <v>7806</v>
      </c>
      <c r="C7368" s="250" t="s">
        <v>204</v>
      </c>
      <c r="D7368" s="251" t="n">
        <v>150.08</v>
      </c>
    </row>
    <row r="7369" customFormat="false" ht="12.8" hidden="false" customHeight="false" outlineLevel="0" collapsed="false">
      <c r="A7369" s="250" t="n">
        <v>98527</v>
      </c>
      <c r="B7369" s="250" t="s">
        <v>7807</v>
      </c>
      <c r="C7369" s="250" t="s">
        <v>204</v>
      </c>
      <c r="D7369" s="251" t="n">
        <v>249.08</v>
      </c>
    </row>
    <row r="7370" customFormat="false" ht="12.8" hidden="false" customHeight="false" outlineLevel="0" collapsed="false">
      <c r="A7370" s="250" t="n">
        <v>98528</v>
      </c>
      <c r="B7370" s="250" t="s">
        <v>7808</v>
      </c>
      <c r="C7370" s="250" t="s">
        <v>204</v>
      </c>
      <c r="D7370" s="251" t="n">
        <v>328.28</v>
      </c>
    </row>
    <row r="7371" customFormat="false" ht="12.8" hidden="false" customHeight="false" outlineLevel="0" collapsed="false">
      <c r="A7371" s="250" t="n">
        <v>98529</v>
      </c>
      <c r="B7371" s="250" t="s">
        <v>7809</v>
      </c>
      <c r="C7371" s="250" t="s">
        <v>204</v>
      </c>
      <c r="D7371" s="251" t="n">
        <v>98.79</v>
      </c>
    </row>
    <row r="7372" customFormat="false" ht="12.8" hidden="false" customHeight="false" outlineLevel="0" collapsed="false">
      <c r="A7372" s="250" t="n">
        <v>98530</v>
      </c>
      <c r="B7372" s="250" t="s">
        <v>7810</v>
      </c>
      <c r="C7372" s="250" t="s">
        <v>204</v>
      </c>
      <c r="D7372" s="251" t="n">
        <v>193.9</v>
      </c>
    </row>
    <row r="7373" customFormat="false" ht="12.8" hidden="false" customHeight="false" outlineLevel="0" collapsed="false">
      <c r="A7373" s="250" t="n">
        <v>98531</v>
      </c>
      <c r="B7373" s="250" t="s">
        <v>7811</v>
      </c>
      <c r="C7373" s="250" t="s">
        <v>204</v>
      </c>
      <c r="D7373" s="251" t="n">
        <v>451.28</v>
      </c>
    </row>
    <row r="7374" customFormat="false" ht="12.8" hidden="false" customHeight="false" outlineLevel="0" collapsed="false">
      <c r="A7374" s="250" t="n">
        <v>98532</v>
      </c>
      <c r="B7374" s="250" t="s">
        <v>7812</v>
      </c>
      <c r="C7374" s="250" t="s">
        <v>204</v>
      </c>
      <c r="D7374" s="251" t="n">
        <v>35.42</v>
      </c>
    </row>
    <row r="7375" customFormat="false" ht="12.8" hidden="false" customHeight="false" outlineLevel="0" collapsed="false">
      <c r="A7375" s="250" t="n">
        <v>98533</v>
      </c>
      <c r="B7375" s="250" t="s">
        <v>7813</v>
      </c>
      <c r="C7375" s="250" t="s">
        <v>204</v>
      </c>
      <c r="D7375" s="251" t="n">
        <v>137.64</v>
      </c>
    </row>
    <row r="7376" customFormat="false" ht="12.8" hidden="false" customHeight="false" outlineLevel="0" collapsed="false">
      <c r="A7376" s="250" t="n">
        <v>98534</v>
      </c>
      <c r="B7376" s="250" t="s">
        <v>7814</v>
      </c>
      <c r="C7376" s="250" t="s">
        <v>204</v>
      </c>
      <c r="D7376" s="251" t="n">
        <v>379.69</v>
      </c>
    </row>
    <row r="7377" customFormat="false" ht="12.8" hidden="false" customHeight="false" outlineLevel="0" collapsed="false">
      <c r="A7377" s="250" t="n">
        <v>98535</v>
      </c>
      <c r="B7377" s="250" t="s">
        <v>7815</v>
      </c>
      <c r="C7377" s="250" t="s">
        <v>204</v>
      </c>
      <c r="D7377" s="251" t="n">
        <v>805.79</v>
      </c>
    </row>
    <row r="7378" customFormat="false" ht="12.8" hidden="false" customHeight="false" outlineLevel="0" collapsed="false">
      <c r="A7378" s="250" t="n">
        <v>88238</v>
      </c>
      <c r="B7378" s="250" t="s">
        <v>7816</v>
      </c>
      <c r="C7378" s="250" t="s">
        <v>1248</v>
      </c>
      <c r="D7378" s="251" t="n">
        <v>31.57</v>
      </c>
    </row>
    <row r="7379" customFormat="false" ht="12.8" hidden="false" customHeight="false" outlineLevel="0" collapsed="false">
      <c r="A7379" s="250" t="n">
        <v>88239</v>
      </c>
      <c r="B7379" s="250" t="s">
        <v>7817</v>
      </c>
      <c r="C7379" s="250" t="s">
        <v>1248</v>
      </c>
      <c r="D7379" s="251" t="n">
        <v>31.51</v>
      </c>
    </row>
    <row r="7380" customFormat="false" ht="12.8" hidden="false" customHeight="false" outlineLevel="0" collapsed="false">
      <c r="A7380" s="250" t="n">
        <v>88240</v>
      </c>
      <c r="B7380" s="250" t="s">
        <v>7818</v>
      </c>
      <c r="C7380" s="250" t="s">
        <v>1248</v>
      </c>
      <c r="D7380" s="251" t="n">
        <v>30.38</v>
      </c>
    </row>
    <row r="7381" customFormat="false" ht="12.8" hidden="false" customHeight="false" outlineLevel="0" collapsed="false">
      <c r="A7381" s="250" t="n">
        <v>88241</v>
      </c>
      <c r="B7381" s="250" t="s">
        <v>7819</v>
      </c>
      <c r="C7381" s="250" t="s">
        <v>1248</v>
      </c>
      <c r="D7381" s="251" t="n">
        <v>29.21</v>
      </c>
    </row>
    <row r="7382" customFormat="false" ht="12.8" hidden="false" customHeight="false" outlineLevel="0" collapsed="false">
      <c r="A7382" s="250" t="n">
        <v>88242</v>
      </c>
      <c r="B7382" s="250" t="s">
        <v>7820</v>
      </c>
      <c r="C7382" s="250" t="s">
        <v>1248</v>
      </c>
      <c r="D7382" s="251" t="n">
        <v>31.65</v>
      </c>
    </row>
    <row r="7383" customFormat="false" ht="12.8" hidden="false" customHeight="false" outlineLevel="0" collapsed="false">
      <c r="A7383" s="250" t="n">
        <v>88243</v>
      </c>
      <c r="B7383" s="250" t="s">
        <v>7821</v>
      </c>
      <c r="C7383" s="250" t="s">
        <v>1248</v>
      </c>
      <c r="D7383" s="251" t="n">
        <v>30.56</v>
      </c>
    </row>
    <row r="7384" customFormat="false" ht="12.8" hidden="false" customHeight="false" outlineLevel="0" collapsed="false">
      <c r="A7384" s="250" t="n">
        <v>88245</v>
      </c>
      <c r="B7384" s="250" t="s">
        <v>7822</v>
      </c>
      <c r="C7384" s="250" t="s">
        <v>1248</v>
      </c>
      <c r="D7384" s="251" t="n">
        <v>33.4</v>
      </c>
    </row>
    <row r="7385" customFormat="false" ht="12.8" hidden="false" customHeight="false" outlineLevel="0" collapsed="false">
      <c r="A7385" s="250" t="n">
        <v>88246</v>
      </c>
      <c r="B7385" s="250" t="s">
        <v>7823</v>
      </c>
      <c r="C7385" s="250" t="s">
        <v>1248</v>
      </c>
      <c r="D7385" s="251" t="n">
        <v>26.61</v>
      </c>
    </row>
    <row r="7386" customFormat="false" ht="12.8" hidden="false" customHeight="false" outlineLevel="0" collapsed="false">
      <c r="A7386" s="250" t="n">
        <v>88247</v>
      </c>
      <c r="B7386" s="250" t="s">
        <v>7824</v>
      </c>
      <c r="C7386" s="250" t="s">
        <v>1248</v>
      </c>
      <c r="D7386" s="251" t="n">
        <v>32.24</v>
      </c>
    </row>
    <row r="7387" customFormat="false" ht="12.8" hidden="false" customHeight="false" outlineLevel="0" collapsed="false">
      <c r="A7387" s="250" t="n">
        <v>88248</v>
      </c>
      <c r="B7387" s="250" t="s">
        <v>7825</v>
      </c>
      <c r="C7387" s="250" t="s">
        <v>1248</v>
      </c>
      <c r="D7387" s="251" t="n">
        <v>31.05</v>
      </c>
    </row>
    <row r="7388" customFormat="false" ht="12.8" hidden="false" customHeight="false" outlineLevel="0" collapsed="false">
      <c r="A7388" s="250" t="n">
        <v>88249</v>
      </c>
      <c r="B7388" s="250" t="s">
        <v>7826</v>
      </c>
      <c r="C7388" s="250" t="s">
        <v>1248</v>
      </c>
      <c r="D7388" s="251" t="n">
        <v>42.02</v>
      </c>
    </row>
    <row r="7389" customFormat="false" ht="12.8" hidden="false" customHeight="false" outlineLevel="0" collapsed="false">
      <c r="A7389" s="250" t="n">
        <v>88250</v>
      </c>
      <c r="B7389" s="250" t="s">
        <v>7827</v>
      </c>
      <c r="C7389" s="250" t="s">
        <v>1248</v>
      </c>
      <c r="D7389" s="251" t="n">
        <v>30.38</v>
      </c>
    </row>
    <row r="7390" customFormat="false" ht="12.8" hidden="false" customHeight="false" outlineLevel="0" collapsed="false">
      <c r="A7390" s="250" t="n">
        <v>88251</v>
      </c>
      <c r="B7390" s="250" t="s">
        <v>7828</v>
      </c>
      <c r="C7390" s="250" t="s">
        <v>1248</v>
      </c>
      <c r="D7390" s="251" t="n">
        <v>31.57</v>
      </c>
    </row>
    <row r="7391" customFormat="false" ht="12.8" hidden="false" customHeight="false" outlineLevel="0" collapsed="false">
      <c r="A7391" s="250" t="n">
        <v>88252</v>
      </c>
      <c r="B7391" s="250" t="s">
        <v>7829</v>
      </c>
      <c r="C7391" s="250" t="s">
        <v>1248</v>
      </c>
      <c r="D7391" s="251" t="n">
        <v>29.09</v>
      </c>
    </row>
    <row r="7392" customFormat="false" ht="12.8" hidden="false" customHeight="false" outlineLevel="0" collapsed="false">
      <c r="A7392" s="250" t="n">
        <v>88253</v>
      </c>
      <c r="B7392" s="250" t="s">
        <v>7830</v>
      </c>
      <c r="C7392" s="250" t="s">
        <v>1248</v>
      </c>
      <c r="D7392" s="251" t="n">
        <v>35.55</v>
      </c>
    </row>
    <row r="7393" customFormat="false" ht="12.8" hidden="false" customHeight="false" outlineLevel="0" collapsed="false">
      <c r="A7393" s="250" t="n">
        <v>88255</v>
      </c>
      <c r="B7393" s="250" t="s">
        <v>7831</v>
      </c>
      <c r="C7393" s="250" t="s">
        <v>1248</v>
      </c>
      <c r="D7393" s="251" t="n">
        <v>36.61</v>
      </c>
    </row>
    <row r="7394" customFormat="false" ht="12.8" hidden="false" customHeight="false" outlineLevel="0" collapsed="false">
      <c r="A7394" s="250" t="n">
        <v>88256</v>
      </c>
      <c r="B7394" s="250" t="s">
        <v>7832</v>
      </c>
      <c r="C7394" s="250" t="s">
        <v>1248</v>
      </c>
      <c r="D7394" s="251" t="n">
        <v>33.49</v>
      </c>
    </row>
    <row r="7395" customFormat="false" ht="12.8" hidden="false" customHeight="false" outlineLevel="0" collapsed="false">
      <c r="A7395" s="250" t="n">
        <v>88257</v>
      </c>
      <c r="B7395" s="250" t="s">
        <v>7833</v>
      </c>
      <c r="C7395" s="250" t="s">
        <v>1248</v>
      </c>
      <c r="D7395" s="251" t="n">
        <v>33.5</v>
      </c>
    </row>
    <row r="7396" customFormat="false" ht="12.8" hidden="false" customHeight="false" outlineLevel="0" collapsed="false">
      <c r="A7396" s="250" t="n">
        <v>88260</v>
      </c>
      <c r="B7396" s="250" t="s">
        <v>7834</v>
      </c>
      <c r="C7396" s="250" t="s">
        <v>1248</v>
      </c>
      <c r="D7396" s="251" t="n">
        <v>33.38</v>
      </c>
    </row>
    <row r="7397" customFormat="false" ht="12.8" hidden="false" customHeight="false" outlineLevel="0" collapsed="false">
      <c r="A7397" s="250" t="n">
        <v>88261</v>
      </c>
      <c r="B7397" s="250" t="s">
        <v>7835</v>
      </c>
      <c r="C7397" s="250" t="s">
        <v>1248</v>
      </c>
      <c r="D7397" s="251" t="n">
        <v>33.35</v>
      </c>
    </row>
    <row r="7398" customFormat="false" ht="12.8" hidden="false" customHeight="false" outlineLevel="0" collapsed="false">
      <c r="A7398" s="250" t="n">
        <v>88262</v>
      </c>
      <c r="B7398" s="250" t="s">
        <v>7836</v>
      </c>
      <c r="C7398" s="250" t="s">
        <v>1248</v>
      </c>
      <c r="D7398" s="251" t="n">
        <v>33.26</v>
      </c>
    </row>
    <row r="7399" customFormat="false" ht="12.8" hidden="false" customHeight="false" outlineLevel="0" collapsed="false">
      <c r="A7399" s="250" t="n">
        <v>88263</v>
      </c>
      <c r="B7399" s="250" t="s">
        <v>7837</v>
      </c>
      <c r="C7399" s="250" t="s">
        <v>1248</v>
      </c>
      <c r="D7399" s="251" t="n">
        <v>44.75</v>
      </c>
    </row>
    <row r="7400" customFormat="false" ht="12.8" hidden="false" customHeight="false" outlineLevel="0" collapsed="false">
      <c r="A7400" s="250" t="n">
        <v>88264</v>
      </c>
      <c r="B7400" s="250" t="s">
        <v>7838</v>
      </c>
      <c r="C7400" s="250" t="s">
        <v>1248</v>
      </c>
      <c r="D7400" s="251" t="n">
        <v>43.25</v>
      </c>
    </row>
    <row r="7401" customFormat="false" ht="12.8" hidden="false" customHeight="false" outlineLevel="0" collapsed="false">
      <c r="A7401" s="250" t="n">
        <v>88266</v>
      </c>
      <c r="B7401" s="250" t="s">
        <v>7839</v>
      </c>
      <c r="C7401" s="250" t="s">
        <v>1248</v>
      </c>
      <c r="D7401" s="251" t="n">
        <v>49.1</v>
      </c>
    </row>
    <row r="7402" customFormat="false" ht="12.8" hidden="false" customHeight="false" outlineLevel="0" collapsed="false">
      <c r="A7402" s="250" t="n">
        <v>88267</v>
      </c>
      <c r="B7402" s="250" t="s">
        <v>7840</v>
      </c>
      <c r="C7402" s="250" t="s">
        <v>1248</v>
      </c>
      <c r="D7402" s="251" t="n">
        <v>37.37</v>
      </c>
    </row>
    <row r="7403" customFormat="false" ht="12.8" hidden="false" customHeight="false" outlineLevel="0" collapsed="false">
      <c r="A7403" s="250" t="n">
        <v>88269</v>
      </c>
      <c r="B7403" s="250" t="s">
        <v>7841</v>
      </c>
      <c r="C7403" s="250" t="s">
        <v>1248</v>
      </c>
      <c r="D7403" s="251" t="n">
        <v>33.4</v>
      </c>
    </row>
    <row r="7404" customFormat="false" ht="12.8" hidden="false" customHeight="false" outlineLevel="0" collapsed="false">
      <c r="A7404" s="250" t="n">
        <v>88270</v>
      </c>
      <c r="B7404" s="250" t="s">
        <v>7842</v>
      </c>
      <c r="C7404" s="250" t="s">
        <v>1248</v>
      </c>
      <c r="D7404" s="251" t="n">
        <v>33.68</v>
      </c>
    </row>
    <row r="7405" customFormat="false" ht="12.8" hidden="false" customHeight="false" outlineLevel="0" collapsed="false">
      <c r="A7405" s="250" t="n">
        <v>88272</v>
      </c>
      <c r="B7405" s="250" t="s">
        <v>7843</v>
      </c>
      <c r="C7405" s="250" t="s">
        <v>1248</v>
      </c>
      <c r="D7405" s="251" t="n">
        <v>37.38</v>
      </c>
    </row>
    <row r="7406" customFormat="false" ht="12.8" hidden="false" customHeight="false" outlineLevel="0" collapsed="false">
      <c r="A7406" s="250" t="n">
        <v>88273</v>
      </c>
      <c r="B7406" s="250" t="s">
        <v>7844</v>
      </c>
      <c r="C7406" s="250" t="s">
        <v>1248</v>
      </c>
      <c r="D7406" s="251" t="n">
        <v>33.35</v>
      </c>
    </row>
    <row r="7407" customFormat="false" ht="12.8" hidden="false" customHeight="false" outlineLevel="0" collapsed="false">
      <c r="A7407" s="250" t="n">
        <v>88274</v>
      </c>
      <c r="B7407" s="250" t="s">
        <v>7845</v>
      </c>
      <c r="C7407" s="250" t="s">
        <v>1248</v>
      </c>
      <c r="D7407" s="251" t="n">
        <v>34.39</v>
      </c>
    </row>
    <row r="7408" customFormat="false" ht="12.8" hidden="false" customHeight="false" outlineLevel="0" collapsed="false">
      <c r="A7408" s="250" t="n">
        <v>88275</v>
      </c>
      <c r="B7408" s="250" t="s">
        <v>7846</v>
      </c>
      <c r="C7408" s="250" t="s">
        <v>1248</v>
      </c>
      <c r="D7408" s="251" t="n">
        <v>41</v>
      </c>
    </row>
    <row r="7409" customFormat="false" ht="12.8" hidden="false" customHeight="false" outlineLevel="0" collapsed="false">
      <c r="A7409" s="250" t="n">
        <v>88277</v>
      </c>
      <c r="B7409" s="250" t="s">
        <v>7847</v>
      </c>
      <c r="C7409" s="250" t="s">
        <v>1248</v>
      </c>
      <c r="D7409" s="251" t="n">
        <v>34.87</v>
      </c>
    </row>
    <row r="7410" customFormat="false" ht="12.8" hidden="false" customHeight="false" outlineLevel="0" collapsed="false">
      <c r="A7410" s="250" t="n">
        <v>88278</v>
      </c>
      <c r="B7410" s="250" t="s">
        <v>7848</v>
      </c>
      <c r="C7410" s="250" t="s">
        <v>1248</v>
      </c>
      <c r="D7410" s="251" t="n">
        <v>28.77</v>
      </c>
    </row>
    <row r="7411" customFormat="false" ht="12.8" hidden="false" customHeight="false" outlineLevel="0" collapsed="false">
      <c r="A7411" s="250" t="n">
        <v>88279</v>
      </c>
      <c r="B7411" s="250" t="s">
        <v>7849</v>
      </c>
      <c r="C7411" s="250" t="s">
        <v>1248</v>
      </c>
      <c r="D7411" s="251" t="n">
        <v>34.79</v>
      </c>
    </row>
    <row r="7412" customFormat="false" ht="12.8" hidden="false" customHeight="false" outlineLevel="0" collapsed="false">
      <c r="A7412" s="250" t="n">
        <v>88281</v>
      </c>
      <c r="B7412" s="250" t="s">
        <v>7850</v>
      </c>
      <c r="C7412" s="250" t="s">
        <v>1248</v>
      </c>
      <c r="D7412" s="251" t="n">
        <v>36.87</v>
      </c>
    </row>
    <row r="7413" customFormat="false" ht="12.8" hidden="false" customHeight="false" outlineLevel="0" collapsed="false">
      <c r="A7413" s="250" t="n">
        <v>88282</v>
      </c>
      <c r="B7413" s="250" t="s">
        <v>7851</v>
      </c>
      <c r="C7413" s="250" t="s">
        <v>1248</v>
      </c>
      <c r="D7413" s="251" t="n">
        <v>35.76</v>
      </c>
    </row>
    <row r="7414" customFormat="false" ht="12.8" hidden="false" customHeight="false" outlineLevel="0" collapsed="false">
      <c r="A7414" s="250" t="n">
        <v>88283</v>
      </c>
      <c r="B7414" s="250" t="s">
        <v>7852</v>
      </c>
      <c r="C7414" s="250" t="s">
        <v>1248</v>
      </c>
      <c r="D7414" s="251" t="n">
        <v>42.7</v>
      </c>
    </row>
    <row r="7415" customFormat="false" ht="12.8" hidden="false" customHeight="false" outlineLevel="0" collapsed="false">
      <c r="A7415" s="250" t="n">
        <v>88284</v>
      </c>
      <c r="B7415" s="250" t="s">
        <v>7853</v>
      </c>
      <c r="C7415" s="250" t="s">
        <v>1248</v>
      </c>
      <c r="D7415" s="251" t="n">
        <v>30.99</v>
      </c>
    </row>
    <row r="7416" customFormat="false" ht="12.8" hidden="false" customHeight="false" outlineLevel="0" collapsed="false">
      <c r="A7416" s="250" t="n">
        <v>88286</v>
      </c>
      <c r="B7416" s="250" t="s">
        <v>7854</v>
      </c>
      <c r="C7416" s="250" t="s">
        <v>1248</v>
      </c>
      <c r="D7416" s="251" t="n">
        <v>39.62</v>
      </c>
    </row>
    <row r="7417" customFormat="false" ht="12.8" hidden="false" customHeight="false" outlineLevel="0" collapsed="false">
      <c r="A7417" s="250" t="n">
        <v>88288</v>
      </c>
      <c r="B7417" s="250" t="s">
        <v>7855</v>
      </c>
      <c r="C7417" s="250" t="s">
        <v>1248</v>
      </c>
      <c r="D7417" s="251" t="n">
        <v>25.19</v>
      </c>
    </row>
    <row r="7418" customFormat="false" ht="12.8" hidden="false" customHeight="false" outlineLevel="0" collapsed="false">
      <c r="A7418" s="250" t="n">
        <v>88291</v>
      </c>
      <c r="B7418" s="250" t="s">
        <v>7856</v>
      </c>
      <c r="C7418" s="250" t="s">
        <v>1248</v>
      </c>
      <c r="D7418" s="251" t="n">
        <v>30.4</v>
      </c>
    </row>
    <row r="7419" customFormat="false" ht="12.8" hidden="false" customHeight="false" outlineLevel="0" collapsed="false">
      <c r="A7419" s="250" t="n">
        <v>88292</v>
      </c>
      <c r="B7419" s="250" t="s">
        <v>7857</v>
      </c>
      <c r="C7419" s="250" t="s">
        <v>1248</v>
      </c>
      <c r="D7419" s="251" t="n">
        <v>26.9</v>
      </c>
    </row>
    <row r="7420" customFormat="false" ht="12.8" hidden="false" customHeight="false" outlineLevel="0" collapsed="false">
      <c r="A7420" s="250" t="n">
        <v>88293</v>
      </c>
      <c r="B7420" s="250" t="s">
        <v>7858</v>
      </c>
      <c r="C7420" s="250" t="s">
        <v>1248</v>
      </c>
      <c r="D7420" s="251" t="n">
        <v>30.4</v>
      </c>
    </row>
    <row r="7421" customFormat="false" ht="12.8" hidden="false" customHeight="false" outlineLevel="0" collapsed="false">
      <c r="A7421" s="250" t="n">
        <v>88294</v>
      </c>
      <c r="B7421" s="250" t="s">
        <v>7859</v>
      </c>
      <c r="C7421" s="250" t="s">
        <v>1248</v>
      </c>
      <c r="D7421" s="251" t="n">
        <v>38.26</v>
      </c>
    </row>
    <row r="7422" customFormat="false" ht="12.8" hidden="false" customHeight="false" outlineLevel="0" collapsed="false">
      <c r="A7422" s="250" t="n">
        <v>88295</v>
      </c>
      <c r="B7422" s="250" t="s">
        <v>7860</v>
      </c>
      <c r="C7422" s="250" t="s">
        <v>1248</v>
      </c>
      <c r="D7422" s="251" t="n">
        <v>28.89</v>
      </c>
    </row>
    <row r="7423" customFormat="false" ht="12.8" hidden="false" customHeight="false" outlineLevel="0" collapsed="false">
      <c r="A7423" s="250" t="n">
        <v>88296</v>
      </c>
      <c r="B7423" s="250" t="s">
        <v>7861</v>
      </c>
      <c r="C7423" s="250" t="s">
        <v>1248</v>
      </c>
      <c r="D7423" s="251" t="n">
        <v>29.63</v>
      </c>
    </row>
    <row r="7424" customFormat="false" ht="12.8" hidden="false" customHeight="false" outlineLevel="0" collapsed="false">
      <c r="A7424" s="250" t="n">
        <v>88297</v>
      </c>
      <c r="B7424" s="250" t="s">
        <v>7862</v>
      </c>
      <c r="C7424" s="250" t="s">
        <v>1248</v>
      </c>
      <c r="D7424" s="251" t="n">
        <v>32.19</v>
      </c>
    </row>
    <row r="7425" customFormat="false" ht="12.8" hidden="false" customHeight="false" outlineLevel="0" collapsed="false">
      <c r="A7425" s="250" t="n">
        <v>88298</v>
      </c>
      <c r="B7425" s="250" t="s">
        <v>7863</v>
      </c>
      <c r="C7425" s="250" t="s">
        <v>1248</v>
      </c>
      <c r="D7425" s="251" t="n">
        <v>28.69</v>
      </c>
    </row>
    <row r="7426" customFormat="false" ht="12.8" hidden="false" customHeight="false" outlineLevel="0" collapsed="false">
      <c r="A7426" s="250" t="n">
        <v>88299</v>
      </c>
      <c r="B7426" s="250" t="s">
        <v>7864</v>
      </c>
      <c r="C7426" s="250" t="s">
        <v>1248</v>
      </c>
      <c r="D7426" s="251" t="n">
        <v>39.26</v>
      </c>
    </row>
    <row r="7427" customFormat="false" ht="12.8" hidden="false" customHeight="false" outlineLevel="0" collapsed="false">
      <c r="A7427" s="250" t="n">
        <v>88300</v>
      </c>
      <c r="B7427" s="250" t="s">
        <v>7865</v>
      </c>
      <c r="C7427" s="250" t="s">
        <v>1248</v>
      </c>
      <c r="D7427" s="251" t="n">
        <v>39.26</v>
      </c>
    </row>
    <row r="7428" customFormat="false" ht="12.8" hidden="false" customHeight="false" outlineLevel="0" collapsed="false">
      <c r="A7428" s="250" t="n">
        <v>88301</v>
      </c>
      <c r="B7428" s="250" t="s">
        <v>7866</v>
      </c>
      <c r="C7428" s="250" t="s">
        <v>1248</v>
      </c>
      <c r="D7428" s="251" t="n">
        <v>30.4</v>
      </c>
    </row>
    <row r="7429" customFormat="false" ht="12.8" hidden="false" customHeight="false" outlineLevel="0" collapsed="false">
      <c r="A7429" s="250" t="n">
        <v>88302</v>
      </c>
      <c r="B7429" s="250" t="s">
        <v>7867</v>
      </c>
      <c r="C7429" s="250" t="s">
        <v>1248</v>
      </c>
      <c r="D7429" s="251" t="n">
        <v>30.4</v>
      </c>
    </row>
    <row r="7430" customFormat="false" ht="12.8" hidden="false" customHeight="false" outlineLevel="0" collapsed="false">
      <c r="A7430" s="250" t="n">
        <v>88303</v>
      </c>
      <c r="B7430" s="250" t="s">
        <v>7868</v>
      </c>
      <c r="C7430" s="250" t="s">
        <v>1248</v>
      </c>
      <c r="D7430" s="251" t="n">
        <v>30.82</v>
      </c>
    </row>
    <row r="7431" customFormat="false" ht="12.8" hidden="false" customHeight="false" outlineLevel="0" collapsed="false">
      <c r="A7431" s="250" t="n">
        <v>88304</v>
      </c>
      <c r="B7431" s="250" t="s">
        <v>7869</v>
      </c>
      <c r="C7431" s="250" t="s">
        <v>1248</v>
      </c>
      <c r="D7431" s="251" t="n">
        <v>39.26</v>
      </c>
    </row>
    <row r="7432" customFormat="false" ht="12.8" hidden="false" customHeight="false" outlineLevel="0" collapsed="false">
      <c r="A7432" s="250" t="n">
        <v>88306</v>
      </c>
      <c r="B7432" s="250" t="s">
        <v>7870</v>
      </c>
      <c r="C7432" s="250" t="s">
        <v>1248</v>
      </c>
      <c r="D7432" s="251" t="n">
        <v>24.5</v>
      </c>
    </row>
    <row r="7433" customFormat="false" ht="12.8" hidden="false" customHeight="false" outlineLevel="0" collapsed="false">
      <c r="A7433" s="250" t="n">
        <v>88307</v>
      </c>
      <c r="B7433" s="250" t="s">
        <v>7871</v>
      </c>
      <c r="C7433" s="250" t="s">
        <v>1248</v>
      </c>
      <c r="D7433" s="251" t="n">
        <v>32.4</v>
      </c>
    </row>
    <row r="7434" customFormat="false" ht="12.8" hidden="false" customHeight="false" outlineLevel="0" collapsed="false">
      <c r="A7434" s="250" t="n">
        <v>88308</v>
      </c>
      <c r="B7434" s="250" t="s">
        <v>7872</v>
      </c>
      <c r="C7434" s="250" t="s">
        <v>1248</v>
      </c>
      <c r="D7434" s="251" t="n">
        <v>33.49</v>
      </c>
    </row>
    <row r="7435" customFormat="false" ht="12.8" hidden="false" customHeight="false" outlineLevel="0" collapsed="false">
      <c r="A7435" s="250" t="n">
        <v>88309</v>
      </c>
      <c r="B7435" s="250" t="s">
        <v>7873</v>
      </c>
      <c r="C7435" s="250" t="s">
        <v>1248</v>
      </c>
      <c r="D7435" s="251" t="n">
        <v>33.68</v>
      </c>
    </row>
    <row r="7436" customFormat="false" ht="12.8" hidden="false" customHeight="false" outlineLevel="0" collapsed="false">
      <c r="A7436" s="250" t="n">
        <v>88310</v>
      </c>
      <c r="B7436" s="250" t="s">
        <v>7874</v>
      </c>
      <c r="C7436" s="250" t="s">
        <v>1248</v>
      </c>
      <c r="D7436" s="251" t="n">
        <v>35.44</v>
      </c>
    </row>
    <row r="7437" customFormat="false" ht="12.8" hidden="false" customHeight="false" outlineLevel="0" collapsed="false">
      <c r="A7437" s="250" t="n">
        <v>88311</v>
      </c>
      <c r="B7437" s="250" t="s">
        <v>7875</v>
      </c>
      <c r="C7437" s="250" t="s">
        <v>1248</v>
      </c>
      <c r="D7437" s="251" t="n">
        <v>33.45</v>
      </c>
    </row>
    <row r="7438" customFormat="false" ht="12.8" hidden="false" customHeight="false" outlineLevel="0" collapsed="false">
      <c r="A7438" s="250" t="n">
        <v>88312</v>
      </c>
      <c r="B7438" s="250" t="s">
        <v>7876</v>
      </c>
      <c r="C7438" s="250" t="s">
        <v>1248</v>
      </c>
      <c r="D7438" s="251" t="n">
        <v>35.44</v>
      </c>
    </row>
    <row r="7439" customFormat="false" ht="12.8" hidden="false" customHeight="false" outlineLevel="0" collapsed="false">
      <c r="A7439" s="250" t="n">
        <v>88313</v>
      </c>
      <c r="B7439" s="250" t="s">
        <v>7877</v>
      </c>
      <c r="C7439" s="250" t="s">
        <v>1248</v>
      </c>
      <c r="D7439" s="251" t="n">
        <v>29</v>
      </c>
    </row>
    <row r="7440" customFormat="false" ht="12.8" hidden="false" customHeight="false" outlineLevel="0" collapsed="false">
      <c r="A7440" s="250" t="n">
        <v>88314</v>
      </c>
      <c r="B7440" s="250" t="s">
        <v>7878</v>
      </c>
      <c r="C7440" s="250" t="s">
        <v>1248</v>
      </c>
      <c r="D7440" s="251" t="n">
        <v>32.01</v>
      </c>
    </row>
    <row r="7441" customFormat="false" ht="12.8" hidden="false" customHeight="false" outlineLevel="0" collapsed="false">
      <c r="A7441" s="250" t="n">
        <v>88315</v>
      </c>
      <c r="B7441" s="250" t="s">
        <v>7879</v>
      </c>
      <c r="C7441" s="250" t="s">
        <v>1248</v>
      </c>
      <c r="D7441" s="251" t="n">
        <v>34.06</v>
      </c>
    </row>
    <row r="7442" customFormat="false" ht="12.8" hidden="false" customHeight="false" outlineLevel="0" collapsed="false">
      <c r="A7442" s="250" t="n">
        <v>88316</v>
      </c>
      <c r="B7442" s="250" t="s">
        <v>7880</v>
      </c>
      <c r="C7442" s="250" t="s">
        <v>1248</v>
      </c>
      <c r="D7442" s="251" t="n">
        <v>29.32</v>
      </c>
    </row>
    <row r="7443" customFormat="false" ht="12.8" hidden="false" customHeight="false" outlineLevel="0" collapsed="false">
      <c r="A7443" s="250" t="n">
        <v>88317</v>
      </c>
      <c r="B7443" s="250" t="s">
        <v>7881</v>
      </c>
      <c r="C7443" s="250" t="s">
        <v>1248</v>
      </c>
      <c r="D7443" s="251" t="n">
        <v>37.63</v>
      </c>
    </row>
    <row r="7444" customFormat="false" ht="12.8" hidden="false" customHeight="false" outlineLevel="0" collapsed="false">
      <c r="A7444" s="250" t="n">
        <v>88318</v>
      </c>
      <c r="B7444" s="250" t="s">
        <v>7882</v>
      </c>
      <c r="C7444" s="250" t="s">
        <v>1248</v>
      </c>
      <c r="D7444" s="251" t="n">
        <v>39.82</v>
      </c>
    </row>
    <row r="7445" customFormat="false" ht="12.8" hidden="false" customHeight="false" outlineLevel="0" collapsed="false">
      <c r="A7445" s="250" t="n">
        <v>88321</v>
      </c>
      <c r="B7445" s="250" t="s">
        <v>7883</v>
      </c>
      <c r="C7445" s="250" t="s">
        <v>1248</v>
      </c>
      <c r="D7445" s="251" t="n">
        <v>60.6</v>
      </c>
    </row>
    <row r="7446" customFormat="false" ht="12.8" hidden="false" customHeight="false" outlineLevel="0" collapsed="false">
      <c r="A7446" s="250" t="n">
        <v>88322</v>
      </c>
      <c r="B7446" s="250" t="s">
        <v>7884</v>
      </c>
      <c r="C7446" s="250" t="s">
        <v>1248</v>
      </c>
      <c r="D7446" s="251" t="n">
        <v>29.49</v>
      </c>
    </row>
    <row r="7447" customFormat="false" ht="12.8" hidden="false" customHeight="false" outlineLevel="0" collapsed="false">
      <c r="A7447" s="250" t="n">
        <v>88323</v>
      </c>
      <c r="B7447" s="250" t="s">
        <v>7885</v>
      </c>
      <c r="C7447" s="250" t="s">
        <v>1248</v>
      </c>
      <c r="D7447" s="251" t="n">
        <v>33.26</v>
      </c>
    </row>
    <row r="7448" customFormat="false" ht="12.8" hidden="false" customHeight="false" outlineLevel="0" collapsed="false">
      <c r="A7448" s="250" t="n">
        <v>88324</v>
      </c>
      <c r="B7448" s="250" t="s">
        <v>7886</v>
      </c>
      <c r="C7448" s="250" t="s">
        <v>1248</v>
      </c>
      <c r="D7448" s="251" t="n">
        <v>32.19</v>
      </c>
    </row>
    <row r="7449" customFormat="false" ht="12.8" hidden="false" customHeight="false" outlineLevel="0" collapsed="false">
      <c r="A7449" s="250" t="n">
        <v>88325</v>
      </c>
      <c r="B7449" s="250" t="s">
        <v>7887</v>
      </c>
      <c r="C7449" s="250" t="s">
        <v>1248</v>
      </c>
      <c r="D7449" s="251" t="n">
        <v>29.02</v>
      </c>
    </row>
    <row r="7450" customFormat="false" ht="12.8" hidden="false" customHeight="false" outlineLevel="0" collapsed="false">
      <c r="A7450" s="250" t="n">
        <v>88377</v>
      </c>
      <c r="B7450" s="250" t="s">
        <v>7888</v>
      </c>
      <c r="C7450" s="250" t="s">
        <v>1248</v>
      </c>
      <c r="D7450" s="251" t="n">
        <v>28.24</v>
      </c>
    </row>
    <row r="7451" customFormat="false" ht="12.8" hidden="false" customHeight="false" outlineLevel="0" collapsed="false">
      <c r="A7451" s="250" t="n">
        <v>88441</v>
      </c>
      <c r="B7451" s="250" t="s">
        <v>7889</v>
      </c>
      <c r="C7451" s="250" t="s">
        <v>1248</v>
      </c>
      <c r="D7451" s="251" t="n">
        <v>30.53</v>
      </c>
    </row>
    <row r="7452" customFormat="false" ht="12.8" hidden="false" customHeight="false" outlineLevel="0" collapsed="false">
      <c r="A7452" s="250" t="n">
        <v>90766</v>
      </c>
      <c r="B7452" s="250" t="s">
        <v>7890</v>
      </c>
      <c r="C7452" s="250" t="s">
        <v>1248</v>
      </c>
      <c r="D7452" s="251" t="n">
        <v>38.6</v>
      </c>
    </row>
    <row r="7453" customFormat="false" ht="12.8" hidden="false" customHeight="false" outlineLevel="0" collapsed="false">
      <c r="A7453" s="250" t="n">
        <v>90767</v>
      </c>
      <c r="B7453" s="250" t="s">
        <v>7891</v>
      </c>
      <c r="C7453" s="250" t="s">
        <v>1248</v>
      </c>
      <c r="D7453" s="251" t="n">
        <v>40.62</v>
      </c>
    </row>
    <row r="7454" customFormat="false" ht="12.8" hidden="false" customHeight="false" outlineLevel="0" collapsed="false">
      <c r="A7454" s="250" t="n">
        <v>90768</v>
      </c>
      <c r="B7454" s="250" t="s">
        <v>7892</v>
      </c>
      <c r="C7454" s="250" t="s">
        <v>1248</v>
      </c>
      <c r="D7454" s="251" t="n">
        <v>117.1</v>
      </c>
    </row>
    <row r="7455" customFormat="false" ht="12.8" hidden="false" customHeight="false" outlineLevel="0" collapsed="false">
      <c r="A7455" s="250" t="n">
        <v>90769</v>
      </c>
      <c r="B7455" s="250" t="s">
        <v>7893</v>
      </c>
      <c r="C7455" s="250" t="s">
        <v>1248</v>
      </c>
      <c r="D7455" s="251" t="n">
        <v>123.43</v>
      </c>
    </row>
    <row r="7456" customFormat="false" ht="12.8" hidden="false" customHeight="false" outlineLevel="0" collapsed="false">
      <c r="A7456" s="250" t="n">
        <v>90770</v>
      </c>
      <c r="B7456" s="250" t="s">
        <v>7894</v>
      </c>
      <c r="C7456" s="250" t="s">
        <v>1248</v>
      </c>
      <c r="D7456" s="251" t="n">
        <v>131.81</v>
      </c>
    </row>
    <row r="7457" customFormat="false" ht="12.8" hidden="false" customHeight="false" outlineLevel="0" collapsed="false">
      <c r="A7457" s="250" t="n">
        <v>90772</v>
      </c>
      <c r="B7457" s="250" t="s">
        <v>7895</v>
      </c>
      <c r="C7457" s="250" t="s">
        <v>1248</v>
      </c>
      <c r="D7457" s="251" t="n">
        <v>33.42</v>
      </c>
    </row>
    <row r="7458" customFormat="false" ht="12.8" hidden="false" customHeight="false" outlineLevel="0" collapsed="false">
      <c r="A7458" s="250" t="n">
        <v>90775</v>
      </c>
      <c r="B7458" s="250" t="s">
        <v>7896</v>
      </c>
      <c r="C7458" s="250" t="s">
        <v>1248</v>
      </c>
      <c r="D7458" s="251" t="n">
        <v>61.68</v>
      </c>
    </row>
    <row r="7459" customFormat="false" ht="12.8" hidden="false" customHeight="false" outlineLevel="0" collapsed="false">
      <c r="A7459" s="250" t="n">
        <v>90776</v>
      </c>
      <c r="B7459" s="250" t="s">
        <v>7897</v>
      </c>
      <c r="C7459" s="250" t="s">
        <v>1248</v>
      </c>
      <c r="D7459" s="251" t="n">
        <v>49.17</v>
      </c>
    </row>
    <row r="7460" customFormat="false" ht="12.8" hidden="false" customHeight="false" outlineLevel="0" collapsed="false">
      <c r="A7460" s="250" t="n">
        <v>90777</v>
      </c>
      <c r="B7460" s="250" t="s">
        <v>7898</v>
      </c>
      <c r="C7460" s="250" t="s">
        <v>1248</v>
      </c>
      <c r="D7460" s="251" t="n">
        <v>121.69</v>
      </c>
    </row>
    <row r="7461" customFormat="false" ht="12.8" hidden="false" customHeight="false" outlineLevel="0" collapsed="false">
      <c r="A7461" s="250" t="n">
        <v>90778</v>
      </c>
      <c r="B7461" s="250" t="s">
        <v>7899</v>
      </c>
      <c r="C7461" s="250" t="s">
        <v>1248</v>
      </c>
      <c r="D7461" s="251" t="n">
        <v>123.76</v>
      </c>
    </row>
    <row r="7462" customFormat="false" ht="12.8" hidden="false" customHeight="false" outlineLevel="0" collapsed="false">
      <c r="A7462" s="250" t="n">
        <v>90779</v>
      </c>
      <c r="B7462" s="250" t="s">
        <v>7900</v>
      </c>
      <c r="C7462" s="250" t="s">
        <v>1248</v>
      </c>
      <c r="D7462" s="251" t="n">
        <v>172.5</v>
      </c>
    </row>
    <row r="7463" customFormat="false" ht="12.8" hidden="false" customHeight="false" outlineLevel="0" collapsed="false">
      <c r="A7463" s="250" t="n">
        <v>90780</v>
      </c>
      <c r="B7463" s="250" t="s">
        <v>7901</v>
      </c>
      <c r="C7463" s="250" t="s">
        <v>1248</v>
      </c>
      <c r="D7463" s="251" t="n">
        <v>78.5</v>
      </c>
    </row>
    <row r="7464" customFormat="false" ht="12.8" hidden="false" customHeight="false" outlineLevel="0" collapsed="false">
      <c r="A7464" s="250" t="n">
        <v>90781</v>
      </c>
      <c r="B7464" s="250" t="s">
        <v>7902</v>
      </c>
      <c r="C7464" s="250" t="s">
        <v>1248</v>
      </c>
      <c r="D7464" s="251" t="n">
        <v>76.42</v>
      </c>
    </row>
    <row r="7465" customFormat="false" ht="12.8" hidden="false" customHeight="false" outlineLevel="0" collapsed="false">
      <c r="A7465" s="250" t="n">
        <v>93558</v>
      </c>
      <c r="B7465" s="250" t="s">
        <v>7903</v>
      </c>
      <c r="C7465" s="250" t="s">
        <v>7904</v>
      </c>
      <c r="D7465" s="251" t="n">
        <v>6350.01</v>
      </c>
    </row>
    <row r="7466" customFormat="false" ht="12.8" hidden="false" customHeight="false" outlineLevel="0" collapsed="false">
      <c r="A7466" s="250" t="n">
        <v>93561</v>
      </c>
      <c r="B7466" s="250" t="s">
        <v>7896</v>
      </c>
      <c r="C7466" s="250" t="s">
        <v>7904</v>
      </c>
      <c r="D7466" s="251" t="n">
        <v>10809.2</v>
      </c>
    </row>
    <row r="7467" customFormat="false" ht="12.8" hidden="false" customHeight="false" outlineLevel="0" collapsed="false">
      <c r="A7467" s="250" t="n">
        <v>93563</v>
      </c>
      <c r="B7467" s="250" t="s">
        <v>7890</v>
      </c>
      <c r="C7467" s="250" t="s">
        <v>7904</v>
      </c>
      <c r="D7467" s="251" t="n">
        <v>6775.65</v>
      </c>
    </row>
    <row r="7468" customFormat="false" ht="12.8" hidden="false" customHeight="false" outlineLevel="0" collapsed="false">
      <c r="A7468" s="250" t="n">
        <v>93564</v>
      </c>
      <c r="B7468" s="250" t="s">
        <v>7891</v>
      </c>
      <c r="C7468" s="250" t="s">
        <v>7904</v>
      </c>
      <c r="D7468" s="251" t="n">
        <v>7099.97</v>
      </c>
    </row>
    <row r="7469" customFormat="false" ht="12.8" hidden="false" customHeight="false" outlineLevel="0" collapsed="false">
      <c r="A7469" s="250" t="n">
        <v>93565</v>
      </c>
      <c r="B7469" s="250" t="s">
        <v>7898</v>
      </c>
      <c r="C7469" s="250" t="s">
        <v>7904</v>
      </c>
      <c r="D7469" s="251" t="n">
        <v>21240.35</v>
      </c>
    </row>
    <row r="7470" customFormat="false" ht="12.8" hidden="false" customHeight="false" outlineLevel="0" collapsed="false">
      <c r="A7470" s="250" t="n">
        <v>93566</v>
      </c>
      <c r="B7470" s="250" t="s">
        <v>7895</v>
      </c>
      <c r="C7470" s="250" t="s">
        <v>7904</v>
      </c>
      <c r="D7470" s="251" t="n">
        <v>5873.14</v>
      </c>
    </row>
    <row r="7471" customFormat="false" ht="12.8" hidden="false" customHeight="false" outlineLevel="0" collapsed="false">
      <c r="A7471" s="250" t="n">
        <v>93567</v>
      </c>
      <c r="B7471" s="250" t="s">
        <v>7899</v>
      </c>
      <c r="C7471" s="250" t="s">
        <v>7904</v>
      </c>
      <c r="D7471" s="251" t="n">
        <v>21600.07</v>
      </c>
    </row>
    <row r="7472" customFormat="false" ht="12.8" hidden="false" customHeight="false" outlineLevel="0" collapsed="false">
      <c r="A7472" s="250" t="n">
        <v>93568</v>
      </c>
      <c r="B7472" s="250" t="s">
        <v>7900</v>
      </c>
      <c r="C7472" s="250" t="s">
        <v>7904</v>
      </c>
      <c r="D7472" s="251" t="n">
        <v>30096.22</v>
      </c>
    </row>
    <row r="7473" customFormat="false" ht="12.8" hidden="false" customHeight="false" outlineLevel="0" collapsed="false">
      <c r="A7473" s="250" t="n">
        <v>93569</v>
      </c>
      <c r="B7473" s="250" t="s">
        <v>7905</v>
      </c>
      <c r="C7473" s="250" t="s">
        <v>7904</v>
      </c>
      <c r="D7473" s="251" t="n">
        <v>20479.35</v>
      </c>
    </row>
    <row r="7474" customFormat="false" ht="12.8" hidden="false" customHeight="false" outlineLevel="0" collapsed="false">
      <c r="A7474" s="250" t="n">
        <v>93570</v>
      </c>
      <c r="B7474" s="250" t="s">
        <v>7906</v>
      </c>
      <c r="C7474" s="250" t="s">
        <v>7904</v>
      </c>
      <c r="D7474" s="251" t="n">
        <v>21584.28</v>
      </c>
    </row>
    <row r="7475" customFormat="false" ht="12.8" hidden="false" customHeight="false" outlineLevel="0" collapsed="false">
      <c r="A7475" s="250" t="n">
        <v>93571</v>
      </c>
      <c r="B7475" s="250" t="s">
        <v>7907</v>
      </c>
      <c r="C7475" s="250" t="s">
        <v>7904</v>
      </c>
      <c r="D7475" s="251" t="n">
        <v>23047.5</v>
      </c>
    </row>
    <row r="7476" customFormat="false" ht="12.8" hidden="false" customHeight="false" outlineLevel="0" collapsed="false">
      <c r="A7476" s="250" t="n">
        <v>93572</v>
      </c>
      <c r="B7476" s="250" t="s">
        <v>7908</v>
      </c>
      <c r="C7476" s="250" t="s">
        <v>7904</v>
      </c>
      <c r="D7476" s="251" t="n">
        <v>8595.74</v>
      </c>
    </row>
    <row r="7477" customFormat="false" ht="12.8" hidden="false" customHeight="false" outlineLevel="0" collapsed="false">
      <c r="A7477" s="250" t="n">
        <v>94295</v>
      </c>
      <c r="B7477" s="250" t="s">
        <v>7901</v>
      </c>
      <c r="C7477" s="250" t="s">
        <v>7904</v>
      </c>
      <c r="D7477" s="251" t="n">
        <v>13697.09</v>
      </c>
    </row>
    <row r="7478" customFormat="false" ht="12.8" hidden="false" customHeight="false" outlineLevel="0" collapsed="false">
      <c r="A7478" s="250" t="n">
        <v>94296</v>
      </c>
      <c r="B7478" s="250" t="s">
        <v>7902</v>
      </c>
      <c r="C7478" s="250" t="s">
        <v>7904</v>
      </c>
      <c r="D7478" s="251" t="n">
        <v>13371.51</v>
      </c>
    </row>
    <row r="7479" customFormat="false" ht="12.8" hidden="false" customHeight="false" outlineLevel="0" collapsed="false">
      <c r="A7479" s="250" t="n">
        <v>95308</v>
      </c>
      <c r="B7479" s="250" t="s">
        <v>7909</v>
      </c>
      <c r="C7479" s="250" t="s">
        <v>1248</v>
      </c>
      <c r="D7479" s="251" t="n">
        <v>0.3</v>
      </c>
    </row>
    <row r="7480" customFormat="false" ht="12.8" hidden="false" customHeight="false" outlineLevel="0" collapsed="false">
      <c r="A7480" s="250" t="n">
        <v>95309</v>
      </c>
      <c r="B7480" s="250" t="s">
        <v>7910</v>
      </c>
      <c r="C7480" s="250" t="s">
        <v>1248</v>
      </c>
      <c r="D7480" s="251" t="n">
        <v>0.38</v>
      </c>
    </row>
    <row r="7481" customFormat="false" ht="12.8" hidden="false" customHeight="false" outlineLevel="0" collapsed="false">
      <c r="A7481" s="250" t="n">
        <v>95310</v>
      </c>
      <c r="B7481" s="250" t="s">
        <v>7911</v>
      </c>
      <c r="C7481" s="250" t="s">
        <v>1248</v>
      </c>
      <c r="D7481" s="251" t="n">
        <v>0.3</v>
      </c>
    </row>
    <row r="7482" customFormat="false" ht="12.8" hidden="false" customHeight="false" outlineLevel="0" collapsed="false">
      <c r="A7482" s="250" t="n">
        <v>95311</v>
      </c>
      <c r="B7482" s="250" t="s">
        <v>7912</v>
      </c>
      <c r="C7482" s="250" t="s">
        <v>1248</v>
      </c>
      <c r="D7482" s="251" t="n">
        <v>0.27</v>
      </c>
    </row>
    <row r="7483" customFormat="false" ht="12.8" hidden="false" customHeight="false" outlineLevel="0" collapsed="false">
      <c r="A7483" s="250" t="n">
        <v>95312</v>
      </c>
      <c r="B7483" s="250" t="s">
        <v>7913</v>
      </c>
      <c r="C7483" s="250" t="s">
        <v>1248</v>
      </c>
      <c r="D7483" s="251" t="n">
        <v>0.38</v>
      </c>
    </row>
    <row r="7484" customFormat="false" ht="12.8" hidden="false" customHeight="false" outlineLevel="0" collapsed="false">
      <c r="A7484" s="250" t="n">
        <v>95313</v>
      </c>
      <c r="B7484" s="250" t="s">
        <v>7914</v>
      </c>
      <c r="C7484" s="250" t="s">
        <v>1248</v>
      </c>
      <c r="D7484" s="251" t="n">
        <v>0.29</v>
      </c>
    </row>
    <row r="7485" customFormat="false" ht="12.8" hidden="false" customHeight="false" outlineLevel="0" collapsed="false">
      <c r="A7485" s="250" t="n">
        <v>95314</v>
      </c>
      <c r="B7485" s="250" t="s">
        <v>7915</v>
      </c>
      <c r="C7485" s="250" t="s">
        <v>1248</v>
      </c>
      <c r="D7485" s="251" t="n">
        <v>0.32</v>
      </c>
    </row>
    <row r="7486" customFormat="false" ht="12.8" hidden="false" customHeight="false" outlineLevel="0" collapsed="false">
      <c r="A7486" s="250" t="n">
        <v>95315</v>
      </c>
      <c r="B7486" s="250" t="s">
        <v>7916</v>
      </c>
      <c r="C7486" s="250" t="s">
        <v>1248</v>
      </c>
      <c r="D7486" s="251" t="n">
        <v>0.32</v>
      </c>
    </row>
    <row r="7487" customFormat="false" ht="12.8" hidden="false" customHeight="false" outlineLevel="0" collapsed="false">
      <c r="A7487" s="250" t="n">
        <v>95316</v>
      </c>
      <c r="B7487" s="250" t="s">
        <v>7917</v>
      </c>
      <c r="C7487" s="250" t="s">
        <v>1248</v>
      </c>
      <c r="D7487" s="251" t="n">
        <v>0.98</v>
      </c>
    </row>
    <row r="7488" customFormat="false" ht="12.8" hidden="false" customHeight="false" outlineLevel="0" collapsed="false">
      <c r="A7488" s="250" t="n">
        <v>95317</v>
      </c>
      <c r="B7488" s="250" t="s">
        <v>7918</v>
      </c>
      <c r="C7488" s="250" t="s">
        <v>1248</v>
      </c>
      <c r="D7488" s="251" t="n">
        <v>0.47</v>
      </c>
    </row>
    <row r="7489" customFormat="false" ht="12.8" hidden="false" customHeight="false" outlineLevel="0" collapsed="false">
      <c r="A7489" s="250" t="n">
        <v>95318</v>
      </c>
      <c r="B7489" s="250" t="s">
        <v>7919</v>
      </c>
      <c r="C7489" s="250" t="s">
        <v>1248</v>
      </c>
      <c r="D7489" s="251" t="n">
        <v>0.37</v>
      </c>
    </row>
    <row r="7490" customFormat="false" ht="12.8" hidden="false" customHeight="false" outlineLevel="0" collapsed="false">
      <c r="A7490" s="250" t="n">
        <v>95319</v>
      </c>
      <c r="B7490" s="250" t="s">
        <v>7920</v>
      </c>
      <c r="C7490" s="250" t="s">
        <v>1248</v>
      </c>
      <c r="D7490" s="251" t="n">
        <v>0.3</v>
      </c>
    </row>
    <row r="7491" customFormat="false" ht="12.8" hidden="false" customHeight="false" outlineLevel="0" collapsed="false">
      <c r="A7491" s="250" t="n">
        <v>95320</v>
      </c>
      <c r="B7491" s="250" t="s">
        <v>7921</v>
      </c>
      <c r="C7491" s="250" t="s">
        <v>1248</v>
      </c>
      <c r="D7491" s="251" t="n">
        <v>0.3</v>
      </c>
    </row>
    <row r="7492" customFormat="false" ht="12.8" hidden="false" customHeight="false" outlineLevel="0" collapsed="false">
      <c r="A7492" s="250" t="n">
        <v>95321</v>
      </c>
      <c r="B7492" s="250" t="s">
        <v>7922</v>
      </c>
      <c r="C7492" s="250" t="s">
        <v>1248</v>
      </c>
      <c r="D7492" s="251" t="n">
        <v>0.27</v>
      </c>
    </row>
    <row r="7493" customFormat="false" ht="12.8" hidden="false" customHeight="false" outlineLevel="0" collapsed="false">
      <c r="A7493" s="250" t="n">
        <v>95322</v>
      </c>
      <c r="B7493" s="250" t="s">
        <v>7923</v>
      </c>
      <c r="C7493" s="250" t="s">
        <v>1248</v>
      </c>
      <c r="D7493" s="251" t="n">
        <v>0.31</v>
      </c>
    </row>
    <row r="7494" customFormat="false" ht="12.8" hidden="false" customHeight="false" outlineLevel="0" collapsed="false">
      <c r="A7494" s="250" t="n">
        <v>95323</v>
      </c>
      <c r="B7494" s="250" t="s">
        <v>7924</v>
      </c>
      <c r="C7494" s="250" t="s">
        <v>1248</v>
      </c>
      <c r="D7494" s="251" t="n">
        <v>0.32</v>
      </c>
    </row>
    <row r="7495" customFormat="false" ht="12.8" hidden="false" customHeight="false" outlineLevel="0" collapsed="false">
      <c r="A7495" s="250" t="n">
        <v>95324</v>
      </c>
      <c r="B7495" s="250" t="s">
        <v>7925</v>
      </c>
      <c r="C7495" s="250" t="s">
        <v>1248</v>
      </c>
      <c r="D7495" s="251" t="n">
        <v>0.41</v>
      </c>
    </row>
    <row r="7496" customFormat="false" ht="12.8" hidden="false" customHeight="false" outlineLevel="0" collapsed="false">
      <c r="A7496" s="250" t="n">
        <v>95325</v>
      </c>
      <c r="B7496" s="250" t="s">
        <v>7926</v>
      </c>
      <c r="C7496" s="250" t="s">
        <v>1248</v>
      </c>
      <c r="D7496" s="251" t="n">
        <v>0.53</v>
      </c>
    </row>
    <row r="7497" customFormat="false" ht="12.8" hidden="false" customHeight="false" outlineLevel="0" collapsed="false">
      <c r="A7497" s="250" t="n">
        <v>95328</v>
      </c>
      <c r="B7497" s="250" t="s">
        <v>7927</v>
      </c>
      <c r="C7497" s="250" t="s">
        <v>1248</v>
      </c>
      <c r="D7497" s="251" t="n">
        <v>0.32</v>
      </c>
    </row>
    <row r="7498" customFormat="false" ht="12.8" hidden="false" customHeight="false" outlineLevel="0" collapsed="false">
      <c r="A7498" s="250" t="n">
        <v>95329</v>
      </c>
      <c r="B7498" s="250" t="s">
        <v>7928</v>
      </c>
      <c r="C7498" s="250" t="s">
        <v>1248</v>
      </c>
      <c r="D7498" s="251" t="n">
        <v>0.41</v>
      </c>
    </row>
    <row r="7499" customFormat="false" ht="12.8" hidden="false" customHeight="false" outlineLevel="0" collapsed="false">
      <c r="A7499" s="250" t="n">
        <v>95330</v>
      </c>
      <c r="B7499" s="250" t="s">
        <v>7929</v>
      </c>
      <c r="C7499" s="250" t="s">
        <v>1248</v>
      </c>
      <c r="D7499" s="251" t="n">
        <v>0.32</v>
      </c>
    </row>
    <row r="7500" customFormat="false" ht="12.8" hidden="false" customHeight="false" outlineLevel="0" collapsed="false">
      <c r="A7500" s="250" t="n">
        <v>95331</v>
      </c>
      <c r="B7500" s="250" t="s">
        <v>7930</v>
      </c>
      <c r="C7500" s="250" t="s">
        <v>1248</v>
      </c>
      <c r="D7500" s="251" t="n">
        <v>0.49</v>
      </c>
    </row>
    <row r="7501" customFormat="false" ht="12.8" hidden="false" customHeight="false" outlineLevel="0" collapsed="false">
      <c r="A7501" s="250" t="n">
        <v>95332</v>
      </c>
      <c r="B7501" s="250" t="s">
        <v>7931</v>
      </c>
      <c r="C7501" s="250" t="s">
        <v>1248</v>
      </c>
      <c r="D7501" s="251" t="n">
        <v>1.43</v>
      </c>
    </row>
    <row r="7502" customFormat="false" ht="12.8" hidden="false" customHeight="false" outlineLevel="0" collapsed="false">
      <c r="A7502" s="250" t="n">
        <v>95334</v>
      </c>
      <c r="B7502" s="250" t="s">
        <v>7932</v>
      </c>
      <c r="C7502" s="250" t="s">
        <v>1248</v>
      </c>
      <c r="D7502" s="251" t="n">
        <v>1.39</v>
      </c>
    </row>
    <row r="7503" customFormat="false" ht="12.8" hidden="false" customHeight="false" outlineLevel="0" collapsed="false">
      <c r="A7503" s="250" t="n">
        <v>95335</v>
      </c>
      <c r="B7503" s="250" t="s">
        <v>7933</v>
      </c>
      <c r="C7503" s="250" t="s">
        <v>1248</v>
      </c>
      <c r="D7503" s="251" t="n">
        <v>0.6</v>
      </c>
    </row>
    <row r="7504" customFormat="false" ht="12.8" hidden="false" customHeight="false" outlineLevel="0" collapsed="false">
      <c r="A7504" s="250" t="n">
        <v>95337</v>
      </c>
      <c r="B7504" s="250" t="s">
        <v>7934</v>
      </c>
      <c r="C7504" s="250" t="s">
        <v>1248</v>
      </c>
      <c r="D7504" s="251" t="n">
        <v>0.32</v>
      </c>
    </row>
    <row r="7505" customFormat="false" ht="12.8" hidden="false" customHeight="false" outlineLevel="0" collapsed="false">
      <c r="A7505" s="250" t="n">
        <v>95338</v>
      </c>
      <c r="B7505" s="250" t="s">
        <v>7935</v>
      </c>
      <c r="C7505" s="250" t="s">
        <v>1248</v>
      </c>
      <c r="D7505" s="251" t="n">
        <v>0.6</v>
      </c>
    </row>
    <row r="7506" customFormat="false" ht="12.8" hidden="false" customHeight="false" outlineLevel="0" collapsed="false">
      <c r="A7506" s="250" t="n">
        <v>95339</v>
      </c>
      <c r="B7506" s="250" t="s">
        <v>7936</v>
      </c>
      <c r="C7506" s="250" t="s">
        <v>1248</v>
      </c>
      <c r="D7506" s="251" t="n">
        <v>0.56</v>
      </c>
    </row>
    <row r="7507" customFormat="false" ht="12.8" hidden="false" customHeight="false" outlineLevel="0" collapsed="false">
      <c r="A7507" s="250" t="n">
        <v>95340</v>
      </c>
      <c r="B7507" s="250" t="s">
        <v>7937</v>
      </c>
      <c r="C7507" s="250" t="s">
        <v>1248</v>
      </c>
      <c r="D7507" s="251" t="n">
        <v>0.41</v>
      </c>
    </row>
    <row r="7508" customFormat="false" ht="12.8" hidden="false" customHeight="false" outlineLevel="0" collapsed="false">
      <c r="A7508" s="250" t="n">
        <v>95341</v>
      </c>
      <c r="B7508" s="250" t="s">
        <v>7938</v>
      </c>
      <c r="C7508" s="250" t="s">
        <v>1248</v>
      </c>
      <c r="D7508" s="251" t="n">
        <v>0.43</v>
      </c>
    </row>
    <row r="7509" customFormat="false" ht="12.8" hidden="false" customHeight="false" outlineLevel="0" collapsed="false">
      <c r="A7509" s="250" t="n">
        <v>95342</v>
      </c>
      <c r="B7509" s="250" t="s">
        <v>7939</v>
      </c>
      <c r="C7509" s="250" t="s">
        <v>1248</v>
      </c>
      <c r="D7509" s="251" t="n">
        <v>0.31</v>
      </c>
    </row>
    <row r="7510" customFormat="false" ht="12.8" hidden="false" customHeight="false" outlineLevel="0" collapsed="false">
      <c r="A7510" s="250" t="n">
        <v>95343</v>
      </c>
      <c r="B7510" s="250" t="s">
        <v>7940</v>
      </c>
      <c r="C7510" s="250" t="s">
        <v>1248</v>
      </c>
      <c r="D7510" s="251" t="n">
        <v>0.46</v>
      </c>
    </row>
    <row r="7511" customFormat="false" ht="12.8" hidden="false" customHeight="false" outlineLevel="0" collapsed="false">
      <c r="A7511" s="250" t="n">
        <v>95344</v>
      </c>
      <c r="B7511" s="250" t="s">
        <v>7941</v>
      </c>
      <c r="C7511" s="250" t="s">
        <v>1248</v>
      </c>
      <c r="D7511" s="251" t="n">
        <v>0.28</v>
      </c>
    </row>
    <row r="7512" customFormat="false" ht="12.8" hidden="false" customHeight="false" outlineLevel="0" collapsed="false">
      <c r="A7512" s="250" t="n">
        <v>95345</v>
      </c>
      <c r="B7512" s="250" t="s">
        <v>7942</v>
      </c>
      <c r="C7512" s="250" t="s">
        <v>1248</v>
      </c>
      <c r="D7512" s="251" t="n">
        <v>0.9</v>
      </c>
    </row>
    <row r="7513" customFormat="false" ht="12.8" hidden="false" customHeight="false" outlineLevel="0" collapsed="false">
      <c r="A7513" s="250" t="n">
        <v>95346</v>
      </c>
      <c r="B7513" s="250" t="s">
        <v>7943</v>
      </c>
      <c r="C7513" s="250" t="s">
        <v>1248</v>
      </c>
      <c r="D7513" s="251" t="n">
        <v>0.17</v>
      </c>
    </row>
    <row r="7514" customFormat="false" ht="12.8" hidden="false" customHeight="false" outlineLevel="0" collapsed="false">
      <c r="A7514" s="250" t="n">
        <v>95347</v>
      </c>
      <c r="B7514" s="250" t="s">
        <v>7944</v>
      </c>
      <c r="C7514" s="250" t="s">
        <v>1248</v>
      </c>
      <c r="D7514" s="251" t="n">
        <v>0.16</v>
      </c>
    </row>
    <row r="7515" customFormat="false" ht="12.8" hidden="false" customHeight="false" outlineLevel="0" collapsed="false">
      <c r="A7515" s="250" t="n">
        <v>95348</v>
      </c>
      <c r="B7515" s="250" t="s">
        <v>7945</v>
      </c>
      <c r="C7515" s="250" t="s">
        <v>1248</v>
      </c>
      <c r="D7515" s="251" t="n">
        <v>0.2</v>
      </c>
    </row>
    <row r="7516" customFormat="false" ht="12.8" hidden="false" customHeight="false" outlineLevel="0" collapsed="false">
      <c r="A7516" s="250" t="n">
        <v>95349</v>
      </c>
      <c r="B7516" s="250" t="s">
        <v>7946</v>
      </c>
      <c r="C7516" s="250" t="s">
        <v>1248</v>
      </c>
      <c r="D7516" s="251" t="n">
        <v>0.13</v>
      </c>
    </row>
    <row r="7517" customFormat="false" ht="12.8" hidden="false" customHeight="false" outlineLevel="0" collapsed="false">
      <c r="A7517" s="250" t="n">
        <v>95351</v>
      </c>
      <c r="B7517" s="250" t="s">
        <v>7947</v>
      </c>
      <c r="C7517" s="250" t="s">
        <v>1248</v>
      </c>
      <c r="D7517" s="251" t="n">
        <v>0.59</v>
      </c>
    </row>
    <row r="7518" customFormat="false" ht="12.8" hidden="false" customHeight="false" outlineLevel="0" collapsed="false">
      <c r="A7518" s="250" t="n">
        <v>95352</v>
      </c>
      <c r="B7518" s="250" t="s">
        <v>7948</v>
      </c>
      <c r="C7518" s="250" t="s">
        <v>1248</v>
      </c>
      <c r="D7518" s="251" t="n">
        <v>0.21</v>
      </c>
    </row>
    <row r="7519" customFormat="false" ht="12.8" hidden="false" customHeight="false" outlineLevel="0" collapsed="false">
      <c r="A7519" s="250" t="n">
        <v>95354</v>
      </c>
      <c r="B7519" s="250" t="s">
        <v>7949</v>
      </c>
      <c r="C7519" s="250" t="s">
        <v>1248</v>
      </c>
      <c r="D7519" s="251" t="n">
        <v>0.21</v>
      </c>
    </row>
    <row r="7520" customFormat="false" ht="12.8" hidden="false" customHeight="false" outlineLevel="0" collapsed="false">
      <c r="A7520" s="250" t="n">
        <v>95355</v>
      </c>
      <c r="B7520" s="250" t="s">
        <v>7950</v>
      </c>
      <c r="C7520" s="250" t="s">
        <v>1248</v>
      </c>
      <c r="D7520" s="251" t="n">
        <v>0.18</v>
      </c>
    </row>
    <row r="7521" customFormat="false" ht="12.8" hidden="false" customHeight="false" outlineLevel="0" collapsed="false">
      <c r="A7521" s="250" t="n">
        <v>95356</v>
      </c>
      <c r="B7521" s="250" t="s">
        <v>7951</v>
      </c>
      <c r="C7521" s="250" t="s">
        <v>1248</v>
      </c>
      <c r="D7521" s="251" t="n">
        <v>0.21</v>
      </c>
    </row>
    <row r="7522" customFormat="false" ht="12.8" hidden="false" customHeight="false" outlineLevel="0" collapsed="false">
      <c r="A7522" s="250" t="n">
        <v>95357</v>
      </c>
      <c r="B7522" s="250" t="s">
        <v>7952</v>
      </c>
      <c r="C7522" s="250" t="s">
        <v>1248</v>
      </c>
      <c r="D7522" s="251" t="n">
        <v>0.4</v>
      </c>
    </row>
    <row r="7523" customFormat="false" ht="12.8" hidden="false" customHeight="false" outlineLevel="0" collapsed="false">
      <c r="A7523" s="250" t="n">
        <v>95358</v>
      </c>
      <c r="B7523" s="250" t="s">
        <v>7953</v>
      </c>
      <c r="C7523" s="250" t="s">
        <v>1248</v>
      </c>
      <c r="D7523" s="251" t="n">
        <v>0.4</v>
      </c>
    </row>
    <row r="7524" customFormat="false" ht="12.8" hidden="false" customHeight="false" outlineLevel="0" collapsed="false">
      <c r="A7524" s="250" t="n">
        <v>95359</v>
      </c>
      <c r="B7524" s="250" t="s">
        <v>7954</v>
      </c>
      <c r="C7524" s="250" t="s">
        <v>1248</v>
      </c>
      <c r="D7524" s="251" t="n">
        <v>0.41</v>
      </c>
    </row>
    <row r="7525" customFormat="false" ht="12.8" hidden="false" customHeight="false" outlineLevel="0" collapsed="false">
      <c r="A7525" s="250" t="n">
        <v>95360</v>
      </c>
      <c r="B7525" s="250" t="s">
        <v>7955</v>
      </c>
      <c r="C7525" s="250" t="s">
        <v>1248</v>
      </c>
      <c r="D7525" s="251" t="n">
        <v>0.32</v>
      </c>
    </row>
    <row r="7526" customFormat="false" ht="12.8" hidden="false" customHeight="false" outlineLevel="0" collapsed="false">
      <c r="A7526" s="250" t="n">
        <v>95361</v>
      </c>
      <c r="B7526" s="250" t="s">
        <v>7956</v>
      </c>
      <c r="C7526" s="250" t="s">
        <v>1248</v>
      </c>
      <c r="D7526" s="251" t="n">
        <v>0.2</v>
      </c>
    </row>
    <row r="7527" customFormat="false" ht="12.8" hidden="false" customHeight="false" outlineLevel="0" collapsed="false">
      <c r="A7527" s="250" t="n">
        <v>95362</v>
      </c>
      <c r="B7527" s="250" t="s">
        <v>7957</v>
      </c>
      <c r="C7527" s="250" t="s">
        <v>1248</v>
      </c>
      <c r="D7527" s="251" t="n">
        <v>0.3</v>
      </c>
    </row>
    <row r="7528" customFormat="false" ht="12.8" hidden="false" customHeight="false" outlineLevel="0" collapsed="false">
      <c r="A7528" s="250" t="n">
        <v>95363</v>
      </c>
      <c r="B7528" s="250" t="s">
        <v>7958</v>
      </c>
      <c r="C7528" s="250" t="s">
        <v>1248</v>
      </c>
      <c r="D7528" s="251" t="n">
        <v>0.3</v>
      </c>
    </row>
    <row r="7529" customFormat="false" ht="12.8" hidden="false" customHeight="false" outlineLevel="0" collapsed="false">
      <c r="A7529" s="250" t="n">
        <v>95364</v>
      </c>
      <c r="B7529" s="250" t="s">
        <v>7959</v>
      </c>
      <c r="C7529" s="250" t="s">
        <v>1248</v>
      </c>
      <c r="D7529" s="251" t="n">
        <v>0.21</v>
      </c>
    </row>
    <row r="7530" customFormat="false" ht="12.8" hidden="false" customHeight="false" outlineLevel="0" collapsed="false">
      <c r="A7530" s="250" t="n">
        <v>95365</v>
      </c>
      <c r="B7530" s="250" t="s">
        <v>7960</v>
      </c>
      <c r="C7530" s="250" t="s">
        <v>1248</v>
      </c>
      <c r="D7530" s="251" t="n">
        <v>0.21</v>
      </c>
    </row>
    <row r="7531" customFormat="false" ht="12.8" hidden="false" customHeight="false" outlineLevel="0" collapsed="false">
      <c r="A7531" s="250" t="n">
        <v>95366</v>
      </c>
      <c r="B7531" s="250" t="s">
        <v>7961</v>
      </c>
      <c r="C7531" s="250" t="s">
        <v>1248</v>
      </c>
      <c r="D7531" s="251" t="n">
        <v>0.22</v>
      </c>
    </row>
    <row r="7532" customFormat="false" ht="12.8" hidden="false" customHeight="false" outlineLevel="0" collapsed="false">
      <c r="A7532" s="250" t="n">
        <v>95367</v>
      </c>
      <c r="B7532" s="250" t="s">
        <v>7962</v>
      </c>
      <c r="C7532" s="250" t="s">
        <v>1248</v>
      </c>
      <c r="D7532" s="251" t="n">
        <v>0.3</v>
      </c>
    </row>
    <row r="7533" customFormat="false" ht="12.8" hidden="false" customHeight="false" outlineLevel="0" collapsed="false">
      <c r="A7533" s="250" t="n">
        <v>95368</v>
      </c>
      <c r="B7533" s="250" t="s">
        <v>7963</v>
      </c>
      <c r="C7533" s="250" t="s">
        <v>1248</v>
      </c>
      <c r="D7533" s="251" t="n">
        <v>0.22</v>
      </c>
    </row>
    <row r="7534" customFormat="false" ht="12.8" hidden="false" customHeight="false" outlineLevel="0" collapsed="false">
      <c r="A7534" s="250" t="n">
        <v>95369</v>
      </c>
      <c r="B7534" s="250" t="s">
        <v>7964</v>
      </c>
      <c r="C7534" s="250" t="s">
        <v>1248</v>
      </c>
      <c r="D7534" s="251" t="n">
        <v>0.23</v>
      </c>
    </row>
    <row r="7535" customFormat="false" ht="12.8" hidden="false" customHeight="false" outlineLevel="0" collapsed="false">
      <c r="A7535" s="250" t="n">
        <v>95370</v>
      </c>
      <c r="B7535" s="250" t="s">
        <v>7965</v>
      </c>
      <c r="C7535" s="250" t="s">
        <v>1248</v>
      </c>
      <c r="D7535" s="251" t="n">
        <v>0.41</v>
      </c>
    </row>
    <row r="7536" customFormat="false" ht="12.8" hidden="false" customHeight="false" outlineLevel="0" collapsed="false">
      <c r="A7536" s="250" t="n">
        <v>95371</v>
      </c>
      <c r="B7536" s="250" t="s">
        <v>7966</v>
      </c>
      <c r="C7536" s="250" t="s">
        <v>1248</v>
      </c>
      <c r="D7536" s="251" t="n">
        <v>0.6</v>
      </c>
    </row>
    <row r="7537" customFormat="false" ht="12.8" hidden="false" customHeight="false" outlineLevel="0" collapsed="false">
      <c r="A7537" s="250" t="n">
        <v>95372</v>
      </c>
      <c r="B7537" s="250" t="s">
        <v>7967</v>
      </c>
      <c r="C7537" s="250" t="s">
        <v>1248</v>
      </c>
      <c r="D7537" s="251" t="n">
        <v>0.42</v>
      </c>
    </row>
    <row r="7538" customFormat="false" ht="12.8" hidden="false" customHeight="false" outlineLevel="0" collapsed="false">
      <c r="A7538" s="250" t="n">
        <v>95373</v>
      </c>
      <c r="B7538" s="250" t="s">
        <v>7968</v>
      </c>
      <c r="C7538" s="250" t="s">
        <v>1248</v>
      </c>
      <c r="D7538" s="251" t="n">
        <v>0.39</v>
      </c>
    </row>
    <row r="7539" customFormat="false" ht="12.8" hidden="false" customHeight="false" outlineLevel="0" collapsed="false">
      <c r="A7539" s="250" t="n">
        <v>95374</v>
      </c>
      <c r="B7539" s="250" t="s">
        <v>7969</v>
      </c>
      <c r="C7539" s="250" t="s">
        <v>1248</v>
      </c>
      <c r="D7539" s="251" t="n">
        <v>0.42</v>
      </c>
    </row>
    <row r="7540" customFormat="false" ht="12.8" hidden="false" customHeight="false" outlineLevel="0" collapsed="false">
      <c r="A7540" s="250" t="n">
        <v>95375</v>
      </c>
      <c r="B7540" s="250" t="s">
        <v>7970</v>
      </c>
      <c r="C7540" s="250" t="s">
        <v>1248</v>
      </c>
      <c r="D7540" s="251" t="n">
        <v>0.51</v>
      </c>
    </row>
    <row r="7541" customFormat="false" ht="12.8" hidden="false" customHeight="false" outlineLevel="0" collapsed="false">
      <c r="A7541" s="250" t="n">
        <v>95376</v>
      </c>
      <c r="B7541" s="250" t="s">
        <v>7971</v>
      </c>
      <c r="C7541" s="250" t="s">
        <v>1248</v>
      </c>
      <c r="D7541" s="251" t="n">
        <v>0.14</v>
      </c>
    </row>
    <row r="7542" customFormat="false" ht="12.8" hidden="false" customHeight="false" outlineLevel="0" collapsed="false">
      <c r="A7542" s="250" t="n">
        <v>95377</v>
      </c>
      <c r="B7542" s="250" t="s">
        <v>7972</v>
      </c>
      <c r="C7542" s="250" t="s">
        <v>1248</v>
      </c>
      <c r="D7542" s="251" t="n">
        <v>0.33</v>
      </c>
    </row>
    <row r="7543" customFormat="false" ht="12.8" hidden="false" customHeight="false" outlineLevel="0" collapsed="false">
      <c r="A7543" s="250" t="n">
        <v>95378</v>
      </c>
      <c r="B7543" s="250" t="s">
        <v>7973</v>
      </c>
      <c r="C7543" s="250" t="s">
        <v>1248</v>
      </c>
      <c r="D7543" s="251" t="n">
        <v>0.5</v>
      </c>
    </row>
    <row r="7544" customFormat="false" ht="12.8" hidden="false" customHeight="false" outlineLevel="0" collapsed="false">
      <c r="A7544" s="250" t="n">
        <v>95379</v>
      </c>
      <c r="B7544" s="250" t="s">
        <v>7974</v>
      </c>
      <c r="C7544" s="250" t="s">
        <v>1248</v>
      </c>
      <c r="D7544" s="251" t="n">
        <v>0.36</v>
      </c>
    </row>
    <row r="7545" customFormat="false" ht="12.8" hidden="false" customHeight="false" outlineLevel="0" collapsed="false">
      <c r="A7545" s="250" t="n">
        <v>95380</v>
      </c>
      <c r="B7545" s="250" t="s">
        <v>7975</v>
      </c>
      <c r="C7545" s="250" t="s">
        <v>1248</v>
      </c>
      <c r="D7545" s="251" t="n">
        <v>0.39</v>
      </c>
    </row>
    <row r="7546" customFormat="false" ht="12.8" hidden="false" customHeight="false" outlineLevel="0" collapsed="false">
      <c r="A7546" s="250" t="n">
        <v>95383</v>
      </c>
      <c r="B7546" s="250" t="s">
        <v>7976</v>
      </c>
      <c r="C7546" s="250" t="s">
        <v>1248</v>
      </c>
      <c r="D7546" s="251" t="n">
        <v>0.55</v>
      </c>
    </row>
    <row r="7547" customFormat="false" ht="12.8" hidden="false" customHeight="false" outlineLevel="0" collapsed="false">
      <c r="A7547" s="250" t="n">
        <v>95384</v>
      </c>
      <c r="B7547" s="250" t="s">
        <v>7977</v>
      </c>
      <c r="C7547" s="250" t="s">
        <v>1248</v>
      </c>
      <c r="D7547" s="251" t="n">
        <v>0.35</v>
      </c>
    </row>
    <row r="7548" customFormat="false" ht="12.8" hidden="false" customHeight="false" outlineLevel="0" collapsed="false">
      <c r="A7548" s="250" t="n">
        <v>95385</v>
      </c>
      <c r="B7548" s="250" t="s">
        <v>7978</v>
      </c>
      <c r="C7548" s="250" t="s">
        <v>1248</v>
      </c>
      <c r="D7548" s="251" t="n">
        <v>0.32</v>
      </c>
    </row>
    <row r="7549" customFormat="false" ht="12.8" hidden="false" customHeight="false" outlineLevel="0" collapsed="false">
      <c r="A7549" s="250" t="n">
        <v>95386</v>
      </c>
      <c r="B7549" s="250" t="s">
        <v>7979</v>
      </c>
      <c r="C7549" s="250" t="s">
        <v>1248</v>
      </c>
      <c r="D7549" s="251" t="n">
        <v>0.32</v>
      </c>
    </row>
    <row r="7550" customFormat="false" ht="12.8" hidden="false" customHeight="false" outlineLevel="0" collapsed="false">
      <c r="A7550" s="250" t="n">
        <v>95387</v>
      </c>
      <c r="B7550" s="250" t="s">
        <v>7980</v>
      </c>
      <c r="C7550" s="250" t="s">
        <v>1248</v>
      </c>
      <c r="D7550" s="251" t="n">
        <v>0.34</v>
      </c>
    </row>
    <row r="7551" customFormat="false" ht="12.8" hidden="false" customHeight="false" outlineLevel="0" collapsed="false">
      <c r="A7551" s="250" t="n">
        <v>95389</v>
      </c>
      <c r="B7551" s="250" t="s">
        <v>7981</v>
      </c>
      <c r="C7551" s="250" t="s">
        <v>1248</v>
      </c>
      <c r="D7551" s="251" t="n">
        <v>0.19</v>
      </c>
    </row>
    <row r="7552" customFormat="false" ht="12.8" hidden="false" customHeight="false" outlineLevel="0" collapsed="false">
      <c r="A7552" s="250" t="n">
        <v>95390</v>
      </c>
      <c r="B7552" s="250" t="s">
        <v>7982</v>
      </c>
      <c r="C7552" s="250" t="s">
        <v>1248</v>
      </c>
      <c r="D7552" s="251" t="n">
        <v>0.12</v>
      </c>
    </row>
    <row r="7553" customFormat="false" ht="12.8" hidden="false" customHeight="false" outlineLevel="0" collapsed="false">
      <c r="A7553" s="250" t="n">
        <v>95392</v>
      </c>
      <c r="B7553" s="250" t="s">
        <v>7983</v>
      </c>
      <c r="C7553" s="250" t="s">
        <v>1248</v>
      </c>
      <c r="D7553" s="251" t="n">
        <v>0.21</v>
      </c>
    </row>
    <row r="7554" customFormat="false" ht="12.8" hidden="false" customHeight="false" outlineLevel="0" collapsed="false">
      <c r="A7554" s="250" t="n">
        <v>95393</v>
      </c>
      <c r="B7554" s="250" t="s">
        <v>7984</v>
      </c>
      <c r="C7554" s="250" t="s">
        <v>1248</v>
      </c>
      <c r="D7554" s="251" t="n">
        <v>0.91</v>
      </c>
    </row>
    <row r="7555" customFormat="false" ht="12.8" hidden="false" customHeight="false" outlineLevel="0" collapsed="false">
      <c r="A7555" s="250" t="n">
        <v>95394</v>
      </c>
      <c r="B7555" s="250" t="s">
        <v>7985</v>
      </c>
      <c r="C7555" s="250" t="s">
        <v>1248</v>
      </c>
      <c r="D7555" s="251" t="n">
        <v>1.08</v>
      </c>
    </row>
    <row r="7556" customFormat="false" ht="12.8" hidden="false" customHeight="false" outlineLevel="0" collapsed="false">
      <c r="A7556" s="250" t="n">
        <v>95395</v>
      </c>
      <c r="B7556" s="250" t="s">
        <v>7986</v>
      </c>
      <c r="C7556" s="250" t="s">
        <v>1248</v>
      </c>
      <c r="D7556" s="251" t="n">
        <v>1.14</v>
      </c>
    </row>
    <row r="7557" customFormat="false" ht="12.8" hidden="false" customHeight="false" outlineLevel="0" collapsed="false">
      <c r="A7557" s="250" t="n">
        <v>95396</v>
      </c>
      <c r="B7557" s="250" t="s">
        <v>7987</v>
      </c>
      <c r="C7557" s="250" t="s">
        <v>1248</v>
      </c>
      <c r="D7557" s="251" t="n">
        <v>1.22</v>
      </c>
    </row>
    <row r="7558" customFormat="false" ht="12.8" hidden="false" customHeight="false" outlineLevel="0" collapsed="false">
      <c r="A7558" s="250" t="n">
        <v>95398</v>
      </c>
      <c r="B7558" s="250" t="s">
        <v>7988</v>
      </c>
      <c r="C7558" s="250" t="s">
        <v>1248</v>
      </c>
      <c r="D7558" s="251" t="n">
        <v>0.18</v>
      </c>
    </row>
    <row r="7559" customFormat="false" ht="12.8" hidden="false" customHeight="false" outlineLevel="0" collapsed="false">
      <c r="A7559" s="250" t="n">
        <v>95400</v>
      </c>
      <c r="B7559" s="250" t="s">
        <v>7989</v>
      </c>
      <c r="C7559" s="250" t="s">
        <v>1248</v>
      </c>
      <c r="D7559" s="251" t="n">
        <v>0.34</v>
      </c>
    </row>
    <row r="7560" customFormat="false" ht="12.8" hidden="false" customHeight="false" outlineLevel="0" collapsed="false">
      <c r="A7560" s="250" t="n">
        <v>95401</v>
      </c>
      <c r="B7560" s="250" t="s">
        <v>7990</v>
      </c>
      <c r="C7560" s="250" t="s">
        <v>1248</v>
      </c>
      <c r="D7560" s="251" t="n">
        <v>1.1</v>
      </c>
    </row>
    <row r="7561" customFormat="false" ht="12.8" hidden="false" customHeight="false" outlineLevel="0" collapsed="false">
      <c r="A7561" s="250" t="n">
        <v>95402</v>
      </c>
      <c r="B7561" s="250" t="s">
        <v>7991</v>
      </c>
      <c r="C7561" s="250" t="s">
        <v>1248</v>
      </c>
      <c r="D7561" s="251" t="n">
        <v>1.99</v>
      </c>
    </row>
    <row r="7562" customFormat="false" ht="12.8" hidden="false" customHeight="false" outlineLevel="0" collapsed="false">
      <c r="A7562" s="250" t="n">
        <v>95403</v>
      </c>
      <c r="B7562" s="250" t="s">
        <v>7992</v>
      </c>
      <c r="C7562" s="250" t="s">
        <v>1248</v>
      </c>
      <c r="D7562" s="251" t="n">
        <v>2.03</v>
      </c>
    </row>
    <row r="7563" customFormat="false" ht="12.8" hidden="false" customHeight="false" outlineLevel="0" collapsed="false">
      <c r="A7563" s="250" t="n">
        <v>95404</v>
      </c>
      <c r="B7563" s="250" t="s">
        <v>7993</v>
      </c>
      <c r="C7563" s="250" t="s">
        <v>1248</v>
      </c>
      <c r="D7563" s="251" t="n">
        <v>2.84</v>
      </c>
    </row>
    <row r="7564" customFormat="false" ht="12.8" hidden="false" customHeight="false" outlineLevel="0" collapsed="false">
      <c r="A7564" s="250" t="n">
        <v>95405</v>
      </c>
      <c r="B7564" s="250" t="s">
        <v>7994</v>
      </c>
      <c r="C7564" s="250" t="s">
        <v>1248</v>
      </c>
      <c r="D7564" s="251" t="n">
        <v>1.8</v>
      </c>
    </row>
    <row r="7565" customFormat="false" ht="12.8" hidden="false" customHeight="false" outlineLevel="0" collapsed="false">
      <c r="A7565" s="250" t="n">
        <v>95406</v>
      </c>
      <c r="B7565" s="250" t="s">
        <v>7995</v>
      </c>
      <c r="C7565" s="250" t="s">
        <v>1248</v>
      </c>
      <c r="D7565" s="251" t="n">
        <v>0.7</v>
      </c>
    </row>
    <row r="7566" customFormat="false" ht="12.8" hidden="false" customHeight="false" outlineLevel="0" collapsed="false">
      <c r="A7566" s="250" t="n">
        <v>95408</v>
      </c>
      <c r="B7566" s="250" t="s">
        <v>7996</v>
      </c>
      <c r="C7566" s="250" t="s">
        <v>7904</v>
      </c>
      <c r="D7566" s="251" t="n">
        <v>21.72</v>
      </c>
    </row>
    <row r="7567" customFormat="false" ht="12.8" hidden="false" customHeight="false" outlineLevel="0" collapsed="false">
      <c r="A7567" s="250" t="n">
        <v>95411</v>
      </c>
      <c r="B7567" s="250" t="s">
        <v>7997</v>
      </c>
      <c r="C7567" s="250" t="s">
        <v>7904</v>
      </c>
      <c r="D7567" s="251" t="n">
        <v>45.37</v>
      </c>
    </row>
    <row r="7568" customFormat="false" ht="12.8" hidden="false" customHeight="false" outlineLevel="0" collapsed="false">
      <c r="A7568" s="250" t="n">
        <v>95413</v>
      </c>
      <c r="B7568" s="250" t="s">
        <v>7998</v>
      </c>
      <c r="C7568" s="250" t="s">
        <v>7904</v>
      </c>
      <c r="D7568" s="251" t="n">
        <v>27.72</v>
      </c>
    </row>
    <row r="7569" customFormat="false" ht="12.8" hidden="false" customHeight="false" outlineLevel="0" collapsed="false">
      <c r="A7569" s="250" t="n">
        <v>95414</v>
      </c>
      <c r="B7569" s="250" t="s">
        <v>7999</v>
      </c>
      <c r="C7569" s="250" t="s">
        <v>7904</v>
      </c>
      <c r="D7569" s="251" t="n">
        <v>119.81</v>
      </c>
    </row>
    <row r="7570" customFormat="false" ht="12.8" hidden="false" customHeight="false" outlineLevel="0" collapsed="false">
      <c r="A7570" s="250" t="n">
        <v>95415</v>
      </c>
      <c r="B7570" s="250" t="s">
        <v>8000</v>
      </c>
      <c r="C7570" s="250" t="s">
        <v>7904</v>
      </c>
      <c r="D7570" s="251" t="n">
        <v>261.53</v>
      </c>
    </row>
    <row r="7571" customFormat="false" ht="12.8" hidden="false" customHeight="false" outlineLevel="0" collapsed="false">
      <c r="A7571" s="250" t="n">
        <v>95416</v>
      </c>
      <c r="B7571" s="250" t="s">
        <v>8001</v>
      </c>
      <c r="C7571" s="250" t="s">
        <v>7904</v>
      </c>
      <c r="D7571" s="251" t="n">
        <v>23.78</v>
      </c>
    </row>
    <row r="7572" customFormat="false" ht="12.8" hidden="false" customHeight="false" outlineLevel="0" collapsed="false">
      <c r="A7572" s="250" t="n">
        <v>95417</v>
      </c>
      <c r="B7572" s="250" t="s">
        <v>8002</v>
      </c>
      <c r="C7572" s="250" t="s">
        <v>7904</v>
      </c>
      <c r="D7572" s="251" t="n">
        <v>266.04</v>
      </c>
    </row>
    <row r="7573" customFormat="false" ht="12.8" hidden="false" customHeight="false" outlineLevel="0" collapsed="false">
      <c r="A7573" s="250" t="n">
        <v>95418</v>
      </c>
      <c r="B7573" s="250" t="s">
        <v>8003</v>
      </c>
      <c r="C7573" s="250" t="s">
        <v>7904</v>
      </c>
      <c r="D7573" s="251" t="n">
        <v>372.67</v>
      </c>
    </row>
    <row r="7574" customFormat="false" ht="12.8" hidden="false" customHeight="false" outlineLevel="0" collapsed="false">
      <c r="A7574" s="250" t="n">
        <v>95419</v>
      </c>
      <c r="B7574" s="250" t="s">
        <v>8004</v>
      </c>
      <c r="C7574" s="250" t="s">
        <v>7904</v>
      </c>
      <c r="D7574" s="251" t="n">
        <v>142.73</v>
      </c>
    </row>
    <row r="7575" customFormat="false" ht="12.8" hidden="false" customHeight="false" outlineLevel="0" collapsed="false">
      <c r="A7575" s="250" t="n">
        <v>95420</v>
      </c>
      <c r="B7575" s="250" t="s">
        <v>8005</v>
      </c>
      <c r="C7575" s="250" t="s">
        <v>7904</v>
      </c>
      <c r="D7575" s="251" t="n">
        <v>150.58</v>
      </c>
    </row>
    <row r="7576" customFormat="false" ht="12.8" hidden="false" customHeight="false" outlineLevel="0" collapsed="false">
      <c r="A7576" s="250" t="n">
        <v>95421</v>
      </c>
      <c r="B7576" s="250" t="s">
        <v>8006</v>
      </c>
      <c r="C7576" s="250" t="s">
        <v>7904</v>
      </c>
      <c r="D7576" s="251" t="n">
        <v>160.98</v>
      </c>
    </row>
    <row r="7577" customFormat="false" ht="12.8" hidden="false" customHeight="false" outlineLevel="0" collapsed="false">
      <c r="A7577" s="250" t="n">
        <v>95422</v>
      </c>
      <c r="B7577" s="250" t="s">
        <v>8007</v>
      </c>
      <c r="C7577" s="250" t="s">
        <v>7904</v>
      </c>
      <c r="D7577" s="251" t="n">
        <v>144.92</v>
      </c>
    </row>
    <row r="7578" customFormat="false" ht="12.8" hidden="false" customHeight="false" outlineLevel="0" collapsed="false">
      <c r="A7578" s="250" t="n">
        <v>95423</v>
      </c>
      <c r="B7578" s="250" t="s">
        <v>8008</v>
      </c>
      <c r="C7578" s="250" t="s">
        <v>7904</v>
      </c>
      <c r="D7578" s="251" t="n">
        <v>236.4</v>
      </c>
    </row>
    <row r="7579" customFormat="false" ht="12.8" hidden="false" customHeight="false" outlineLevel="0" collapsed="false">
      <c r="A7579" s="250" t="n">
        <v>95424</v>
      </c>
      <c r="B7579" s="250" t="s">
        <v>8009</v>
      </c>
      <c r="C7579" s="250" t="s">
        <v>7904</v>
      </c>
      <c r="D7579" s="251" t="n">
        <v>92.17</v>
      </c>
    </row>
    <row r="7580" customFormat="false" ht="12.8" hidden="false" customHeight="false" outlineLevel="0" collapsed="false">
      <c r="A7580" s="250" t="n">
        <v>100288</v>
      </c>
      <c r="B7580" s="250" t="s">
        <v>8010</v>
      </c>
      <c r="C7580" s="250" t="s">
        <v>1248</v>
      </c>
      <c r="D7580" s="251" t="n">
        <v>0.13</v>
      </c>
    </row>
    <row r="7581" customFormat="false" ht="12.8" hidden="false" customHeight="false" outlineLevel="0" collapsed="false">
      <c r="A7581" s="250" t="n">
        <v>100289</v>
      </c>
      <c r="B7581" s="250" t="s">
        <v>8011</v>
      </c>
      <c r="C7581" s="250" t="s">
        <v>1248</v>
      </c>
      <c r="D7581" s="251" t="n">
        <v>31.39</v>
      </c>
    </row>
    <row r="7582" customFormat="false" ht="12.8" hidden="false" customHeight="false" outlineLevel="0" collapsed="false">
      <c r="A7582" s="250" t="n">
        <v>100291</v>
      </c>
      <c r="B7582" s="250" t="s">
        <v>8012</v>
      </c>
      <c r="C7582" s="250" t="s">
        <v>1248</v>
      </c>
      <c r="D7582" s="251" t="n">
        <v>0.38</v>
      </c>
    </row>
    <row r="7583" customFormat="false" ht="12.8" hidden="false" customHeight="false" outlineLevel="0" collapsed="false">
      <c r="A7583" s="250" t="n">
        <v>100293</v>
      </c>
      <c r="B7583" s="250" t="s">
        <v>8013</v>
      </c>
      <c r="C7583" s="250" t="s">
        <v>1248</v>
      </c>
      <c r="D7583" s="251" t="n">
        <v>0.34</v>
      </c>
    </row>
    <row r="7584" customFormat="false" ht="12.8" hidden="false" customHeight="false" outlineLevel="0" collapsed="false">
      <c r="A7584" s="250" t="n">
        <v>100295</v>
      </c>
      <c r="B7584" s="250" t="s">
        <v>8014</v>
      </c>
      <c r="C7584" s="250" t="s">
        <v>1248</v>
      </c>
      <c r="D7584" s="251" t="n">
        <v>1.17</v>
      </c>
    </row>
    <row r="7585" customFormat="false" ht="12.8" hidden="false" customHeight="false" outlineLevel="0" collapsed="false">
      <c r="A7585" s="250" t="n">
        <v>100298</v>
      </c>
      <c r="B7585" s="250" t="s">
        <v>8015</v>
      </c>
      <c r="C7585" s="250" t="s">
        <v>1248</v>
      </c>
      <c r="D7585" s="251" t="n">
        <v>1.06</v>
      </c>
    </row>
    <row r="7586" customFormat="false" ht="12.8" hidden="false" customHeight="false" outlineLevel="0" collapsed="false">
      <c r="A7586" s="250" t="n">
        <v>100299</v>
      </c>
      <c r="B7586" s="250" t="s">
        <v>8016</v>
      </c>
      <c r="C7586" s="250" t="s">
        <v>1248</v>
      </c>
      <c r="D7586" s="251" t="n">
        <v>1.46</v>
      </c>
    </row>
    <row r="7587" customFormat="false" ht="12.8" hidden="false" customHeight="false" outlineLevel="0" collapsed="false">
      <c r="A7587" s="250" t="n">
        <v>100301</v>
      </c>
      <c r="B7587" s="250" t="s">
        <v>8017</v>
      </c>
      <c r="C7587" s="250" t="s">
        <v>1248</v>
      </c>
      <c r="D7587" s="251" t="n">
        <v>33.29</v>
      </c>
    </row>
    <row r="7588" customFormat="false" ht="12.8" hidden="false" customHeight="false" outlineLevel="0" collapsed="false">
      <c r="A7588" s="250" t="n">
        <v>100303</v>
      </c>
      <c r="B7588" s="250" t="s">
        <v>8018</v>
      </c>
      <c r="C7588" s="250" t="s">
        <v>1248</v>
      </c>
      <c r="D7588" s="251" t="n">
        <v>29.02</v>
      </c>
    </row>
    <row r="7589" customFormat="false" ht="12.8" hidden="false" customHeight="false" outlineLevel="0" collapsed="false">
      <c r="A7589" s="250" t="n">
        <v>100307</v>
      </c>
      <c r="B7589" s="250" t="s">
        <v>8019</v>
      </c>
      <c r="C7589" s="250" t="s">
        <v>1248</v>
      </c>
      <c r="D7589" s="251" t="n">
        <v>42.58</v>
      </c>
    </row>
    <row r="7590" customFormat="false" ht="12.8" hidden="false" customHeight="false" outlineLevel="0" collapsed="false">
      <c r="A7590" s="250" t="n">
        <v>100308</v>
      </c>
      <c r="B7590" s="250" t="s">
        <v>8020</v>
      </c>
      <c r="C7590" s="250" t="s">
        <v>1248</v>
      </c>
      <c r="D7590" s="251" t="n">
        <v>42.9</v>
      </c>
    </row>
    <row r="7591" customFormat="false" ht="12.8" hidden="false" customHeight="false" outlineLevel="0" collapsed="false">
      <c r="A7591" s="250" t="n">
        <v>100309</v>
      </c>
      <c r="B7591" s="250" t="s">
        <v>8021</v>
      </c>
      <c r="C7591" s="250" t="s">
        <v>1248</v>
      </c>
      <c r="D7591" s="251" t="n">
        <v>74.23</v>
      </c>
    </row>
    <row r="7592" customFormat="false" ht="12.8" hidden="false" customHeight="false" outlineLevel="0" collapsed="false">
      <c r="A7592" s="250" t="n">
        <v>100315</v>
      </c>
      <c r="B7592" s="250" t="s">
        <v>8022</v>
      </c>
      <c r="C7592" s="250" t="s">
        <v>7904</v>
      </c>
      <c r="D7592" s="251" t="n">
        <v>191.29</v>
      </c>
    </row>
    <row r="7593" customFormat="false" ht="12.8" hidden="false" customHeight="false" outlineLevel="0" collapsed="false">
      <c r="A7593" s="250" t="n">
        <v>100321</v>
      </c>
      <c r="B7593" s="250" t="s">
        <v>8021</v>
      </c>
      <c r="C7593" s="250" t="s">
        <v>7904</v>
      </c>
      <c r="D7593" s="251" t="n">
        <v>12959.11</v>
      </c>
    </row>
    <row r="7594" customFormat="false" ht="12.8" hidden="false" customHeight="false" outlineLevel="0" collapsed="false">
      <c r="A7594" s="250" t="n">
        <v>100533</v>
      </c>
      <c r="B7594" s="250" t="s">
        <v>8023</v>
      </c>
      <c r="C7594" s="250" t="s">
        <v>1248</v>
      </c>
      <c r="D7594" s="251" t="n">
        <v>61.46</v>
      </c>
    </row>
    <row r="7595" customFormat="false" ht="12.8" hidden="false" customHeight="false" outlineLevel="0" collapsed="false">
      <c r="A7595" s="250" t="n">
        <v>100534</v>
      </c>
      <c r="B7595" s="250" t="s">
        <v>8023</v>
      </c>
      <c r="C7595" s="250" t="s">
        <v>7904</v>
      </c>
      <c r="D7595" s="251" t="n">
        <v>10748.15</v>
      </c>
    </row>
    <row r="7596" customFormat="false" ht="12.8" hidden="false" customHeight="false" outlineLevel="0" collapsed="false">
      <c r="A7596" s="250" t="n">
        <v>100535</v>
      </c>
      <c r="B7596" s="250" t="s">
        <v>8024</v>
      </c>
      <c r="C7596" s="250" t="s">
        <v>1248</v>
      </c>
      <c r="D7596" s="251" t="n">
        <v>1.2</v>
      </c>
    </row>
    <row r="7597" customFormat="false" ht="12.8" hidden="false" customHeight="false" outlineLevel="0" collapsed="false">
      <c r="A7597" s="250" t="n">
        <v>100536</v>
      </c>
      <c r="B7597" s="250" t="s">
        <v>8025</v>
      </c>
      <c r="C7597" s="250" t="s">
        <v>7904</v>
      </c>
      <c r="D7597" s="251" t="n">
        <v>157.56</v>
      </c>
    </row>
    <row r="7598" customFormat="false" ht="12.8" hidden="false" customHeight="false" outlineLevel="0" collapsed="false">
      <c r="A7598" s="250" t="n">
        <v>101286</v>
      </c>
      <c r="B7598" s="250" t="s">
        <v>8026</v>
      </c>
      <c r="C7598" s="250" t="s">
        <v>7904</v>
      </c>
      <c r="D7598" s="251" t="n">
        <v>39.71</v>
      </c>
    </row>
    <row r="7599" customFormat="false" ht="12.8" hidden="false" customHeight="false" outlineLevel="0" collapsed="false">
      <c r="A7599" s="250" t="n">
        <v>101287</v>
      </c>
      <c r="B7599" s="250" t="s">
        <v>8027</v>
      </c>
      <c r="C7599" s="250" t="s">
        <v>7904</v>
      </c>
      <c r="D7599" s="251" t="n">
        <v>128.41</v>
      </c>
    </row>
    <row r="7600" customFormat="false" ht="12.8" hidden="false" customHeight="false" outlineLevel="0" collapsed="false">
      <c r="A7600" s="250" t="n">
        <v>101288</v>
      </c>
      <c r="B7600" s="250" t="s">
        <v>8028</v>
      </c>
      <c r="C7600" s="250" t="s">
        <v>7904</v>
      </c>
      <c r="D7600" s="251" t="n">
        <v>39.71</v>
      </c>
    </row>
    <row r="7601" customFormat="false" ht="12.8" hidden="false" customHeight="false" outlineLevel="0" collapsed="false">
      <c r="A7601" s="250" t="n">
        <v>101289</v>
      </c>
      <c r="B7601" s="250" t="s">
        <v>8029</v>
      </c>
      <c r="C7601" s="250" t="s">
        <v>7904</v>
      </c>
      <c r="D7601" s="251" t="n">
        <v>35.67</v>
      </c>
    </row>
    <row r="7602" customFormat="false" ht="12.8" hidden="false" customHeight="false" outlineLevel="0" collapsed="false">
      <c r="A7602" s="250" t="n">
        <v>101290</v>
      </c>
      <c r="B7602" s="250" t="s">
        <v>8030</v>
      </c>
      <c r="C7602" s="250" t="s">
        <v>7904</v>
      </c>
      <c r="D7602" s="251" t="n">
        <v>50.78</v>
      </c>
    </row>
    <row r="7603" customFormat="false" ht="12.8" hidden="false" customHeight="false" outlineLevel="0" collapsed="false">
      <c r="A7603" s="250" t="n">
        <v>101291</v>
      </c>
      <c r="B7603" s="250" t="s">
        <v>8031</v>
      </c>
      <c r="C7603" s="250" t="s">
        <v>7904</v>
      </c>
      <c r="D7603" s="251" t="n">
        <v>39.71</v>
      </c>
    </row>
    <row r="7604" customFormat="false" ht="12.8" hidden="false" customHeight="false" outlineLevel="0" collapsed="false">
      <c r="A7604" s="250" t="n">
        <v>101292</v>
      </c>
      <c r="B7604" s="250" t="s">
        <v>8032</v>
      </c>
      <c r="C7604" s="250" t="s">
        <v>7904</v>
      </c>
      <c r="D7604" s="251" t="n">
        <v>38.17</v>
      </c>
    </row>
    <row r="7605" customFormat="false" ht="12.8" hidden="false" customHeight="false" outlineLevel="0" collapsed="false">
      <c r="A7605" s="250" t="n">
        <v>101293</v>
      </c>
      <c r="B7605" s="250" t="s">
        <v>8033</v>
      </c>
      <c r="C7605" s="250" t="s">
        <v>7904</v>
      </c>
      <c r="D7605" s="251" t="n">
        <v>42.85</v>
      </c>
    </row>
    <row r="7606" customFormat="false" ht="12.8" hidden="false" customHeight="false" outlineLevel="0" collapsed="false">
      <c r="A7606" s="250" t="n">
        <v>101294</v>
      </c>
      <c r="B7606" s="250" t="s">
        <v>8034</v>
      </c>
      <c r="C7606" s="250" t="s">
        <v>7904</v>
      </c>
      <c r="D7606" s="251" t="n">
        <v>42.35</v>
      </c>
    </row>
    <row r="7607" customFormat="false" ht="12.8" hidden="false" customHeight="false" outlineLevel="0" collapsed="false">
      <c r="A7607" s="250" t="n">
        <v>101295</v>
      </c>
      <c r="B7607" s="250" t="s">
        <v>8035</v>
      </c>
      <c r="C7607" s="250" t="s">
        <v>7904</v>
      </c>
      <c r="D7607" s="251" t="n">
        <v>45.04</v>
      </c>
    </row>
    <row r="7608" customFormat="false" ht="12.8" hidden="false" customHeight="false" outlineLevel="0" collapsed="false">
      <c r="A7608" s="250" t="n">
        <v>101296</v>
      </c>
      <c r="B7608" s="250" t="s">
        <v>8036</v>
      </c>
      <c r="C7608" s="250" t="s">
        <v>7904</v>
      </c>
      <c r="D7608" s="251" t="n">
        <v>61.89</v>
      </c>
    </row>
    <row r="7609" customFormat="false" ht="12.8" hidden="false" customHeight="false" outlineLevel="0" collapsed="false">
      <c r="A7609" s="250" t="n">
        <v>101297</v>
      </c>
      <c r="B7609" s="250" t="s">
        <v>8037</v>
      </c>
      <c r="C7609" s="250" t="s">
        <v>7904</v>
      </c>
      <c r="D7609" s="251" t="n">
        <v>49.4</v>
      </c>
    </row>
    <row r="7610" customFormat="false" ht="12.8" hidden="false" customHeight="false" outlineLevel="0" collapsed="false">
      <c r="A7610" s="250" t="n">
        <v>101298</v>
      </c>
      <c r="B7610" s="250" t="s">
        <v>8038</v>
      </c>
      <c r="C7610" s="250" t="s">
        <v>7904</v>
      </c>
      <c r="D7610" s="251" t="n">
        <v>39.71</v>
      </c>
    </row>
    <row r="7611" customFormat="false" ht="12.8" hidden="false" customHeight="false" outlineLevel="0" collapsed="false">
      <c r="A7611" s="250" t="n">
        <v>101299</v>
      </c>
      <c r="B7611" s="250" t="s">
        <v>8039</v>
      </c>
      <c r="C7611" s="250" t="s">
        <v>7904</v>
      </c>
      <c r="D7611" s="251" t="n">
        <v>50.78</v>
      </c>
    </row>
    <row r="7612" customFormat="false" ht="12.8" hidden="false" customHeight="false" outlineLevel="0" collapsed="false">
      <c r="A7612" s="250" t="n">
        <v>101300</v>
      </c>
      <c r="B7612" s="250" t="s">
        <v>8040</v>
      </c>
      <c r="C7612" s="250" t="s">
        <v>7904</v>
      </c>
      <c r="D7612" s="251" t="n">
        <v>35.65</v>
      </c>
    </row>
    <row r="7613" customFormat="false" ht="12.8" hidden="false" customHeight="false" outlineLevel="0" collapsed="false">
      <c r="A7613" s="250" t="n">
        <v>101301</v>
      </c>
      <c r="B7613" s="250" t="s">
        <v>8041</v>
      </c>
      <c r="C7613" s="250" t="s">
        <v>7904</v>
      </c>
      <c r="D7613" s="251" t="n">
        <v>41.48</v>
      </c>
    </row>
    <row r="7614" customFormat="false" ht="12.8" hidden="false" customHeight="false" outlineLevel="0" collapsed="false">
      <c r="A7614" s="250" t="n">
        <v>101302</v>
      </c>
      <c r="B7614" s="250" t="s">
        <v>8042</v>
      </c>
      <c r="C7614" s="250" t="s">
        <v>7904</v>
      </c>
      <c r="D7614" s="251" t="n">
        <v>42.83</v>
      </c>
    </row>
    <row r="7615" customFormat="false" ht="12.8" hidden="false" customHeight="false" outlineLevel="0" collapsed="false">
      <c r="A7615" s="250" t="n">
        <v>101303</v>
      </c>
      <c r="B7615" s="250" t="s">
        <v>8043</v>
      </c>
      <c r="C7615" s="250" t="s">
        <v>7904</v>
      </c>
      <c r="D7615" s="251" t="n">
        <v>153.49</v>
      </c>
    </row>
    <row r="7616" customFormat="false" ht="12.8" hidden="false" customHeight="false" outlineLevel="0" collapsed="false">
      <c r="A7616" s="250" t="n">
        <v>101304</v>
      </c>
      <c r="B7616" s="250" t="s">
        <v>8044</v>
      </c>
      <c r="C7616" s="250" t="s">
        <v>7904</v>
      </c>
      <c r="D7616" s="251" t="n">
        <v>54.79</v>
      </c>
    </row>
    <row r="7617" customFormat="false" ht="12.8" hidden="false" customHeight="false" outlineLevel="0" collapsed="false">
      <c r="A7617" s="250" t="n">
        <v>101305</v>
      </c>
      <c r="B7617" s="250" t="s">
        <v>8045</v>
      </c>
      <c r="C7617" s="250" t="s">
        <v>7904</v>
      </c>
      <c r="D7617" s="251" t="n">
        <v>69.71</v>
      </c>
    </row>
    <row r="7618" customFormat="false" ht="12.8" hidden="false" customHeight="false" outlineLevel="0" collapsed="false">
      <c r="A7618" s="250" t="n">
        <v>101307</v>
      </c>
      <c r="B7618" s="250" t="s">
        <v>8046</v>
      </c>
      <c r="C7618" s="250" t="s">
        <v>7904</v>
      </c>
      <c r="D7618" s="251" t="n">
        <v>42.85</v>
      </c>
    </row>
    <row r="7619" customFormat="false" ht="12.8" hidden="false" customHeight="false" outlineLevel="0" collapsed="false">
      <c r="A7619" s="250" t="n">
        <v>101308</v>
      </c>
      <c r="B7619" s="250" t="s">
        <v>8047</v>
      </c>
      <c r="C7619" s="250" t="s">
        <v>7904</v>
      </c>
      <c r="D7619" s="251" t="n">
        <v>36.96</v>
      </c>
    </row>
    <row r="7620" customFormat="false" ht="12.8" hidden="false" customHeight="false" outlineLevel="0" collapsed="false">
      <c r="A7620" s="250" t="n">
        <v>101309</v>
      </c>
      <c r="B7620" s="250" t="s">
        <v>8048</v>
      </c>
      <c r="C7620" s="250" t="s">
        <v>7904</v>
      </c>
      <c r="D7620" s="251" t="n">
        <v>50.78</v>
      </c>
    </row>
    <row r="7621" customFormat="false" ht="12.8" hidden="false" customHeight="false" outlineLevel="0" collapsed="false">
      <c r="A7621" s="250" t="n">
        <v>101310</v>
      </c>
      <c r="B7621" s="250" t="s">
        <v>8049</v>
      </c>
      <c r="C7621" s="250" t="s">
        <v>7904</v>
      </c>
      <c r="D7621" s="251" t="n">
        <v>54.79</v>
      </c>
    </row>
    <row r="7622" customFormat="false" ht="12.8" hidden="false" customHeight="false" outlineLevel="0" collapsed="false">
      <c r="A7622" s="250" t="n">
        <v>101311</v>
      </c>
      <c r="B7622" s="250" t="s">
        <v>8050</v>
      </c>
      <c r="C7622" s="250" t="s">
        <v>7904</v>
      </c>
      <c r="D7622" s="251" t="n">
        <v>42.85</v>
      </c>
    </row>
    <row r="7623" customFormat="false" ht="12.8" hidden="false" customHeight="false" outlineLevel="0" collapsed="false">
      <c r="A7623" s="250" t="n">
        <v>101312</v>
      </c>
      <c r="B7623" s="250" t="s">
        <v>8051</v>
      </c>
      <c r="C7623" s="250" t="s">
        <v>7904</v>
      </c>
      <c r="D7623" s="251" t="n">
        <v>64.4</v>
      </c>
    </row>
    <row r="7624" customFormat="false" ht="12.8" hidden="false" customHeight="false" outlineLevel="0" collapsed="false">
      <c r="A7624" s="250" t="n">
        <v>101313</v>
      </c>
      <c r="B7624" s="250" t="s">
        <v>8052</v>
      </c>
      <c r="C7624" s="250" t="s">
        <v>7904</v>
      </c>
      <c r="D7624" s="251" t="n">
        <v>187.79</v>
      </c>
    </row>
    <row r="7625" customFormat="false" ht="12.8" hidden="false" customHeight="false" outlineLevel="0" collapsed="false">
      <c r="A7625" s="250" t="n">
        <v>101315</v>
      </c>
      <c r="B7625" s="250" t="s">
        <v>8053</v>
      </c>
      <c r="C7625" s="250" t="s">
        <v>7904</v>
      </c>
      <c r="D7625" s="251" t="n">
        <v>182.82</v>
      </c>
    </row>
    <row r="7626" customFormat="false" ht="12.8" hidden="false" customHeight="false" outlineLevel="0" collapsed="false">
      <c r="A7626" s="250" t="n">
        <v>101316</v>
      </c>
      <c r="B7626" s="250" t="s">
        <v>8054</v>
      </c>
      <c r="C7626" s="250" t="s">
        <v>7904</v>
      </c>
      <c r="D7626" s="251" t="n">
        <v>78.64</v>
      </c>
    </row>
    <row r="7627" customFormat="false" ht="12.8" hidden="false" customHeight="false" outlineLevel="0" collapsed="false">
      <c r="A7627" s="250" t="n">
        <v>101320</v>
      </c>
      <c r="B7627" s="250" t="s">
        <v>8055</v>
      </c>
      <c r="C7627" s="250" t="s">
        <v>7904</v>
      </c>
      <c r="D7627" s="251" t="n">
        <v>31.9</v>
      </c>
    </row>
    <row r="7628" customFormat="false" ht="12.8" hidden="false" customHeight="false" outlineLevel="0" collapsed="false">
      <c r="A7628" s="250" t="n">
        <v>101322</v>
      </c>
      <c r="B7628" s="250" t="s">
        <v>8056</v>
      </c>
      <c r="C7628" s="250" t="s">
        <v>7904</v>
      </c>
      <c r="D7628" s="251" t="n">
        <v>42.85</v>
      </c>
    </row>
    <row r="7629" customFormat="false" ht="12.8" hidden="false" customHeight="false" outlineLevel="0" collapsed="false">
      <c r="A7629" s="250" t="n">
        <v>101323</v>
      </c>
      <c r="B7629" s="250" t="s">
        <v>8057</v>
      </c>
      <c r="C7629" s="250" t="s">
        <v>7904</v>
      </c>
      <c r="D7629" s="251" t="n">
        <v>78.72</v>
      </c>
    </row>
    <row r="7630" customFormat="false" ht="12.8" hidden="false" customHeight="false" outlineLevel="0" collapsed="false">
      <c r="A7630" s="250" t="n">
        <v>101324</v>
      </c>
      <c r="B7630" s="250" t="s">
        <v>8058</v>
      </c>
      <c r="C7630" s="250" t="s">
        <v>7904</v>
      </c>
      <c r="D7630" s="251" t="n">
        <v>22.57</v>
      </c>
    </row>
    <row r="7631" customFormat="false" ht="12.8" hidden="false" customHeight="false" outlineLevel="0" collapsed="false">
      <c r="A7631" s="250" t="n">
        <v>101325</v>
      </c>
      <c r="B7631" s="250" t="s">
        <v>8059</v>
      </c>
      <c r="C7631" s="250" t="s">
        <v>7904</v>
      </c>
      <c r="D7631" s="251" t="n">
        <v>60.44</v>
      </c>
    </row>
    <row r="7632" customFormat="false" ht="12.8" hidden="false" customHeight="false" outlineLevel="0" collapsed="false">
      <c r="A7632" s="250" t="n">
        <v>101326</v>
      </c>
      <c r="B7632" s="250" t="s">
        <v>8060</v>
      </c>
      <c r="C7632" s="250" t="s">
        <v>7904</v>
      </c>
      <c r="D7632" s="251" t="n">
        <v>16.84</v>
      </c>
    </row>
    <row r="7633" customFormat="false" ht="12.8" hidden="false" customHeight="false" outlineLevel="0" collapsed="false">
      <c r="A7633" s="250" t="n">
        <v>101328</v>
      </c>
      <c r="B7633" s="250" t="s">
        <v>8061</v>
      </c>
      <c r="C7633" s="250" t="s">
        <v>7904</v>
      </c>
      <c r="D7633" s="251" t="n">
        <v>27.02</v>
      </c>
    </row>
    <row r="7634" customFormat="false" ht="12.8" hidden="false" customHeight="false" outlineLevel="0" collapsed="false">
      <c r="A7634" s="250" t="n">
        <v>101329</v>
      </c>
      <c r="B7634" s="250" t="s">
        <v>8062</v>
      </c>
      <c r="C7634" s="250" t="s">
        <v>7904</v>
      </c>
      <c r="D7634" s="251" t="n">
        <v>74.37</v>
      </c>
    </row>
    <row r="7635" customFormat="false" ht="12.8" hidden="false" customHeight="false" outlineLevel="0" collapsed="false">
      <c r="A7635" s="250" t="n">
        <v>101330</v>
      </c>
      <c r="B7635" s="250" t="s">
        <v>8063</v>
      </c>
      <c r="C7635" s="250" t="s">
        <v>7904</v>
      </c>
      <c r="D7635" s="251" t="n">
        <v>54.79</v>
      </c>
    </row>
    <row r="7636" customFormat="false" ht="12.8" hidden="false" customHeight="false" outlineLevel="0" collapsed="false">
      <c r="A7636" s="250" t="n">
        <v>101331</v>
      </c>
      <c r="B7636" s="250" t="s">
        <v>8064</v>
      </c>
      <c r="C7636" s="250" t="s">
        <v>7904</v>
      </c>
      <c r="D7636" s="251" t="n">
        <v>56.78</v>
      </c>
    </row>
    <row r="7637" customFormat="false" ht="12.8" hidden="false" customHeight="false" outlineLevel="0" collapsed="false">
      <c r="A7637" s="250" t="n">
        <v>101332</v>
      </c>
      <c r="B7637" s="250" t="s">
        <v>8065</v>
      </c>
      <c r="C7637" s="250" t="s">
        <v>7904</v>
      </c>
      <c r="D7637" s="251" t="n">
        <v>18.09</v>
      </c>
    </row>
    <row r="7638" customFormat="false" ht="12.8" hidden="false" customHeight="false" outlineLevel="0" collapsed="false">
      <c r="A7638" s="250" t="n">
        <v>101333</v>
      </c>
      <c r="B7638" s="250" t="s">
        <v>8066</v>
      </c>
      <c r="C7638" s="250" t="s">
        <v>7904</v>
      </c>
      <c r="D7638" s="251" t="n">
        <v>41.9</v>
      </c>
    </row>
    <row r="7639" customFormat="false" ht="12.8" hidden="false" customHeight="false" outlineLevel="0" collapsed="false">
      <c r="A7639" s="250" t="n">
        <v>101334</v>
      </c>
      <c r="B7639" s="250" t="s">
        <v>8067</v>
      </c>
      <c r="C7639" s="250" t="s">
        <v>7904</v>
      </c>
      <c r="D7639" s="251" t="n">
        <v>139.34</v>
      </c>
    </row>
    <row r="7640" customFormat="false" ht="12.8" hidden="false" customHeight="false" outlineLevel="0" collapsed="false">
      <c r="A7640" s="250" t="n">
        <v>101336</v>
      </c>
      <c r="B7640" s="250" t="s">
        <v>8068</v>
      </c>
      <c r="C7640" s="250" t="s">
        <v>7904</v>
      </c>
      <c r="D7640" s="251" t="n">
        <v>78.42</v>
      </c>
    </row>
    <row r="7641" customFormat="false" ht="12.8" hidden="false" customHeight="false" outlineLevel="0" collapsed="false">
      <c r="A7641" s="250" t="n">
        <v>101337</v>
      </c>
      <c r="B7641" s="250" t="s">
        <v>8069</v>
      </c>
      <c r="C7641" s="250" t="s">
        <v>7904</v>
      </c>
      <c r="D7641" s="251" t="n">
        <v>28.6</v>
      </c>
    </row>
    <row r="7642" customFormat="false" ht="12.8" hidden="false" customHeight="false" outlineLevel="0" collapsed="false">
      <c r="A7642" s="250" t="n">
        <v>101338</v>
      </c>
      <c r="B7642" s="250" t="s">
        <v>8070</v>
      </c>
      <c r="C7642" s="250" t="s">
        <v>7904</v>
      </c>
      <c r="D7642" s="251" t="n">
        <v>31.22</v>
      </c>
    </row>
    <row r="7643" customFormat="false" ht="12.8" hidden="false" customHeight="false" outlineLevel="0" collapsed="false">
      <c r="A7643" s="250" t="n">
        <v>101339</v>
      </c>
      <c r="B7643" s="250" t="s">
        <v>8071</v>
      </c>
      <c r="C7643" s="250" t="s">
        <v>7904</v>
      </c>
      <c r="D7643" s="251" t="n">
        <v>28.74</v>
      </c>
    </row>
    <row r="7644" customFormat="false" ht="12.8" hidden="false" customHeight="false" outlineLevel="0" collapsed="false">
      <c r="A7644" s="250" t="n">
        <v>101340</v>
      </c>
      <c r="B7644" s="250" t="s">
        <v>8072</v>
      </c>
      <c r="C7644" s="250" t="s">
        <v>7904</v>
      </c>
      <c r="D7644" s="251" t="n">
        <v>26.06</v>
      </c>
    </row>
    <row r="7645" customFormat="false" ht="12.8" hidden="false" customHeight="false" outlineLevel="0" collapsed="false">
      <c r="A7645" s="250" t="n">
        <v>101341</v>
      </c>
      <c r="B7645" s="250" t="s">
        <v>8073</v>
      </c>
      <c r="C7645" s="250" t="s">
        <v>7904</v>
      </c>
      <c r="D7645" s="251" t="n">
        <v>24.4</v>
      </c>
    </row>
    <row r="7646" customFormat="false" ht="12.8" hidden="false" customHeight="false" outlineLevel="0" collapsed="false">
      <c r="A7646" s="250" t="n">
        <v>101342</v>
      </c>
      <c r="B7646" s="250" t="s">
        <v>8074</v>
      </c>
      <c r="C7646" s="250" t="s">
        <v>7904</v>
      </c>
      <c r="D7646" s="251" t="n">
        <v>28.74</v>
      </c>
    </row>
    <row r="7647" customFormat="false" ht="12.8" hidden="false" customHeight="false" outlineLevel="0" collapsed="false">
      <c r="A7647" s="250" t="n">
        <v>101343</v>
      </c>
      <c r="B7647" s="250" t="s">
        <v>8075</v>
      </c>
      <c r="C7647" s="250" t="s">
        <v>7904</v>
      </c>
      <c r="D7647" s="251" t="n">
        <v>53.24</v>
      </c>
    </row>
    <row r="7648" customFormat="false" ht="12.8" hidden="false" customHeight="false" outlineLevel="0" collapsed="false">
      <c r="A7648" s="250" t="n">
        <v>101344</v>
      </c>
      <c r="B7648" s="250" t="s">
        <v>8076</v>
      </c>
      <c r="C7648" s="250" t="s">
        <v>7904</v>
      </c>
      <c r="D7648" s="251" t="n">
        <v>52.43</v>
      </c>
    </row>
    <row r="7649" customFormat="false" ht="12.8" hidden="false" customHeight="false" outlineLevel="0" collapsed="false">
      <c r="A7649" s="250" t="n">
        <v>101345</v>
      </c>
      <c r="B7649" s="250" t="s">
        <v>8077</v>
      </c>
      <c r="C7649" s="250" t="s">
        <v>7904</v>
      </c>
      <c r="D7649" s="251" t="n">
        <v>54.24</v>
      </c>
    </row>
    <row r="7650" customFormat="false" ht="12.8" hidden="false" customHeight="false" outlineLevel="0" collapsed="false">
      <c r="A7650" s="250" t="n">
        <v>101346</v>
      </c>
      <c r="B7650" s="250" t="s">
        <v>8078</v>
      </c>
      <c r="C7650" s="250" t="s">
        <v>7904</v>
      </c>
      <c r="D7650" s="251" t="n">
        <v>29.62</v>
      </c>
    </row>
    <row r="7651" customFormat="false" ht="12.8" hidden="false" customHeight="false" outlineLevel="0" collapsed="false">
      <c r="A7651" s="250" t="n">
        <v>101347</v>
      </c>
      <c r="B7651" s="250" t="s">
        <v>8079</v>
      </c>
      <c r="C7651" s="250" t="s">
        <v>7904</v>
      </c>
      <c r="D7651" s="251" t="n">
        <v>42.82</v>
      </c>
    </row>
    <row r="7652" customFormat="false" ht="12.8" hidden="false" customHeight="false" outlineLevel="0" collapsed="false">
      <c r="A7652" s="250" t="n">
        <v>101348</v>
      </c>
      <c r="B7652" s="250" t="s">
        <v>8080</v>
      </c>
      <c r="C7652" s="250" t="s">
        <v>7904</v>
      </c>
      <c r="D7652" s="251" t="n">
        <v>26.62</v>
      </c>
    </row>
    <row r="7653" customFormat="false" ht="12.8" hidden="false" customHeight="false" outlineLevel="0" collapsed="false">
      <c r="A7653" s="250" t="n">
        <v>101349</v>
      </c>
      <c r="B7653" s="250" t="s">
        <v>8081</v>
      </c>
      <c r="C7653" s="250" t="s">
        <v>7904</v>
      </c>
      <c r="D7653" s="251" t="n">
        <v>39.73</v>
      </c>
    </row>
    <row r="7654" customFormat="false" ht="12.8" hidden="false" customHeight="false" outlineLevel="0" collapsed="false">
      <c r="A7654" s="250" t="n">
        <v>101350</v>
      </c>
      <c r="B7654" s="250" t="s">
        <v>8082</v>
      </c>
      <c r="C7654" s="250" t="s">
        <v>7904</v>
      </c>
      <c r="D7654" s="251" t="n">
        <v>39.73</v>
      </c>
    </row>
    <row r="7655" customFormat="false" ht="12.8" hidden="false" customHeight="false" outlineLevel="0" collapsed="false">
      <c r="A7655" s="250" t="n">
        <v>101351</v>
      </c>
      <c r="B7655" s="250" t="s">
        <v>8083</v>
      </c>
      <c r="C7655" s="250" t="s">
        <v>7904</v>
      </c>
      <c r="D7655" s="251" t="n">
        <v>28.74</v>
      </c>
    </row>
    <row r="7656" customFormat="false" ht="12.8" hidden="false" customHeight="false" outlineLevel="0" collapsed="false">
      <c r="A7656" s="250" t="n">
        <v>101352</v>
      </c>
      <c r="B7656" s="250" t="s">
        <v>8084</v>
      </c>
      <c r="C7656" s="250" t="s">
        <v>7904</v>
      </c>
      <c r="D7656" s="251" t="n">
        <v>28.74</v>
      </c>
    </row>
    <row r="7657" customFormat="false" ht="12.8" hidden="false" customHeight="false" outlineLevel="0" collapsed="false">
      <c r="A7657" s="250" t="n">
        <v>101353</v>
      </c>
      <c r="B7657" s="250" t="s">
        <v>8085</v>
      </c>
      <c r="C7657" s="250" t="s">
        <v>7904</v>
      </c>
      <c r="D7657" s="251" t="n">
        <v>29.25</v>
      </c>
    </row>
    <row r="7658" customFormat="false" ht="12.8" hidden="false" customHeight="false" outlineLevel="0" collapsed="false">
      <c r="A7658" s="250" t="n">
        <v>101355</v>
      </c>
      <c r="B7658" s="250" t="s">
        <v>8086</v>
      </c>
      <c r="C7658" s="250" t="s">
        <v>7904</v>
      </c>
      <c r="D7658" s="251" t="n">
        <v>39.73</v>
      </c>
    </row>
    <row r="7659" customFormat="false" ht="12.8" hidden="false" customHeight="false" outlineLevel="0" collapsed="false">
      <c r="A7659" s="250" t="n">
        <v>101356</v>
      </c>
      <c r="B7659" s="250" t="s">
        <v>8087</v>
      </c>
      <c r="C7659" s="250" t="s">
        <v>7904</v>
      </c>
      <c r="D7659" s="251" t="n">
        <v>54.79</v>
      </c>
    </row>
    <row r="7660" customFormat="false" ht="12.8" hidden="false" customHeight="false" outlineLevel="0" collapsed="false">
      <c r="A7660" s="250" t="n">
        <v>101357</v>
      </c>
      <c r="B7660" s="250" t="s">
        <v>8088</v>
      </c>
      <c r="C7660" s="250" t="s">
        <v>7904</v>
      </c>
      <c r="D7660" s="251" t="n">
        <v>78.72</v>
      </c>
    </row>
    <row r="7661" customFormat="false" ht="12.8" hidden="false" customHeight="false" outlineLevel="0" collapsed="false">
      <c r="A7661" s="250" t="n">
        <v>101358</v>
      </c>
      <c r="B7661" s="250" t="s">
        <v>8089</v>
      </c>
      <c r="C7661" s="250" t="s">
        <v>7904</v>
      </c>
      <c r="D7661" s="251" t="n">
        <v>55.47</v>
      </c>
    </row>
    <row r="7662" customFormat="false" ht="12.8" hidden="false" customHeight="false" outlineLevel="0" collapsed="false">
      <c r="A7662" s="250" t="n">
        <v>101359</v>
      </c>
      <c r="B7662" s="250" t="s">
        <v>8090</v>
      </c>
      <c r="C7662" s="250" t="s">
        <v>7904</v>
      </c>
      <c r="D7662" s="251" t="n">
        <v>51.15</v>
      </c>
    </row>
    <row r="7663" customFormat="false" ht="12.8" hidden="false" customHeight="false" outlineLevel="0" collapsed="false">
      <c r="A7663" s="250" t="n">
        <v>101360</v>
      </c>
      <c r="B7663" s="250" t="s">
        <v>8091</v>
      </c>
      <c r="C7663" s="250" t="s">
        <v>7904</v>
      </c>
      <c r="D7663" s="251" t="n">
        <v>55.47</v>
      </c>
    </row>
    <row r="7664" customFormat="false" ht="12.8" hidden="false" customHeight="false" outlineLevel="0" collapsed="false">
      <c r="A7664" s="250" t="n">
        <v>101361</v>
      </c>
      <c r="B7664" s="250" t="s">
        <v>8092</v>
      </c>
      <c r="C7664" s="250" t="s">
        <v>7904</v>
      </c>
      <c r="D7664" s="251" t="n">
        <v>67.9</v>
      </c>
    </row>
    <row r="7665" customFormat="false" ht="12.8" hidden="false" customHeight="false" outlineLevel="0" collapsed="false">
      <c r="A7665" s="250" t="n">
        <v>101363</v>
      </c>
      <c r="B7665" s="250" t="s">
        <v>8093</v>
      </c>
      <c r="C7665" s="250" t="s">
        <v>7904</v>
      </c>
      <c r="D7665" s="251" t="n">
        <v>44.01</v>
      </c>
    </row>
    <row r="7666" customFormat="false" ht="12.8" hidden="false" customHeight="false" outlineLevel="0" collapsed="false">
      <c r="A7666" s="250" t="n">
        <v>101364</v>
      </c>
      <c r="B7666" s="250" t="s">
        <v>8094</v>
      </c>
      <c r="C7666" s="250" t="s">
        <v>7904</v>
      </c>
      <c r="D7666" s="251" t="n">
        <v>65.5</v>
      </c>
    </row>
    <row r="7667" customFormat="false" ht="12.8" hidden="false" customHeight="false" outlineLevel="0" collapsed="false">
      <c r="A7667" s="250" t="n">
        <v>101365</v>
      </c>
      <c r="B7667" s="250" t="s">
        <v>8095</v>
      </c>
      <c r="C7667" s="250" t="s">
        <v>7904</v>
      </c>
      <c r="D7667" s="251" t="n">
        <v>48.48</v>
      </c>
    </row>
    <row r="7668" customFormat="false" ht="12.8" hidden="false" customHeight="false" outlineLevel="0" collapsed="false">
      <c r="A7668" s="250" t="n">
        <v>101366</v>
      </c>
      <c r="B7668" s="250" t="s">
        <v>8096</v>
      </c>
      <c r="C7668" s="250" t="s">
        <v>7904</v>
      </c>
      <c r="D7668" s="251" t="n">
        <v>52.24</v>
      </c>
    </row>
    <row r="7669" customFormat="false" ht="12.8" hidden="false" customHeight="false" outlineLevel="0" collapsed="false">
      <c r="A7669" s="250" t="n">
        <v>101368</v>
      </c>
      <c r="B7669" s="250" t="s">
        <v>8097</v>
      </c>
      <c r="C7669" s="250" t="s">
        <v>7904</v>
      </c>
      <c r="D7669" s="251" t="n">
        <v>72.46</v>
      </c>
    </row>
    <row r="7670" customFormat="false" ht="12.8" hidden="false" customHeight="false" outlineLevel="0" collapsed="false">
      <c r="A7670" s="250" t="n">
        <v>101369</v>
      </c>
      <c r="B7670" s="250" t="s">
        <v>8098</v>
      </c>
      <c r="C7670" s="250" t="s">
        <v>7904</v>
      </c>
      <c r="D7670" s="251" t="n">
        <v>46.79</v>
      </c>
    </row>
    <row r="7671" customFormat="false" ht="12.8" hidden="false" customHeight="false" outlineLevel="0" collapsed="false">
      <c r="A7671" s="250" t="n">
        <v>101370</v>
      </c>
      <c r="B7671" s="250" t="s">
        <v>8099</v>
      </c>
      <c r="C7671" s="250" t="s">
        <v>7904</v>
      </c>
      <c r="D7671" s="251" t="n">
        <v>42.85</v>
      </c>
    </row>
    <row r="7672" customFormat="false" ht="12.8" hidden="false" customHeight="false" outlineLevel="0" collapsed="false">
      <c r="A7672" s="250" t="n">
        <v>101371</v>
      </c>
      <c r="B7672" s="250" t="s">
        <v>8100</v>
      </c>
      <c r="C7672" s="250" t="s">
        <v>7904</v>
      </c>
      <c r="D7672" s="251" t="n">
        <v>45.05</v>
      </c>
    </row>
    <row r="7673" customFormat="false" ht="12.8" hidden="false" customHeight="false" outlineLevel="0" collapsed="false">
      <c r="A7673" s="250" t="n">
        <v>101372</v>
      </c>
      <c r="B7673" s="250" t="s">
        <v>8101</v>
      </c>
      <c r="C7673" s="250" t="s">
        <v>7904</v>
      </c>
      <c r="D7673" s="251" t="n">
        <v>17.58</v>
      </c>
    </row>
    <row r="7674" customFormat="false" ht="12.8" hidden="false" customHeight="false" outlineLevel="0" collapsed="false">
      <c r="A7674" s="250" t="n">
        <v>101374</v>
      </c>
      <c r="B7674" s="250" t="s">
        <v>7816</v>
      </c>
      <c r="C7674" s="250" t="s">
        <v>7904</v>
      </c>
      <c r="D7674" s="251" t="n">
        <v>5628.76</v>
      </c>
    </row>
    <row r="7675" customFormat="false" ht="12.8" hidden="false" customHeight="false" outlineLevel="0" collapsed="false">
      <c r="A7675" s="250" t="n">
        <v>101375</v>
      </c>
      <c r="B7675" s="250" t="s">
        <v>8102</v>
      </c>
      <c r="C7675" s="250" t="s">
        <v>7904</v>
      </c>
      <c r="D7675" s="251" t="n">
        <v>5715.04</v>
      </c>
    </row>
    <row r="7676" customFormat="false" ht="12.8" hidden="false" customHeight="false" outlineLevel="0" collapsed="false">
      <c r="A7676" s="250" t="n">
        <v>101376</v>
      </c>
      <c r="B7676" s="250" t="s">
        <v>8103</v>
      </c>
      <c r="C7676" s="250" t="s">
        <v>7904</v>
      </c>
      <c r="D7676" s="251" t="n">
        <v>5403.18</v>
      </c>
    </row>
    <row r="7677" customFormat="false" ht="12.8" hidden="false" customHeight="false" outlineLevel="0" collapsed="false">
      <c r="A7677" s="250" t="n">
        <v>101377</v>
      </c>
      <c r="B7677" s="250" t="s">
        <v>7819</v>
      </c>
      <c r="C7677" s="250" t="s">
        <v>7904</v>
      </c>
      <c r="D7677" s="251" t="n">
        <v>5218.45</v>
      </c>
    </row>
    <row r="7678" customFormat="false" ht="12.8" hidden="false" customHeight="false" outlineLevel="0" collapsed="false">
      <c r="A7678" s="250" t="n">
        <v>101378</v>
      </c>
      <c r="B7678" s="250" t="s">
        <v>8017</v>
      </c>
      <c r="C7678" s="250" t="s">
        <v>7904</v>
      </c>
      <c r="D7678" s="251" t="n">
        <v>5947.99</v>
      </c>
    </row>
    <row r="7679" customFormat="false" ht="12.8" hidden="false" customHeight="false" outlineLevel="0" collapsed="false">
      <c r="A7679" s="250" t="n">
        <v>101379</v>
      </c>
      <c r="B7679" s="250" t="s">
        <v>8104</v>
      </c>
      <c r="C7679" s="250" t="s">
        <v>7904</v>
      </c>
      <c r="D7679" s="251" t="n">
        <v>5628.76</v>
      </c>
    </row>
    <row r="7680" customFormat="false" ht="12.8" hidden="false" customHeight="false" outlineLevel="0" collapsed="false">
      <c r="A7680" s="250" t="n">
        <v>101380</v>
      </c>
      <c r="B7680" s="250" t="s">
        <v>7821</v>
      </c>
      <c r="C7680" s="250" t="s">
        <v>7904</v>
      </c>
      <c r="D7680" s="251" t="n">
        <v>5449.01</v>
      </c>
    </row>
    <row r="7681" customFormat="false" ht="12.8" hidden="false" customHeight="false" outlineLevel="0" collapsed="false">
      <c r="A7681" s="250" t="n">
        <v>101381</v>
      </c>
      <c r="B7681" s="250" t="s">
        <v>7822</v>
      </c>
      <c r="C7681" s="250" t="s">
        <v>7904</v>
      </c>
      <c r="D7681" s="251" t="n">
        <v>5947.92</v>
      </c>
    </row>
    <row r="7682" customFormat="false" ht="12.8" hidden="false" customHeight="false" outlineLevel="0" collapsed="false">
      <c r="A7682" s="250" t="n">
        <v>101382</v>
      </c>
      <c r="B7682" s="250" t="s">
        <v>8105</v>
      </c>
      <c r="C7682" s="250" t="s">
        <v>7904</v>
      </c>
      <c r="D7682" s="251" t="n">
        <v>4742.92</v>
      </c>
    </row>
    <row r="7683" customFormat="false" ht="12.8" hidden="false" customHeight="false" outlineLevel="0" collapsed="false">
      <c r="A7683" s="250" t="n">
        <v>101383</v>
      </c>
      <c r="B7683" s="250" t="s">
        <v>8018</v>
      </c>
      <c r="C7683" s="250" t="s">
        <v>7904</v>
      </c>
      <c r="D7683" s="251" t="n">
        <v>5182.81</v>
      </c>
    </row>
    <row r="7684" customFormat="false" ht="12.8" hidden="false" customHeight="false" outlineLevel="0" collapsed="false">
      <c r="A7684" s="250" t="n">
        <v>101384</v>
      </c>
      <c r="B7684" s="250" t="s">
        <v>7825</v>
      </c>
      <c r="C7684" s="250" t="s">
        <v>7904</v>
      </c>
      <c r="D7684" s="251" t="n">
        <v>5520.86</v>
      </c>
    </row>
    <row r="7685" customFormat="false" ht="12.8" hidden="false" customHeight="false" outlineLevel="0" collapsed="false">
      <c r="A7685" s="250" t="n">
        <v>101385</v>
      </c>
      <c r="B7685" s="250" t="s">
        <v>8106</v>
      </c>
      <c r="C7685" s="250" t="s">
        <v>7904</v>
      </c>
      <c r="D7685" s="251" t="n">
        <v>7368.31</v>
      </c>
    </row>
    <row r="7686" customFormat="false" ht="12.8" hidden="false" customHeight="false" outlineLevel="0" collapsed="false">
      <c r="A7686" s="250" t="n">
        <v>101386</v>
      </c>
      <c r="B7686" s="250" t="s">
        <v>7827</v>
      </c>
      <c r="C7686" s="250" t="s">
        <v>7904</v>
      </c>
      <c r="D7686" s="251" t="n">
        <v>5403.18</v>
      </c>
    </row>
    <row r="7687" customFormat="false" ht="12.8" hidden="false" customHeight="false" outlineLevel="0" collapsed="false">
      <c r="A7687" s="250" t="n">
        <v>101387</v>
      </c>
      <c r="B7687" s="250" t="s">
        <v>8107</v>
      </c>
      <c r="C7687" s="250" t="s">
        <v>7904</v>
      </c>
      <c r="D7687" s="251" t="n">
        <v>5639.83</v>
      </c>
    </row>
    <row r="7688" customFormat="false" ht="12.8" hidden="false" customHeight="false" outlineLevel="0" collapsed="false">
      <c r="A7688" s="250" t="n">
        <v>101388</v>
      </c>
      <c r="B7688" s="250" t="s">
        <v>7829</v>
      </c>
      <c r="C7688" s="250" t="s">
        <v>7904</v>
      </c>
      <c r="D7688" s="251" t="n">
        <v>5192.87</v>
      </c>
    </row>
    <row r="7689" customFormat="false" ht="12.8" hidden="false" customHeight="false" outlineLevel="0" collapsed="false">
      <c r="A7689" s="250" t="n">
        <v>101389</v>
      </c>
      <c r="B7689" s="250" t="s">
        <v>7830</v>
      </c>
      <c r="C7689" s="250" t="s">
        <v>7904</v>
      </c>
      <c r="D7689" s="251" t="n">
        <v>6240.36</v>
      </c>
    </row>
    <row r="7690" customFormat="false" ht="12.8" hidden="false" customHeight="false" outlineLevel="0" collapsed="false">
      <c r="A7690" s="250" t="n">
        <v>101390</v>
      </c>
      <c r="B7690" s="250" t="s">
        <v>8108</v>
      </c>
      <c r="C7690" s="250" t="s">
        <v>7904</v>
      </c>
      <c r="D7690" s="251" t="n">
        <v>6426.6</v>
      </c>
    </row>
    <row r="7691" customFormat="false" ht="12.8" hidden="false" customHeight="false" outlineLevel="0" collapsed="false">
      <c r="A7691" s="250" t="n">
        <v>101391</v>
      </c>
      <c r="B7691" s="250" t="s">
        <v>8109</v>
      </c>
      <c r="C7691" s="250" t="s">
        <v>7904</v>
      </c>
      <c r="D7691" s="251" t="n">
        <v>5959.86</v>
      </c>
    </row>
    <row r="7692" customFormat="false" ht="12.8" hidden="false" customHeight="false" outlineLevel="0" collapsed="false">
      <c r="A7692" s="250" t="n">
        <v>101392</v>
      </c>
      <c r="B7692" s="250" t="s">
        <v>8110</v>
      </c>
      <c r="C7692" s="250" t="s">
        <v>7904</v>
      </c>
      <c r="D7692" s="251" t="n">
        <v>5938.58</v>
      </c>
    </row>
    <row r="7693" customFormat="false" ht="12.8" hidden="false" customHeight="false" outlineLevel="0" collapsed="false">
      <c r="A7693" s="250" t="n">
        <v>101394</v>
      </c>
      <c r="B7693" s="250" t="s">
        <v>7834</v>
      </c>
      <c r="C7693" s="250" t="s">
        <v>7904</v>
      </c>
      <c r="D7693" s="251" t="n">
        <v>5947.88</v>
      </c>
    </row>
    <row r="7694" customFormat="false" ht="12.8" hidden="false" customHeight="false" outlineLevel="0" collapsed="false">
      <c r="A7694" s="250" t="n">
        <v>101395</v>
      </c>
      <c r="B7694" s="250" t="s">
        <v>8111</v>
      </c>
      <c r="C7694" s="250" t="s">
        <v>7904</v>
      </c>
      <c r="D7694" s="251" t="n">
        <v>5613.5</v>
      </c>
    </row>
    <row r="7695" customFormat="false" ht="12.8" hidden="false" customHeight="false" outlineLevel="0" collapsed="false">
      <c r="A7695" s="250" t="n">
        <v>101396</v>
      </c>
      <c r="B7695" s="250" t="s">
        <v>8112</v>
      </c>
      <c r="C7695" s="250" t="s">
        <v>7904</v>
      </c>
      <c r="D7695" s="251" t="n">
        <v>5933.53</v>
      </c>
    </row>
    <row r="7696" customFormat="false" ht="12.8" hidden="false" customHeight="false" outlineLevel="0" collapsed="false">
      <c r="A7696" s="250" t="n">
        <v>101397</v>
      </c>
      <c r="B7696" s="250" t="s">
        <v>7836</v>
      </c>
      <c r="C7696" s="250" t="s">
        <v>7904</v>
      </c>
      <c r="D7696" s="251" t="n">
        <v>5921.59</v>
      </c>
    </row>
    <row r="7697" customFormat="false" ht="12.8" hidden="false" customHeight="false" outlineLevel="0" collapsed="false">
      <c r="A7697" s="250" t="n">
        <v>101398</v>
      </c>
      <c r="B7697" s="250" t="s">
        <v>8113</v>
      </c>
      <c r="C7697" s="250" t="s">
        <v>7904</v>
      </c>
      <c r="D7697" s="251" t="n">
        <v>7911.42</v>
      </c>
    </row>
    <row r="7698" customFormat="false" ht="12.8" hidden="false" customHeight="false" outlineLevel="0" collapsed="false">
      <c r="A7698" s="250" t="n">
        <v>101399</v>
      </c>
      <c r="B7698" s="250" t="s">
        <v>7838</v>
      </c>
      <c r="C7698" s="250" t="s">
        <v>7904</v>
      </c>
      <c r="D7698" s="251" t="n">
        <v>7621.92</v>
      </c>
    </row>
    <row r="7699" customFormat="false" ht="12.8" hidden="false" customHeight="false" outlineLevel="0" collapsed="false">
      <c r="A7699" s="250" t="n">
        <v>101401</v>
      </c>
      <c r="B7699" s="250" t="s">
        <v>7839</v>
      </c>
      <c r="C7699" s="250" t="s">
        <v>7904</v>
      </c>
      <c r="D7699" s="251" t="n">
        <v>8649.5</v>
      </c>
    </row>
    <row r="7700" customFormat="false" ht="12.8" hidden="false" customHeight="false" outlineLevel="0" collapsed="false">
      <c r="A7700" s="250" t="n">
        <v>101402</v>
      </c>
      <c r="B7700" s="250" t="s">
        <v>7840</v>
      </c>
      <c r="C7700" s="250" t="s">
        <v>7904</v>
      </c>
      <c r="D7700" s="251" t="n">
        <v>6619.37</v>
      </c>
    </row>
    <row r="7701" customFormat="false" ht="12.8" hidden="false" customHeight="false" outlineLevel="0" collapsed="false">
      <c r="A7701" s="250" t="n">
        <v>101407</v>
      </c>
      <c r="B7701" s="250" t="s">
        <v>7841</v>
      </c>
      <c r="C7701" s="250" t="s">
        <v>7904</v>
      </c>
      <c r="D7701" s="251" t="n">
        <v>5947.92</v>
      </c>
    </row>
    <row r="7702" customFormat="false" ht="12.8" hidden="false" customHeight="false" outlineLevel="0" collapsed="false">
      <c r="A7702" s="250" t="n">
        <v>101408</v>
      </c>
      <c r="B7702" s="250" t="s">
        <v>7842</v>
      </c>
      <c r="C7702" s="250" t="s">
        <v>7904</v>
      </c>
      <c r="D7702" s="251" t="n">
        <v>5983.79</v>
      </c>
    </row>
    <row r="7703" customFormat="false" ht="12.8" hidden="false" customHeight="false" outlineLevel="0" collapsed="false">
      <c r="A7703" s="250" t="n">
        <v>101409</v>
      </c>
      <c r="B7703" s="250" t="s">
        <v>8114</v>
      </c>
      <c r="C7703" s="250" t="s">
        <v>7904</v>
      </c>
      <c r="D7703" s="251" t="n">
        <v>6184.46</v>
      </c>
    </row>
    <row r="7704" customFormat="false" ht="12.8" hidden="false" customHeight="false" outlineLevel="0" collapsed="false">
      <c r="A7704" s="250" t="n">
        <v>101410</v>
      </c>
      <c r="B7704" s="250" t="s">
        <v>7889</v>
      </c>
      <c r="C7704" s="250" t="s">
        <v>7904</v>
      </c>
      <c r="D7704" s="251" t="n">
        <v>5456.15</v>
      </c>
    </row>
    <row r="7705" customFormat="false" ht="12.8" hidden="false" customHeight="false" outlineLevel="0" collapsed="false">
      <c r="A7705" s="250" t="n">
        <v>101412</v>
      </c>
      <c r="B7705" s="250" t="s">
        <v>8115</v>
      </c>
      <c r="C7705" s="250" t="s">
        <v>7904</v>
      </c>
      <c r="D7705" s="251" t="n">
        <v>6651.21</v>
      </c>
    </row>
    <row r="7706" customFormat="false" ht="12.8" hidden="false" customHeight="false" outlineLevel="0" collapsed="false">
      <c r="A7706" s="250" t="n">
        <v>101413</v>
      </c>
      <c r="B7706" s="250" t="s">
        <v>7844</v>
      </c>
      <c r="C7706" s="250" t="s">
        <v>7904</v>
      </c>
      <c r="D7706" s="251" t="n">
        <v>5933.53</v>
      </c>
    </row>
    <row r="7707" customFormat="false" ht="12.8" hidden="false" customHeight="false" outlineLevel="0" collapsed="false">
      <c r="A7707" s="250" t="n">
        <v>101414</v>
      </c>
      <c r="B7707" s="250" t="s">
        <v>8116</v>
      </c>
      <c r="C7707" s="250" t="s">
        <v>7904</v>
      </c>
      <c r="D7707" s="251" t="n">
        <v>6118.13</v>
      </c>
    </row>
    <row r="7708" customFormat="false" ht="12.8" hidden="false" customHeight="false" outlineLevel="0" collapsed="false">
      <c r="A7708" s="250" t="n">
        <v>101415</v>
      </c>
      <c r="B7708" s="250" t="s">
        <v>8117</v>
      </c>
      <c r="C7708" s="250" t="s">
        <v>7904</v>
      </c>
      <c r="D7708" s="251" t="n">
        <v>7262.69</v>
      </c>
    </row>
    <row r="7709" customFormat="false" ht="12.8" hidden="false" customHeight="false" outlineLevel="0" collapsed="false">
      <c r="A7709" s="250" t="n">
        <v>101416</v>
      </c>
      <c r="B7709" s="250" t="s">
        <v>8020</v>
      </c>
      <c r="C7709" s="250" t="s">
        <v>7904</v>
      </c>
      <c r="D7709" s="251" t="n">
        <v>7580.48</v>
      </c>
    </row>
    <row r="7710" customFormat="false" ht="12.8" hidden="false" customHeight="false" outlineLevel="0" collapsed="false">
      <c r="A7710" s="250" t="n">
        <v>101417</v>
      </c>
      <c r="B7710" s="250" t="s">
        <v>8118</v>
      </c>
      <c r="C7710" s="250" t="s">
        <v>7904</v>
      </c>
      <c r="D7710" s="251" t="n">
        <v>7517.2</v>
      </c>
    </row>
    <row r="7711" customFormat="false" ht="12.8" hidden="false" customHeight="false" outlineLevel="0" collapsed="false">
      <c r="A7711" s="250" t="n">
        <v>101418</v>
      </c>
      <c r="B7711" s="250" t="s">
        <v>8119</v>
      </c>
      <c r="C7711" s="250" t="s">
        <v>7904</v>
      </c>
      <c r="D7711" s="251" t="n">
        <v>5123.97</v>
      </c>
    </row>
    <row r="7712" customFormat="false" ht="12.8" hidden="false" customHeight="false" outlineLevel="0" collapsed="false">
      <c r="A7712" s="250" t="n">
        <v>101419</v>
      </c>
      <c r="B7712" s="250" t="s">
        <v>8120</v>
      </c>
      <c r="C7712" s="250" t="s">
        <v>7904</v>
      </c>
      <c r="D7712" s="251" t="n">
        <v>6079.59</v>
      </c>
    </row>
    <row r="7713" customFormat="false" ht="12.8" hidden="false" customHeight="false" outlineLevel="0" collapsed="false">
      <c r="A7713" s="250" t="n">
        <v>101420</v>
      </c>
      <c r="B7713" s="250" t="s">
        <v>8121</v>
      </c>
      <c r="C7713" s="250" t="s">
        <v>7904</v>
      </c>
      <c r="D7713" s="251" t="n">
        <v>6545.33</v>
      </c>
    </row>
    <row r="7714" customFormat="false" ht="12.8" hidden="false" customHeight="false" outlineLevel="0" collapsed="false">
      <c r="A7714" s="250" t="n">
        <v>101421</v>
      </c>
      <c r="B7714" s="250" t="s">
        <v>8122</v>
      </c>
      <c r="C7714" s="250" t="s">
        <v>7904</v>
      </c>
      <c r="D7714" s="251" t="n">
        <v>7564.76</v>
      </c>
    </row>
    <row r="7715" customFormat="false" ht="12.8" hidden="false" customHeight="false" outlineLevel="0" collapsed="false">
      <c r="A7715" s="250" t="n">
        <v>101422</v>
      </c>
      <c r="B7715" s="250" t="s">
        <v>8123</v>
      </c>
      <c r="C7715" s="250" t="s">
        <v>7904</v>
      </c>
      <c r="D7715" s="251" t="n">
        <v>5517.87</v>
      </c>
    </row>
    <row r="7716" customFormat="false" ht="12.8" hidden="false" customHeight="false" outlineLevel="0" collapsed="false">
      <c r="A7716" s="250" t="n">
        <v>101424</v>
      </c>
      <c r="B7716" s="250" t="s">
        <v>8124</v>
      </c>
      <c r="C7716" s="250" t="s">
        <v>7904</v>
      </c>
      <c r="D7716" s="251" t="n">
        <v>7008.76</v>
      </c>
    </row>
    <row r="7717" customFormat="false" ht="12.8" hidden="false" customHeight="false" outlineLevel="0" collapsed="false">
      <c r="A7717" s="250" t="n">
        <v>101425</v>
      </c>
      <c r="B7717" s="250" t="s">
        <v>8125</v>
      </c>
      <c r="C7717" s="250" t="s">
        <v>7904</v>
      </c>
      <c r="D7717" s="251" t="n">
        <v>4429.21</v>
      </c>
    </row>
    <row r="7718" customFormat="false" ht="12.8" hidden="false" customHeight="false" outlineLevel="0" collapsed="false">
      <c r="A7718" s="250" t="n">
        <v>101426</v>
      </c>
      <c r="B7718" s="250" t="s">
        <v>8126</v>
      </c>
      <c r="C7718" s="250" t="s">
        <v>7904</v>
      </c>
      <c r="D7718" s="251" t="n">
        <v>5760.55</v>
      </c>
    </row>
    <row r="7719" customFormat="false" ht="12.8" hidden="false" customHeight="false" outlineLevel="0" collapsed="false">
      <c r="A7719" s="250" t="n">
        <v>101427</v>
      </c>
      <c r="B7719" s="250" t="s">
        <v>7856</v>
      </c>
      <c r="C7719" s="250" t="s">
        <v>7904</v>
      </c>
      <c r="D7719" s="251" t="n">
        <v>5411.93</v>
      </c>
    </row>
    <row r="7720" customFormat="false" ht="12.8" hidden="false" customHeight="false" outlineLevel="0" collapsed="false">
      <c r="A7720" s="250" t="n">
        <v>101428</v>
      </c>
      <c r="B7720" s="250" t="s">
        <v>8127</v>
      </c>
      <c r="C7720" s="250" t="s">
        <v>7904</v>
      </c>
      <c r="D7720" s="251" t="n">
        <v>5034.88</v>
      </c>
    </row>
    <row r="7721" customFormat="false" ht="12.8" hidden="false" customHeight="false" outlineLevel="0" collapsed="false">
      <c r="A7721" s="250" t="n">
        <v>101429</v>
      </c>
      <c r="B7721" s="250" t="s">
        <v>8128</v>
      </c>
      <c r="C7721" s="250" t="s">
        <v>7904</v>
      </c>
      <c r="D7721" s="251" t="n">
        <v>4801.56</v>
      </c>
    </row>
    <row r="7722" customFormat="false" ht="12.8" hidden="false" customHeight="false" outlineLevel="0" collapsed="false">
      <c r="A7722" s="250" t="n">
        <v>101430</v>
      </c>
      <c r="B7722" s="250" t="s">
        <v>8129</v>
      </c>
      <c r="C7722" s="250" t="s">
        <v>7904</v>
      </c>
      <c r="D7722" s="251" t="n">
        <v>5411.93</v>
      </c>
    </row>
    <row r="7723" customFormat="false" ht="12.8" hidden="false" customHeight="false" outlineLevel="0" collapsed="false">
      <c r="A7723" s="250" t="n">
        <v>101431</v>
      </c>
      <c r="B7723" s="250" t="s">
        <v>7859</v>
      </c>
      <c r="C7723" s="250" t="s">
        <v>7904</v>
      </c>
      <c r="D7723" s="251" t="n">
        <v>6777.61</v>
      </c>
    </row>
    <row r="7724" customFormat="false" ht="12.8" hidden="false" customHeight="false" outlineLevel="0" collapsed="false">
      <c r="A7724" s="250" t="n">
        <v>101432</v>
      </c>
      <c r="B7724" s="250" t="s">
        <v>8130</v>
      </c>
      <c r="C7724" s="250" t="s">
        <v>7904</v>
      </c>
      <c r="D7724" s="251" t="n">
        <v>5139.44</v>
      </c>
    </row>
    <row r="7725" customFormat="false" ht="12.8" hidden="false" customHeight="false" outlineLevel="0" collapsed="false">
      <c r="A7725" s="250" t="n">
        <v>101433</v>
      </c>
      <c r="B7725" s="250" t="s">
        <v>7861</v>
      </c>
      <c r="C7725" s="250" t="s">
        <v>7904</v>
      </c>
      <c r="D7725" s="251" t="n">
        <v>5269.12</v>
      </c>
    </row>
    <row r="7726" customFormat="false" ht="12.8" hidden="false" customHeight="false" outlineLevel="0" collapsed="false">
      <c r="A7726" s="250" t="n">
        <v>101434</v>
      </c>
      <c r="B7726" s="250" t="s">
        <v>8131</v>
      </c>
      <c r="C7726" s="250" t="s">
        <v>7904</v>
      </c>
      <c r="D7726" s="251" t="n">
        <v>4378.03</v>
      </c>
    </row>
    <row r="7727" customFormat="false" ht="12.8" hidden="false" customHeight="false" outlineLevel="0" collapsed="false">
      <c r="A7727" s="250" t="n">
        <v>101435</v>
      </c>
      <c r="B7727" s="250" t="s">
        <v>8132</v>
      </c>
      <c r="C7727" s="250" t="s">
        <v>7904</v>
      </c>
      <c r="D7727" s="251" t="n">
        <v>5718.98</v>
      </c>
    </row>
    <row r="7728" customFormat="false" ht="12.8" hidden="false" customHeight="false" outlineLevel="0" collapsed="false">
      <c r="A7728" s="250" t="n">
        <v>101436</v>
      </c>
      <c r="B7728" s="250" t="s">
        <v>7863</v>
      </c>
      <c r="C7728" s="250" t="s">
        <v>7904</v>
      </c>
      <c r="D7728" s="251" t="n">
        <v>5113.63</v>
      </c>
    </row>
    <row r="7729" customFormat="false" ht="12.8" hidden="false" customHeight="false" outlineLevel="0" collapsed="false">
      <c r="A7729" s="250" t="n">
        <v>101437</v>
      </c>
      <c r="B7729" s="250" t="s">
        <v>8133</v>
      </c>
      <c r="C7729" s="250" t="s">
        <v>7904</v>
      </c>
      <c r="D7729" s="251" t="n">
        <v>6957.16</v>
      </c>
    </row>
    <row r="7730" customFormat="false" ht="12.8" hidden="false" customHeight="false" outlineLevel="0" collapsed="false">
      <c r="A7730" s="250" t="n">
        <v>101438</v>
      </c>
      <c r="B7730" s="250" t="s">
        <v>7865</v>
      </c>
      <c r="C7730" s="250" t="s">
        <v>7904</v>
      </c>
      <c r="D7730" s="251" t="n">
        <v>6957.16</v>
      </c>
    </row>
    <row r="7731" customFormat="false" ht="12.8" hidden="false" customHeight="false" outlineLevel="0" collapsed="false">
      <c r="A7731" s="250" t="n">
        <v>101439</v>
      </c>
      <c r="B7731" s="250" t="s">
        <v>7866</v>
      </c>
      <c r="C7731" s="250" t="s">
        <v>7904</v>
      </c>
      <c r="D7731" s="251" t="n">
        <v>5411.93</v>
      </c>
    </row>
    <row r="7732" customFormat="false" ht="12.8" hidden="false" customHeight="false" outlineLevel="0" collapsed="false">
      <c r="A7732" s="250" t="n">
        <v>101440</v>
      </c>
      <c r="B7732" s="250" t="s">
        <v>8134</v>
      </c>
      <c r="C7732" s="250" t="s">
        <v>7904</v>
      </c>
      <c r="D7732" s="251" t="n">
        <v>5411.93</v>
      </c>
    </row>
    <row r="7733" customFormat="false" ht="12.8" hidden="false" customHeight="false" outlineLevel="0" collapsed="false">
      <c r="A7733" s="250" t="n">
        <v>101441</v>
      </c>
      <c r="B7733" s="250" t="s">
        <v>7868</v>
      </c>
      <c r="C7733" s="250" t="s">
        <v>7904</v>
      </c>
      <c r="D7733" s="251" t="n">
        <v>5483.75</v>
      </c>
    </row>
    <row r="7734" customFormat="false" ht="12.8" hidden="false" customHeight="false" outlineLevel="0" collapsed="false">
      <c r="A7734" s="250" t="n">
        <v>101443</v>
      </c>
      <c r="B7734" s="250" t="s">
        <v>7869</v>
      </c>
      <c r="C7734" s="250" t="s">
        <v>7904</v>
      </c>
      <c r="D7734" s="251" t="n">
        <v>6957.16</v>
      </c>
    </row>
    <row r="7735" customFormat="false" ht="12.8" hidden="false" customHeight="false" outlineLevel="0" collapsed="false">
      <c r="A7735" s="250" t="n">
        <v>101444</v>
      </c>
      <c r="B7735" s="250" t="s">
        <v>7872</v>
      </c>
      <c r="C7735" s="250" t="s">
        <v>7904</v>
      </c>
      <c r="D7735" s="251" t="n">
        <v>5959.86</v>
      </c>
    </row>
    <row r="7736" customFormat="false" ht="12.8" hidden="false" customHeight="false" outlineLevel="0" collapsed="false">
      <c r="A7736" s="250" t="n">
        <v>101445</v>
      </c>
      <c r="B7736" s="250" t="s">
        <v>7873</v>
      </c>
      <c r="C7736" s="250" t="s">
        <v>7904</v>
      </c>
      <c r="D7736" s="251" t="n">
        <v>5983.79</v>
      </c>
    </row>
    <row r="7737" customFormat="false" ht="12.8" hidden="false" customHeight="false" outlineLevel="0" collapsed="false">
      <c r="A7737" s="250" t="n">
        <v>101446</v>
      </c>
      <c r="B7737" s="250" t="s">
        <v>7874</v>
      </c>
      <c r="C7737" s="250" t="s">
        <v>7904</v>
      </c>
      <c r="D7737" s="251" t="n">
        <v>6321.51</v>
      </c>
    </row>
    <row r="7738" customFormat="false" ht="12.8" hidden="false" customHeight="false" outlineLevel="0" collapsed="false">
      <c r="A7738" s="250" t="n">
        <v>101447</v>
      </c>
      <c r="B7738" s="250" t="s">
        <v>7875</v>
      </c>
      <c r="C7738" s="250" t="s">
        <v>7904</v>
      </c>
      <c r="D7738" s="251" t="n">
        <v>5977.66</v>
      </c>
    </row>
    <row r="7739" customFormat="false" ht="12.8" hidden="false" customHeight="false" outlineLevel="0" collapsed="false">
      <c r="A7739" s="250" t="n">
        <v>101448</v>
      </c>
      <c r="B7739" s="250" t="s">
        <v>7876</v>
      </c>
      <c r="C7739" s="250" t="s">
        <v>7904</v>
      </c>
      <c r="D7739" s="251" t="n">
        <v>6321.51</v>
      </c>
    </row>
    <row r="7740" customFormat="false" ht="12.8" hidden="false" customHeight="false" outlineLevel="0" collapsed="false">
      <c r="A7740" s="250" t="n">
        <v>101449</v>
      </c>
      <c r="B7740" s="250" t="s">
        <v>8135</v>
      </c>
      <c r="C7740" s="250" t="s">
        <v>7904</v>
      </c>
      <c r="D7740" s="251" t="n">
        <v>5154.91</v>
      </c>
    </row>
    <row r="7741" customFormat="false" ht="12.8" hidden="false" customHeight="false" outlineLevel="0" collapsed="false">
      <c r="A7741" s="250" t="n">
        <v>101451</v>
      </c>
      <c r="B7741" s="250" t="s">
        <v>7879</v>
      </c>
      <c r="C7741" s="250" t="s">
        <v>7904</v>
      </c>
      <c r="D7741" s="251" t="n">
        <v>6065.16</v>
      </c>
    </row>
    <row r="7742" customFormat="false" ht="12.8" hidden="false" customHeight="false" outlineLevel="0" collapsed="false">
      <c r="A7742" s="250" t="n">
        <v>101452</v>
      </c>
      <c r="B7742" s="250" t="s">
        <v>8136</v>
      </c>
      <c r="C7742" s="250" t="s">
        <v>7904</v>
      </c>
      <c r="D7742" s="251" t="n">
        <v>5222.72</v>
      </c>
    </row>
    <row r="7743" customFormat="false" ht="12.8" hidden="false" customHeight="false" outlineLevel="0" collapsed="false">
      <c r="A7743" s="250" t="n">
        <v>101453</v>
      </c>
      <c r="B7743" s="250" t="s">
        <v>7881</v>
      </c>
      <c r="C7743" s="250" t="s">
        <v>7904</v>
      </c>
      <c r="D7743" s="251" t="n">
        <v>6700.99</v>
      </c>
    </row>
    <row r="7744" customFormat="false" ht="12.8" hidden="false" customHeight="false" outlineLevel="0" collapsed="false">
      <c r="A7744" s="250" t="n">
        <v>101454</v>
      </c>
      <c r="B7744" s="250" t="s">
        <v>8137</v>
      </c>
      <c r="C7744" s="250" t="s">
        <v>7904</v>
      </c>
      <c r="D7744" s="251" t="n">
        <v>7083.57</v>
      </c>
    </row>
    <row r="7745" customFormat="false" ht="12.8" hidden="false" customHeight="false" outlineLevel="0" collapsed="false">
      <c r="A7745" s="250" t="n">
        <v>101456</v>
      </c>
      <c r="B7745" s="250" t="s">
        <v>8138</v>
      </c>
      <c r="C7745" s="250" t="s">
        <v>7904</v>
      </c>
      <c r="D7745" s="251" t="n">
        <v>10611.84</v>
      </c>
    </row>
    <row r="7746" customFormat="false" ht="12.8" hidden="false" customHeight="false" outlineLevel="0" collapsed="false">
      <c r="A7746" s="250" t="n">
        <v>101457</v>
      </c>
      <c r="B7746" s="250" t="s">
        <v>8139</v>
      </c>
      <c r="C7746" s="250" t="s">
        <v>7904</v>
      </c>
      <c r="D7746" s="251" t="n">
        <v>6122.45</v>
      </c>
    </row>
    <row r="7747" customFormat="false" ht="12.8" hidden="false" customHeight="false" outlineLevel="0" collapsed="false">
      <c r="A7747" s="250" t="n">
        <v>101458</v>
      </c>
      <c r="B7747" s="250" t="s">
        <v>8140</v>
      </c>
      <c r="C7747" s="250" t="s">
        <v>7904</v>
      </c>
      <c r="D7747" s="251" t="n">
        <v>5921.59</v>
      </c>
    </row>
    <row r="7748" customFormat="false" ht="12.8" hidden="false" customHeight="false" outlineLevel="0" collapsed="false">
      <c r="A7748" s="250" t="n">
        <v>101459</v>
      </c>
      <c r="B7748" s="250" t="s">
        <v>7887</v>
      </c>
      <c r="C7748" s="250" t="s">
        <v>7904</v>
      </c>
      <c r="D7748" s="251" t="n">
        <v>5183.13</v>
      </c>
    </row>
    <row r="7749" customFormat="false" ht="12.8" hidden="false" customHeight="false" outlineLevel="0" collapsed="false">
      <c r="A7749" s="250" t="n">
        <v>101460</v>
      </c>
      <c r="B7749" s="250" t="s">
        <v>8011</v>
      </c>
      <c r="C7749" s="250" t="s">
        <v>7904</v>
      </c>
      <c r="D7749" s="251" t="n">
        <v>5602.92</v>
      </c>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&amp;C&amp;12&amp;Kffffff&amp;A</oddHeader>
    <oddFooter>&amp;C&amp;12&amp;KffffffPágina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L2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23" activeCellId="0" sqref="D23"/>
    </sheetView>
  </sheetViews>
  <sheetFormatPr defaultColWidth="12.01171875" defaultRowHeight="12.75" zeroHeight="false" outlineLevelRow="0" outlineLevelCol="0"/>
  <cols>
    <col collapsed="false" customWidth="true" hidden="false" outlineLevel="0" max="2" min="2" style="0" width="12.83"/>
    <col collapsed="false" customWidth="true" hidden="false" outlineLevel="0" max="3" min="3" style="0" width="34.83"/>
    <col collapsed="false" customWidth="true" hidden="false" outlineLevel="0" max="4" min="4" style="0" width="32"/>
    <col collapsed="false" customWidth="true" hidden="false" outlineLevel="0" max="7" min="7" style="0" width="17.33"/>
    <col collapsed="false" customWidth="true" hidden="false" outlineLevel="0" max="9" min="9" style="0" width="19"/>
    <col collapsed="false" customWidth="true" hidden="false" outlineLevel="0" max="11" min="11" style="0" width="28.84"/>
  </cols>
  <sheetData>
    <row r="1" customFormat="false" ht="12.75" hidden="false" customHeight="false" outlineLevel="0" collapsed="false">
      <c r="A1" s="252" t="s">
        <v>8141</v>
      </c>
      <c r="B1" s="252"/>
      <c r="C1" s="252"/>
    </row>
    <row r="3" customFormat="false" ht="12.75" hidden="false" customHeight="false" outlineLevel="0" collapsed="false">
      <c r="A3" s="253" t="s">
        <v>8142</v>
      </c>
      <c r="B3" s="253"/>
      <c r="C3" s="253"/>
      <c r="D3" s="253"/>
      <c r="E3" s="253"/>
      <c r="F3" s="254"/>
      <c r="G3" s="255" t="s">
        <v>8143</v>
      </c>
      <c r="I3" s="255" t="s">
        <v>8144</v>
      </c>
      <c r="K3" s="253" t="s">
        <v>8145</v>
      </c>
      <c r="L3" s="253"/>
    </row>
    <row r="4" customFormat="false" ht="12.75" hidden="false" customHeight="false" outlineLevel="0" collapsed="false">
      <c r="A4" s="253" t="s">
        <v>8146</v>
      </c>
      <c r="B4" s="253"/>
      <c r="C4" s="253"/>
      <c r="D4" s="253" t="s">
        <v>8147</v>
      </c>
      <c r="E4" s="253" t="s">
        <v>8148</v>
      </c>
      <c r="F4" s="254"/>
      <c r="G4" s="255" t="s">
        <v>8149</v>
      </c>
      <c r="I4" s="255" t="s">
        <v>8150</v>
      </c>
      <c r="K4" s="255" t="s">
        <v>8151</v>
      </c>
      <c r="L4" s="255" t="s">
        <v>8150</v>
      </c>
    </row>
    <row r="5" customFormat="false" ht="12.75" hidden="false" customHeight="false" outlineLevel="0" collapsed="false">
      <c r="A5" s="256" t="s">
        <v>8152</v>
      </c>
      <c r="B5" s="256"/>
      <c r="C5" s="256"/>
      <c r="D5" s="257" t="n">
        <v>2830.12</v>
      </c>
      <c r="E5" s="257" t="n">
        <f aca="false">21*20+13.79</f>
        <v>433.79</v>
      </c>
      <c r="G5" s="255" t="n">
        <f aca="false">261.44+656.04+856.01+302.78+249.36+170.43+205.45+294.67+410.52+210.88+240.8+722.47+217.44+334.43</f>
        <v>5132.72</v>
      </c>
      <c r="I5" s="255" t="n">
        <f aca="false">E15</f>
        <v>3293.13</v>
      </c>
      <c r="J5" s="258"/>
      <c r="K5" s="255" t="n">
        <v>36</v>
      </c>
      <c r="L5" s="255" t="n">
        <f aca="false">K5*5.14</f>
        <v>185.04</v>
      </c>
    </row>
    <row r="6" customFormat="false" ht="12.75" hidden="false" customHeight="false" outlineLevel="0" collapsed="false">
      <c r="A6" s="256" t="s">
        <v>8153</v>
      </c>
      <c r="B6" s="256"/>
      <c r="C6" s="256"/>
      <c r="D6" s="257" t="n">
        <v>2283.99</v>
      </c>
      <c r="E6" s="257" t="n">
        <f aca="false">17*20+10.49</f>
        <v>350.49</v>
      </c>
      <c r="J6" s="258"/>
    </row>
    <row r="7" customFormat="false" ht="12.75" hidden="false" customHeight="false" outlineLevel="0" collapsed="false">
      <c r="A7" s="256" t="s">
        <v>8154</v>
      </c>
      <c r="B7" s="256"/>
      <c r="C7" s="256"/>
      <c r="D7" s="257" t="n">
        <v>925.73</v>
      </c>
      <c r="E7" s="257" t="n">
        <f aca="false">7*20+2.61</f>
        <v>142.61</v>
      </c>
      <c r="J7" s="258"/>
    </row>
    <row r="8" customFormat="false" ht="12.75" hidden="false" customHeight="false" outlineLevel="0" collapsed="false">
      <c r="A8" s="256" t="s">
        <v>8155</v>
      </c>
      <c r="B8" s="256"/>
      <c r="C8" s="256"/>
      <c r="D8" s="257" t="n">
        <v>1275.76</v>
      </c>
      <c r="E8" s="257" t="n">
        <f aca="false">9*20+15.23</f>
        <v>195.23</v>
      </c>
      <c r="J8" s="258"/>
    </row>
    <row r="9" customFormat="false" ht="12.75" hidden="false" customHeight="false" outlineLevel="0" collapsed="false">
      <c r="A9" s="256" t="s">
        <v>8156</v>
      </c>
      <c r="B9" s="256"/>
      <c r="C9" s="256"/>
      <c r="D9" s="257" t="n">
        <v>1053.09</v>
      </c>
      <c r="E9" s="257" t="n">
        <f aca="false">8*20+1.39</f>
        <v>161.39</v>
      </c>
      <c r="J9" s="258"/>
    </row>
    <row r="10" customFormat="false" ht="12.75" hidden="false" customHeight="false" outlineLevel="0" collapsed="false">
      <c r="A10" s="256" t="s">
        <v>8157</v>
      </c>
      <c r="B10" s="256"/>
      <c r="C10" s="256"/>
      <c r="D10" s="257" t="n">
        <v>501.52</v>
      </c>
      <c r="E10" s="257" t="n">
        <f aca="false">3*20+17.18</f>
        <v>77.18</v>
      </c>
      <c r="J10" s="258"/>
    </row>
    <row r="11" customFormat="false" ht="12.75" hidden="false" customHeight="false" outlineLevel="0" collapsed="false">
      <c r="A11" s="256" t="s">
        <v>8158</v>
      </c>
      <c r="B11" s="256"/>
      <c r="C11" s="256"/>
      <c r="D11" s="257" t="n">
        <v>1643.62</v>
      </c>
      <c r="E11" s="257" t="n">
        <f aca="false">12*20+2.81</f>
        <v>242.81</v>
      </c>
      <c r="F11" s="0" t="s">
        <v>8159</v>
      </c>
      <c r="J11" s="258"/>
    </row>
    <row r="12" customFormat="false" ht="12.75" hidden="false" customHeight="false" outlineLevel="0" collapsed="false">
      <c r="A12" s="256" t="s">
        <v>8160</v>
      </c>
      <c r="B12" s="256"/>
      <c r="C12" s="256"/>
      <c r="D12" s="257" t="n">
        <v>895.41</v>
      </c>
      <c r="E12" s="257" t="n">
        <f aca="false">6*20+17.55</f>
        <v>137.55</v>
      </c>
      <c r="J12" s="258"/>
    </row>
    <row r="13" customFormat="false" ht="12.75" hidden="false" customHeight="false" outlineLevel="0" collapsed="false">
      <c r="A13" s="256" t="s">
        <v>8161</v>
      </c>
      <c r="B13" s="256"/>
      <c r="C13" s="256"/>
      <c r="D13" s="257" t="n">
        <v>6906.44</v>
      </c>
      <c r="E13" s="257" t="n">
        <f aca="false">49*20+2.46</f>
        <v>982.46</v>
      </c>
      <c r="F13" s="0" t="s">
        <v>8162</v>
      </c>
      <c r="J13" s="258"/>
    </row>
    <row r="14" customFormat="false" ht="12.75" hidden="false" customHeight="false" outlineLevel="0" collapsed="false">
      <c r="A14" s="256" t="s">
        <v>8163</v>
      </c>
      <c r="B14" s="256"/>
      <c r="C14" s="256"/>
      <c r="D14" s="257" t="n">
        <f aca="false">2521.74+2442.48</f>
        <v>4964.22</v>
      </c>
      <c r="E14" s="257" t="n">
        <f aca="false">28*20+9.62</f>
        <v>569.62</v>
      </c>
      <c r="J14" s="258"/>
    </row>
    <row r="15" customFormat="false" ht="12.75" hidden="false" customHeight="false" outlineLevel="0" collapsed="false">
      <c r="A15" s="259" t="s">
        <v>8164</v>
      </c>
      <c r="B15" s="259"/>
      <c r="C15" s="259"/>
      <c r="D15" s="255" t="n">
        <f aca="false">SUM(D5:D14)</f>
        <v>23279.9</v>
      </c>
      <c r="E15" s="255" t="n">
        <f aca="false">SUM(E5:E14)</f>
        <v>3293.13</v>
      </c>
      <c r="K15" s="255" t="s">
        <v>8165</v>
      </c>
    </row>
    <row r="16" customFormat="false" ht="12.75" hidden="false" customHeight="false" outlineLevel="0" collapsed="false">
      <c r="K16" s="255" t="n">
        <v>9.4</v>
      </c>
    </row>
    <row r="17" customFormat="false" ht="12.75" hidden="false" customHeight="false" outlineLevel="0" collapsed="false">
      <c r="A17" s="253" t="s">
        <v>189</v>
      </c>
      <c r="B17" s="253"/>
      <c r="C17" s="253"/>
      <c r="D17" s="253"/>
      <c r="E17" s="253"/>
      <c r="F17" s="254"/>
      <c r="G17" s="255" t="s">
        <v>8166</v>
      </c>
      <c r="I17" s="255" t="s">
        <v>182</v>
      </c>
      <c r="K17" s="255" t="s">
        <v>8167</v>
      </c>
    </row>
    <row r="18" customFormat="false" ht="12.75" hidden="false" customHeight="false" outlineLevel="0" collapsed="false">
      <c r="A18" s="255" t="s">
        <v>8168</v>
      </c>
      <c r="B18" s="255"/>
      <c r="C18" s="255"/>
      <c r="D18" s="255" t="s">
        <v>8169</v>
      </c>
      <c r="E18" s="255"/>
      <c r="F18" s="254"/>
      <c r="G18" s="255" t="s">
        <v>8170</v>
      </c>
      <c r="I18" s="255" t="s">
        <v>8170</v>
      </c>
      <c r="K18" s="255" t="n">
        <v>15.9</v>
      </c>
    </row>
    <row r="19" customFormat="false" ht="12.75" hidden="false" customHeight="false" outlineLevel="0" collapsed="false">
      <c r="A19" s="260" t="s">
        <v>8171</v>
      </c>
      <c r="B19" s="260"/>
      <c r="C19" s="260"/>
      <c r="D19" s="261" t="n">
        <v>51</v>
      </c>
      <c r="E19" s="261"/>
      <c r="G19" s="255" t="n">
        <f aca="false">6.5</f>
        <v>6.5</v>
      </c>
      <c r="I19" s="255" t="n">
        <f aca="false">(((21*20)+13.79)+((17*20)+10.49)+((7*20)+2.61)+((9*20)+15.23)+((8*20)+1.39)+((3*20)+17.18)+((12*20)+2.81)+((6*20)+17.55)+((49*20)+2.46))*2+((8*7.4)+7.9)</f>
        <v>5514.12</v>
      </c>
    </row>
    <row r="20" customFormat="false" ht="12.75" hidden="false" customHeight="false" outlineLevel="0" collapsed="false">
      <c r="A20" s="260" t="s">
        <v>209</v>
      </c>
      <c r="B20" s="260"/>
      <c r="C20" s="260"/>
      <c r="D20" s="261" t="n">
        <v>28</v>
      </c>
      <c r="E20" s="261"/>
    </row>
    <row r="21" customFormat="false" ht="12.75" hidden="false" customHeight="false" outlineLevel="0" collapsed="false">
      <c r="A21" s="260" t="s">
        <v>8172</v>
      </c>
      <c r="B21" s="260"/>
      <c r="C21" s="260"/>
      <c r="D21" s="261" t="n">
        <f aca="false">284.06+14.35</f>
        <v>298.41</v>
      </c>
      <c r="E21" s="261"/>
    </row>
    <row r="22" customFormat="false" ht="12.75" hidden="false" customHeight="false" outlineLevel="0" collapsed="false">
      <c r="A22" s="260" t="s">
        <v>8173</v>
      </c>
      <c r="B22" s="260"/>
      <c r="C22" s="260"/>
      <c r="D22" s="261" t="n">
        <v>450</v>
      </c>
      <c r="E22" s="261"/>
    </row>
    <row r="23" customFormat="false" ht="12.75" hidden="false" customHeight="false" outlineLevel="0" collapsed="false">
      <c r="A23" s="260" t="s">
        <v>8174</v>
      </c>
      <c r="B23" s="260"/>
      <c r="C23" s="260"/>
      <c r="D23" s="261" t="n">
        <f aca="false">819.49-5.4-141.71</f>
        <v>672.38</v>
      </c>
      <c r="E23" s="261"/>
    </row>
    <row r="24" customFormat="false" ht="12.75" hidden="false" customHeight="false" outlineLevel="0" collapsed="false">
      <c r="A24" s="260" t="s">
        <v>8175</v>
      </c>
      <c r="B24" s="260"/>
      <c r="C24" s="260"/>
      <c r="D24" s="261" t="n">
        <v>179.4</v>
      </c>
      <c r="E24" s="261"/>
    </row>
    <row r="25" customFormat="false" ht="12.75" hidden="false" customHeight="false" outlineLevel="0" collapsed="false">
      <c r="A25" s="260" t="s">
        <v>8176</v>
      </c>
      <c r="B25" s="260"/>
      <c r="C25" s="260"/>
      <c r="D25" s="261" t="n">
        <v>8</v>
      </c>
      <c r="E25" s="261"/>
    </row>
    <row r="26" customFormat="false" ht="12.75" hidden="false" customHeight="false" outlineLevel="0" collapsed="false">
      <c r="A26" s="260"/>
      <c r="B26" s="260"/>
      <c r="C26" s="260"/>
      <c r="D26" s="261"/>
      <c r="E26" s="261"/>
    </row>
    <row r="27" customFormat="false" ht="12.75" hidden="false" customHeight="false" outlineLevel="0" collapsed="false">
      <c r="A27" s="260"/>
      <c r="B27" s="260"/>
      <c r="C27" s="260"/>
      <c r="D27" s="261"/>
      <c r="E27" s="261"/>
    </row>
  </sheetData>
  <mergeCells count="26">
    <mergeCell ref="A1:C1"/>
    <mergeCell ref="A3:E3"/>
    <mergeCell ref="K3:L3"/>
    <mergeCell ref="A4:C4"/>
    <mergeCell ref="A5:C5"/>
    <mergeCell ref="A6:C6"/>
    <mergeCell ref="A7:C7"/>
    <mergeCell ref="A8:C8"/>
    <mergeCell ref="A9:C9"/>
    <mergeCell ref="A10:C10"/>
    <mergeCell ref="A11:C11"/>
    <mergeCell ref="A12:C12"/>
    <mergeCell ref="A13:C13"/>
    <mergeCell ref="A14:C14"/>
    <mergeCell ref="A15:C15"/>
    <mergeCell ref="A17:D17"/>
    <mergeCell ref="A18:C18"/>
    <mergeCell ref="A19:C19"/>
    <mergeCell ref="A20:C20"/>
    <mergeCell ref="A21:C21"/>
    <mergeCell ref="A22:C22"/>
    <mergeCell ref="A23:C23"/>
    <mergeCell ref="A24:C24"/>
    <mergeCell ref="A25:C25"/>
    <mergeCell ref="A26:C26"/>
    <mergeCell ref="A27:C27"/>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&amp;C&amp;12&amp;Kffffff&amp;A</oddHeader>
    <oddFooter>&amp;C&amp;12&amp;KffffffPágina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186"/>
  <sheetViews>
    <sheetView showFormulas="false" showGridLines="true" showRowColHeaders="true" showZeros="true" rightToLeft="false" tabSelected="false" showOutlineSymbols="true" defaultGridColor="true" view="normal" topLeftCell="A160" colorId="64" zoomScale="100" zoomScaleNormal="100" zoomScalePageLayoutView="100" workbookViewId="0">
      <selection pane="topLeft" activeCell="A1" activeCellId="0" sqref="A1"/>
    </sheetView>
  </sheetViews>
  <sheetFormatPr defaultColWidth="12.76171875" defaultRowHeight="12.8" zeroHeight="false" outlineLevelRow="0" outlineLevelCol="0"/>
  <cols>
    <col collapsed="false" customWidth="true" hidden="false" outlineLevel="0" max="1" min="1" style="0" width="50.54"/>
  </cols>
  <sheetData>
    <row r="1" customFormat="false" ht="13.8" hidden="false" customHeight="false" outlineLevel="0" collapsed="false">
      <c r="A1" s="21" t="str">
        <f aca="false">'Planilha Orçamentária'!$D$9</f>
        <v>Serviço</v>
      </c>
      <c r="B1" s="21" t="str">
        <f aca="false">'Planilha Orçamentária'!$E$9</f>
        <v>Un.</v>
      </c>
      <c r="C1" s="22" t="str">
        <f aca="false">'Planilha Orçamentária'!$F$9</f>
        <v>Quant.</v>
      </c>
      <c r="D1" s="23" t="str">
        <f aca="false">'Planilha Orçamentária'!$G$9</f>
        <v>Custo (R$)</v>
      </c>
      <c r="E1" s="23"/>
      <c r="F1" s="24" t="str">
        <f aca="false">'Planilha Orçamentária'!$I$9</f>
        <v>Total (R$)</v>
      </c>
      <c r="G1" s="24"/>
    </row>
    <row r="2" customFormat="false" ht="13.8" hidden="false" customHeight="false" outlineLevel="0" collapsed="false">
      <c r="A2" s="262" t="str">
        <f aca="false">'Planilha Orçamentária'!B11</f>
        <v>SERVIÇOS PRELIMINARES</v>
      </c>
      <c r="B2" s="262"/>
      <c r="C2" s="262"/>
      <c r="D2" s="262"/>
      <c r="E2" s="262"/>
      <c r="F2" s="262"/>
      <c r="G2" s="262"/>
    </row>
    <row r="3" customFormat="false" ht="37.85" hidden="false" customHeight="false" outlineLevel="0" collapsed="false">
      <c r="A3" s="31" t="str">
        <f aca="false">'Planilha Orçamentária'!$D$12</f>
        <v>FORNECIMENTO E INSTALAÇÃO DE PLACA DE OBRA COM CHAPA GALVANIZADA E ESTRUTURA DE MADEIRA. AF_03/2022_PS</v>
      </c>
      <c r="B3" s="32" t="str">
        <f aca="false">'Planilha Orçamentária'!$E$12</f>
        <v>M2</v>
      </c>
      <c r="C3" s="33" t="n">
        <f aca="false">'Planilha Orçamentária'!$F$12</f>
        <v>9</v>
      </c>
      <c r="D3" s="34" t="str">
        <f aca="false">'Planilha Orçamentária'!$G$12</f>
        <v>R$</v>
      </c>
      <c r="E3" s="35" t="n">
        <f aca="false">'Planilha Orçamentária'!$H$12</f>
        <v>470.52</v>
      </c>
      <c r="F3" s="34" t="str">
        <f aca="false">'Planilha Orçamentária'!$I$12</f>
        <v>R$</v>
      </c>
      <c r="G3" s="36" t="n">
        <f aca="false">'Planilha Orçamentária'!$J$12</f>
        <v>4234.68</v>
      </c>
    </row>
    <row r="4" customFormat="false" ht="13.8" hidden="false" customHeight="false" outlineLevel="0" collapsed="false">
      <c r="A4" s="40"/>
      <c r="B4" s="41"/>
      <c r="C4" s="42"/>
      <c r="D4" s="43"/>
      <c r="E4" s="44" t="str">
        <f aca="false">'Planilha Orçamentária'!$H$13</f>
        <v>Sub-total:</v>
      </c>
      <c r="F4" s="10" t="str">
        <f aca="false">'Planilha Orçamentária'!$I$13</f>
        <v>R$</v>
      </c>
      <c r="G4" s="45" t="n">
        <f aca="false">'Planilha Orçamentária'!$J$13</f>
        <v>4234.68</v>
      </c>
    </row>
    <row r="5" customFormat="false" ht="25.25" hidden="false" customHeight="false" outlineLevel="0" collapsed="false">
      <c r="A5" s="263" t="str">
        <f aca="false">'Planilha Orçamentária'!B14</f>
        <v>PAVIMENTAÇÃO ASFÁLTICA - RUA CELSO BENEDITO DE MADUREIRA MOREIRA, RUA JOSÉ MARIA DO AMARAL, RUA JOSÉ ORTEGA LOPES E RUA ROSA M. VENTRELLA</v>
      </c>
      <c r="B5" s="263"/>
      <c r="C5" s="263"/>
      <c r="D5" s="263"/>
      <c r="E5" s="263"/>
      <c r="F5" s="263"/>
      <c r="G5" s="263"/>
    </row>
    <row r="6" customFormat="false" ht="13.8" hidden="false" customHeight="false" outlineLevel="0" collapsed="false">
      <c r="A6" s="263" t="str">
        <f aca="false">'Planilha Orçamentária'!B15</f>
        <v>TERRAPLANAGEM </v>
      </c>
      <c r="B6" s="263"/>
      <c r="C6" s="263"/>
      <c r="D6" s="263"/>
      <c r="E6" s="263"/>
      <c r="F6" s="263"/>
      <c r="G6" s="263"/>
    </row>
    <row r="7" customFormat="false" ht="50.5" hidden="false" customHeight="false" outlineLevel="0" collapsed="false">
      <c r="A7" s="52" t="str">
        <f aca="false">'Planilha Orçamentária'!$D$16</f>
        <v>LIMPEZA MECANIZADA DE CAMADA VEGETAL, VEGETAÇÃO E PEQUENAS ÁRVORES (DIÂMETRO DE TRONCO MENOR QUE 0,20 M), COM TRATOR DE ESTEIRAS.AF_05/2018</v>
      </c>
      <c r="B7" s="53" t="str">
        <f aca="false">'Planilha Orçamentária'!$E$16</f>
        <v>M2</v>
      </c>
      <c r="C7" s="54" t="n">
        <f aca="false">'Planilha Orçamentária'!$F$16</f>
        <v>2168.975</v>
      </c>
      <c r="D7" s="55" t="str">
        <f aca="false">'Planilha Orçamentária'!$G$16</f>
        <v>R$</v>
      </c>
      <c r="E7" s="56" t="n">
        <f aca="false">'Planilha Orçamentária'!$H$16</f>
        <v>0.69</v>
      </c>
      <c r="F7" s="55" t="str">
        <f aca="false">'Planilha Orçamentária'!$I$16</f>
        <v>R$</v>
      </c>
      <c r="G7" s="57" t="n">
        <f aca="false">'Planilha Orçamentária'!$J$16</f>
        <v>1496.59275</v>
      </c>
    </row>
    <row r="8" customFormat="false" ht="63.1" hidden="false" customHeight="false" outlineLevel="0" collapsed="false">
      <c r="A8" s="58" t="str">
        <f aca="false">'Planilha Orçamentária'!$D$17</f>
        <v>CARGA, MANOBRA E DESCARGA DE SOLOS E MATERIAIS GRANULARES EM CAMINHÃO BASCULANTE 10 M³ - CARGA COM ESCAVADEIRA HIDRÁULICA (CAÇAMBA DE 1,20 M³ / 155 HP) E DESCARGA LIVRE (UNIDADE: M3). AF_07/2020</v>
      </c>
      <c r="B8" s="59" t="str">
        <f aca="false">'Planilha Orçamentária'!$E$17</f>
        <v>M3</v>
      </c>
      <c r="C8" s="54" t="n">
        <f aca="false">'Planilha Orçamentária'!$F$17</f>
        <v>281.96675</v>
      </c>
      <c r="D8" s="55" t="str">
        <f aca="false">'Planilha Orçamentária'!$G$17</f>
        <v>R$</v>
      </c>
      <c r="E8" s="56" t="n">
        <f aca="false">'Planilha Orçamentária'!$H$17</f>
        <v>7.22</v>
      </c>
      <c r="F8" s="55" t="str">
        <f aca="false">'Planilha Orçamentária'!$I$17</f>
        <v>R$</v>
      </c>
      <c r="G8" s="57" t="n">
        <f aca="false">'Planilha Orçamentária'!$J$17</f>
        <v>2035.799935</v>
      </c>
    </row>
    <row r="9" customFormat="false" ht="37.85" hidden="false" customHeight="false" outlineLevel="0" collapsed="false">
      <c r="A9" s="60" t="str">
        <f aca="false">'Planilha Orçamentária'!$D$18</f>
        <v>TRANSPORTE COM CAMINHÃO BASCULANTE DE 10 M³, EM VIA URBANA PAVIMENTADA, DMT ATÉ 30 KM (UNIDADE: M3XKM). AF_07/2020</v>
      </c>
      <c r="B9" s="59" t="str">
        <f aca="false">'Planilha Orçamentária'!$E$18</f>
        <v>M3XKM</v>
      </c>
      <c r="C9" s="54" t="n">
        <f aca="false">'Planilha Orçamentária'!$F$18</f>
        <v>4483.271325</v>
      </c>
      <c r="D9" s="55" t="str">
        <f aca="false">'Planilha Orçamentária'!$G$18</f>
        <v>R$</v>
      </c>
      <c r="E9" s="56" t="n">
        <f aca="false">'Planilha Orçamentária'!$H$18</f>
        <v>2.56</v>
      </c>
      <c r="F9" s="55" t="str">
        <f aca="false">'Planilha Orçamentária'!$I$18</f>
        <v>R$</v>
      </c>
      <c r="G9" s="57" t="n">
        <f aca="false">'Planilha Orçamentária'!$J$18</f>
        <v>11477.174592</v>
      </c>
    </row>
    <row r="10" customFormat="false" ht="75.75" hidden="false" customHeight="false" outlineLevel="0" collapsed="false">
      <c r="A10" s="52" t="str">
        <f aca="false">'Planilha Orçamentária'!$D$19</f>
        <v>ESCAVAÇÃO HORIZONTAL, INCLUINDO ESCARIFICAÇÃO, CARGA, DESCARGA E TRANSPORTE EM SOLO DE 2A CATEGORIA COM TRATOR DE ESTEIRAS (170HP/LÂMINA: 5,20M3) E CAMINHÃO BASCULANTE DE 10M3, DMT ATÉ 200M. AF_07/2020</v>
      </c>
      <c r="B10" s="59" t="str">
        <f aca="false">'Planilha Orçamentária'!$E$19</f>
        <v>M3</v>
      </c>
      <c r="C10" s="54" t="n">
        <f aca="false">'Planilha Orçamentária'!$F$19</f>
        <v>2547.2205</v>
      </c>
      <c r="D10" s="62" t="str">
        <f aca="false">'Planilha Orçamentária'!$G$19</f>
        <v>R$</v>
      </c>
      <c r="E10" s="56" t="n">
        <f aca="false">'Planilha Orçamentária'!$H$19</f>
        <v>16.78</v>
      </c>
      <c r="F10" s="55" t="str">
        <f aca="false">'Planilha Orçamentária'!$I$19</f>
        <v>R$</v>
      </c>
      <c r="G10" s="57" t="n">
        <f aca="false">'Planilha Orçamentária'!$J$19</f>
        <v>42742.35999</v>
      </c>
    </row>
    <row r="11" customFormat="false" ht="37.85" hidden="false" customHeight="false" outlineLevel="0" collapsed="false">
      <c r="A11" s="60" t="str">
        <f aca="false">'Planilha Orçamentária'!$D$20</f>
        <v>TRANSPORTE COM CAMINHÃO BASCULANTE DE 10 M³, EM VIA URBANA PAVIMENTADA, DMT ATÉ 30 KM (UNIDADE: M3XKM). AF_07/2020</v>
      </c>
      <c r="B11" s="59" t="str">
        <f aca="false">'Planilha Orçamentária'!$E$20</f>
        <v>M3XKM</v>
      </c>
      <c r="C11" s="54" t="n">
        <f aca="false">'Planilha Orçamentária'!$F$20</f>
        <v>52651.047735</v>
      </c>
      <c r="D11" s="55" t="str">
        <f aca="false">'Planilha Orçamentária'!$G$20</f>
        <v>R$</v>
      </c>
      <c r="E11" s="56" t="n">
        <f aca="false">'Planilha Orçamentária'!$H$20</f>
        <v>2.56</v>
      </c>
      <c r="F11" s="55" t="str">
        <f aca="false">'Planilha Orçamentária'!$I$20</f>
        <v>R$</v>
      </c>
      <c r="G11" s="57" t="n">
        <f aca="false">'Planilha Orçamentária'!$J$20</f>
        <v>134786.6822016</v>
      </c>
    </row>
    <row r="12" customFormat="false" ht="37.85" hidden="false" customHeight="false" outlineLevel="0" collapsed="false">
      <c r="A12" s="60" t="str">
        <f aca="false">'Planilha Orçamentária'!$D$21</f>
        <v>REGULARIZAÇÃO E COMPACTAÇÃO DE SUBLEITO DE SOLO  PREDOMINANTEMENTE ARGILOSO. AF_11/2019</v>
      </c>
      <c r="B12" s="53" t="str">
        <f aca="false">'Planilha Orçamentária'!$E$21</f>
        <v>M2</v>
      </c>
      <c r="C12" s="54" t="n">
        <f aca="false">'Planilha Orçamentária'!$F$21</f>
        <v>5660.49</v>
      </c>
      <c r="D12" s="55" t="str">
        <f aca="false">'Planilha Orçamentária'!$G$21</f>
        <v>R$</v>
      </c>
      <c r="E12" s="56" t="n">
        <f aca="false">'Planilha Orçamentária'!$H$21</f>
        <v>2.14</v>
      </c>
      <c r="F12" s="55" t="str">
        <f aca="false">'Planilha Orçamentária'!$I$21</f>
        <v>R$</v>
      </c>
      <c r="G12" s="57" t="n">
        <f aca="false">'Planilha Orçamentária'!$J$21</f>
        <v>12113.4486</v>
      </c>
    </row>
    <row r="13" customFormat="false" ht="75.75" hidden="false" customHeight="false" outlineLevel="0" collapsed="false">
      <c r="A13" s="65" t="str">
        <f aca="false">'Planilha Orçamentária'!$D$22</f>
        <v>EXECUÇÃO E COMPACTAÇÃO DE BASE E OU SUB-BASE PARA PAVIMENTAÇÃO DE SOLO (PREDOMINANTEMENTE ARENOSO) COM CIMENTO (TEOR DE 4%)  - EXCLUSIVE SOLO, ESCAVAÇÃO, CARGA E TRANSPORTE. AF_11/2019 – 20CM</v>
      </c>
      <c r="B13" s="59" t="str">
        <f aca="false">'Planilha Orçamentária'!$E$22</f>
        <v>M3</v>
      </c>
      <c r="C13" s="54" t="n">
        <f aca="false">'Planilha Orçamentária'!$F$22</f>
        <v>1132.098</v>
      </c>
      <c r="D13" s="55" t="str">
        <f aca="false">'Planilha Orçamentária'!$G$22</f>
        <v>R$</v>
      </c>
      <c r="E13" s="56" t="n">
        <f aca="false">'Planilha Orçamentária'!$H$22</f>
        <v>127.87</v>
      </c>
      <c r="F13" s="55" t="str">
        <f aca="false">'Planilha Orçamentária'!$I$22</f>
        <v>R$</v>
      </c>
      <c r="G13" s="57" t="n">
        <f aca="false">'Planilha Orçamentária'!$J$22</f>
        <v>144761.37126</v>
      </c>
    </row>
    <row r="14" customFormat="false" ht="63.1" hidden="false" customHeight="false" outlineLevel="0" collapsed="false">
      <c r="A14" s="58" t="str">
        <f aca="false">'Planilha Orçamentária'!$D$23</f>
        <v>CARGA, MANOBRA E DESCARGA DE SOLOS E MATERIAIS GRANULARES EM CAMINHÃO BASCULANTE 10 M³ - CARGA COM ESCAVADEIRA HIDRÁULICA (CAÇAMBA DE 1,20 M³ / 155 HP) E DESCARGA LIVRE (UNIDADE: M3). AF_07/2020</v>
      </c>
      <c r="B14" s="59" t="str">
        <f aca="false">'Planilha Orçamentária'!$E$23</f>
        <v>M3</v>
      </c>
      <c r="C14" s="54" t="n">
        <f aca="false">'Planilha Orçamentária'!$F$23</f>
        <v>747.18468</v>
      </c>
      <c r="D14" s="55" t="str">
        <f aca="false">'Planilha Orçamentária'!$G$23</f>
        <v>R$</v>
      </c>
      <c r="E14" s="56" t="n">
        <f aca="false">'Planilha Orçamentária'!$H$23</f>
        <v>7.22</v>
      </c>
      <c r="F14" s="55" t="str">
        <f aca="false">'Planilha Orçamentária'!$I$23</f>
        <v>R$</v>
      </c>
      <c r="G14" s="57" t="n">
        <f aca="false">'Planilha Orçamentária'!$J$23</f>
        <v>5394.6733896</v>
      </c>
    </row>
    <row r="15" customFormat="false" ht="37.85" hidden="false" customHeight="false" outlineLevel="0" collapsed="false">
      <c r="A15" s="69" t="str">
        <f aca="false">'Planilha Orçamentária'!$D$24</f>
        <v>TRANSPORTE COM CAMINHÃO BASCULANTE DE 10 M³, EM VIA URBANA PAVIMENTADA, DMT ATÉ 30 KM (UNIDADE: M3XKM). AF_07/2020</v>
      </c>
      <c r="B15" s="70" t="str">
        <f aca="false">'Planilha Orçamentária'!$E$24</f>
        <v>M3XKM</v>
      </c>
      <c r="C15" s="71" t="n">
        <f aca="false">'Planilha Orçamentária'!$F$24</f>
        <v>18799.1665488</v>
      </c>
      <c r="D15" s="72" t="str">
        <f aca="false">'Planilha Orçamentária'!$G$24</f>
        <v>R$</v>
      </c>
      <c r="E15" s="35" t="n">
        <f aca="false">'Planilha Orçamentária'!$H$24</f>
        <v>2.56</v>
      </c>
      <c r="F15" s="72" t="str">
        <f aca="false">'Planilha Orçamentária'!$I$24</f>
        <v>R$</v>
      </c>
      <c r="G15" s="36" t="n">
        <f aca="false">'Planilha Orçamentária'!$J$24</f>
        <v>48125.866364928</v>
      </c>
    </row>
    <row r="16" customFormat="false" ht="13.8" hidden="false" customHeight="false" outlineLevel="0" collapsed="false">
      <c r="A16" s="75"/>
      <c r="B16" s="74"/>
      <c r="C16" s="76"/>
      <c r="D16" s="77"/>
      <c r="E16" s="44" t="str">
        <f aca="false">'Planilha Orçamentária'!$H$25</f>
        <v>Sub-total:</v>
      </c>
      <c r="F16" s="78" t="str">
        <f aca="false">'Planilha Orçamentária'!$I$25</f>
        <v>R$</v>
      </c>
      <c r="G16" s="79" t="n">
        <f aca="false">'Planilha Orçamentária'!$J$25</f>
        <v>402933.969083128</v>
      </c>
    </row>
    <row r="17" customFormat="false" ht="13.8" hidden="false" customHeight="false" outlineLevel="0" collapsed="false">
      <c r="A17" s="262" t="str">
        <f aca="false">'Planilha Orçamentária'!B26</f>
        <v>EXECUÇÃO DE BASE E IMPRIMAÇÃO </v>
      </c>
      <c r="B17" s="262"/>
      <c r="C17" s="262"/>
      <c r="D17" s="262"/>
      <c r="E17" s="262"/>
      <c r="F17" s="262"/>
      <c r="G17" s="262"/>
    </row>
    <row r="18" customFormat="false" ht="50.5" hidden="false" customHeight="false" outlineLevel="0" collapsed="false">
      <c r="A18" s="52" t="str">
        <f aca="false">'Planilha Orçamentária'!$D$27</f>
        <v>EXECUÇÃO E COMPACTAÇÃO DE BASE E OU SUB BASE PARA PAVIMENTAÇÃO DE BRITA GRADUADA SIMPLES – EXCLUSIVE CARGA E TRANSPORTE. AF_11/2019 – 15CM</v>
      </c>
      <c r="B18" s="59" t="str">
        <f aca="false">'Planilha Orçamentária'!$E$27</f>
        <v>M3</v>
      </c>
      <c r="C18" s="54" t="n">
        <f aca="false">'Planilha Orçamentária'!$F$27</f>
        <v>849.0735</v>
      </c>
      <c r="D18" s="55" t="str">
        <f aca="false">'Planilha Orçamentária'!$G$27</f>
        <v>R$</v>
      </c>
      <c r="E18" s="56" t="n">
        <f aca="false">'Planilha Orçamentária'!$H$27</f>
        <v>128.59</v>
      </c>
      <c r="F18" s="55" t="str">
        <f aca="false">'Planilha Orçamentária'!$I$27</f>
        <v>R$</v>
      </c>
      <c r="G18" s="57" t="n">
        <f aca="false">'Planilha Orçamentária'!$J$27</f>
        <v>109182.361365</v>
      </c>
    </row>
    <row r="19" customFormat="false" ht="63.1" hidden="false" customHeight="false" outlineLevel="0" collapsed="false">
      <c r="A19" s="58" t="str">
        <f aca="false">'Planilha Orçamentária'!$D$28</f>
        <v>CARGA, MANOBRA E DESCARGA DE SOLOS E MATERIAIS GRANULARES EM CAMINHÃO BASCULANTE 10 M³ - CARGA COM ESCAVADEIRA HIDRÁULICA (CAÇAMBA DE 1,20 M³ / 155 HP) E DESCARGA LIVRE (UNIDADE: M3). AF_07/2020</v>
      </c>
      <c r="B19" s="59" t="str">
        <f aca="false">'Planilha Orçamentária'!$E$28</f>
        <v>M3</v>
      </c>
      <c r="C19" s="54" t="n">
        <f aca="false">'Planilha Orçamentária'!$F$28</f>
        <v>849.0735</v>
      </c>
      <c r="D19" s="55" t="str">
        <f aca="false">'Planilha Orçamentária'!$G$28</f>
        <v>R$</v>
      </c>
      <c r="E19" s="56" t="n">
        <f aca="false">'Planilha Orçamentária'!$H$28</f>
        <v>7.22</v>
      </c>
      <c r="F19" s="55" t="str">
        <f aca="false">'Planilha Orçamentária'!$I$28</f>
        <v>R$</v>
      </c>
      <c r="G19" s="57" t="n">
        <f aca="false">'Planilha Orçamentária'!$J$28</f>
        <v>6130.31067</v>
      </c>
    </row>
    <row r="20" customFormat="false" ht="37.85" hidden="false" customHeight="false" outlineLevel="0" collapsed="false">
      <c r="A20" s="65" t="str">
        <f aca="false">'Planilha Orçamentária'!$D$29</f>
        <v>TRANSPORTE COM CAMINHÃO BASCULANTE DE 10 M³, EM VIA URBANA PAVIMENTADA, DMT ATÉ 30 KM (UNIDADE: M3XKM). AF_07/2020</v>
      </c>
      <c r="B20" s="59" t="str">
        <f aca="false">'Planilha Orçamentária'!$E$29</f>
        <v>M3XKM</v>
      </c>
      <c r="C20" s="54" t="n">
        <f aca="false">'Planilha Orçamentária'!$F$29</f>
        <v>21362.68926</v>
      </c>
      <c r="D20" s="55" t="str">
        <f aca="false">'Planilha Orçamentária'!$G$29</f>
        <v>R$</v>
      </c>
      <c r="E20" s="56" t="n">
        <f aca="false">'Planilha Orçamentária'!$H$29</f>
        <v>2.56</v>
      </c>
      <c r="F20" s="55" t="str">
        <f aca="false">'Planilha Orçamentária'!$I$29</f>
        <v>R$</v>
      </c>
      <c r="G20" s="57" t="n">
        <f aca="false">'Planilha Orçamentária'!$J$29</f>
        <v>54688.4845056</v>
      </c>
    </row>
    <row r="21" customFormat="false" ht="13.8" hidden="false" customHeight="false" outlineLevel="0" collapsed="false">
      <c r="A21" s="65" t="str">
        <f aca="false">'Planilha Orçamentária'!$D$30</f>
        <v>Imprimação betuminosa impermeabilizante</v>
      </c>
      <c r="B21" s="59" t="str">
        <f aca="false">'Planilha Orçamentária'!$E$30</f>
        <v>M2</v>
      </c>
      <c r="C21" s="54" t="n">
        <f aca="false">'Planilha Orçamentária'!$F$30</f>
        <v>5660.49</v>
      </c>
      <c r="D21" s="55" t="str">
        <f aca="false">'Planilha Orçamentária'!$G$30</f>
        <v>R$</v>
      </c>
      <c r="E21" s="80" t="n">
        <f aca="false">'Planilha Orçamentária'!$H$30</f>
        <v>15.59</v>
      </c>
      <c r="F21" s="55" t="str">
        <f aca="false">'Planilha Orçamentária'!$I$30</f>
        <v>R$</v>
      </c>
      <c r="G21" s="57" t="n">
        <f aca="false">'Planilha Orçamentária'!$J$30</f>
        <v>88247.0391</v>
      </c>
    </row>
    <row r="22" customFormat="false" ht="13.8" hidden="false" customHeight="false" outlineLevel="0" collapsed="false">
      <c r="A22" s="65" t="str">
        <f aca="false">'Planilha Orçamentária'!$D$31</f>
        <v>Imprimação betuminosa ligante</v>
      </c>
      <c r="B22" s="59" t="str">
        <f aca="false">'Planilha Orçamentária'!$E$31</f>
        <v>M2</v>
      </c>
      <c r="C22" s="54" t="n">
        <f aca="false">'Planilha Orçamentária'!$F$31</f>
        <v>11320.98</v>
      </c>
      <c r="D22" s="55" t="str">
        <f aca="false">'Planilha Orçamentária'!$G$31</f>
        <v>R$</v>
      </c>
      <c r="E22" s="80" t="n">
        <f aca="false">'Planilha Orçamentária'!$H$31</f>
        <v>6.02</v>
      </c>
      <c r="F22" s="55" t="str">
        <f aca="false">'Planilha Orçamentária'!$I$31</f>
        <v>R$</v>
      </c>
      <c r="G22" s="57" t="n">
        <f aca="false">'Planilha Orçamentária'!$J$31</f>
        <v>68152.2996</v>
      </c>
    </row>
    <row r="23" customFormat="false" ht="13.8" hidden="false" customHeight="false" outlineLevel="0" collapsed="false">
      <c r="A23" s="75"/>
      <c r="B23" s="74"/>
      <c r="C23" s="76"/>
      <c r="D23" s="77"/>
      <c r="E23" s="44" t="str">
        <f aca="false">'Planilha Orçamentária'!$H$32</f>
        <v>Sub-total:</v>
      </c>
      <c r="F23" s="78" t="str">
        <f aca="false">'Planilha Orçamentária'!$I$32</f>
        <v>R$</v>
      </c>
      <c r="G23" s="79" t="n">
        <f aca="false">'Planilha Orçamentária'!$J$32</f>
        <v>326400.4952406</v>
      </c>
    </row>
    <row r="24" customFormat="false" ht="13.8" hidden="false" customHeight="false" outlineLevel="0" collapsed="false">
      <c r="A24" s="263" t="str">
        <f aca="false">'Planilha Orçamentária'!B33</f>
        <v>PAVIMENTAÇÃO ASFÁLTICA </v>
      </c>
      <c r="B24" s="263"/>
      <c r="C24" s="263"/>
      <c r="D24" s="263"/>
      <c r="E24" s="263"/>
      <c r="F24" s="263"/>
      <c r="G24" s="263"/>
    </row>
    <row r="25" customFormat="false" ht="50.5" hidden="false" customHeight="false" outlineLevel="0" collapsed="false">
      <c r="A25" s="65" t="str">
        <f aca="false">'Planilha Orçamentária'!$D$34</f>
        <v>EXECUÇÃO DE PAVIMENTO COM APLICAÇÃO DE CONCRETO ASFÁLTICO, CAMADA DE BINDER - EXCLUSIVE CARGA E TRANSPORTE. AF_11/2019 – 4CM</v>
      </c>
      <c r="B25" s="59" t="str">
        <f aca="false">'Planilha Orçamentária'!$E$34</f>
        <v>M3</v>
      </c>
      <c r="C25" s="54" t="n">
        <f aca="false">'Planilha Orçamentária'!$F$34</f>
        <v>226.4196</v>
      </c>
      <c r="D25" s="55" t="str">
        <f aca="false">'Planilha Orçamentária'!$G$34</f>
        <v>R$</v>
      </c>
      <c r="E25" s="56" t="n">
        <f aca="false">'Planilha Orçamentária'!$H$34</f>
        <v>1245.65</v>
      </c>
      <c r="F25" s="55" t="str">
        <f aca="false">'Planilha Orçamentária'!$I$34</f>
        <v>R$</v>
      </c>
      <c r="G25" s="57" t="n">
        <f aca="false">'Planilha Orçamentária'!$J$34</f>
        <v>282039.57474</v>
      </c>
    </row>
    <row r="26" customFormat="false" ht="25.25" hidden="false" customHeight="false" outlineLevel="0" collapsed="false">
      <c r="A26" s="65" t="str">
        <f aca="false">'Planilha Orçamentária'!$D$35</f>
        <v>CARGA DE MISTURA ASFÁLTICA EM CAMINHÃO BASCULANTE 10 M³ (UNIDADE: M3). AF_07/2020</v>
      </c>
      <c r="B26" s="59" t="str">
        <f aca="false">'Planilha Orçamentária'!$E$35</f>
        <v>M3</v>
      </c>
      <c r="C26" s="54" t="n">
        <f aca="false">'Planilha Orçamentária'!$F$35</f>
        <v>226.4196</v>
      </c>
      <c r="D26" s="55" t="str">
        <f aca="false">'Planilha Orçamentária'!$G$35</f>
        <v>R$</v>
      </c>
      <c r="E26" s="56" t="n">
        <f aca="false">'Planilha Orçamentária'!$H$35</f>
        <v>9.39</v>
      </c>
      <c r="F26" s="55" t="str">
        <f aca="false">'Planilha Orçamentária'!$I$35</f>
        <v>R$</v>
      </c>
      <c r="G26" s="57" t="n">
        <f aca="false">'Planilha Orçamentária'!$J$35</f>
        <v>2126.080044</v>
      </c>
    </row>
    <row r="27" customFormat="false" ht="37.85" hidden="false" customHeight="false" outlineLevel="0" collapsed="false">
      <c r="A27" s="65" t="str">
        <f aca="false">'Planilha Orçamentária'!$D$36</f>
        <v>TRANSPORTE COM CAMINHÃO BASCULANTE DE 10 M³, EM VIA URBANA PAVIMENTADA, DMT ATÉ 30 KM (UNIDADE: M3XKM). AF_07/2020</v>
      </c>
      <c r="B27" s="59" t="str">
        <f aca="false">'Planilha Orçamentária'!$E$36</f>
        <v>M3XKM</v>
      </c>
      <c r="C27" s="54" t="n">
        <f aca="false">'Planilha Orçamentária'!$F$36</f>
        <v>5696.717136</v>
      </c>
      <c r="D27" s="55" t="str">
        <f aca="false">'Planilha Orçamentária'!$G$36</f>
        <v>R$</v>
      </c>
      <c r="E27" s="56" t="n">
        <f aca="false">'Planilha Orçamentária'!$H$36</f>
        <v>2.56</v>
      </c>
      <c r="F27" s="55" t="str">
        <f aca="false">'Planilha Orçamentária'!$I$36</f>
        <v>R$</v>
      </c>
      <c r="G27" s="57" t="n">
        <f aca="false">'Planilha Orçamentária'!$J$36</f>
        <v>14583.59586816</v>
      </c>
    </row>
    <row r="28" customFormat="false" ht="50.5" hidden="false" customHeight="false" outlineLevel="0" collapsed="false">
      <c r="A28" s="58" t="str">
        <f aca="false">'Planilha Orçamentária'!$D$37</f>
        <v>EXECUÇÃO DE PAVIMENTO COM APLICAÇÃO DE CONCRETO ASFÁLTICO, CAMADA DE ROLAMENTO - EXCLUSIVE CARGA E TRANSPORTE. AF_11/2019 – 4CM</v>
      </c>
      <c r="B28" s="59" t="str">
        <f aca="false">'Planilha Orçamentária'!$E$37</f>
        <v>M3</v>
      </c>
      <c r="C28" s="54" t="n">
        <f aca="false">'Planilha Orçamentária'!$F$37</f>
        <v>226.4196</v>
      </c>
      <c r="D28" s="55" t="str">
        <f aca="false">'Planilha Orçamentária'!$G$37</f>
        <v>R$</v>
      </c>
      <c r="E28" s="56" t="n">
        <f aca="false">'Planilha Orçamentária'!$H$37</f>
        <v>1444.78</v>
      </c>
      <c r="F28" s="55" t="str">
        <f aca="false">'Planilha Orçamentária'!$I$37</f>
        <v>R$</v>
      </c>
      <c r="G28" s="57" t="n">
        <f aca="false">'Planilha Orçamentária'!$J$37</f>
        <v>327126.509688</v>
      </c>
    </row>
    <row r="29" customFormat="false" ht="25.25" hidden="false" customHeight="false" outlineLevel="0" collapsed="false">
      <c r="A29" s="65" t="str">
        <f aca="false">'Planilha Orçamentária'!$D$38</f>
        <v>CARGA DE MISTURA ASFÁLTICA EM CAMINHÃO BASCULANTE 10 M³ (UNIDADE: M3). AF_07/2020</v>
      </c>
      <c r="B29" s="59" t="str">
        <f aca="false">'Planilha Orçamentária'!$E$38</f>
        <v>M3</v>
      </c>
      <c r="C29" s="54" t="n">
        <f aca="false">'Planilha Orçamentária'!$F$38</f>
        <v>226.4196</v>
      </c>
      <c r="D29" s="55" t="str">
        <f aca="false">'Planilha Orçamentária'!$G$38</f>
        <v>R$</v>
      </c>
      <c r="E29" s="56" t="n">
        <f aca="false">'Planilha Orçamentária'!$H$38</f>
        <v>9.39</v>
      </c>
      <c r="F29" s="55" t="str">
        <f aca="false">'Planilha Orçamentária'!$I$38</f>
        <v>R$</v>
      </c>
      <c r="G29" s="57" t="n">
        <f aca="false">'Planilha Orçamentária'!$J$38</f>
        <v>2126.080044</v>
      </c>
    </row>
    <row r="30" customFormat="false" ht="37.85" hidden="false" customHeight="false" outlineLevel="0" collapsed="false">
      <c r="A30" s="31" t="str">
        <f aca="false">'Planilha Orçamentária'!$D$39</f>
        <v>TRANSPORTE COM CAMINHÃO BASCULANTE DE 10 M³, EM VIA URBANA PAVIMENTADA, DMT ATÉ 30 KM (UNIDADE: M3XKM). AF_07/2020</v>
      </c>
      <c r="B30" s="70" t="str">
        <f aca="false">'Planilha Orçamentária'!$E$39</f>
        <v>M3XKM</v>
      </c>
      <c r="C30" s="71" t="n">
        <f aca="false">'Planilha Orçamentária'!$F$39</f>
        <v>5696.717136</v>
      </c>
      <c r="D30" s="72" t="str">
        <f aca="false">'Planilha Orçamentária'!$G$39</f>
        <v>R$</v>
      </c>
      <c r="E30" s="35" t="n">
        <f aca="false">'Planilha Orçamentária'!$H$39</f>
        <v>2.56</v>
      </c>
      <c r="F30" s="72" t="str">
        <f aca="false">'Planilha Orçamentária'!$I$39</f>
        <v>R$</v>
      </c>
      <c r="G30" s="36" t="n">
        <f aca="false">'Planilha Orçamentária'!$J$39</f>
        <v>14583.59586816</v>
      </c>
    </row>
    <row r="31" customFormat="false" ht="13.8" hidden="false" customHeight="false" outlineLevel="0" collapsed="false">
      <c r="A31" s="75"/>
      <c r="B31" s="74"/>
      <c r="C31" s="76"/>
      <c r="D31" s="77"/>
      <c r="E31" s="44" t="str">
        <f aca="false">'Planilha Orçamentária'!$H$40</f>
        <v>Sub-total:</v>
      </c>
      <c r="F31" s="78" t="str">
        <f aca="false">'Planilha Orçamentária'!$I$40</f>
        <v>R$</v>
      </c>
      <c r="G31" s="79" t="n">
        <f aca="false">'Planilha Orçamentária'!$J$40</f>
        <v>642585.43625232</v>
      </c>
    </row>
    <row r="32" customFormat="false" ht="25.25" hidden="false" customHeight="false" outlineLevel="0" collapsed="false">
      <c r="A32" s="263" t="str">
        <f aca="false">'Planilha Orçamentária'!B41</f>
        <v>PAVIMENTAÇÃO ASFÁLTICA - RUA BERNARDO MASCARENHAS MARTINS, RUA NELSON PIRES DE CAMPOS, RUA DIOGO SOLER SOLER E RUA ANTÔNIO C. OLIVEIRA</v>
      </c>
      <c r="B32" s="263"/>
      <c r="C32" s="263"/>
      <c r="D32" s="263"/>
      <c r="E32" s="263"/>
      <c r="F32" s="263"/>
      <c r="G32" s="263"/>
    </row>
    <row r="33" customFormat="false" ht="13.8" hidden="false" customHeight="false" outlineLevel="0" collapsed="false">
      <c r="A33" s="263" t="str">
        <f aca="false">'Planilha Orçamentária'!B42</f>
        <v>TERRAPLANAGEM </v>
      </c>
      <c r="B33" s="263"/>
      <c r="C33" s="263"/>
      <c r="D33" s="263"/>
      <c r="E33" s="263"/>
      <c r="F33" s="263"/>
      <c r="G33" s="263"/>
    </row>
    <row r="34" customFormat="false" ht="50.5" hidden="false" customHeight="false" outlineLevel="0" collapsed="false">
      <c r="A34" s="52" t="str">
        <f aca="false">'Planilha Orçamentária'!$D$43</f>
        <v>LIMPEZA MECANIZADA DE CAMADA VEGETAL, VEGETAÇÃO E PEQUENAS ÁRVORES (DIÂMETRO DE TRONCO MENOR QUE 0,20 M), COM TRATOR DE ESTEIRAS.AF_05/2018</v>
      </c>
      <c r="B34" s="53" t="str">
        <f aca="false">'Planilha Orçamentária'!$E$43</f>
        <v>M2</v>
      </c>
      <c r="C34" s="54" t="n">
        <f aca="false">'Planilha Orçamentária'!$F$43</f>
        <v>2183.65</v>
      </c>
      <c r="D34" s="55" t="str">
        <f aca="false">'Planilha Orçamentária'!$G$43</f>
        <v>R$</v>
      </c>
      <c r="E34" s="56" t="n">
        <f aca="false">'Planilha Orçamentária'!$H$43</f>
        <v>0.69</v>
      </c>
      <c r="F34" s="55" t="str">
        <f aca="false">'Planilha Orçamentária'!$I$43</f>
        <v>R$</v>
      </c>
      <c r="G34" s="57" t="n">
        <f aca="false">'Planilha Orçamentária'!$J$43</f>
        <v>1506.7185</v>
      </c>
    </row>
    <row r="35" customFormat="false" ht="63.1" hidden="false" customHeight="false" outlineLevel="0" collapsed="false">
      <c r="A35" s="58" t="str">
        <f aca="false">'Planilha Orçamentária'!$D$44</f>
        <v>CARGA, MANOBRA E DESCARGA DE SOLOS E MATERIAIS GRANULARES EM CAMINHÃO BASCULANTE 10 M³ - CARGA COM ESCAVADEIRA HIDRÁULICA (CAÇAMBA DE 1,20 M³ / 155 HP) E DESCARGA LIVRE (UNIDADE: M3). AF_07/2020</v>
      </c>
      <c r="B35" s="59" t="str">
        <f aca="false">'Planilha Orçamentária'!$E$44</f>
        <v>M3</v>
      </c>
      <c r="C35" s="54" t="n">
        <f aca="false">'Planilha Orçamentária'!$F$44</f>
        <v>283.8745</v>
      </c>
      <c r="D35" s="55" t="str">
        <f aca="false">'Planilha Orçamentária'!$G$44</f>
        <v>R$</v>
      </c>
      <c r="E35" s="56" t="n">
        <f aca="false">'Planilha Orçamentária'!$H$44</f>
        <v>7.22</v>
      </c>
      <c r="F35" s="55" t="str">
        <f aca="false">'Planilha Orçamentária'!$I$44</f>
        <v>R$</v>
      </c>
      <c r="G35" s="57" t="n">
        <f aca="false">'Planilha Orçamentária'!$J$44</f>
        <v>2049.57389</v>
      </c>
    </row>
    <row r="36" customFormat="false" ht="37.85" hidden="false" customHeight="false" outlineLevel="0" collapsed="false">
      <c r="A36" s="60" t="str">
        <f aca="false">'Planilha Orçamentária'!$D$45</f>
        <v>TRANSPORTE COM CAMINHÃO BASCULANTE DE 10 M³, EM VIA URBANA PAVIMENTADA, DMT ATÉ 30 KM (UNIDADE: M3XKM). AF_07/2020</v>
      </c>
      <c r="B36" s="59" t="str">
        <f aca="false">'Planilha Orçamentária'!$E$45</f>
        <v>M3XKM</v>
      </c>
      <c r="C36" s="54" t="n">
        <f aca="false">'Planilha Orçamentária'!$F$45</f>
        <v>4513.60455</v>
      </c>
      <c r="D36" s="55" t="str">
        <f aca="false">'Planilha Orçamentária'!$G$45</f>
        <v>R$</v>
      </c>
      <c r="E36" s="56" t="n">
        <f aca="false">'Planilha Orçamentária'!$H$45</f>
        <v>2.56</v>
      </c>
      <c r="F36" s="55" t="str">
        <f aca="false">'Planilha Orçamentária'!$I$45</f>
        <v>R$</v>
      </c>
      <c r="G36" s="57" t="n">
        <f aca="false">'Planilha Orçamentária'!$J$45</f>
        <v>11554.827648</v>
      </c>
    </row>
    <row r="37" customFormat="false" ht="37.85" hidden="false" customHeight="false" outlineLevel="0" collapsed="false">
      <c r="A37" s="58" t="str">
        <f aca="false">'Planilha Orçamentária'!$D$46</f>
        <v>DEMOLIÇÃO PARCIAL DE PAVIMENTO ASFÁLTICO, DE FORMA MECANIZADA, SEM REAPROVEITAMENTO. AF_09/2023</v>
      </c>
      <c r="B37" s="53" t="str">
        <f aca="false">'Planilha Orçamentária'!$E$46</f>
        <v>M2</v>
      </c>
      <c r="C37" s="54" t="n">
        <f aca="false">'Planilha Orçamentária'!$F$46</f>
        <v>650</v>
      </c>
      <c r="D37" s="55" t="str">
        <f aca="false">'Planilha Orçamentária'!$G$46</f>
        <v>R$</v>
      </c>
      <c r="E37" s="56" t="n">
        <f aca="false">'Planilha Orçamentária'!$H$46</f>
        <v>24.44</v>
      </c>
      <c r="F37" s="55" t="str">
        <f aca="false">'Planilha Orçamentária'!$I$46</f>
        <v>R$</v>
      </c>
      <c r="G37" s="57" t="n">
        <f aca="false">'Planilha Orçamentária'!$J$46</f>
        <v>15886</v>
      </c>
    </row>
    <row r="38" customFormat="false" ht="63.1" hidden="false" customHeight="false" outlineLevel="0" collapsed="false">
      <c r="A38" s="58" t="str">
        <f aca="false">'Planilha Orçamentária'!$D$47</f>
        <v>CARGA, MANOBRA E DESCARGA DE ENTULHO EM CAMINHÃO BASCULANTE 10 M³ - CARGA COM ESCAVADEIRA HIDRÁULICA  (CAÇAMBA DE 0,80 M³ / 111 HP) E DESCARGA LIVRE (UNIDADE: M3). AF_07/2020</v>
      </c>
      <c r="B38" s="53" t="str">
        <f aca="false">'Planilha Orçamentária'!$E$47</f>
        <v>M3</v>
      </c>
      <c r="C38" s="54" t="n">
        <f aca="false">'Planilha Orçamentária'!$F$47</f>
        <v>42.25</v>
      </c>
      <c r="D38" s="55" t="str">
        <f aca="false">'Planilha Orçamentária'!$G$47</f>
        <v>R$</v>
      </c>
      <c r="E38" s="56" t="n">
        <f aca="false">'Planilha Orçamentária'!$H$47</f>
        <v>9.34</v>
      </c>
      <c r="F38" s="55" t="str">
        <f aca="false">'Planilha Orçamentária'!$I$47</f>
        <v>R$</v>
      </c>
      <c r="G38" s="57" t="n">
        <f aca="false">'Planilha Orçamentária'!$J$47</f>
        <v>394.615</v>
      </c>
    </row>
    <row r="39" customFormat="false" ht="50.5" hidden="false" customHeight="false" outlineLevel="0" collapsed="false">
      <c r="A39" s="58" t="str">
        <f aca="false">'Planilha Orçamentária'!$D$48</f>
        <v>TRANSPORTE COM CAMINHÃO BASCULANTE DE 10 M³, EM VIA URBANA PAVIMENTADA, ADICIONAL PARA DMT EXCEDENTE A 30 KM (UNIDADE: M3XKM). AF_07/2020</v>
      </c>
      <c r="B39" s="53" t="str">
        <f aca="false">'Planilha Orçamentária'!$E$48</f>
        <v>M3XKM</v>
      </c>
      <c r="C39" s="54" t="n">
        <f aca="false">'Planilha Orçamentária'!$F$48</f>
        <v>671.775</v>
      </c>
      <c r="D39" s="55" t="str">
        <f aca="false">'Planilha Orçamentária'!$G$48</f>
        <v>R$</v>
      </c>
      <c r="E39" s="56" t="n">
        <f aca="false">'Planilha Orçamentária'!$H$48</f>
        <v>1.01</v>
      </c>
      <c r="F39" s="55" t="str">
        <f aca="false">'Planilha Orçamentária'!$I$48</f>
        <v>R$</v>
      </c>
      <c r="G39" s="57" t="n">
        <f aca="false">'Planilha Orçamentária'!$J$48</f>
        <v>678.49275</v>
      </c>
    </row>
    <row r="40" customFormat="false" ht="75.75" hidden="false" customHeight="false" outlineLevel="0" collapsed="false">
      <c r="A40" s="52" t="str">
        <f aca="false">'Planilha Orçamentária'!$D$49</f>
        <v>ESCAVAÇÃO HORIZONTAL, INCLUINDO ESCARIFICAÇÃO, CARGA, DESCARGA E TRANSPORTE EM SOLO DE 2A CATEGORIA COM TRATOR DE ESTEIRAS (170HP/LÂMINA: 5,20M3) E CAMINHÃO BASCULANTE DE 10M3, DMT ATÉ 200M. AF_07/2020</v>
      </c>
      <c r="B40" s="59" t="str">
        <f aca="false">'Planilha Orçamentária'!$E$49</f>
        <v>M3</v>
      </c>
      <c r="C40" s="54" t="n">
        <f aca="false">'Planilha Orçamentária'!$F$49</f>
        <v>2586.9375</v>
      </c>
      <c r="D40" s="62" t="str">
        <f aca="false">'Planilha Orçamentária'!$G$49</f>
        <v>R$</v>
      </c>
      <c r="E40" s="56" t="n">
        <f aca="false">'Planilha Orçamentária'!$H$49</f>
        <v>16.78</v>
      </c>
      <c r="F40" s="55" t="str">
        <f aca="false">'Planilha Orçamentária'!$I$49</f>
        <v>R$</v>
      </c>
      <c r="G40" s="57" t="n">
        <f aca="false">'Planilha Orçamentária'!$J$49</f>
        <v>43408.81125</v>
      </c>
    </row>
    <row r="41" customFormat="false" ht="37.85" hidden="false" customHeight="false" outlineLevel="0" collapsed="false">
      <c r="A41" s="60" t="str">
        <f aca="false">'Planilha Orçamentária'!$D$50</f>
        <v>TRANSPORTE COM CAMINHÃO BASCULANTE DE 10 M³, EM VIA URBANA PAVIMENTADA, DMT ATÉ 30 KM (UNIDADE: M3XKM). AF_07/2020</v>
      </c>
      <c r="B41" s="59" t="str">
        <f aca="false">'Planilha Orçamentária'!$E$50</f>
        <v>M3XKM</v>
      </c>
      <c r="C41" s="54" t="n">
        <f aca="false">'Planilha Orçamentária'!$F$50</f>
        <v>53471.998125</v>
      </c>
      <c r="D41" s="55" t="str">
        <f aca="false">'Planilha Orçamentária'!$G$50</f>
        <v>R$</v>
      </c>
      <c r="E41" s="56" t="n">
        <f aca="false">'Planilha Orçamentária'!$H$50</f>
        <v>2.56</v>
      </c>
      <c r="F41" s="55" t="str">
        <f aca="false">'Planilha Orçamentária'!$I$50</f>
        <v>R$</v>
      </c>
      <c r="G41" s="57" t="n">
        <f aca="false">'Planilha Orçamentária'!$J$50</f>
        <v>136888.3152</v>
      </c>
    </row>
    <row r="42" customFormat="false" ht="37.85" hidden="false" customHeight="false" outlineLevel="0" collapsed="false">
      <c r="A42" s="60" t="str">
        <f aca="false">'Planilha Orçamentária'!$D$51</f>
        <v>REGULARIZAÇÃO E COMPACTAÇÃO DE SUBLEITO DE SOLO  PREDOMINANTEMENTE ARGILOSO. AF_11/2019</v>
      </c>
      <c r="B42" s="53" t="str">
        <f aca="false">'Planilha Orçamentária'!$E$51</f>
        <v>M2</v>
      </c>
      <c r="C42" s="54" t="n">
        <f aca="false">'Planilha Orçamentária'!$F$51</f>
        <v>5748.75</v>
      </c>
      <c r="D42" s="55" t="str">
        <f aca="false">'Planilha Orçamentária'!$G$51</f>
        <v>R$</v>
      </c>
      <c r="E42" s="56" t="n">
        <f aca="false">'Planilha Orçamentária'!$H$51</f>
        <v>2.14</v>
      </c>
      <c r="F42" s="55" t="str">
        <f aca="false">'Planilha Orçamentária'!$I$51</f>
        <v>R$</v>
      </c>
      <c r="G42" s="57" t="n">
        <f aca="false">'Planilha Orçamentária'!$J$51</f>
        <v>12302.325</v>
      </c>
    </row>
    <row r="43" customFormat="false" ht="75.75" hidden="false" customHeight="false" outlineLevel="0" collapsed="false">
      <c r="A43" s="65" t="str">
        <f aca="false">'Planilha Orçamentária'!$D$52</f>
        <v>EXECUÇÃO E COMPACTAÇÃO DE BASE E OU SUB-BASE PARA PAVIMENTAÇÃO DE SOLO (PREDOMINANTEMENTE ARENOSO) COM CIMENTO (TEOR DE 4%)  - EXCLUSIVE SOLO, ESCAVAÇÃO, CARGA E TRANSPORTE. AF_11/2019 – 20CM</v>
      </c>
      <c r="B43" s="59" t="str">
        <f aca="false">'Planilha Orçamentária'!$E$52</f>
        <v>M3</v>
      </c>
      <c r="C43" s="54" t="n">
        <f aca="false">'Planilha Orçamentária'!$F$52</f>
        <v>1149.75</v>
      </c>
      <c r="D43" s="55" t="str">
        <f aca="false">'Planilha Orçamentária'!$G$52</f>
        <v>R$</v>
      </c>
      <c r="E43" s="56" t="n">
        <f aca="false">'Planilha Orçamentária'!$H$52</f>
        <v>127.87</v>
      </c>
      <c r="F43" s="55" t="str">
        <f aca="false">'Planilha Orçamentária'!$I$52</f>
        <v>R$</v>
      </c>
      <c r="G43" s="57" t="n">
        <f aca="false">'Planilha Orçamentária'!$J$52</f>
        <v>147018.5325</v>
      </c>
    </row>
    <row r="44" customFormat="false" ht="63.1" hidden="false" customHeight="false" outlineLevel="0" collapsed="false">
      <c r="A44" s="58" t="str">
        <f aca="false">'Planilha Orçamentária'!$D$53</f>
        <v>CARGA, MANOBRA E DESCARGA DE SOLOS E MATERIAIS GRANULARES EM CAMINHÃO BASCULANTE 10 M³ - CARGA COM ESCAVADEIRA HIDRÁULICA (CAÇAMBA DE 1,20 M³ / 155 HP) E DESCARGA LIVRE (UNIDADE: M3). AF_07/2020</v>
      </c>
      <c r="B44" s="59" t="str">
        <f aca="false">'Planilha Orçamentária'!$E$53</f>
        <v>M3</v>
      </c>
      <c r="C44" s="54" t="n">
        <f aca="false">'Planilha Orçamentária'!$F$53</f>
        <v>758.835</v>
      </c>
      <c r="D44" s="55" t="str">
        <f aca="false">'Planilha Orçamentária'!$G$53</f>
        <v>R$</v>
      </c>
      <c r="E44" s="56" t="n">
        <f aca="false">'Planilha Orçamentária'!$H$53</f>
        <v>7.22</v>
      </c>
      <c r="F44" s="55" t="str">
        <f aca="false">'Planilha Orçamentária'!$I$53</f>
        <v>R$</v>
      </c>
      <c r="G44" s="57" t="n">
        <f aca="false">'Planilha Orçamentária'!$J$53</f>
        <v>5478.7887</v>
      </c>
    </row>
    <row r="45" customFormat="false" ht="37.85" hidden="false" customHeight="false" outlineLevel="0" collapsed="false">
      <c r="A45" s="69" t="str">
        <f aca="false">'Planilha Orçamentária'!$D$54</f>
        <v>TRANSPORTE COM CAMINHÃO BASCULANTE DE 10 M³, EM VIA URBANA PAVIMENTADA, DMT ATÉ 30 KM (UNIDADE: M3XKM). AF_07/2020</v>
      </c>
      <c r="B45" s="70" t="str">
        <f aca="false">'Planilha Orçamentária'!$E$54</f>
        <v>M3XKM</v>
      </c>
      <c r="C45" s="71" t="n">
        <f aca="false">'Planilha Orçamentária'!$F$54</f>
        <v>19092.2886</v>
      </c>
      <c r="D45" s="72" t="str">
        <f aca="false">'Planilha Orçamentária'!$G$54</f>
        <v>R$</v>
      </c>
      <c r="E45" s="35" t="n">
        <f aca="false">'Planilha Orçamentária'!$H$54</f>
        <v>2.56</v>
      </c>
      <c r="F45" s="72" t="str">
        <f aca="false">'Planilha Orçamentária'!$I$54</f>
        <v>R$</v>
      </c>
      <c r="G45" s="36" t="n">
        <f aca="false">'Planilha Orçamentária'!$J$54</f>
        <v>48876.258816</v>
      </c>
    </row>
    <row r="46" customFormat="false" ht="13.8" hidden="false" customHeight="false" outlineLevel="0" collapsed="false">
      <c r="A46" s="75"/>
      <c r="B46" s="74"/>
      <c r="C46" s="76"/>
      <c r="D46" s="77"/>
      <c r="E46" s="44" t="str">
        <f aca="false">'Planilha Orçamentária'!$H$55</f>
        <v>Sub-total:</v>
      </c>
      <c r="F46" s="78" t="str">
        <f aca="false">'Planilha Orçamentária'!$I$55</f>
        <v>R$</v>
      </c>
      <c r="G46" s="79" t="n">
        <f aca="false">'Planilha Orçamentária'!$J$55</f>
        <v>426043.259254</v>
      </c>
    </row>
    <row r="47" customFormat="false" ht="13.8" hidden="false" customHeight="false" outlineLevel="0" collapsed="false">
      <c r="A47" s="263" t="str">
        <f aca="false">'Planilha Orçamentária'!B56</f>
        <v>EXECUÇÃO DE BASE E IMPRIMAÇÃO </v>
      </c>
      <c r="B47" s="263"/>
      <c r="C47" s="263"/>
      <c r="D47" s="263"/>
      <c r="E47" s="263"/>
      <c r="F47" s="263"/>
      <c r="G47" s="263"/>
    </row>
    <row r="48" customFormat="false" ht="50.5" hidden="false" customHeight="false" outlineLevel="0" collapsed="false">
      <c r="A48" s="52" t="str">
        <f aca="false">'Planilha Orçamentária'!$D$57</f>
        <v>EXECUÇÃO E COMPACTAÇÃO DE BASE E OU SUB BASE PARA PAVIMENTAÇÃO DE BRITA GRADUADA SIMPLES – EXCLUSIVE CARGA E TRANSPORTE. AF_11/2019 – 15CM</v>
      </c>
      <c r="B48" s="59" t="str">
        <f aca="false">'Planilha Orçamentária'!$E$57</f>
        <v>M3</v>
      </c>
      <c r="C48" s="54" t="n">
        <f aca="false">'Planilha Orçamentária'!$F$57</f>
        <v>862.3125</v>
      </c>
      <c r="D48" s="55" t="str">
        <f aca="false">'Planilha Orçamentária'!$G$57</f>
        <v>R$</v>
      </c>
      <c r="E48" s="56" t="n">
        <f aca="false">'Planilha Orçamentária'!$H$57</f>
        <v>128.59</v>
      </c>
      <c r="F48" s="55" t="str">
        <f aca="false">'Planilha Orçamentária'!$I$57</f>
        <v>R$</v>
      </c>
      <c r="G48" s="57" t="n">
        <f aca="false">'Planilha Orçamentária'!$J$57</f>
        <v>110884.764375</v>
      </c>
    </row>
    <row r="49" customFormat="false" ht="63.1" hidden="false" customHeight="false" outlineLevel="0" collapsed="false">
      <c r="A49" s="58" t="str">
        <f aca="false">'Planilha Orçamentária'!$D$58</f>
        <v>CARGA, MANOBRA E DESCARGA DE SOLOS E MATERIAIS GRANULARES EM CAMINHÃO BASCULANTE 10 M³ - CARGA COM ESCAVADEIRA HIDRÁULICA (CAÇAMBA DE 1,20 M³ / 155 HP) E DESCARGA LIVRE (UNIDADE: M3). AF_07/2020</v>
      </c>
      <c r="B49" s="59" t="str">
        <f aca="false">'Planilha Orçamentária'!$E$58</f>
        <v>M3</v>
      </c>
      <c r="C49" s="54" t="n">
        <f aca="false">'Planilha Orçamentária'!$F$58</f>
        <v>862.3125</v>
      </c>
      <c r="D49" s="55" t="str">
        <f aca="false">'Planilha Orçamentária'!$G$58</f>
        <v>R$</v>
      </c>
      <c r="E49" s="56" t="n">
        <f aca="false">'Planilha Orçamentária'!$H$58</f>
        <v>7.22</v>
      </c>
      <c r="F49" s="55" t="str">
        <f aca="false">'Planilha Orçamentária'!$I$58</f>
        <v>R$</v>
      </c>
      <c r="G49" s="57" t="n">
        <f aca="false">'Planilha Orçamentária'!$J$58</f>
        <v>6225.89625</v>
      </c>
    </row>
    <row r="50" customFormat="false" ht="37.85" hidden="false" customHeight="false" outlineLevel="0" collapsed="false">
      <c r="A50" s="65" t="str">
        <f aca="false">'Planilha Orçamentária'!$D$59</f>
        <v>TRANSPORTE COM CAMINHÃO BASCULANTE DE 10 M³, EM VIA URBANA PAVIMENTADA, DMT ATÉ 30 KM (UNIDADE: M3XKM). AF_07/2020</v>
      </c>
      <c r="B50" s="59" t="str">
        <f aca="false">'Planilha Orçamentária'!$E$59</f>
        <v>M3XKM</v>
      </c>
      <c r="C50" s="54" t="n">
        <f aca="false">'Planilha Orçamentária'!$F$59</f>
        <v>21695.7825</v>
      </c>
      <c r="D50" s="55" t="str">
        <f aca="false">'Planilha Orçamentária'!$G$59</f>
        <v>R$</v>
      </c>
      <c r="E50" s="56" t="n">
        <f aca="false">'Planilha Orçamentária'!$H$59</f>
        <v>2.56</v>
      </c>
      <c r="F50" s="55" t="str">
        <f aca="false">'Planilha Orçamentária'!$I$59</f>
        <v>R$</v>
      </c>
      <c r="G50" s="57" t="n">
        <f aca="false">'Planilha Orçamentária'!$J$59</f>
        <v>55541.2032</v>
      </c>
    </row>
    <row r="51" customFormat="false" ht="13.8" hidden="false" customHeight="false" outlineLevel="0" collapsed="false">
      <c r="A51" s="65" t="str">
        <f aca="false">'Planilha Orçamentária'!$D$60</f>
        <v>Imprimação betuminosa impermeabilizante</v>
      </c>
      <c r="B51" s="59" t="str">
        <f aca="false">'Planilha Orçamentária'!$E$60</f>
        <v>M2</v>
      </c>
      <c r="C51" s="54" t="n">
        <f aca="false">'Planilha Orçamentária'!$F$60</f>
        <v>5748.75</v>
      </c>
      <c r="D51" s="55" t="str">
        <f aca="false">'Planilha Orçamentária'!$G$60</f>
        <v>R$</v>
      </c>
      <c r="E51" s="80" t="n">
        <f aca="false">'Planilha Orçamentária'!$H$60</f>
        <v>15.59</v>
      </c>
      <c r="F51" s="55" t="str">
        <f aca="false">'Planilha Orçamentária'!$I$60</f>
        <v>R$</v>
      </c>
      <c r="G51" s="57" t="n">
        <f aca="false">'Planilha Orçamentária'!$J$60</f>
        <v>89623.0125</v>
      </c>
    </row>
    <row r="52" customFormat="false" ht="13.8" hidden="false" customHeight="false" outlineLevel="0" collapsed="false">
      <c r="A52" s="65" t="str">
        <f aca="false">'Planilha Orçamentária'!$D$61</f>
        <v>Imprimação betuminosa ligante</v>
      </c>
      <c r="B52" s="59" t="str">
        <f aca="false">'Planilha Orçamentária'!$E$61</f>
        <v>M2</v>
      </c>
      <c r="C52" s="54" t="n">
        <f aca="false">'Planilha Orçamentária'!$F$61</f>
        <v>11497.5</v>
      </c>
      <c r="D52" s="55" t="str">
        <f aca="false">'Planilha Orçamentária'!$G$61</f>
        <v>R$</v>
      </c>
      <c r="E52" s="80" t="n">
        <f aca="false">'Planilha Orçamentária'!$H$61</f>
        <v>6.02</v>
      </c>
      <c r="F52" s="55" t="str">
        <f aca="false">'Planilha Orçamentária'!$I$61</f>
        <v>R$</v>
      </c>
      <c r="G52" s="57" t="n">
        <f aca="false">'Planilha Orçamentária'!$J$61</f>
        <v>69214.95</v>
      </c>
    </row>
    <row r="53" customFormat="false" ht="13.8" hidden="false" customHeight="false" outlineLevel="0" collapsed="false">
      <c r="A53" s="75"/>
      <c r="B53" s="74"/>
      <c r="C53" s="76"/>
      <c r="D53" s="77"/>
      <c r="E53" s="44" t="str">
        <f aca="false">'Planilha Orçamentária'!$H$62</f>
        <v>Sub-total:</v>
      </c>
      <c r="F53" s="78" t="str">
        <f aca="false">'Planilha Orçamentária'!$I$62</f>
        <v>R$</v>
      </c>
      <c r="G53" s="79" t="n">
        <f aca="false">'Planilha Orçamentária'!$J$62</f>
        <v>331489.826325</v>
      </c>
    </row>
    <row r="54" customFormat="false" ht="13.8" hidden="false" customHeight="false" outlineLevel="0" collapsed="false">
      <c r="A54" s="263" t="str">
        <f aca="false">'Planilha Orçamentária'!B63</f>
        <v>PAVIMENTAÇÃO ASFÁLTICA </v>
      </c>
      <c r="B54" s="263"/>
      <c r="C54" s="263"/>
      <c r="D54" s="263"/>
      <c r="E54" s="263"/>
      <c r="F54" s="263"/>
      <c r="G54" s="263"/>
    </row>
    <row r="55" customFormat="false" ht="50.5" hidden="false" customHeight="false" outlineLevel="0" collapsed="false">
      <c r="A55" s="65" t="str">
        <f aca="false">'Planilha Orçamentária'!$D$64</f>
        <v>EXECUÇÃO DE PAVIMENTO COM APLICAÇÃO DE CONCRETO ASFÁLTICO, CAMADA DE BINDER - EXCLUSIVE CARGA E TRANSPORTE. AF_11/2019 – 4CM</v>
      </c>
      <c r="B55" s="59" t="str">
        <f aca="false">'Planilha Orçamentária'!$E$64</f>
        <v>M3</v>
      </c>
      <c r="C55" s="54" t="n">
        <f aca="false">'Planilha Orçamentária'!$F$64</f>
        <v>229.95</v>
      </c>
      <c r="D55" s="55" t="str">
        <f aca="false">'Planilha Orçamentária'!$G$64</f>
        <v>R$</v>
      </c>
      <c r="E55" s="56" t="n">
        <f aca="false">'Planilha Orçamentária'!$H$64</f>
        <v>1245.65</v>
      </c>
      <c r="F55" s="55" t="str">
        <f aca="false">'Planilha Orçamentária'!$I$64</f>
        <v>R$</v>
      </c>
      <c r="G55" s="57" t="n">
        <f aca="false">'Planilha Orçamentária'!$J$64</f>
        <v>286437.2175</v>
      </c>
    </row>
    <row r="56" customFormat="false" ht="25.25" hidden="false" customHeight="false" outlineLevel="0" collapsed="false">
      <c r="A56" s="65" t="str">
        <f aca="false">'Planilha Orçamentária'!$D$65</f>
        <v>CARGA DE MISTURA ASFÁLTICA EM CAMINHÃO BASCULANTE 10 M³ (UNIDADE: M3). AF_07/2020</v>
      </c>
      <c r="B56" s="59" t="str">
        <f aca="false">'Planilha Orçamentária'!$E$65</f>
        <v>M3</v>
      </c>
      <c r="C56" s="54" t="n">
        <f aca="false">'Planilha Orçamentária'!$F$65</f>
        <v>229.95</v>
      </c>
      <c r="D56" s="55" t="str">
        <f aca="false">'Planilha Orçamentária'!$G$65</f>
        <v>R$</v>
      </c>
      <c r="E56" s="56" t="n">
        <f aca="false">'Planilha Orçamentária'!$H$65</f>
        <v>9.39</v>
      </c>
      <c r="F56" s="55" t="str">
        <f aca="false">'Planilha Orçamentária'!$I$65</f>
        <v>R$</v>
      </c>
      <c r="G56" s="57" t="n">
        <f aca="false">'Planilha Orçamentária'!$J$65</f>
        <v>2159.2305</v>
      </c>
    </row>
    <row r="57" customFormat="false" ht="37.85" hidden="false" customHeight="false" outlineLevel="0" collapsed="false">
      <c r="A57" s="65" t="str">
        <f aca="false">'Planilha Orçamentária'!$D$66</f>
        <v>TRANSPORTE COM CAMINHÃO BASCULANTE DE 10 M³, EM VIA URBANA PAVIMENTADA, DMT ATÉ 30 KM (UNIDADE: M3XKM). AF_07/2020</v>
      </c>
      <c r="B57" s="59" t="str">
        <f aca="false">'Planilha Orçamentária'!$E$66</f>
        <v>M3XKM</v>
      </c>
      <c r="C57" s="54" t="n">
        <f aca="false">'Planilha Orçamentária'!$F$66</f>
        <v>5785.542</v>
      </c>
      <c r="D57" s="55" t="str">
        <f aca="false">'Planilha Orçamentária'!$G$66</f>
        <v>R$</v>
      </c>
      <c r="E57" s="56" t="n">
        <f aca="false">'Planilha Orçamentária'!$H$66</f>
        <v>2.56</v>
      </c>
      <c r="F57" s="55" t="str">
        <f aca="false">'Planilha Orçamentária'!$I$66</f>
        <v>R$</v>
      </c>
      <c r="G57" s="57" t="n">
        <f aca="false">'Planilha Orçamentária'!$J$66</f>
        <v>14810.98752</v>
      </c>
    </row>
    <row r="58" customFormat="false" ht="50.5" hidden="false" customHeight="false" outlineLevel="0" collapsed="false">
      <c r="A58" s="58" t="str">
        <f aca="false">'Planilha Orçamentária'!$D$67</f>
        <v>EXECUÇÃO DE PAVIMENTO COM APLICAÇÃO DE CONCRETO ASFÁLTICO, CAMADA DE ROLAMENTO - EXCLUSIVE CARGA E TRANSPORTE. AF_11/2019 – 4CM</v>
      </c>
      <c r="B58" s="59" t="str">
        <f aca="false">'Planilha Orçamentária'!$E$67</f>
        <v>M3</v>
      </c>
      <c r="C58" s="54" t="n">
        <f aca="false">'Planilha Orçamentária'!$F$67</f>
        <v>229.95</v>
      </c>
      <c r="D58" s="55" t="str">
        <f aca="false">'Planilha Orçamentária'!$G$67</f>
        <v>R$</v>
      </c>
      <c r="E58" s="56" t="n">
        <f aca="false">'Planilha Orçamentária'!$H$67</f>
        <v>1444.78</v>
      </c>
      <c r="F58" s="55" t="str">
        <f aca="false">'Planilha Orçamentária'!$I$67</f>
        <v>R$</v>
      </c>
      <c r="G58" s="57" t="n">
        <f aca="false">'Planilha Orçamentária'!$J$67</f>
        <v>332227.161</v>
      </c>
    </row>
    <row r="59" customFormat="false" ht="25.25" hidden="false" customHeight="false" outlineLevel="0" collapsed="false">
      <c r="A59" s="65" t="str">
        <f aca="false">'Planilha Orçamentária'!$D$68</f>
        <v>CARGA DE MISTURA ASFÁLTICA EM CAMINHÃO BASCULANTE 10 M³ (UNIDADE: M3). AF_07/2020</v>
      </c>
      <c r="B59" s="59" t="str">
        <f aca="false">'Planilha Orçamentária'!$E$68</f>
        <v>M3</v>
      </c>
      <c r="C59" s="54" t="n">
        <f aca="false">'Planilha Orçamentária'!$F$68</f>
        <v>229.95</v>
      </c>
      <c r="D59" s="55" t="str">
        <f aca="false">'Planilha Orçamentária'!$G$68</f>
        <v>R$</v>
      </c>
      <c r="E59" s="56" t="n">
        <f aca="false">'Planilha Orçamentária'!$H$68</f>
        <v>9.39</v>
      </c>
      <c r="F59" s="55" t="str">
        <f aca="false">'Planilha Orçamentária'!$I$68</f>
        <v>R$</v>
      </c>
      <c r="G59" s="57" t="n">
        <f aca="false">'Planilha Orçamentária'!$J$68</f>
        <v>2159.2305</v>
      </c>
    </row>
    <row r="60" customFormat="false" ht="37.85" hidden="false" customHeight="false" outlineLevel="0" collapsed="false">
      <c r="A60" s="31" t="str">
        <f aca="false">'Planilha Orçamentária'!$D$69</f>
        <v>TRANSPORTE COM CAMINHÃO BASCULANTE DE 10 M³, EM VIA URBANA PAVIMENTADA, DMT ATÉ 30 KM (UNIDADE: M3XKM). AF_07/2020</v>
      </c>
      <c r="B60" s="70" t="str">
        <f aca="false">'Planilha Orçamentária'!$E$69</f>
        <v>M3XKM</v>
      </c>
      <c r="C60" s="71" t="n">
        <f aca="false">'Planilha Orçamentária'!$F$69</f>
        <v>5785.542</v>
      </c>
      <c r="D60" s="72" t="str">
        <f aca="false">'Planilha Orçamentária'!$G$69</f>
        <v>R$</v>
      </c>
      <c r="E60" s="35" t="n">
        <f aca="false">'Planilha Orçamentária'!$H$69</f>
        <v>2.56</v>
      </c>
      <c r="F60" s="72" t="str">
        <f aca="false">'Planilha Orçamentária'!$I$69</f>
        <v>R$</v>
      </c>
      <c r="G60" s="36" t="n">
        <f aca="false">'Planilha Orçamentária'!$J$69</f>
        <v>14810.98752</v>
      </c>
    </row>
    <row r="61" customFormat="false" ht="13.8" hidden="false" customHeight="false" outlineLevel="0" collapsed="false">
      <c r="A61" s="75"/>
      <c r="B61" s="74"/>
      <c r="C61" s="76"/>
      <c r="D61" s="77"/>
      <c r="E61" s="44" t="str">
        <f aca="false">'Planilha Orçamentária'!$H$70</f>
        <v>Sub-total:</v>
      </c>
      <c r="F61" s="78" t="str">
        <f aca="false">'Planilha Orçamentária'!$I$70</f>
        <v>R$</v>
      </c>
      <c r="G61" s="79" t="n">
        <f aca="false">'Planilha Orçamentária'!$J$70</f>
        <v>652604.81454</v>
      </c>
    </row>
    <row r="62" customFormat="false" ht="13.8" hidden="false" customHeight="false" outlineLevel="0" collapsed="false">
      <c r="A62" s="263" t="str">
        <f aca="false">'Planilha Orçamentária'!B71</f>
        <v>PAVIMENTAÇÃO ASFÁLTICA – RUA DOUTOR FAUSTO TELLES FILHO</v>
      </c>
      <c r="B62" s="263"/>
      <c r="C62" s="263"/>
      <c r="D62" s="263"/>
      <c r="E62" s="263"/>
      <c r="F62" s="263"/>
      <c r="G62" s="263"/>
    </row>
    <row r="63" customFormat="false" ht="13.8" hidden="false" customHeight="false" outlineLevel="0" collapsed="false">
      <c r="A63" s="263" t="str">
        <f aca="false">'Planilha Orçamentária'!B72</f>
        <v>TERRAPLANAGEM </v>
      </c>
      <c r="B63" s="263"/>
      <c r="C63" s="263"/>
      <c r="D63" s="263"/>
      <c r="E63" s="263"/>
      <c r="F63" s="263"/>
      <c r="G63" s="263"/>
    </row>
    <row r="64" customFormat="false" ht="50.5" hidden="false" customHeight="false" outlineLevel="0" collapsed="false">
      <c r="A64" s="52" t="str">
        <f aca="false">'Planilha Orçamentária'!$D$73</f>
        <v>LIMPEZA MECANIZADA DE CAMADA VEGETAL, VEGETAÇÃO E PEQUENAS ÁRVORES (DIÂMETRO DE TRONCO MENOR QUE 0,20 M), COM TRATOR DE ESTEIRAS.AF_05/2018</v>
      </c>
      <c r="B64" s="53" t="str">
        <f aca="false">'Planilha Orçamentária'!$E$73</f>
        <v>M2</v>
      </c>
      <c r="C64" s="54" t="n">
        <f aca="false">'Planilha Orçamentária'!$F$73</f>
        <v>2456.15</v>
      </c>
      <c r="D64" s="55" t="str">
        <f aca="false">'Planilha Orçamentária'!$G$73</f>
        <v>R$</v>
      </c>
      <c r="E64" s="56" t="n">
        <f aca="false">'Planilha Orçamentária'!$H$73</f>
        <v>0.69</v>
      </c>
      <c r="F64" s="55" t="str">
        <f aca="false">'Planilha Orçamentária'!$I$73</f>
        <v>R$</v>
      </c>
      <c r="G64" s="57" t="n">
        <f aca="false">'Planilha Orçamentária'!$J$73</f>
        <v>1694.7435</v>
      </c>
    </row>
    <row r="65" customFormat="false" ht="63.1" hidden="false" customHeight="false" outlineLevel="0" collapsed="false">
      <c r="A65" s="58" t="str">
        <f aca="false">'Planilha Orçamentária'!$D$74</f>
        <v>CARGA, MANOBRA E DESCARGA DE SOLOS E MATERIAIS GRANULARES EM CAMINHÃO BASCULANTE 10 M³ - CARGA COM ESCAVADEIRA HIDRÁULICA (CAÇAMBA DE 1,20 M³ / 155 HP) E DESCARGA LIVRE (UNIDADE: M3). AF_07/2020</v>
      </c>
      <c r="B65" s="59" t="str">
        <f aca="false">'Planilha Orçamentária'!$E$74</f>
        <v>M3</v>
      </c>
      <c r="C65" s="54" t="n">
        <f aca="false">'Planilha Orçamentária'!$F$74</f>
        <v>319.2995</v>
      </c>
      <c r="D65" s="55" t="str">
        <f aca="false">'Planilha Orçamentária'!$G$74</f>
        <v>R$</v>
      </c>
      <c r="E65" s="56" t="n">
        <f aca="false">'Planilha Orçamentária'!$H$74</f>
        <v>7.22</v>
      </c>
      <c r="F65" s="55" t="str">
        <f aca="false">'Planilha Orçamentária'!$I$74</f>
        <v>R$</v>
      </c>
      <c r="G65" s="57" t="n">
        <f aca="false">'Planilha Orçamentária'!$J$74</f>
        <v>2305.34239</v>
      </c>
    </row>
    <row r="66" customFormat="false" ht="37.85" hidden="false" customHeight="false" outlineLevel="0" collapsed="false">
      <c r="A66" s="60" t="str">
        <f aca="false">'Planilha Orçamentária'!$D$75</f>
        <v>TRANSPORTE COM CAMINHÃO BASCULANTE DE 10 M³, EM VIA URBANA PAVIMENTADA, DMT ATÉ 30 KM (UNIDADE: M3XKM). AF_07/2020</v>
      </c>
      <c r="B66" s="59" t="str">
        <f aca="false">'Planilha Orçamentária'!$E$75</f>
        <v>M3XKM</v>
      </c>
      <c r="C66" s="54" t="n">
        <f aca="false">'Planilha Orçamentária'!$F$75</f>
        <v>5076.86205</v>
      </c>
      <c r="D66" s="55" t="str">
        <f aca="false">'Planilha Orçamentária'!$G$75</f>
        <v>R$</v>
      </c>
      <c r="E66" s="56" t="n">
        <f aca="false">'Planilha Orçamentária'!$H$75</f>
        <v>2.56</v>
      </c>
      <c r="F66" s="55" t="str">
        <f aca="false">'Planilha Orçamentária'!$I$75</f>
        <v>R$</v>
      </c>
      <c r="G66" s="57" t="n">
        <f aca="false">'Planilha Orçamentária'!$J$75</f>
        <v>12996.766848</v>
      </c>
    </row>
    <row r="67" customFormat="false" ht="37.85" hidden="false" customHeight="false" outlineLevel="0" collapsed="false">
      <c r="A67" s="58" t="str">
        <f aca="false">'Planilha Orçamentária'!$D$76</f>
        <v>DEMOLIÇÃO PARCIAL DE PAVIMENTO ASFÁLTICO, DE FORMA MECANIZADA, SEM REAPROVEITAMENTO. AF_09/2023</v>
      </c>
      <c r="B67" s="53" t="str">
        <f aca="false">'Planilha Orçamentária'!$E$76</f>
        <v>M2</v>
      </c>
      <c r="C67" s="54" t="n">
        <f aca="false">'Planilha Orçamentária'!$F$76</f>
        <v>6906.44</v>
      </c>
      <c r="D67" s="55" t="str">
        <f aca="false">'Planilha Orçamentária'!$G$76</f>
        <v>R$</v>
      </c>
      <c r="E67" s="56" t="n">
        <f aca="false">'Planilha Orçamentária'!$H$76</f>
        <v>24.44</v>
      </c>
      <c r="F67" s="55" t="str">
        <f aca="false">'Planilha Orçamentária'!$I$76</f>
        <v>R$</v>
      </c>
      <c r="G67" s="57" t="n">
        <f aca="false">'Planilha Orçamentária'!$J$76</f>
        <v>168793.3936</v>
      </c>
    </row>
    <row r="68" customFormat="false" ht="63.1" hidden="false" customHeight="false" outlineLevel="0" collapsed="false">
      <c r="A68" s="58" t="str">
        <f aca="false">'Planilha Orçamentária'!$D$77</f>
        <v>CARGA, MANOBRA E DESCARGA DE ENTULHO EM CAMINHÃO BASCULANTE 10 M³ - CARGA COM ESCAVADEIRA HIDRÁULICA  (CAÇAMBA DE 0,80 M³ / 111 HP) E DESCARGA LIVRE (UNIDADE: M3). AF_07/2020</v>
      </c>
      <c r="B68" s="53" t="str">
        <f aca="false">'Planilha Orçamentária'!$E$77</f>
        <v>M3</v>
      </c>
      <c r="C68" s="54" t="n">
        <f aca="false">'Planilha Orçamentária'!$F$77</f>
        <v>448.9186</v>
      </c>
      <c r="D68" s="55" t="str">
        <f aca="false">'Planilha Orçamentária'!$G$77</f>
        <v>R$</v>
      </c>
      <c r="E68" s="56" t="n">
        <f aca="false">'Planilha Orçamentária'!$H$77</f>
        <v>9.34</v>
      </c>
      <c r="F68" s="55" t="str">
        <f aca="false">'Planilha Orçamentária'!$I$77</f>
        <v>R$</v>
      </c>
      <c r="G68" s="57" t="n">
        <f aca="false">'Planilha Orçamentária'!$J$77</f>
        <v>4192.899724</v>
      </c>
    </row>
    <row r="69" customFormat="false" ht="50.5" hidden="false" customHeight="false" outlineLevel="0" collapsed="false">
      <c r="A69" s="58" t="str">
        <f aca="false">'Planilha Orçamentária'!$D$78</f>
        <v>TRANSPORTE COM CAMINHÃO BASCULANTE DE 10 M³, EM VIA URBANA PAVIMENTADA, ADICIONAL PARA DMT EXCEDENTE A 30 KM (UNIDADE: M3XKM). AF_07/2020</v>
      </c>
      <c r="B69" s="53" t="str">
        <f aca="false">'Planilha Orçamentária'!$E$78</f>
        <v>M3XKM</v>
      </c>
      <c r="C69" s="54" t="n">
        <f aca="false">'Planilha Orçamentária'!$F$78</f>
        <v>7137.80574</v>
      </c>
      <c r="D69" s="55" t="str">
        <f aca="false">'Planilha Orçamentária'!$G$78</f>
        <v>R$</v>
      </c>
      <c r="E69" s="56" t="n">
        <f aca="false">'Planilha Orçamentária'!$H$78</f>
        <v>1.01</v>
      </c>
      <c r="F69" s="55" t="str">
        <f aca="false">'Planilha Orçamentária'!$I$78</f>
        <v>R$</v>
      </c>
      <c r="G69" s="57" t="n">
        <f aca="false">'Planilha Orçamentária'!$J$78</f>
        <v>7209.1837974</v>
      </c>
    </row>
    <row r="70" customFormat="false" ht="75.75" hidden="false" customHeight="false" outlineLevel="0" collapsed="false">
      <c r="A70" s="52" t="str">
        <f aca="false">'Planilha Orçamentária'!$D$79</f>
        <v>ESCAVAÇÃO HORIZONTAL, INCLUINDO ESCARIFICAÇÃO, CARGA, DESCARGA E TRANSPORTE EM SOLO DE 2A CATEGORIA COM TRATOR DE ESTEIRAS (170HP/LÂMINA: 5,20M3) E CAMINHÃO BASCULANTE DE 10M3, DMT ATÉ 200M. AF_07/2020</v>
      </c>
      <c r="B70" s="59" t="str">
        <f aca="false">'Planilha Orçamentária'!$E$79</f>
        <v>M3</v>
      </c>
      <c r="C70" s="54" t="n">
        <f aca="false">'Planilha Orçamentária'!$F$79</f>
        <v>3107.898</v>
      </c>
      <c r="D70" s="62" t="str">
        <f aca="false">'Planilha Orçamentária'!$G$79</f>
        <v>R$</v>
      </c>
      <c r="E70" s="56" t="n">
        <f aca="false">'Planilha Orçamentária'!$H$79</f>
        <v>16.78</v>
      </c>
      <c r="F70" s="55" t="str">
        <f aca="false">'Planilha Orçamentária'!$I$79</f>
        <v>R$</v>
      </c>
      <c r="G70" s="57" t="n">
        <f aca="false">'Planilha Orçamentária'!$J$79</f>
        <v>52150.52844</v>
      </c>
    </row>
    <row r="71" customFormat="false" ht="37.85" hidden="false" customHeight="false" outlineLevel="0" collapsed="false">
      <c r="A71" s="60" t="str">
        <f aca="false">'Planilha Orçamentária'!$D$80</f>
        <v>TRANSPORTE COM CAMINHÃO BASCULANTE DE 10 M³, EM VIA URBANA PAVIMENTADA, DMT ATÉ 30 KM (UNIDADE: M3XKM). AF_07/2020</v>
      </c>
      <c r="B71" s="59" t="str">
        <f aca="false">'Planilha Orçamentária'!$E$80</f>
        <v>M3XKM</v>
      </c>
      <c r="C71" s="54" t="n">
        <f aca="false">'Planilha Orçamentária'!$F$80</f>
        <v>64240.25166</v>
      </c>
      <c r="D71" s="55" t="str">
        <f aca="false">'Planilha Orçamentária'!$G$80</f>
        <v>R$</v>
      </c>
      <c r="E71" s="56" t="n">
        <f aca="false">'Planilha Orçamentária'!$H$80</f>
        <v>2.56</v>
      </c>
      <c r="F71" s="55" t="str">
        <f aca="false">'Planilha Orçamentária'!$I$80</f>
        <v>R$</v>
      </c>
      <c r="G71" s="57" t="n">
        <f aca="false">'Planilha Orçamentária'!$J$80</f>
        <v>164455.0442496</v>
      </c>
    </row>
    <row r="72" customFormat="false" ht="37.85" hidden="false" customHeight="false" outlineLevel="0" collapsed="false">
      <c r="A72" s="60" t="str">
        <f aca="false">'Planilha Orçamentária'!$D$81</f>
        <v>REGULARIZAÇÃO E COMPACTAÇÃO DE SUBLEITO DE SOLO  PREDOMINANTEMENTE ARGILOSO. AF_11/2019</v>
      </c>
      <c r="B72" s="53" t="str">
        <f aca="false">'Planilha Orçamentária'!$E$81</f>
        <v>M2</v>
      </c>
      <c r="C72" s="54" t="n">
        <f aca="false">'Planilha Orçamentária'!$F$81</f>
        <v>6906.44</v>
      </c>
      <c r="D72" s="55" t="str">
        <f aca="false">'Planilha Orçamentária'!$G$81</f>
        <v>R$</v>
      </c>
      <c r="E72" s="56" t="n">
        <f aca="false">'Planilha Orçamentária'!$H$81</f>
        <v>2.14</v>
      </c>
      <c r="F72" s="55" t="str">
        <f aca="false">'Planilha Orçamentária'!$I$81</f>
        <v>R$</v>
      </c>
      <c r="G72" s="57" t="n">
        <f aca="false">'Planilha Orçamentária'!$J$81</f>
        <v>14779.7816</v>
      </c>
    </row>
    <row r="73" customFormat="false" ht="75.75" hidden="false" customHeight="false" outlineLevel="0" collapsed="false">
      <c r="A73" s="65" t="str">
        <f aca="false">'Planilha Orçamentária'!$D$82</f>
        <v>EXECUÇÃO E COMPACTAÇÃO DE BASE E OU SUB-BASE PARA PAVIMENTAÇÃO DE SOLO (PREDOMINANTEMENTE ARENOSO) COM CIMENTO (TEOR DE 4%)  - EXCLUSIVE SOLO, ESCAVAÇÃO, CARGA E TRANSPORTE. AF_11/2019 – 20CM</v>
      </c>
      <c r="B73" s="59" t="str">
        <f aca="false">'Planilha Orçamentária'!$E$82</f>
        <v>M3</v>
      </c>
      <c r="C73" s="54" t="n">
        <f aca="false">'Planilha Orçamentária'!$F$82</f>
        <v>1381.288</v>
      </c>
      <c r="D73" s="55" t="str">
        <f aca="false">'Planilha Orçamentária'!$G$82</f>
        <v>R$</v>
      </c>
      <c r="E73" s="56" t="n">
        <f aca="false">'Planilha Orçamentária'!$H$82</f>
        <v>127.87</v>
      </c>
      <c r="F73" s="55" t="str">
        <f aca="false">'Planilha Orçamentária'!$I$82</f>
        <v>R$</v>
      </c>
      <c r="G73" s="57" t="n">
        <f aca="false">'Planilha Orçamentária'!$J$82</f>
        <v>176625.29656</v>
      </c>
    </row>
    <row r="74" customFormat="false" ht="63.1" hidden="false" customHeight="false" outlineLevel="0" collapsed="false">
      <c r="A74" s="58" t="str">
        <f aca="false">'Planilha Orçamentária'!$D$83</f>
        <v>CARGA, MANOBRA E DESCARGA DE SOLOS E MATERIAIS GRANULARES EM CAMINHÃO BASCULANTE 10 M³ - CARGA COM ESCAVADEIRA HIDRÁULICA (CAÇAMBA DE 1,20 M³ / 155 HP) E DESCARGA LIVRE (UNIDADE: M3). AF_07/2020</v>
      </c>
      <c r="B74" s="59" t="str">
        <f aca="false">'Planilha Orçamentária'!$E$83</f>
        <v>M3</v>
      </c>
      <c r="C74" s="54" t="n">
        <f aca="false">'Planilha Orçamentária'!$F$83</f>
        <v>911.65008</v>
      </c>
      <c r="D74" s="55" t="str">
        <f aca="false">'Planilha Orçamentária'!$G$83</f>
        <v>R$</v>
      </c>
      <c r="E74" s="56" t="n">
        <f aca="false">'Planilha Orçamentária'!$H$83</f>
        <v>7.22</v>
      </c>
      <c r="F74" s="55" t="str">
        <f aca="false">'Planilha Orçamentária'!$I$83</f>
        <v>R$</v>
      </c>
      <c r="G74" s="57" t="n">
        <f aca="false">'Planilha Orçamentária'!$J$83</f>
        <v>6582.1135776</v>
      </c>
    </row>
    <row r="75" customFormat="false" ht="37.85" hidden="false" customHeight="false" outlineLevel="0" collapsed="false">
      <c r="A75" s="69" t="str">
        <f aca="false">'Planilha Orçamentária'!$D$84</f>
        <v>TRANSPORTE COM CAMINHÃO BASCULANTE DE 10 M³, EM VIA URBANA PAVIMENTADA, DMT ATÉ 30 KM (UNIDADE: M3XKM). AF_07/2020</v>
      </c>
      <c r="B75" s="70" t="str">
        <f aca="false">'Planilha Orçamentária'!$E$84</f>
        <v>M3XKM</v>
      </c>
      <c r="C75" s="71" t="n">
        <f aca="false">'Planilha Orçamentária'!$F$84</f>
        <v>22937.1160128</v>
      </c>
      <c r="D75" s="72" t="str">
        <f aca="false">'Planilha Orçamentária'!$G$84</f>
        <v>R$</v>
      </c>
      <c r="E75" s="35" t="n">
        <f aca="false">'Planilha Orçamentária'!$H$84</f>
        <v>2.56</v>
      </c>
      <c r="F75" s="72" t="str">
        <f aca="false">'Planilha Orçamentária'!$I$84</f>
        <v>R$</v>
      </c>
      <c r="G75" s="36" t="n">
        <f aca="false">'Planilha Orçamentária'!$J$84</f>
        <v>58719.016992768</v>
      </c>
    </row>
    <row r="76" customFormat="false" ht="13.8" hidden="false" customHeight="false" outlineLevel="0" collapsed="false">
      <c r="A76" s="75"/>
      <c r="B76" s="74"/>
      <c r="C76" s="76"/>
      <c r="D76" s="77"/>
      <c r="E76" s="44" t="str">
        <f aca="false">'Planilha Orçamentária'!$H$85</f>
        <v>Sub-total:</v>
      </c>
      <c r="F76" s="78" t="str">
        <f aca="false">'Planilha Orçamentária'!$I$85</f>
        <v>R$</v>
      </c>
      <c r="G76" s="79" t="n">
        <f aca="false">'Planilha Orçamentária'!$J$85</f>
        <v>670504.111279368</v>
      </c>
    </row>
    <row r="77" customFormat="false" ht="13.8" hidden="false" customHeight="false" outlineLevel="0" collapsed="false">
      <c r="A77" s="263" t="str">
        <f aca="false">'Planilha Orçamentária'!B86</f>
        <v>EXECUÇÃO DE BASE E IMPRIMAÇÃO </v>
      </c>
      <c r="B77" s="263"/>
      <c r="C77" s="263"/>
      <c r="D77" s="263"/>
      <c r="E77" s="263"/>
      <c r="F77" s="263"/>
      <c r="G77" s="263"/>
    </row>
    <row r="78" customFormat="false" ht="50.5" hidden="false" customHeight="false" outlineLevel="0" collapsed="false">
      <c r="A78" s="52" t="str">
        <f aca="false">'Planilha Orçamentária'!$D$87</f>
        <v>EXECUÇÃO E COMPACTAÇÃO DE BASE E OU SUB BASE PARA PAVIMENTAÇÃO DE BRITA GRADUADA SIMPLES – EXCLUSIVE CARGA E TRANSPORTE. AF_11/2019 – 15CM</v>
      </c>
      <c r="B78" s="59" t="str">
        <f aca="false">'Planilha Orçamentária'!$E$87</f>
        <v>M3</v>
      </c>
      <c r="C78" s="54" t="n">
        <f aca="false">'Planilha Orçamentária'!$F$87</f>
        <v>1035.966</v>
      </c>
      <c r="D78" s="55" t="str">
        <f aca="false">'Planilha Orçamentária'!$G$87</f>
        <v>R$</v>
      </c>
      <c r="E78" s="56" t="n">
        <f aca="false">'Planilha Orçamentária'!$H$87</f>
        <v>128.59</v>
      </c>
      <c r="F78" s="55" t="str">
        <f aca="false">'Planilha Orçamentária'!$I$87</f>
        <v>R$</v>
      </c>
      <c r="G78" s="57" t="n">
        <f aca="false">'Planilha Orçamentária'!$J$87</f>
        <v>133214.86794</v>
      </c>
    </row>
    <row r="79" customFormat="false" ht="63.1" hidden="false" customHeight="false" outlineLevel="0" collapsed="false">
      <c r="A79" s="58" t="str">
        <f aca="false">'Planilha Orçamentária'!$D$88</f>
        <v>CARGA, MANOBRA E DESCARGA DE SOLOS E MATERIAIS GRANULARES EM CAMINHÃO BASCULANTE 10 M³ - CARGA COM ESCAVADEIRA HIDRÁULICA (CAÇAMBA DE 1,20 M³ / 155 HP) E DESCARGA LIVRE (UNIDADE: M3). AF_07/2020</v>
      </c>
      <c r="B79" s="59" t="str">
        <f aca="false">'Planilha Orçamentária'!$E$88</f>
        <v>M3</v>
      </c>
      <c r="C79" s="54" t="n">
        <f aca="false">'Planilha Orçamentária'!$F$88</f>
        <v>1035.966</v>
      </c>
      <c r="D79" s="55" t="str">
        <f aca="false">'Planilha Orçamentária'!$G$88</f>
        <v>R$</v>
      </c>
      <c r="E79" s="56" t="n">
        <f aca="false">'Planilha Orçamentária'!$H$88</f>
        <v>7.22</v>
      </c>
      <c r="F79" s="55" t="str">
        <f aca="false">'Planilha Orçamentária'!$I$88</f>
        <v>R$</v>
      </c>
      <c r="G79" s="57" t="n">
        <f aca="false">'Planilha Orçamentária'!$J$88</f>
        <v>7479.67452</v>
      </c>
    </row>
    <row r="80" customFormat="false" ht="37.85" hidden="false" customHeight="false" outlineLevel="0" collapsed="false">
      <c r="A80" s="65" t="str">
        <f aca="false">'Planilha Orçamentária'!$D$89</f>
        <v>TRANSPORTE COM CAMINHÃO BASCULANTE DE 10 M³, EM VIA URBANA PAVIMENTADA, DMT ATÉ 30 KM (UNIDADE: M3XKM). AF_07/2020</v>
      </c>
      <c r="B80" s="59" t="str">
        <f aca="false">'Planilha Orçamentária'!$E$89</f>
        <v>M3XKM</v>
      </c>
      <c r="C80" s="54" t="n">
        <f aca="false">'Planilha Orçamentária'!$F$89</f>
        <v>26064.90456</v>
      </c>
      <c r="D80" s="55" t="str">
        <f aca="false">'Planilha Orçamentária'!$G$89</f>
        <v>R$</v>
      </c>
      <c r="E80" s="56" t="n">
        <f aca="false">'Planilha Orçamentária'!$H$89</f>
        <v>2.56</v>
      </c>
      <c r="F80" s="55" t="str">
        <f aca="false">'Planilha Orçamentária'!$I$89</f>
        <v>R$</v>
      </c>
      <c r="G80" s="57" t="n">
        <f aca="false">'Planilha Orçamentária'!$J$89</f>
        <v>66726.1556736</v>
      </c>
    </row>
    <row r="81" customFormat="false" ht="13.8" hidden="false" customHeight="false" outlineLevel="0" collapsed="false">
      <c r="A81" s="65" t="str">
        <f aca="false">'Planilha Orçamentária'!$D$90</f>
        <v>Imprimação betuminosa impermeabilizante</v>
      </c>
      <c r="B81" s="59" t="str">
        <f aca="false">'Planilha Orçamentária'!$E$90</f>
        <v>M2</v>
      </c>
      <c r="C81" s="54" t="n">
        <f aca="false">'Planilha Orçamentária'!$F$90</f>
        <v>6906.44</v>
      </c>
      <c r="D81" s="55" t="str">
        <f aca="false">'Planilha Orçamentária'!$G$90</f>
        <v>R$</v>
      </c>
      <c r="E81" s="80" t="n">
        <f aca="false">'Planilha Orçamentária'!$H$90</f>
        <v>15.59</v>
      </c>
      <c r="F81" s="55" t="str">
        <f aca="false">'Planilha Orçamentária'!$I$90</f>
        <v>R$</v>
      </c>
      <c r="G81" s="57" t="n">
        <f aca="false">'Planilha Orçamentária'!$J$90</f>
        <v>107671.3996</v>
      </c>
    </row>
    <row r="82" customFormat="false" ht="13.8" hidden="false" customHeight="false" outlineLevel="0" collapsed="false">
      <c r="A82" s="65" t="str">
        <f aca="false">'Planilha Orçamentária'!$D$91</f>
        <v>Imprimação betuminosa ligante</v>
      </c>
      <c r="B82" s="59" t="str">
        <f aca="false">'Planilha Orçamentária'!$E$91</f>
        <v>M2</v>
      </c>
      <c r="C82" s="54" t="n">
        <f aca="false">'Planilha Orçamentária'!$F$91</f>
        <v>13812.88</v>
      </c>
      <c r="D82" s="55" t="str">
        <f aca="false">'Planilha Orçamentária'!$G$91</f>
        <v>R$</v>
      </c>
      <c r="E82" s="80" t="n">
        <f aca="false">'Planilha Orçamentária'!$H$91</f>
        <v>6.02</v>
      </c>
      <c r="F82" s="55" t="str">
        <f aca="false">'Planilha Orçamentária'!$I$91</f>
        <v>R$</v>
      </c>
      <c r="G82" s="57" t="n">
        <f aca="false">'Planilha Orçamentária'!$J$91</f>
        <v>83153.5376</v>
      </c>
    </row>
    <row r="83" customFormat="false" ht="13.8" hidden="false" customHeight="false" outlineLevel="0" collapsed="false">
      <c r="A83" s="75"/>
      <c r="B83" s="74"/>
      <c r="C83" s="76"/>
      <c r="D83" s="77"/>
      <c r="E83" s="44" t="str">
        <f aca="false">'Planilha Orçamentária'!$H$92</f>
        <v>Sub-total:</v>
      </c>
      <c r="F83" s="78" t="str">
        <f aca="false">'Planilha Orçamentária'!$I$92</f>
        <v>R$</v>
      </c>
      <c r="G83" s="79" t="n">
        <f aca="false">'Planilha Orçamentária'!$J$92</f>
        <v>398245.6353336</v>
      </c>
    </row>
    <row r="84" customFormat="false" ht="13.8" hidden="false" customHeight="false" outlineLevel="0" collapsed="false">
      <c r="A84" s="262" t="str">
        <f aca="false">'Planilha Orçamentária'!B93</f>
        <v>PAVIMENTAÇÃO ASFÁLTICA </v>
      </c>
      <c r="B84" s="262"/>
      <c r="C84" s="262"/>
      <c r="D84" s="262"/>
      <c r="E84" s="262"/>
      <c r="F84" s="262"/>
      <c r="G84" s="262"/>
    </row>
    <row r="85" customFormat="false" ht="50.5" hidden="false" customHeight="false" outlineLevel="0" collapsed="false">
      <c r="A85" s="65" t="str">
        <f aca="false">'Planilha Orçamentária'!$D$94</f>
        <v>EXECUÇÃO DE PAVIMENTO COM APLICAÇÃO DE CONCRETO ASFÁLTICO, CAMADA DE BINDER - EXCLUSIVE CARGA E TRANSPORTE. AF_11/2019 – 4CM</v>
      </c>
      <c r="B85" s="59" t="str">
        <f aca="false">'Planilha Orçamentária'!$E$94</f>
        <v>M3</v>
      </c>
      <c r="C85" s="54" t="n">
        <f aca="false">'Planilha Orçamentária'!$F$94</f>
        <v>276.2576</v>
      </c>
      <c r="D85" s="55" t="str">
        <f aca="false">'Planilha Orçamentária'!$G$94</f>
        <v>R$</v>
      </c>
      <c r="E85" s="56" t="n">
        <f aca="false">'Planilha Orçamentária'!$H$94</f>
        <v>1245.65</v>
      </c>
      <c r="F85" s="55" t="str">
        <f aca="false">'Planilha Orçamentária'!$I$94</f>
        <v>R$</v>
      </c>
      <c r="G85" s="57" t="n">
        <f aca="false">'Planilha Orçamentária'!$J$94</f>
        <v>344120.27944</v>
      </c>
    </row>
    <row r="86" customFormat="false" ht="25.25" hidden="false" customHeight="false" outlineLevel="0" collapsed="false">
      <c r="A86" s="65" t="str">
        <f aca="false">'Planilha Orçamentária'!$D$95</f>
        <v>CARGA DE MISTURA ASFÁLTICA EM CAMINHÃO BASCULANTE 10 M³ (UNIDADE: M3). AF_07/2020</v>
      </c>
      <c r="B86" s="59" t="str">
        <f aca="false">'Planilha Orçamentária'!$E$95</f>
        <v>M3</v>
      </c>
      <c r="C86" s="54" t="n">
        <f aca="false">'Planilha Orçamentária'!$F$95</f>
        <v>276.2576</v>
      </c>
      <c r="D86" s="55" t="str">
        <f aca="false">'Planilha Orçamentária'!$G$95</f>
        <v>R$</v>
      </c>
      <c r="E86" s="56" t="n">
        <f aca="false">'Planilha Orçamentária'!$H$95</f>
        <v>9.39</v>
      </c>
      <c r="F86" s="55" t="str">
        <f aca="false">'Planilha Orçamentária'!$I$95</f>
        <v>R$</v>
      </c>
      <c r="G86" s="57" t="n">
        <f aca="false">'Planilha Orçamentária'!$J$95</f>
        <v>2594.058864</v>
      </c>
    </row>
    <row r="87" customFormat="false" ht="37.85" hidden="false" customHeight="false" outlineLevel="0" collapsed="false">
      <c r="A87" s="65" t="str">
        <f aca="false">'Planilha Orçamentária'!$D$96</f>
        <v>TRANSPORTE COM CAMINHÃO BASCULANTE DE 10 M³, EM VIA URBANA PAVIMENTADA, DMT ATÉ 30 KM (UNIDADE: M3XKM). AF_07/2020</v>
      </c>
      <c r="B87" s="59" t="str">
        <f aca="false">'Planilha Orçamentária'!$E$96</f>
        <v>M3XKM</v>
      </c>
      <c r="C87" s="54" t="n">
        <f aca="false">'Planilha Orçamentária'!$F$96</f>
        <v>6950.641216</v>
      </c>
      <c r="D87" s="55" t="str">
        <f aca="false">'Planilha Orçamentária'!$G$96</f>
        <v>R$</v>
      </c>
      <c r="E87" s="56" t="n">
        <f aca="false">'Planilha Orçamentária'!$H$96</f>
        <v>2.56</v>
      </c>
      <c r="F87" s="55" t="str">
        <f aca="false">'Planilha Orçamentária'!$I$96</f>
        <v>R$</v>
      </c>
      <c r="G87" s="57" t="n">
        <f aca="false">'Planilha Orçamentária'!$J$96</f>
        <v>17793.64151296</v>
      </c>
    </row>
    <row r="88" customFormat="false" ht="50.5" hidden="false" customHeight="false" outlineLevel="0" collapsed="false">
      <c r="A88" s="58" t="str">
        <f aca="false">'Planilha Orçamentária'!$D$97</f>
        <v>EXECUÇÃO DE PAVIMENTO COM APLICAÇÃO DE CONCRETO ASFÁLTICO, CAMADA DE ROLAMENTO - EXCLUSIVE CARGA E TRANSPORTE. AF_11/2019 – 4CM</v>
      </c>
      <c r="B88" s="59" t="str">
        <f aca="false">'Planilha Orçamentária'!$E$97</f>
        <v>M3</v>
      </c>
      <c r="C88" s="54" t="n">
        <f aca="false">'Planilha Orçamentária'!$F$97</f>
        <v>276.2576</v>
      </c>
      <c r="D88" s="55" t="str">
        <f aca="false">'Planilha Orçamentária'!$G$97</f>
        <v>R$</v>
      </c>
      <c r="E88" s="56" t="n">
        <f aca="false">'Planilha Orçamentária'!$H$97</f>
        <v>1444.78</v>
      </c>
      <c r="F88" s="55" t="str">
        <f aca="false">'Planilha Orçamentária'!$I$97</f>
        <v>R$</v>
      </c>
      <c r="G88" s="57" t="n">
        <f aca="false">'Planilha Orçamentária'!$J$97</f>
        <v>399131.455328</v>
      </c>
    </row>
    <row r="89" customFormat="false" ht="25.25" hidden="false" customHeight="false" outlineLevel="0" collapsed="false">
      <c r="A89" s="65" t="str">
        <f aca="false">'Planilha Orçamentária'!$D$98</f>
        <v>CARGA DE MISTURA ASFÁLTICA EM CAMINHÃO BASCULANTE 10 M³ (UNIDADE: M3). AF_07/2020</v>
      </c>
      <c r="B89" s="59" t="str">
        <f aca="false">'Planilha Orçamentária'!$E$98</f>
        <v>M3</v>
      </c>
      <c r="C89" s="54" t="n">
        <f aca="false">'Planilha Orçamentária'!$F$98</f>
        <v>276.2576</v>
      </c>
      <c r="D89" s="55" t="str">
        <f aca="false">'Planilha Orçamentária'!$G$98</f>
        <v>R$</v>
      </c>
      <c r="E89" s="56" t="n">
        <f aca="false">'Planilha Orçamentária'!$H$98</f>
        <v>9.39</v>
      </c>
      <c r="F89" s="55" t="str">
        <f aca="false">'Planilha Orçamentária'!$I$98</f>
        <v>R$</v>
      </c>
      <c r="G89" s="57" t="n">
        <f aca="false">'Planilha Orçamentária'!$J$98</f>
        <v>2594.058864</v>
      </c>
    </row>
    <row r="90" customFormat="false" ht="37.85" hidden="false" customHeight="false" outlineLevel="0" collapsed="false">
      <c r="A90" s="31" t="str">
        <f aca="false">'Planilha Orçamentária'!$D$99</f>
        <v>TRANSPORTE COM CAMINHÃO BASCULANTE DE 10 M³, EM VIA URBANA PAVIMENTADA, DMT ATÉ 30 KM (UNIDADE: M3XKM). AF_07/2020</v>
      </c>
      <c r="B90" s="70" t="str">
        <f aca="false">'Planilha Orçamentária'!$E$99</f>
        <v>M3XKM</v>
      </c>
      <c r="C90" s="71" t="n">
        <f aca="false">'Planilha Orçamentária'!$F$99</f>
        <v>6950.641216</v>
      </c>
      <c r="D90" s="72" t="str">
        <f aca="false">'Planilha Orçamentária'!$G$99</f>
        <v>R$</v>
      </c>
      <c r="E90" s="35" t="n">
        <f aca="false">'Planilha Orçamentária'!$H$99</f>
        <v>2.56</v>
      </c>
      <c r="F90" s="72" t="str">
        <f aca="false">'Planilha Orçamentária'!$I$99</f>
        <v>R$</v>
      </c>
      <c r="G90" s="36" t="n">
        <f aca="false">'Planilha Orçamentária'!$J$99</f>
        <v>17793.64151296</v>
      </c>
    </row>
    <row r="91" customFormat="false" ht="13.8" hidden="false" customHeight="false" outlineLevel="0" collapsed="false">
      <c r="A91" s="75"/>
      <c r="B91" s="74"/>
      <c r="C91" s="76"/>
      <c r="D91" s="77"/>
      <c r="E91" s="44" t="str">
        <f aca="false">'Planilha Orçamentária'!$H$100</f>
        <v>Sub-total:</v>
      </c>
      <c r="F91" s="78" t="str">
        <f aca="false">'Planilha Orçamentária'!$I$100</f>
        <v>R$</v>
      </c>
      <c r="G91" s="79" t="n">
        <f aca="false">'Planilha Orçamentária'!$J$100</f>
        <v>784027.13552192</v>
      </c>
    </row>
    <row r="92" customFormat="false" ht="13.8" hidden="false" customHeight="false" outlineLevel="0" collapsed="false">
      <c r="A92" s="263" t="str">
        <f aca="false">'Planilha Orçamentária'!B101</f>
        <v>RECAPEAMENTO ASFÁLTICO – RUA MARIA RAPHAELA PAGLIUCCA E RUA ANTÔNIO FRUET</v>
      </c>
      <c r="B92" s="263"/>
      <c r="C92" s="263"/>
      <c r="D92" s="263"/>
      <c r="E92" s="263"/>
      <c r="F92" s="263"/>
      <c r="G92" s="263"/>
    </row>
    <row r="93" customFormat="false" ht="13.8" hidden="false" customHeight="false" outlineLevel="0" collapsed="false">
      <c r="A93" s="263" t="str">
        <f aca="false">'Planilha Orçamentária'!B102</f>
        <v>TERRAPLANAGEM </v>
      </c>
      <c r="B93" s="263"/>
      <c r="C93" s="263"/>
      <c r="D93" s="263"/>
      <c r="E93" s="263"/>
      <c r="F93" s="263"/>
      <c r="G93" s="263"/>
    </row>
    <row r="94" customFormat="false" ht="50.5" hidden="false" customHeight="false" outlineLevel="0" collapsed="false">
      <c r="A94" s="52" t="str">
        <f aca="false">'Planilha Orçamentária'!$D$103</f>
        <v>LIMPEZA MECANIZADA DE CAMADA VEGETAL, VEGETAÇÃO E PEQUENAS ÁRVORES (DIÂMETRO DE TRONCO MENOR QUE 0,20 M), COM TRATOR DE ESTEIRAS.AF_05/2018</v>
      </c>
      <c r="B94" s="53" t="str">
        <f aca="false">'Planilha Orçamentária'!$E$103</f>
        <v>M2</v>
      </c>
      <c r="C94" s="54" t="n">
        <f aca="false">'Planilha Orçamentária'!$F$103</f>
        <v>512.658</v>
      </c>
      <c r="D94" s="55" t="str">
        <f aca="false">'Planilha Orçamentária'!$G$103</f>
        <v>R$</v>
      </c>
      <c r="E94" s="56" t="n">
        <f aca="false">'Planilha Orçamentária'!$H$103</f>
        <v>0.69</v>
      </c>
      <c r="F94" s="55" t="str">
        <f aca="false">'Planilha Orçamentária'!$I$103</f>
        <v>R$</v>
      </c>
      <c r="G94" s="57" t="n">
        <f aca="false">'Planilha Orçamentária'!$J$103</f>
        <v>353.73402</v>
      </c>
    </row>
    <row r="95" customFormat="false" ht="63.1" hidden="false" customHeight="false" outlineLevel="0" collapsed="false">
      <c r="A95" s="58" t="str">
        <f aca="false">'Planilha Orçamentária'!$D$104</f>
        <v>CARGA, MANOBRA E DESCARGA DE SOLOS E MATERIAIS GRANULARES EM CAMINHÃO BASCULANTE 10 M³ - CARGA COM ESCAVADEIRA HIDRÁULICA (CAÇAMBA DE 1,20 M³ / 155 HP) E DESCARGA LIVRE (UNIDADE: M3). AF_07/2020</v>
      </c>
      <c r="B95" s="59" t="str">
        <f aca="false">'Planilha Orçamentária'!$E$104</f>
        <v>M3</v>
      </c>
      <c r="C95" s="54" t="n">
        <f aca="false">'Planilha Orçamentária'!$F$104</f>
        <v>66.64554</v>
      </c>
      <c r="D95" s="55" t="str">
        <f aca="false">'Planilha Orçamentária'!$G$104</f>
        <v>R$</v>
      </c>
      <c r="E95" s="56" t="n">
        <f aca="false">'Planilha Orçamentária'!$H$104</f>
        <v>7.22</v>
      </c>
      <c r="F95" s="55" t="str">
        <f aca="false">'Planilha Orçamentária'!$I$104</f>
        <v>R$</v>
      </c>
      <c r="G95" s="57" t="n">
        <f aca="false">'Planilha Orçamentária'!$J$104</f>
        <v>481.1807988</v>
      </c>
    </row>
    <row r="96" customFormat="false" ht="37.85" hidden="false" customHeight="false" outlineLevel="0" collapsed="false">
      <c r="A96" s="60" t="str">
        <f aca="false">'Planilha Orçamentária'!$D$105</f>
        <v>TRANSPORTE COM CAMINHÃO BASCULANTE DE 10 M³, EM VIA URBANA PAVIMENTADA, DMT ATÉ 30 KM (UNIDADE: M3XKM). AF_07/2020</v>
      </c>
      <c r="B96" s="59" t="str">
        <f aca="false">'Planilha Orçamentária'!$E$105</f>
        <v>M3XKM</v>
      </c>
      <c r="C96" s="54" t="n">
        <f aca="false">'Planilha Orçamentária'!$F$105</f>
        <v>626.468076</v>
      </c>
      <c r="D96" s="55" t="str">
        <f aca="false">'Planilha Orçamentária'!$G$105</f>
        <v>R$</v>
      </c>
      <c r="E96" s="56" t="n">
        <f aca="false">'Planilha Orçamentária'!$H$105</f>
        <v>2.56</v>
      </c>
      <c r="F96" s="55" t="str">
        <f aca="false">'Planilha Orçamentária'!$I$105</f>
        <v>R$</v>
      </c>
      <c r="G96" s="57" t="n">
        <f aca="false">'Planilha Orçamentária'!$J$105</f>
        <v>1603.75827456</v>
      </c>
    </row>
    <row r="97" customFormat="false" ht="37.85" hidden="false" customHeight="false" outlineLevel="0" collapsed="false">
      <c r="A97" s="58" t="str">
        <f aca="false">'Planilha Orçamentária'!$D$106</f>
        <v>DEMOLIÇÃO PARCIAL DE PAVIMENTO ASFÁLTICO, DE FORMA MECANIZADA, SEM REAPROVEITAMENTO. AF_09/2023</v>
      </c>
      <c r="B97" s="53" t="str">
        <f aca="false">'Planilha Orçamentária'!$E$106</f>
        <v>M2</v>
      </c>
      <c r="C97" s="54" t="n">
        <f aca="false">'Planilha Orçamentária'!$F$106</f>
        <v>2521.74</v>
      </c>
      <c r="D97" s="55" t="str">
        <f aca="false">'Planilha Orçamentária'!$G$106</f>
        <v>R$</v>
      </c>
      <c r="E97" s="56" t="n">
        <f aca="false">'Planilha Orçamentária'!$H$106</f>
        <v>24.44</v>
      </c>
      <c r="F97" s="55" t="str">
        <f aca="false">'Planilha Orçamentária'!$I$106</f>
        <v>R$</v>
      </c>
      <c r="G97" s="57" t="n">
        <f aca="false">'Planilha Orçamentária'!$J$106</f>
        <v>61631.3256</v>
      </c>
    </row>
    <row r="98" customFormat="false" ht="63.1" hidden="false" customHeight="false" outlineLevel="0" collapsed="false">
      <c r="A98" s="58" t="str">
        <f aca="false">'Planilha Orçamentária'!$D$107</f>
        <v>CARGA, MANOBRA E DESCARGA DE ENTULHO EM CAMINHÃO BASCULANTE 10 M³ - CARGA COM ESCAVADEIRA HIDRÁULICA  (CAÇAMBA DE 0,80 M³ / 111 HP) E DESCARGA LIVRE (UNIDADE: M3). AF_07/2020</v>
      </c>
      <c r="B98" s="53" t="str">
        <f aca="false">'Planilha Orçamentária'!$E$107</f>
        <v>M3</v>
      </c>
      <c r="C98" s="54" t="n">
        <f aca="false">'Planilha Orçamentária'!$F$107</f>
        <v>163.9131</v>
      </c>
      <c r="D98" s="55" t="str">
        <f aca="false">'Planilha Orçamentária'!$G$107</f>
        <v>R$</v>
      </c>
      <c r="E98" s="56" t="n">
        <f aca="false">'Planilha Orçamentária'!$H$107</f>
        <v>9.34</v>
      </c>
      <c r="F98" s="55" t="str">
        <f aca="false">'Planilha Orçamentária'!$I$107</f>
        <v>R$</v>
      </c>
      <c r="G98" s="57" t="n">
        <f aca="false">'Planilha Orçamentária'!$J$107</f>
        <v>1530.948354</v>
      </c>
    </row>
    <row r="99" customFormat="false" ht="50.5" hidden="false" customHeight="false" outlineLevel="0" collapsed="false">
      <c r="A99" s="58" t="str">
        <f aca="false">'Planilha Orçamentária'!$D$108</f>
        <v>TRANSPORTE COM CAMINHÃO BASCULANTE DE 10 M³, EM VIA URBANA PAVIMENTADA, ADICIONAL PARA DMT EXCEDENTE A 30 KM (UNIDADE: M3XKM). AF_07/2020</v>
      </c>
      <c r="B99" s="53" t="str">
        <f aca="false">'Planilha Orçamentária'!$E$108</f>
        <v>M3XKM</v>
      </c>
      <c r="C99" s="54" t="n">
        <f aca="false">'Planilha Orçamentária'!$F$108</f>
        <v>1540.78314</v>
      </c>
      <c r="D99" s="55" t="str">
        <f aca="false">'Planilha Orçamentária'!$G$108</f>
        <v>R$</v>
      </c>
      <c r="E99" s="56" t="n">
        <f aca="false">'Planilha Orçamentária'!$H$108</f>
        <v>1.01</v>
      </c>
      <c r="F99" s="55" t="str">
        <f aca="false">'Planilha Orçamentária'!$I$108</f>
        <v>R$</v>
      </c>
      <c r="G99" s="57" t="n">
        <f aca="false">'Planilha Orçamentária'!$J$108</f>
        <v>1556.1909714</v>
      </c>
    </row>
    <row r="100" customFormat="false" ht="75.75" hidden="false" customHeight="false" outlineLevel="0" collapsed="false">
      <c r="A100" s="52" t="str">
        <f aca="false">'Planilha Orçamentária'!$D$109</f>
        <v>ESCAVAÇÃO HORIZONTAL, INCLUINDO ESCARIFICAÇÃO, CARGA, DESCARGA E TRANSPORTE EM SOLO DE 2A CATEGORIA COM TRATOR DE ESTEIRAS (170HP/LÂMINA: 5,20M3) E CAMINHÃO BASCULANTE DE 10M3, DMT ATÉ 200M. AF_07/2020</v>
      </c>
      <c r="B100" s="59" t="str">
        <f aca="false">'Planilha Orçamentária'!$E$109</f>
        <v>M3</v>
      </c>
      <c r="C100" s="54" t="n">
        <f aca="false">'Planilha Orçamentária'!$F$109</f>
        <v>1134.783</v>
      </c>
      <c r="D100" s="62" t="str">
        <f aca="false">'Planilha Orçamentária'!$G$109</f>
        <v>R$</v>
      </c>
      <c r="E100" s="56" t="n">
        <f aca="false">'Planilha Orçamentária'!$H$109</f>
        <v>16.78</v>
      </c>
      <c r="F100" s="55" t="str">
        <f aca="false">'Planilha Orçamentária'!$I$109</f>
        <v>R$</v>
      </c>
      <c r="G100" s="57" t="n">
        <f aca="false">'Planilha Orçamentária'!$J$109</f>
        <v>19041.65874</v>
      </c>
    </row>
    <row r="101" customFormat="false" ht="37.85" hidden="false" customHeight="false" outlineLevel="0" collapsed="false">
      <c r="A101" s="60" t="str">
        <f aca="false">'Planilha Orçamentária'!$D$110</f>
        <v>TRANSPORTE COM CAMINHÃO BASCULANTE DE 10 M³, EM VIA URBANA PAVIMENTADA, DMT ATÉ 30 KM (UNIDADE: M3XKM). AF_07/2020</v>
      </c>
      <c r="B101" s="59" t="str">
        <f aca="false">'Planilha Orçamentária'!$E$110</f>
        <v>M3XKM</v>
      </c>
      <c r="C101" s="54" t="n">
        <f aca="false">'Planilha Orçamentária'!$F$110</f>
        <v>13867.04826</v>
      </c>
      <c r="D101" s="55" t="str">
        <f aca="false">'Planilha Orçamentária'!$G$110</f>
        <v>R$</v>
      </c>
      <c r="E101" s="56" t="n">
        <f aca="false">'Planilha Orçamentária'!$H$110</f>
        <v>2.56</v>
      </c>
      <c r="F101" s="55" t="str">
        <f aca="false">'Planilha Orçamentária'!$I$110</f>
        <v>R$</v>
      </c>
      <c r="G101" s="57" t="n">
        <f aca="false">'Planilha Orçamentária'!$J$110</f>
        <v>35499.6435456</v>
      </c>
    </row>
    <row r="102" customFormat="false" ht="37.85" hidden="false" customHeight="false" outlineLevel="0" collapsed="false">
      <c r="A102" s="60" t="str">
        <f aca="false">'Planilha Orçamentária'!$D$111</f>
        <v>REGULARIZAÇÃO E COMPACTAÇÃO DE SUBLEITO DE SOLO  PREDOMINANTEMENTE ARGILOSO. AF_11/2019</v>
      </c>
      <c r="B102" s="53" t="str">
        <f aca="false">'Planilha Orçamentária'!$E$111</f>
        <v>M2</v>
      </c>
      <c r="C102" s="54" t="n">
        <f aca="false">'Planilha Orçamentária'!$F$111</f>
        <v>2521.74</v>
      </c>
      <c r="D102" s="55" t="str">
        <f aca="false">'Planilha Orçamentária'!$G$111</f>
        <v>R$</v>
      </c>
      <c r="E102" s="56" t="n">
        <f aca="false">'Planilha Orçamentária'!$H$111</f>
        <v>2.14</v>
      </c>
      <c r="F102" s="55" t="str">
        <f aca="false">'Planilha Orçamentária'!$I$111</f>
        <v>R$</v>
      </c>
      <c r="G102" s="57" t="n">
        <f aca="false">'Planilha Orçamentária'!$J$111</f>
        <v>5396.5236</v>
      </c>
    </row>
    <row r="103" customFormat="false" ht="75.75" hidden="false" customHeight="false" outlineLevel="0" collapsed="false">
      <c r="A103" s="65" t="str">
        <f aca="false">'Planilha Orçamentária'!$D$112</f>
        <v>EXECUÇÃO E COMPACTAÇÃO DE BASE E OU SUB-BASE PARA PAVIMENTAÇÃO DE SOLO (PREDOMINANTEMENTE ARENOSO) COM CIMENTO (TEOR DE 4%)  - EXCLUSIVE SOLO, ESCAVAÇÃO, CARGA E TRANSPORTE. AF_11/2019 – 20CM</v>
      </c>
      <c r="B103" s="59" t="str">
        <f aca="false">'Planilha Orçamentária'!$E$112</f>
        <v>M3</v>
      </c>
      <c r="C103" s="54" t="n">
        <f aca="false">'Planilha Orçamentária'!$F$112</f>
        <v>504.348</v>
      </c>
      <c r="D103" s="55" t="str">
        <f aca="false">'Planilha Orçamentária'!$G$112</f>
        <v>R$</v>
      </c>
      <c r="E103" s="56" t="n">
        <f aca="false">'Planilha Orçamentária'!$H$112</f>
        <v>127.87</v>
      </c>
      <c r="F103" s="55" t="str">
        <f aca="false">'Planilha Orçamentária'!$I$112</f>
        <v>R$</v>
      </c>
      <c r="G103" s="57" t="n">
        <f aca="false">'Planilha Orçamentária'!$J$112</f>
        <v>64490.97876</v>
      </c>
    </row>
    <row r="104" customFormat="false" ht="63.1" hidden="false" customHeight="false" outlineLevel="0" collapsed="false">
      <c r="A104" s="58" t="str">
        <f aca="false">'Planilha Orçamentária'!$D$113</f>
        <v>CARGA, MANOBRA E DESCARGA DE SOLOS E MATERIAIS GRANULARES EM CAMINHÃO BASCULANTE 10 M³ - CARGA COM ESCAVADEIRA HIDRÁULICA (CAÇAMBA DE 1,20 M³ / 155 HP) E DESCARGA LIVRE (UNIDADE: M3). AF_07/2020</v>
      </c>
      <c r="B104" s="59" t="str">
        <f aca="false">'Planilha Orçamentária'!$E$113</f>
        <v>M3</v>
      </c>
      <c r="C104" s="54" t="n">
        <f aca="false">'Planilha Orçamentária'!$F$113</f>
        <v>332.86968</v>
      </c>
      <c r="D104" s="55" t="str">
        <f aca="false">'Planilha Orçamentária'!$G$113</f>
        <v>R$</v>
      </c>
      <c r="E104" s="56" t="n">
        <f aca="false">'Planilha Orçamentária'!$H$113</f>
        <v>7.22</v>
      </c>
      <c r="F104" s="55" t="str">
        <f aca="false">'Planilha Orçamentária'!$I$113</f>
        <v>R$</v>
      </c>
      <c r="G104" s="57" t="n">
        <f aca="false">'Planilha Orçamentária'!$J$113</f>
        <v>2403.3190896</v>
      </c>
    </row>
    <row r="105" customFormat="false" ht="37.85" hidden="false" customHeight="false" outlineLevel="0" collapsed="false">
      <c r="A105" s="69" t="str">
        <f aca="false">'Planilha Orçamentária'!$D$114</f>
        <v>TRANSPORTE COM CAMINHÃO BASCULANTE DE 10 M³, EM VIA URBANA PAVIMENTADA, DMT ATÉ 30 KM (UNIDADE: M3XKM). AF_07/2020</v>
      </c>
      <c r="B105" s="70" t="str">
        <f aca="false">'Planilha Orçamentária'!$E$114</f>
        <v>M3XKM</v>
      </c>
      <c r="C105" s="71" t="n">
        <f aca="false">'Planilha Orçamentária'!$F$114</f>
        <v>7422.993864</v>
      </c>
      <c r="D105" s="72" t="str">
        <f aca="false">'Planilha Orçamentária'!$G$114</f>
        <v>R$</v>
      </c>
      <c r="E105" s="35" t="n">
        <f aca="false">'Planilha Orçamentária'!$H$114</f>
        <v>2.56</v>
      </c>
      <c r="F105" s="72" t="str">
        <f aca="false">'Planilha Orçamentária'!$I$114</f>
        <v>R$</v>
      </c>
      <c r="G105" s="36" t="n">
        <f aca="false">'Planilha Orçamentária'!$J$114</f>
        <v>19002.86429184</v>
      </c>
    </row>
    <row r="106" customFormat="false" ht="13.8" hidden="false" customHeight="false" outlineLevel="0" collapsed="false">
      <c r="A106" s="75"/>
      <c r="B106" s="74"/>
      <c r="C106" s="76"/>
      <c r="D106" s="77"/>
      <c r="E106" s="44" t="str">
        <f aca="false">'Planilha Orçamentária'!$H$115</f>
        <v>Sub-total:</v>
      </c>
      <c r="F106" s="78" t="str">
        <f aca="false">'Planilha Orçamentária'!$I$115</f>
        <v>R$</v>
      </c>
      <c r="G106" s="79" t="n">
        <f aca="false">'Planilha Orçamentária'!$J$115</f>
        <v>212992.1260458</v>
      </c>
    </row>
    <row r="107" customFormat="false" ht="13.8" hidden="false" customHeight="false" outlineLevel="0" collapsed="false">
      <c r="A107" s="262" t="str">
        <f aca="false">'Planilha Orçamentária'!B116</f>
        <v>PAVIMENTAÇÃO ASFÁLTICA </v>
      </c>
      <c r="B107" s="262"/>
      <c r="C107" s="262"/>
      <c r="D107" s="262"/>
      <c r="E107" s="262"/>
      <c r="F107" s="262"/>
      <c r="G107" s="262"/>
    </row>
    <row r="108" customFormat="false" ht="50.5" hidden="false" customHeight="false" outlineLevel="0" collapsed="false">
      <c r="A108" s="52" t="str">
        <f aca="false">'Planilha Orçamentária'!$D$117</f>
        <v>EXECUÇÃO E COMPACTAÇÃO DE BASE E OU SUB BASE PARA PAVIMENTAÇÃO DE BRITA GRADUADA SIMPLES – EXCLUSIVE CARGA E TRANSPORTE. AF_11/2019 – 15CM</v>
      </c>
      <c r="B108" s="59" t="str">
        <f aca="false">'Planilha Orçamentária'!$E$117</f>
        <v>M3</v>
      </c>
      <c r="C108" s="54" t="n">
        <f aca="false">'Planilha Orçamentária'!$F$117</f>
        <v>378.261</v>
      </c>
      <c r="D108" s="55" t="str">
        <f aca="false">'Planilha Orçamentária'!$G$117</f>
        <v>R$</v>
      </c>
      <c r="E108" s="56" t="n">
        <f aca="false">'Planilha Orçamentária'!$H$117</f>
        <v>128.59</v>
      </c>
      <c r="F108" s="55" t="str">
        <f aca="false">'Planilha Orçamentária'!$I$117</f>
        <v>R$</v>
      </c>
      <c r="G108" s="57" t="n">
        <f aca="false">'Planilha Orçamentária'!$J$117</f>
        <v>48640.58199</v>
      </c>
    </row>
    <row r="109" customFormat="false" ht="63.1" hidden="false" customHeight="false" outlineLevel="0" collapsed="false">
      <c r="A109" s="58" t="str">
        <f aca="false">'Planilha Orçamentária'!$D$118</f>
        <v>CARGA, MANOBRA E DESCARGA DE SOLOS E MATERIAIS GRANULARES EM CAMINHÃO BASCULANTE 10 M³ - CARGA COM ESCAVADEIRA HIDRÁULICA (CAÇAMBA DE 1,20 M³ / 155 HP) E DESCARGA LIVRE (UNIDADE: M3). AF_07/2020</v>
      </c>
      <c r="B109" s="59" t="str">
        <f aca="false">'Planilha Orçamentária'!$E$118</f>
        <v>M3</v>
      </c>
      <c r="C109" s="54" t="n">
        <f aca="false">'Planilha Orçamentária'!$F$118</f>
        <v>378.261</v>
      </c>
      <c r="D109" s="55" t="str">
        <f aca="false">'Planilha Orçamentária'!$G$118</f>
        <v>R$</v>
      </c>
      <c r="E109" s="56" t="n">
        <f aca="false">'Planilha Orçamentária'!$H$118</f>
        <v>7.22</v>
      </c>
      <c r="F109" s="55" t="str">
        <f aca="false">'Planilha Orçamentária'!$I$118</f>
        <v>R$</v>
      </c>
      <c r="G109" s="57" t="n">
        <f aca="false">'Planilha Orçamentária'!$J$118</f>
        <v>2731.04442</v>
      </c>
    </row>
    <row r="110" customFormat="false" ht="37.85" hidden="false" customHeight="false" outlineLevel="0" collapsed="false">
      <c r="A110" s="65" t="str">
        <f aca="false">'Planilha Orçamentária'!$D$119</f>
        <v>TRANSPORTE COM CAMINHÃO BASCULANTE DE 10 M³, EM VIA URBANA PAVIMENTADA, DMT ATÉ 30 KM (UNIDADE: M3XKM). AF_07/2020</v>
      </c>
      <c r="B110" s="59" t="str">
        <f aca="false">'Planilha Orçamentária'!$E$119</f>
        <v>M3XKM</v>
      </c>
      <c r="C110" s="54" t="n">
        <f aca="false">'Planilha Orçamentária'!$F$119</f>
        <v>8435.2203</v>
      </c>
      <c r="D110" s="55" t="str">
        <f aca="false">'Planilha Orçamentária'!$G$119</f>
        <v>R$</v>
      </c>
      <c r="E110" s="56" t="n">
        <f aca="false">'Planilha Orçamentária'!$H$119</f>
        <v>2.56</v>
      </c>
      <c r="F110" s="55" t="str">
        <f aca="false">'Planilha Orçamentária'!$I$119</f>
        <v>R$</v>
      </c>
      <c r="G110" s="57" t="n">
        <f aca="false">'Planilha Orçamentária'!$J$119</f>
        <v>21594.163968</v>
      </c>
    </row>
    <row r="111" customFormat="false" ht="13.8" hidden="false" customHeight="false" outlineLevel="0" collapsed="false">
      <c r="A111" s="65" t="str">
        <f aca="false">'Planilha Orçamentária'!$D$120</f>
        <v>Imprimação betuminosa impermeabilizante</v>
      </c>
      <c r="B111" s="59" t="str">
        <f aca="false">'Planilha Orçamentária'!$E$120</f>
        <v>M2</v>
      </c>
      <c r="C111" s="54" t="n">
        <f aca="false">'Planilha Orçamentária'!$F$120</f>
        <v>2521.74</v>
      </c>
      <c r="D111" s="55" t="str">
        <f aca="false">'Planilha Orçamentária'!$G$120</f>
        <v>R$</v>
      </c>
      <c r="E111" s="80" t="n">
        <f aca="false">'Planilha Orçamentária'!$H$120</f>
        <v>15.59</v>
      </c>
      <c r="F111" s="55" t="str">
        <f aca="false">'Planilha Orçamentária'!$I$120</f>
        <v>R$</v>
      </c>
      <c r="G111" s="57" t="n">
        <f aca="false">'Planilha Orçamentária'!$J$120</f>
        <v>39313.9266</v>
      </c>
    </row>
    <row r="112" customFormat="false" ht="13.8" hidden="false" customHeight="false" outlineLevel="0" collapsed="false">
      <c r="A112" s="65" t="str">
        <f aca="false">'Planilha Orçamentária'!$D$121</f>
        <v>Imprimação betuminosa ligante</v>
      </c>
      <c r="B112" s="59" t="str">
        <f aca="false">'Planilha Orçamentária'!$E$121</f>
        <v>M2</v>
      </c>
      <c r="C112" s="54" t="n">
        <f aca="false">'Planilha Orçamentária'!$F$121</f>
        <v>5043.48</v>
      </c>
      <c r="D112" s="55" t="str">
        <f aca="false">'Planilha Orçamentária'!$G$121</f>
        <v>R$</v>
      </c>
      <c r="E112" s="80" t="n">
        <f aca="false">'Planilha Orçamentária'!$H$121</f>
        <v>6.02</v>
      </c>
      <c r="F112" s="55" t="str">
        <f aca="false">'Planilha Orçamentária'!$I$121</f>
        <v>R$</v>
      </c>
      <c r="G112" s="57" t="n">
        <f aca="false">'Planilha Orçamentária'!$J$121</f>
        <v>30361.7496</v>
      </c>
    </row>
    <row r="113" customFormat="false" ht="50.5" hidden="false" customHeight="false" outlineLevel="0" collapsed="false">
      <c r="A113" s="65" t="str">
        <f aca="false">'Planilha Orçamentária'!$D$122</f>
        <v>EXECUÇÃO DE PAVIMENTO COM APLICAÇÃO DE CONCRETO ASFÁLTICO, CAMADA DE BINDER - EXCLUSIVE CARGA E TRANSPORTE. AF_11/2019 – 4CM</v>
      </c>
      <c r="B113" s="59" t="str">
        <f aca="false">'Planilha Orçamentária'!$E$122</f>
        <v>M3</v>
      </c>
      <c r="C113" s="54" t="n">
        <f aca="false">'Planilha Orçamentária'!$F$122</f>
        <v>100.8696</v>
      </c>
      <c r="D113" s="55" t="str">
        <f aca="false">'Planilha Orçamentária'!$G$122</f>
        <v>R$</v>
      </c>
      <c r="E113" s="56" t="n">
        <f aca="false">'Planilha Orçamentária'!$H$122</f>
        <v>1245.65</v>
      </c>
      <c r="F113" s="55" t="str">
        <f aca="false">'Planilha Orçamentária'!$I$122</f>
        <v>R$</v>
      </c>
      <c r="G113" s="57" t="n">
        <f aca="false">'Planilha Orçamentária'!$J$122</f>
        <v>125648.21724</v>
      </c>
    </row>
    <row r="114" customFormat="false" ht="25.25" hidden="false" customHeight="false" outlineLevel="0" collapsed="false">
      <c r="A114" s="65" t="str">
        <f aca="false">'Planilha Orçamentária'!$D$123</f>
        <v>CARGA DE MISTURA ASFÁLTICA EM CAMINHÃO BASCULANTE 10 M³ (UNIDADE: M3). AF_07/2020</v>
      </c>
      <c r="B114" s="59" t="str">
        <f aca="false">'Planilha Orçamentária'!$E$123</f>
        <v>M3</v>
      </c>
      <c r="C114" s="54" t="n">
        <f aca="false">'Planilha Orçamentária'!$F$123</f>
        <v>100.8696</v>
      </c>
      <c r="D114" s="55" t="str">
        <f aca="false">'Planilha Orçamentária'!$G$123</f>
        <v>R$</v>
      </c>
      <c r="E114" s="56" t="n">
        <f aca="false">'Planilha Orçamentária'!$H$123</f>
        <v>9.39</v>
      </c>
      <c r="F114" s="55" t="str">
        <f aca="false">'Planilha Orçamentária'!$I$123</f>
        <v>R$</v>
      </c>
      <c r="G114" s="57" t="n">
        <f aca="false">'Planilha Orçamentária'!$J$123</f>
        <v>947.165544</v>
      </c>
    </row>
    <row r="115" customFormat="false" ht="37.85" hidden="false" customHeight="false" outlineLevel="0" collapsed="false">
      <c r="A115" s="65" t="str">
        <f aca="false">'Planilha Orçamentária'!$D$124</f>
        <v>TRANSPORTE COM CAMINHÃO BASCULANTE DE 10 M³, EM VIA URBANA PAVIMENTADA, DMT ATÉ 30 KM (UNIDADE: M3XKM). AF_07/2020</v>
      </c>
      <c r="B115" s="59" t="str">
        <f aca="false">'Planilha Orçamentária'!$E$124</f>
        <v>M3XKM</v>
      </c>
      <c r="C115" s="54" t="n">
        <f aca="false">'Planilha Orçamentária'!$F$124</f>
        <v>2249.39208</v>
      </c>
      <c r="D115" s="55" t="str">
        <f aca="false">'Planilha Orçamentária'!$G$124</f>
        <v>R$</v>
      </c>
      <c r="E115" s="56" t="n">
        <f aca="false">'Planilha Orçamentária'!$H$124</f>
        <v>2.56</v>
      </c>
      <c r="F115" s="55" t="str">
        <f aca="false">'Planilha Orçamentária'!$I$124</f>
        <v>R$</v>
      </c>
      <c r="G115" s="57" t="n">
        <f aca="false">'Planilha Orçamentária'!$J$124</f>
        <v>5758.4437248</v>
      </c>
    </row>
    <row r="116" customFormat="false" ht="50.5" hidden="false" customHeight="false" outlineLevel="0" collapsed="false">
      <c r="A116" s="58" t="str">
        <f aca="false">'Planilha Orçamentária'!$D$125</f>
        <v>EXECUÇÃO DE PAVIMENTO COM APLICAÇÃO DE CONCRETO ASFÁLTICO, CAMADA DE ROLAMENTO - EXCLUSIVE CARGA E TRANSPORTE. AF_11/2019 – 4CM</v>
      </c>
      <c r="B116" s="59" t="str">
        <f aca="false">'Planilha Orçamentária'!$E$125</f>
        <v>M3</v>
      </c>
      <c r="C116" s="54" t="n">
        <f aca="false">'Planilha Orçamentária'!$F$125</f>
        <v>100.8696</v>
      </c>
      <c r="D116" s="55" t="str">
        <f aca="false">'Planilha Orçamentária'!$G$125</f>
        <v>R$</v>
      </c>
      <c r="E116" s="56" t="n">
        <f aca="false">'Planilha Orçamentária'!$H$125</f>
        <v>1444.78</v>
      </c>
      <c r="F116" s="55" t="str">
        <f aca="false">'Planilha Orçamentária'!$I$125</f>
        <v>R$</v>
      </c>
      <c r="G116" s="57" t="n">
        <f aca="false">'Planilha Orçamentária'!$J$125</f>
        <v>145734.380688</v>
      </c>
    </row>
    <row r="117" customFormat="false" ht="25.25" hidden="false" customHeight="false" outlineLevel="0" collapsed="false">
      <c r="A117" s="65" t="str">
        <f aca="false">'Planilha Orçamentária'!$D$126</f>
        <v>CARGA DE MISTURA ASFÁLTICA EM CAMINHÃO BASCULANTE 10 M³ (UNIDADE: M3). AF_07/2020</v>
      </c>
      <c r="B117" s="59" t="str">
        <f aca="false">'Planilha Orçamentária'!$E$126</f>
        <v>M3</v>
      </c>
      <c r="C117" s="54" t="n">
        <f aca="false">'Planilha Orçamentária'!$F$126</f>
        <v>100.8696</v>
      </c>
      <c r="D117" s="55" t="str">
        <f aca="false">'Planilha Orçamentária'!$G$126</f>
        <v>R$</v>
      </c>
      <c r="E117" s="56" t="n">
        <f aca="false">'Planilha Orçamentária'!$H$126</f>
        <v>9.39</v>
      </c>
      <c r="F117" s="55" t="str">
        <f aca="false">'Planilha Orçamentária'!$I$126</f>
        <v>R$</v>
      </c>
      <c r="G117" s="57" t="n">
        <f aca="false">'Planilha Orçamentária'!$J$126</f>
        <v>947.165544</v>
      </c>
    </row>
    <row r="118" customFormat="false" ht="37.85" hidden="false" customHeight="false" outlineLevel="0" collapsed="false">
      <c r="A118" s="31" t="str">
        <f aca="false">'Planilha Orçamentária'!$D$127</f>
        <v>TRANSPORTE COM CAMINHÃO BASCULANTE DE 10 M³, EM VIA URBANA PAVIMENTADA, DMT ATÉ 30 KM (UNIDADE: M3XKM). AF_07/2020</v>
      </c>
      <c r="B118" s="70" t="str">
        <f aca="false">'Planilha Orçamentária'!$E$127</f>
        <v>M3XKM</v>
      </c>
      <c r="C118" s="71" t="n">
        <f aca="false">'Planilha Orçamentária'!$F$127</f>
        <v>2249.39208</v>
      </c>
      <c r="D118" s="72" t="str">
        <f aca="false">'Planilha Orçamentária'!$G$127</f>
        <v>R$</v>
      </c>
      <c r="E118" s="35" t="n">
        <f aca="false">'Planilha Orçamentária'!$H$127</f>
        <v>2.56</v>
      </c>
      <c r="F118" s="72" t="str">
        <f aca="false">'Planilha Orçamentária'!$I$127</f>
        <v>R$</v>
      </c>
      <c r="G118" s="36" t="n">
        <f aca="false">'Planilha Orçamentária'!$J$127</f>
        <v>5758.4437248</v>
      </c>
    </row>
    <row r="119" customFormat="false" ht="13.8" hidden="false" customHeight="false" outlineLevel="0" collapsed="false">
      <c r="A119" s="75"/>
      <c r="B119" s="74"/>
      <c r="C119" s="76"/>
      <c r="D119" s="77"/>
      <c r="E119" s="44" t="str">
        <f aca="false">'Planilha Orçamentária'!$H$128</f>
        <v>Sub-total:</v>
      </c>
      <c r="F119" s="78" t="str">
        <f aca="false">'Planilha Orçamentária'!$I$128</f>
        <v>R$</v>
      </c>
      <c r="G119" s="79" t="n">
        <f aca="false">'Planilha Orçamentária'!$J$128</f>
        <v>427435.2830436</v>
      </c>
    </row>
    <row r="120" customFormat="false" ht="13.8" hidden="false" customHeight="false" outlineLevel="0" collapsed="false">
      <c r="A120" s="263" t="str">
        <f aca="false">'Planilha Orçamentária'!B129</f>
        <v>RECAPEAMENTO ASFÁLTICO</v>
      </c>
      <c r="B120" s="263"/>
      <c r="C120" s="263"/>
      <c r="D120" s="263"/>
      <c r="E120" s="263"/>
      <c r="F120" s="263"/>
      <c r="G120" s="263"/>
    </row>
    <row r="121" customFormat="false" ht="25.25" hidden="false" customHeight="false" outlineLevel="0" collapsed="false">
      <c r="A121" s="65" t="str">
        <f aca="false">'Planilha Orçamentária'!$D$130</f>
        <v>LIMPEZA DE SUPERFÍCIE COM JATO DE ALTA PRESSÃO. AF_04/2019</v>
      </c>
      <c r="B121" s="59" t="str">
        <f aca="false">'Planilha Orçamentária'!$E$130</f>
        <v>M2</v>
      </c>
      <c r="C121" s="54" t="n">
        <f aca="false">'Planilha Orçamentária'!$F$130</f>
        <v>2442.48</v>
      </c>
      <c r="D121" s="55" t="str">
        <f aca="false">'Planilha Orçamentária'!$G$130</f>
        <v>R$</v>
      </c>
      <c r="E121" s="56" t="n">
        <f aca="false">'Planilha Orçamentária'!$H$130</f>
        <v>2.62</v>
      </c>
      <c r="F121" s="55" t="str">
        <f aca="false">'Planilha Orçamentária'!$I$130</f>
        <v>R$</v>
      </c>
      <c r="G121" s="57" t="n">
        <f aca="false">'Planilha Orçamentária'!$J$130</f>
        <v>6399.2976</v>
      </c>
    </row>
    <row r="122" customFormat="false" ht="37.85" hidden="false" customHeight="false" outlineLevel="0" collapsed="false">
      <c r="A122" s="65" t="str">
        <f aca="false">'Planilha Orçamentária'!$D$131</f>
        <v>FRESAGEM DE PAVIMENTO ASFÁLTICO (PROFUNDIDADE ATÉ 5,0 CM) - EXCLUSIVE TRANSPORTE. AF_11/2019</v>
      </c>
      <c r="B122" s="59" t="str">
        <f aca="false">'Planilha Orçamentária'!$E$131</f>
        <v>M2</v>
      </c>
      <c r="C122" s="54" t="n">
        <f aca="false">'Planilha Orçamentária'!$F$131</f>
        <v>2442.48</v>
      </c>
      <c r="D122" s="55" t="str">
        <f aca="false">'Planilha Orçamentária'!$G$131</f>
        <v>R$</v>
      </c>
      <c r="E122" s="56" t="n">
        <f aca="false">'Planilha Orçamentária'!$H$131</f>
        <v>7.68</v>
      </c>
      <c r="F122" s="55" t="str">
        <f aca="false">'Planilha Orçamentária'!$I$131</f>
        <v>R$</v>
      </c>
      <c r="G122" s="57" t="n">
        <f aca="false">'Planilha Orçamentária'!$J$131</f>
        <v>18758.2464</v>
      </c>
    </row>
    <row r="123" customFormat="false" ht="63.1" hidden="false" customHeight="false" outlineLevel="0" collapsed="false">
      <c r="A123" s="81" t="str">
        <f aca="false">'Planilha Orçamentária'!$D$132</f>
        <v>CARGA, MANOBRA E DESCARGA DE ENTULHO EM CAMINHÃO BASCULANTE 10 M³ - CARGA COM ESCAVADEIRA HIDRÁULICA  (CAÇAMBA DE 0,80 M³ / 111 HP) E DESCARGA LIVRE (UNIDADE: M3). AF_07/2020</v>
      </c>
      <c r="B123" s="51" t="str">
        <f aca="false">'Planilha Orçamentária'!$E$132</f>
        <v>M3 </v>
      </c>
      <c r="C123" s="54" t="n">
        <f aca="false">'Planilha Orçamentária'!$F$132</f>
        <v>158.7612</v>
      </c>
      <c r="D123" s="55" t="str">
        <f aca="false">'Planilha Orçamentária'!$G$132</f>
        <v>R$</v>
      </c>
      <c r="E123" s="56" t="n">
        <f aca="false">'Planilha Orçamentária'!$H$132</f>
        <v>9.34</v>
      </c>
      <c r="F123" s="55" t="str">
        <f aca="false">'Planilha Orçamentária'!$I$132</f>
        <v>R$</v>
      </c>
      <c r="G123" s="57" t="n">
        <f aca="false">'Planilha Orçamentária'!$J$132</f>
        <v>1482.829608</v>
      </c>
    </row>
    <row r="124" customFormat="false" ht="37.85" hidden="false" customHeight="false" outlineLevel="0" collapsed="false">
      <c r="A124" s="65" t="str">
        <f aca="false">'Planilha Orçamentária'!$D$133</f>
        <v>TRANSPORTE COM CAMINHÃO BASCULANTE DE 10 M³, EM VIA URBANA PAVIMENTADA, DMT ATÉ 30 KM (UNIDADE: M3XKM). AF_07/2020</v>
      </c>
      <c r="B124" s="59" t="str">
        <f aca="false">'Planilha Orçamentária'!$E$133</f>
        <v>M3XKM</v>
      </c>
      <c r="C124" s="54" t="n">
        <f aca="false">'Planilha Orçamentária'!$F$133</f>
        <v>1492.35528</v>
      </c>
      <c r="D124" s="55" t="str">
        <f aca="false">'Planilha Orçamentária'!$G$133</f>
        <v>R$</v>
      </c>
      <c r="E124" s="56" t="n">
        <f aca="false">'Planilha Orçamentária'!$H$133</f>
        <v>2.56</v>
      </c>
      <c r="F124" s="55" t="str">
        <f aca="false">'Planilha Orçamentária'!$I$133</f>
        <v>R$</v>
      </c>
      <c r="G124" s="57" t="n">
        <f aca="false">'Planilha Orçamentária'!$J$133</f>
        <v>3820.4295168</v>
      </c>
    </row>
    <row r="125" customFormat="false" ht="13.8" hidden="false" customHeight="false" outlineLevel="0" collapsed="false">
      <c r="A125" s="65" t="str">
        <f aca="false">'Planilha Orçamentária'!$D$134</f>
        <v>Imprimação betuminosa ligante</v>
      </c>
      <c r="B125" s="59" t="str">
        <f aca="false">'Planilha Orçamentária'!$E$134</f>
        <v>M2</v>
      </c>
      <c r="C125" s="54" t="n">
        <f aca="false">'Planilha Orçamentária'!$F$134</f>
        <v>2442.48</v>
      </c>
      <c r="D125" s="55" t="str">
        <f aca="false">'Planilha Orçamentária'!$G$134</f>
        <v>R$</v>
      </c>
      <c r="E125" s="80" t="n">
        <f aca="false">'Planilha Orçamentária'!$H$134</f>
        <v>6.02</v>
      </c>
      <c r="F125" s="55" t="str">
        <f aca="false">'Planilha Orçamentária'!$I$134</f>
        <v>R$</v>
      </c>
      <c r="G125" s="57" t="n">
        <f aca="false">'Planilha Orçamentária'!$J$134</f>
        <v>14703.7296</v>
      </c>
    </row>
    <row r="126" customFormat="false" ht="50.5" hidden="false" customHeight="false" outlineLevel="0" collapsed="false">
      <c r="A126" s="65" t="str">
        <f aca="false">'Planilha Orçamentária'!$D$135</f>
        <v>EXECUÇÃO DE PAVIMENTO COM APLICAÇÃO DE CONCRETO ASFÁLTICO, CAMADA DE ROLAMENTO - EXCLUSIVE CARGA E TRANSPORTE. AF_11/2019 – 4CM</v>
      </c>
      <c r="B126" s="59" t="str">
        <f aca="false">'Planilha Orçamentária'!$E$135</f>
        <v>M3</v>
      </c>
      <c r="C126" s="54" t="n">
        <f aca="false">'Planilha Orçamentária'!$F$135</f>
        <v>97.6992</v>
      </c>
      <c r="D126" s="55" t="str">
        <f aca="false">'Planilha Orçamentária'!$G$135</f>
        <v>R$</v>
      </c>
      <c r="E126" s="56" t="n">
        <f aca="false">'Planilha Orçamentária'!$H$135</f>
        <v>1444.78</v>
      </c>
      <c r="F126" s="55" t="str">
        <f aca="false">'Planilha Orçamentária'!$I$135</f>
        <v>R$</v>
      </c>
      <c r="G126" s="57" t="n">
        <f aca="false">'Planilha Orçamentária'!$J$135</f>
        <v>141153.850176</v>
      </c>
    </row>
    <row r="127" customFormat="false" ht="25.25" hidden="false" customHeight="false" outlineLevel="0" collapsed="false">
      <c r="A127" s="65" t="str">
        <f aca="false">'Planilha Orçamentária'!$D$136</f>
        <v>CARGA DE MISTURA ASFÁLTICA EM CAMINHÃO BASCULANTE 10 M³ (UNIDADE: M3). AF_07/2020</v>
      </c>
      <c r="B127" s="59" t="str">
        <f aca="false">'Planilha Orçamentária'!$E$136</f>
        <v>M3</v>
      </c>
      <c r="C127" s="54" t="n">
        <f aca="false">'Planilha Orçamentária'!$F$136</f>
        <v>97.6992</v>
      </c>
      <c r="D127" s="55" t="str">
        <f aca="false">'Planilha Orçamentária'!$G$136</f>
        <v>R$</v>
      </c>
      <c r="E127" s="56" t="n">
        <f aca="false">'Planilha Orçamentária'!$H$136</f>
        <v>9.39</v>
      </c>
      <c r="F127" s="55" t="str">
        <f aca="false">'Planilha Orçamentária'!$I$136</f>
        <v>R$</v>
      </c>
      <c r="G127" s="57" t="n">
        <f aca="false">'Planilha Orçamentária'!$J$136</f>
        <v>917.395488</v>
      </c>
    </row>
    <row r="128" customFormat="false" ht="37.85" hidden="false" customHeight="false" outlineLevel="0" collapsed="false">
      <c r="A128" s="82" t="str">
        <f aca="false">'Planilha Orçamentária'!$D$137</f>
        <v>TRANSPORTE COM CAMINHÃO BASCULANTE DE 10 M³, EM VIA URBANA PAVIMENTADA, DMT ATÉ 30 KM (UNIDADE: M3XKM). AF_07/2020</v>
      </c>
      <c r="B128" s="70" t="str">
        <f aca="false">'Planilha Orçamentária'!$E$137</f>
        <v>M3XKM</v>
      </c>
      <c r="C128" s="71" t="n">
        <f aca="false">'Planilha Orçamentária'!$F$137</f>
        <v>2178.69216</v>
      </c>
      <c r="D128" s="72" t="str">
        <f aca="false">'Planilha Orçamentária'!$G$137</f>
        <v>R$</v>
      </c>
      <c r="E128" s="35" t="n">
        <f aca="false">'Planilha Orçamentária'!$H$137</f>
        <v>2.56</v>
      </c>
      <c r="F128" s="72" t="str">
        <f aca="false">'Planilha Orçamentária'!$I$137</f>
        <v>R$</v>
      </c>
      <c r="G128" s="36" t="n">
        <f aca="false">'Planilha Orçamentária'!$J$137</f>
        <v>5577.4519296</v>
      </c>
    </row>
    <row r="129" customFormat="false" ht="13.8" hidden="false" customHeight="false" outlineLevel="0" collapsed="false">
      <c r="A129" s="75"/>
      <c r="B129" s="74"/>
      <c r="C129" s="76"/>
      <c r="D129" s="77"/>
      <c r="E129" s="44" t="str">
        <f aca="false">'Planilha Orçamentária'!$H$138</f>
        <v>Sub-total:</v>
      </c>
      <c r="F129" s="78" t="str">
        <f aca="false">'Planilha Orçamentária'!$I$138</f>
        <v>R$</v>
      </c>
      <c r="G129" s="79" t="n">
        <f aca="false">'Planilha Orçamentária'!$J$138</f>
        <v>192813.2303184</v>
      </c>
    </row>
    <row r="130" customFormat="false" ht="13.8" hidden="false" customHeight="false" outlineLevel="0" collapsed="false">
      <c r="A130" s="263" t="str">
        <f aca="false">'Planilha Orçamentária'!B139</f>
        <v>DRENAGEM (GUIAS, SARJETAS E SARJETÕES)</v>
      </c>
      <c r="B130" s="263"/>
      <c r="C130" s="263"/>
      <c r="D130" s="263"/>
      <c r="E130" s="263"/>
      <c r="F130" s="263"/>
      <c r="G130" s="263"/>
    </row>
    <row r="131" customFormat="false" ht="63.1" hidden="false" customHeight="false" outlineLevel="0" collapsed="false">
      <c r="A131" s="87" t="str">
        <f aca="false">'Planilha Orçamentária'!$D$140</f>
        <v>GUIA (MEIO-FIO) E SARJETA CONJUGADOS DE CONCRETO, MOLDADA  IN LOCO  EM TRECHO RETO COM EXTRUSORA, 45 CM BASE (15 CM BASE DA GUIA + 30 CM BASE DA SARJETA) X 22 CM ALTURA. AF_06/2016</v>
      </c>
      <c r="B131" s="88" t="str">
        <f aca="false">'Planilha Orçamentária'!$E$140</f>
        <v>M</v>
      </c>
      <c r="C131" s="89" t="n">
        <f aca="false">'Planilha Orçamentária'!$F$140</f>
        <v>5514.12</v>
      </c>
      <c r="D131" s="90" t="str">
        <f aca="false">'Planilha Orçamentária'!$G$140</f>
        <v>R$</v>
      </c>
      <c r="E131" s="56" t="n">
        <f aca="false">'Planilha Orçamentária'!$H$140</f>
        <v>57.01</v>
      </c>
      <c r="F131" s="91" t="str">
        <f aca="false">'Planilha Orçamentária'!$I$140</f>
        <v>R$</v>
      </c>
      <c r="G131" s="92" t="n">
        <f aca="false">'Planilha Orçamentária'!$J$140</f>
        <v>314359.9812</v>
      </c>
    </row>
    <row r="132" customFormat="false" ht="37.85" hidden="false" customHeight="false" outlineLevel="0" collapsed="false">
      <c r="A132" s="87" t="str">
        <f aca="false">'Planilha Orçamentária'!$D$141</f>
        <v>EXECUÇÃO DE SARJETÃO DE CONCRETO USINADO, MOLDADA  IN LOCO  EM TRECHO RETO, 100 CM BASE X 20 CM ALTURA. AF_06/2016</v>
      </c>
      <c r="B132" s="88" t="str">
        <f aca="false">'Planilha Orçamentária'!$E$141</f>
        <v>M</v>
      </c>
      <c r="C132" s="89" t="n">
        <f aca="false">'Planilha Orçamentária'!$F$141</f>
        <v>6.5</v>
      </c>
      <c r="D132" s="90" t="str">
        <f aca="false">'Planilha Orçamentária'!$G$141</f>
        <v>R$</v>
      </c>
      <c r="E132" s="56" t="n">
        <f aca="false">'Planilha Orçamentária'!$H$141</f>
        <v>166.29</v>
      </c>
      <c r="F132" s="91" t="str">
        <f aca="false">'Planilha Orçamentária'!$I$141</f>
        <v>R$</v>
      </c>
      <c r="G132" s="92" t="n">
        <f aca="false">'Planilha Orçamentária'!$J$141</f>
        <v>1080.885</v>
      </c>
    </row>
    <row r="133" customFormat="false" ht="37.85" hidden="false" customHeight="false" outlineLevel="0" collapsed="false">
      <c r="A133" s="31" t="str">
        <f aca="false">'Planilha Orçamentária'!$D$142</f>
        <v>LASTRO COM MATERIAL GRANULAR, APLICADO EM PISOS OU LAJES SOBRE SOLO, ESPESSURA DE *5 CM*. AF_08/2017</v>
      </c>
      <c r="B133" s="96" t="str">
        <f aca="false">'Planilha Orçamentária'!$E$142</f>
        <v>M3</v>
      </c>
      <c r="C133" s="97" t="n">
        <f aca="false">'Planilha Orçamentária'!$F$142</f>
        <v>220.5648</v>
      </c>
      <c r="D133" s="98" t="str">
        <f aca="false">'Planilha Orçamentária'!$G$142</f>
        <v>R$</v>
      </c>
      <c r="E133" s="35" t="n">
        <f aca="false">'Planilha Orçamentária'!$H$142</f>
        <v>185.44</v>
      </c>
      <c r="F133" s="99" t="str">
        <f aca="false">'Planilha Orçamentária'!$I$142</f>
        <v>R$</v>
      </c>
      <c r="G133" s="100" t="n">
        <f aca="false">'Planilha Orçamentária'!$J$142</f>
        <v>40901.536512</v>
      </c>
    </row>
    <row r="134" customFormat="false" ht="13.8" hidden="false" customHeight="false" outlineLevel="0" collapsed="false">
      <c r="A134" s="101"/>
      <c r="B134" s="101"/>
      <c r="C134" s="102"/>
      <c r="D134" s="103"/>
      <c r="E134" s="44" t="str">
        <f aca="false">'Planilha Orçamentária'!$H$143</f>
        <v>Sub-total:</v>
      </c>
      <c r="F134" s="10" t="str">
        <f aca="false">'Planilha Orçamentária'!$I$143</f>
        <v>R$</v>
      </c>
      <c r="G134" s="45" t="n">
        <f aca="false">'Planilha Orçamentária'!$J$143</f>
        <v>356342.402712</v>
      </c>
    </row>
    <row r="135" customFormat="false" ht="13.8" hidden="false" customHeight="false" outlineLevel="0" collapsed="false">
      <c r="A135" s="263" t="str">
        <f aca="false">'Planilha Orçamentária'!B144</f>
        <v>SERVIÇOS DE DRENAGEM DE ÁGUAS PLUVIAIS</v>
      </c>
      <c r="B135" s="263"/>
      <c r="C135" s="263"/>
      <c r="D135" s="263"/>
      <c r="E135" s="263"/>
      <c r="F135" s="263"/>
      <c r="G135" s="263"/>
    </row>
    <row r="136" customFormat="false" ht="13.8" hidden="false" customHeight="false" outlineLevel="0" collapsed="false">
      <c r="A136" s="263" t="str">
        <f aca="false">'Planilha Orçamentária'!B145</f>
        <v>MOVIMENTAÇÃO DE TERRA E TUBULAÇÃO</v>
      </c>
      <c r="B136" s="263"/>
      <c r="C136" s="263"/>
      <c r="D136" s="263"/>
      <c r="E136" s="263"/>
      <c r="F136" s="263"/>
      <c r="G136" s="263"/>
    </row>
    <row r="137" customFormat="false" ht="75.75" hidden="false" customHeight="false" outlineLevel="0" collapsed="false">
      <c r="A137" s="106" t="str">
        <f aca="false">'Planilha Orçamentária'!$D$146</f>
        <v>ESCAVAÇÃO MECANIZADA DE VALA COM PROF. MAIOR QUE 3,0 M ATÉ 4,5 M (MÉDIA MONTANTE E JUSANTE/UMA COMPOSIÇÃO POR TRECHO), ESCAVADEIRA (1,2 M3), LARG. DE 1,5 M A 2,5 M, EM SOLO DE 2A CATEGORIA, LOCAIS COM BAIXO NÍVEL DE INTERFERÊNCIA. AF_02/2021</v>
      </c>
      <c r="B137" s="105" t="str">
        <f aca="false">'Planilha Orçamentária'!$E$146</f>
        <v>M3</v>
      </c>
      <c r="C137" s="107" t="n">
        <f aca="false">'Planilha Orçamentária'!$F$146</f>
        <v>4160.494</v>
      </c>
      <c r="D137" s="108" t="str">
        <f aca="false">'Planilha Orçamentária'!$G$146</f>
        <v>R$</v>
      </c>
      <c r="E137" s="56" t="n">
        <f aca="false">'Planilha Orçamentária'!$H$146</f>
        <v>7.08</v>
      </c>
      <c r="F137" s="109" t="str">
        <f aca="false">'Planilha Orçamentária'!$I$146</f>
        <v>R$</v>
      </c>
      <c r="G137" s="57" t="n">
        <f aca="false">'Planilha Orçamentária'!$J$146</f>
        <v>29456.29752</v>
      </c>
    </row>
    <row r="138" customFormat="false" ht="88.4" hidden="false" customHeight="false" outlineLevel="0" collapsed="false">
      <c r="A138" s="58" t="str">
        <f aca="false">'Planilha Orçamentária'!$D$147</f>
        <v>REATERRO MECANIZADO DE VALA COM ESCAVADEIRA HIDRÁULICA (CAPACIDADE DA CAÇAMBA: 0,8 M³/POTÊNCIA: 111 HP), LARGURA DE 1,5 A 2,5 M, PROFUNDIDADE DE 1,5 A 3,0 M, COM SOLO (SEM SUBSTITUIÇÃO) DE 1ª CATEGORIA, COM COMPACTADOR DE SOLOS DE PERCUSSÃO. AF_08/2023</v>
      </c>
      <c r="B138" s="59" t="str">
        <f aca="false">'Planilha Orçamentária'!$E$147</f>
        <v>M3</v>
      </c>
      <c r="C138" s="54" t="n">
        <f aca="false">'Planilha Orçamentária'!$F$147</f>
        <v>2535.91483456</v>
      </c>
      <c r="D138" s="109" t="str">
        <f aca="false">'Planilha Orçamentária'!$G$147</f>
        <v>R$</v>
      </c>
      <c r="E138" s="56" t="n">
        <f aca="false">'Planilha Orçamentária'!$H$147</f>
        <v>17.78</v>
      </c>
      <c r="F138" s="109" t="str">
        <f aca="false">'Planilha Orçamentária'!$I$147</f>
        <v>R$</v>
      </c>
      <c r="G138" s="57" t="n">
        <f aca="false">'Planilha Orçamentária'!$J$147</f>
        <v>45088.5657584768</v>
      </c>
    </row>
    <row r="139" customFormat="false" ht="50.5" hidden="false" customHeight="false" outlineLevel="0" collapsed="false">
      <c r="A139" s="58" t="str">
        <f aca="false">'Planilha Orçamentária'!$D$148</f>
        <v>LASTRO COM MATERIAL GRANULAR (PEDRA BRITADA N.1 E PEDRA BRITADA N.2), APLICADO EM PISOS OU LAJES SOBRE SOLO, ESPESSURA DE *10 CM*. AF_07/2019</v>
      </c>
      <c r="B139" s="59" t="str">
        <f aca="false">'Planilha Orçamentária'!$E$148</f>
        <v>M3</v>
      </c>
      <c r="C139" s="54" t="n">
        <f aca="false">'Planilha Orçamentária'!$F$148</f>
        <v>160.019</v>
      </c>
      <c r="D139" s="109" t="str">
        <f aca="false">'Planilha Orçamentária'!$G$148</f>
        <v>R$</v>
      </c>
      <c r="E139" s="56" t="n">
        <f aca="false">'Planilha Orçamentária'!$H$148</f>
        <v>155.75</v>
      </c>
      <c r="F139" s="109" t="str">
        <f aca="false">'Planilha Orçamentária'!$I$148</f>
        <v>R$</v>
      </c>
      <c r="G139" s="57" t="n">
        <f aca="false">'Planilha Orçamentária'!$J$148</f>
        <v>24922.95925</v>
      </c>
    </row>
    <row r="140" customFormat="false" ht="63.1" hidden="false" customHeight="false" outlineLevel="0" collapsed="false">
      <c r="A140" s="58" t="str">
        <f aca="false">'Planilha Orçamentária'!$D$149</f>
        <v>TUBO DE CONCRETO PARA REDES COLETORAS DE ÁGUAS PLUVIAIS, DIÂMETRO DE 400 MM, JUNTA RÍGIDA, INSTALADO EM LOCAL COM BAIXO NÍVEL DE INTERFERÊNCIAS - FORNECIMENTO E ASSENTAMENTO. AF_12/2015</v>
      </c>
      <c r="B140" s="59" t="str">
        <f aca="false">'Planilha Orçamentária'!$E$149</f>
        <v>M</v>
      </c>
      <c r="C140" s="54" t="n">
        <f aca="false">'Planilha Orçamentária'!$F$149</f>
        <v>298.41</v>
      </c>
      <c r="D140" s="109" t="str">
        <f aca="false">'Planilha Orçamentária'!$G$149</f>
        <v>R$</v>
      </c>
      <c r="E140" s="56" t="n">
        <f aca="false">'Planilha Orçamentária'!$H$149</f>
        <v>168.5</v>
      </c>
      <c r="F140" s="109" t="str">
        <f aca="false">'Planilha Orçamentária'!$I$149</f>
        <v>R$</v>
      </c>
      <c r="G140" s="57" t="n">
        <f aca="false">'Planilha Orçamentária'!$J$149</f>
        <v>50282.085</v>
      </c>
    </row>
    <row r="141" customFormat="false" ht="63.1" hidden="false" customHeight="false" outlineLevel="0" collapsed="false">
      <c r="A141" s="58" t="str">
        <f aca="false">'Planilha Orçamentária'!$D$150</f>
        <v>TUBO DE CONCRETO PARA REDES COLETORAS DE ÁGUAS PLUVIAIS, DIÂMETRO DE 500 MM, JUNTA RÍGIDA, INSTALADO EM LOCAL COM BAIXO NÍVEL DE INTERFERÊNCIAS - FORNECIMENTO E ASSENTAMENTO. AF_12/2015</v>
      </c>
      <c r="B141" s="59" t="str">
        <f aca="false">'Planilha Orçamentária'!$E$150</f>
        <v>M</v>
      </c>
      <c r="C141" s="54" t="n">
        <f aca="false">'Planilha Orçamentária'!$F$150</f>
        <v>450</v>
      </c>
      <c r="D141" s="109" t="str">
        <f aca="false">'Planilha Orçamentária'!$G$150</f>
        <v>R$</v>
      </c>
      <c r="E141" s="56" t="n">
        <f aca="false">'Planilha Orçamentária'!$H$150</f>
        <v>204.96</v>
      </c>
      <c r="F141" s="109" t="str">
        <f aca="false">'Planilha Orçamentária'!$I$150</f>
        <v>R$</v>
      </c>
      <c r="G141" s="57" t="n">
        <f aca="false">'Planilha Orçamentária'!$J$150</f>
        <v>92232</v>
      </c>
    </row>
    <row r="142" customFormat="false" ht="63.1" hidden="false" customHeight="false" outlineLevel="0" collapsed="false">
      <c r="A142" s="58" t="str">
        <f aca="false">'Planilha Orçamentária'!$D$151</f>
        <v>TUBO DE CONCRETO PARA REDES COLETORAS DE ÁGUAS PLUVIAIS, DIÂMETRO DE 600 MM, JUNTA RÍGIDA, INSTALADO EM LOCAL COM BAIXO NÍVEL DE INTERFERÊNCIAS - FORNECIMENTO E ASSENTAMENTO. AF_12/2015</v>
      </c>
      <c r="B142" s="59" t="str">
        <f aca="false">'Planilha Orçamentária'!$E$151</f>
        <v>M</v>
      </c>
      <c r="C142" s="54" t="n">
        <f aca="false">'Planilha Orçamentária'!$F$151</f>
        <v>672.38</v>
      </c>
      <c r="D142" s="109" t="str">
        <f aca="false">'Planilha Orçamentária'!$G$151</f>
        <v>R$</v>
      </c>
      <c r="E142" s="56" t="n">
        <f aca="false">'Planilha Orçamentária'!$H$151</f>
        <v>312.36</v>
      </c>
      <c r="F142" s="109" t="str">
        <f aca="false">'Planilha Orçamentária'!$I$151</f>
        <v>R$</v>
      </c>
      <c r="G142" s="57" t="n">
        <f aca="false">'Planilha Orçamentária'!$J$151</f>
        <v>210024.6168</v>
      </c>
    </row>
    <row r="143" customFormat="false" ht="63.1" hidden="false" customHeight="false" outlineLevel="0" collapsed="false">
      <c r="A143" s="58" t="str">
        <f aca="false">'Planilha Orçamentária'!$D$152</f>
        <v>TUBO DE CONCRETO PARA REDES COLETORAS DE ÁGUAS PLUVIAIS, DIÂMETRO DE 800 MM, JUNTA RÍGIDA, INSTALADO EM LOCAL COM BAIXO NÍVEL DE INTERFERÊNCIAS - FORNECIMENTO E ASSENTAMENTO. AF_12/2015</v>
      </c>
      <c r="B143" s="59" t="str">
        <f aca="false">'Planilha Orçamentária'!$E$152</f>
        <v>M</v>
      </c>
      <c r="C143" s="54" t="n">
        <f aca="false">'Planilha Orçamentária'!$F$152</f>
        <v>179.4</v>
      </c>
      <c r="D143" s="109" t="str">
        <f aca="false">'Planilha Orçamentária'!$G$152</f>
        <v>R$</v>
      </c>
      <c r="E143" s="56" t="n">
        <f aca="false">'Planilha Orçamentária'!$H$152</f>
        <v>502.55</v>
      </c>
      <c r="F143" s="109" t="str">
        <f aca="false">'Planilha Orçamentária'!$I$152</f>
        <v>R$</v>
      </c>
      <c r="G143" s="57" t="n">
        <f aca="false">'Planilha Orçamentária'!$J$152</f>
        <v>90157.47</v>
      </c>
    </row>
    <row r="144" customFormat="false" ht="13.8" hidden="false" customHeight="false" outlineLevel="0" collapsed="false">
      <c r="A144" s="101"/>
      <c r="B144" s="101"/>
      <c r="C144" s="102"/>
      <c r="D144" s="103"/>
      <c r="E144" s="44" t="str">
        <f aca="false">'Planilha Orçamentária'!$H$153</f>
        <v>Sub-total:</v>
      </c>
      <c r="F144" s="10" t="str">
        <f aca="false">'Planilha Orçamentária'!$I$153</f>
        <v>R$</v>
      </c>
      <c r="G144" s="45" t="n">
        <f aca="false">'Planilha Orçamentária'!$J$153</f>
        <v>542163.994328477</v>
      </c>
    </row>
    <row r="145" customFormat="false" ht="13.8" hidden="false" customHeight="false" outlineLevel="0" collapsed="false">
      <c r="A145" s="264" t="str">
        <f aca="false">'Planilha Orçamentária'!B154</f>
        <v>CAIXAS, POÇOS DE VISITA E MURO DE ALA</v>
      </c>
      <c r="B145" s="264"/>
      <c r="C145" s="264"/>
      <c r="D145" s="264"/>
      <c r="E145" s="264"/>
      <c r="F145" s="264"/>
      <c r="G145" s="264"/>
    </row>
    <row r="146" customFormat="false" ht="50.5" hidden="false" customHeight="false" outlineLevel="0" collapsed="false">
      <c r="A146" s="58" t="str">
        <f aca="false">'Planilha Orçamentária'!$D$155</f>
        <v>CAIXA PARA BOCA DE LOBO DUPLA RETANGULAR, EM ALVENARIA COM BLOCOS DE CONCRETO, DIMENSÕES INTERNAS: 0,6X2,2X1,2 M. AF_12/2020</v>
      </c>
      <c r="B146" s="59" t="str">
        <f aca="false">'Planilha Orçamentária'!$E$155</f>
        <v>UN</v>
      </c>
      <c r="C146" s="54" t="n">
        <f aca="false">'Planilha Orçamentária'!$F$155</f>
        <v>51</v>
      </c>
      <c r="D146" s="109" t="str">
        <f aca="false">'Planilha Orçamentária'!$G$155</f>
        <v>R$</v>
      </c>
      <c r="E146" s="56" t="n">
        <f aca="false">'Planilha Orçamentária'!$H$155</f>
        <v>2754.85</v>
      </c>
      <c r="F146" s="109" t="str">
        <f aca="false">'Planilha Orçamentária'!$I$155</f>
        <v>R$</v>
      </c>
      <c r="G146" s="57" t="n">
        <f aca="false">'Planilha Orçamentária'!$J$155</f>
        <v>140497.35</v>
      </c>
    </row>
    <row r="147" customFormat="false" ht="37.85" hidden="false" customHeight="false" outlineLevel="0" collapsed="false">
      <c r="A147" s="58" t="str">
        <f aca="false">'Planilha Orçamentária'!$D$156</f>
        <v>MEIO-FIO OU GUIA DE CONCRETO PRE-MOLDADO, TIPO CHAPEU PARA BOCA DE LOBO,  DIMENSOES *1,20* X 0,15 X 0,30 M</v>
      </c>
      <c r="B147" s="59" t="str">
        <f aca="false">'Planilha Orçamentária'!$E$156</f>
        <v>UN</v>
      </c>
      <c r="C147" s="54" t="n">
        <f aca="false">'Planilha Orçamentária'!$F$156</f>
        <v>102</v>
      </c>
      <c r="D147" s="109" t="str">
        <f aca="false">'Planilha Orçamentária'!$G$156</f>
        <v>R$</v>
      </c>
      <c r="E147" s="56" t="n">
        <f aca="false">'Planilha Orçamentária'!$H$156</f>
        <v>39.03</v>
      </c>
      <c r="F147" s="109" t="str">
        <f aca="false">'Planilha Orçamentária'!$I$156</f>
        <v>R$</v>
      </c>
      <c r="G147" s="57" t="n">
        <f aca="false">'Planilha Orçamentária'!$J$156</f>
        <v>3981.06</v>
      </c>
    </row>
    <row r="148" customFormat="false" ht="50.5" hidden="false" customHeight="false" outlineLevel="0" collapsed="false">
      <c r="A148" s="58" t="str">
        <f aca="false">'Planilha Orçamentária'!$D$157</f>
        <v>BASE PARA POÇO DE VISITA CIRCULAR PARA DRENAGEM, EM CONCRETO PRÉ-MOLDADO, DIÂMETRO INTERNO = 1,20 M, PROFUNDIDADE = 1,60 M, EXCLUINDO TAMPÃO. AF_05/2021_PA</v>
      </c>
      <c r="B148" s="59" t="str">
        <f aca="false">'Planilha Orçamentária'!$E$157</f>
        <v>UN</v>
      </c>
      <c r="C148" s="54" t="n">
        <f aca="false">'Planilha Orçamentária'!$F$157</f>
        <v>28</v>
      </c>
      <c r="D148" s="109" t="str">
        <f aca="false">'Planilha Orçamentária'!$G$157</f>
        <v>R$</v>
      </c>
      <c r="E148" s="56" t="n">
        <f aca="false">'Planilha Orçamentária'!$H$157</f>
        <v>1689.96</v>
      </c>
      <c r="F148" s="109" t="str">
        <f aca="false">'Planilha Orçamentária'!$I$157</f>
        <v>R$</v>
      </c>
      <c r="G148" s="57" t="n">
        <f aca="false">'Planilha Orçamentária'!$J$157</f>
        <v>47318.88</v>
      </c>
    </row>
    <row r="149" customFormat="false" ht="37.85" hidden="false" customHeight="false" outlineLevel="0" collapsed="false">
      <c r="A149" s="58" t="str">
        <f aca="false">'Planilha Orçamentária'!$D$158</f>
        <v>CHAMINÉ CIRCULAR PARA POÇO DE VISITA PARA DRENAGEM, EM CONCRETO PRÉ-MOLDADO, DIÂMETRO INTERNO = 0,6 M. AF_12/2020</v>
      </c>
      <c r="B149" s="59" t="str">
        <f aca="false">'Planilha Orçamentária'!$E$158</f>
        <v>M</v>
      </c>
      <c r="C149" s="54" t="n">
        <f aca="false">'Planilha Orçamentária'!$F$158</f>
        <v>28</v>
      </c>
      <c r="D149" s="109" t="str">
        <f aca="false">'Planilha Orçamentária'!$G$158</f>
        <v>R$</v>
      </c>
      <c r="E149" s="56" t="n">
        <f aca="false">'Planilha Orçamentária'!$H$158</f>
        <v>307.12</v>
      </c>
      <c r="F149" s="109" t="str">
        <f aca="false">'Planilha Orçamentária'!$I$158</f>
        <v>R$</v>
      </c>
      <c r="G149" s="57" t="n">
        <f aca="false">'Planilha Orçamentária'!$J$158</f>
        <v>8599.36</v>
      </c>
    </row>
    <row r="150" customFormat="false" ht="37.85" hidden="false" customHeight="false" outlineLevel="0" collapsed="false">
      <c r="A150" s="58" t="str">
        <f aca="false">'Planilha Orçamentária'!$D$159</f>
        <v>TAMPA CIRCULAR PARA ESGOTO E DRENAGEM, EM FERRO FUNDIDO, DIÂMETRO INTERNO = 0,6 M. AF_12/2020</v>
      </c>
      <c r="B150" s="59" t="str">
        <f aca="false">'Planilha Orçamentária'!$E$159</f>
        <v>UN</v>
      </c>
      <c r="C150" s="54" t="n">
        <f aca="false">'Planilha Orçamentária'!$F$159</f>
        <v>28</v>
      </c>
      <c r="D150" s="109" t="str">
        <f aca="false">'Planilha Orçamentária'!$G$159</f>
        <v>R$</v>
      </c>
      <c r="E150" s="56" t="n">
        <f aca="false">'Planilha Orçamentária'!$H$159</f>
        <v>698.71</v>
      </c>
      <c r="F150" s="112" t="str">
        <f aca="false">'Planilha Orçamentária'!$I$159</f>
        <v>R$</v>
      </c>
      <c r="G150" s="57" t="n">
        <f aca="false">'Planilha Orçamentária'!$J$159</f>
        <v>19563.88</v>
      </c>
    </row>
    <row r="151" customFormat="false" ht="50.5" hidden="false" customHeight="false" outlineLevel="0" collapsed="false">
      <c r="A151" s="58" t="str">
        <f aca="false">'Planilha Orçamentária'!$D$160</f>
        <v>ESCORAMENTO DE VALA, TIPO BLINDAGEM, COM PROFUNDIDADE DE 1,5 A 3,0 M, LARGURA MENOR QUE 1,5 M - EXECUÇÃO, NÃO INCLUI MATERIAL. AF_08/2020</v>
      </c>
      <c r="B151" s="59" t="str">
        <f aca="false">'Planilha Orçamentária'!$E$160</f>
        <v>M2</v>
      </c>
      <c r="C151" s="54" t="n">
        <f aca="false">'Planilha Orçamentária'!$F$160</f>
        <v>416.0494</v>
      </c>
      <c r="D151" s="109" t="str">
        <f aca="false">'Planilha Orçamentária'!$G$160</f>
        <v>R$</v>
      </c>
      <c r="E151" s="56" t="n">
        <f aca="false">'Planilha Orçamentária'!$H$160</f>
        <v>19.42</v>
      </c>
      <c r="F151" s="113" t="str">
        <f aca="false">'Planilha Orçamentária'!$I$160</f>
        <v>R$</v>
      </c>
      <c r="G151" s="57" t="n">
        <f aca="false">'Planilha Orçamentária'!$J$160</f>
        <v>8079.679348</v>
      </c>
    </row>
    <row r="152" customFormat="false" ht="37.85" hidden="false" customHeight="false" outlineLevel="0" collapsed="false">
      <c r="A152" s="58" t="str">
        <f aca="false">'Planilha Orçamentária'!$D$161</f>
        <v>BOCA PARA BUEIRO SIMPLES TUBULAR D = 60 CM EM CONCRETO, ALAS COM ESCONSIDADE DE 30°, INCLUINDO FÔRMAS E MATERIAIS. AF_07/2021</v>
      </c>
      <c r="B152" s="59" t="str">
        <f aca="false">'Planilha Orçamentária'!$E$161</f>
        <v>UN</v>
      </c>
      <c r="C152" s="54" t="n">
        <f aca="false">'Planilha Orçamentária'!$F$161</f>
        <v>5</v>
      </c>
      <c r="D152" s="109" t="str">
        <f aca="false">'Planilha Orçamentária'!$G$161</f>
        <v>R$</v>
      </c>
      <c r="E152" s="56" t="n">
        <f aca="false">'Planilha Orçamentária'!$H$161</f>
        <v>2648.07</v>
      </c>
      <c r="F152" s="113" t="str">
        <f aca="false">'Planilha Orçamentária'!$I$161</f>
        <v>R$</v>
      </c>
      <c r="G152" s="57" t="n">
        <f aca="false">'Planilha Orçamentária'!$J$161</f>
        <v>13240.35</v>
      </c>
    </row>
    <row r="153" customFormat="false" ht="37.85" hidden="false" customHeight="false" outlineLevel="0" collapsed="false">
      <c r="A153" s="58" t="str">
        <f aca="false">'Planilha Orçamentária'!$D$162</f>
        <v>BOCA PARA BUEIRO SIMPLES TUBULAR D = 80 CM EM CONCRETO, ALAS COM ESCONSIDADE DE 30°, INCLUINDO FÔRMAS E MATERIAIS. AF_07/2021</v>
      </c>
      <c r="B153" s="59" t="str">
        <f aca="false">'Planilha Orçamentária'!$E$162</f>
        <v>UN</v>
      </c>
      <c r="C153" s="54" t="n">
        <f aca="false">'Planilha Orçamentária'!$F$162</f>
        <v>1</v>
      </c>
      <c r="D153" s="109" t="str">
        <f aca="false">'Planilha Orçamentária'!$G$162</f>
        <v>R$</v>
      </c>
      <c r="E153" s="56" t="n">
        <f aca="false">'Planilha Orçamentária'!$H$162</f>
        <v>4588.57</v>
      </c>
      <c r="F153" s="113" t="str">
        <f aca="false">'Planilha Orçamentária'!$I$162</f>
        <v>R$</v>
      </c>
      <c r="G153" s="57" t="n">
        <f aca="false">'Planilha Orçamentária'!$J$162</f>
        <v>4588.57</v>
      </c>
    </row>
    <row r="154" customFormat="false" ht="37.85" hidden="false" customHeight="false" outlineLevel="0" collapsed="false">
      <c r="A154" s="58" t="str">
        <f aca="false">'Planilha Orçamentária'!$D$163</f>
        <v>CONCRETO CICLÓPICO FCK = 15MPA, 30% PEDRA DE MÃO EM VOLUME REAL, INCLUSIVE LANÇAMENTO. AF_05/2021</v>
      </c>
      <c r="B154" s="59" t="str">
        <f aca="false">'Planilha Orçamentária'!$E$163</f>
        <v>M3</v>
      </c>
      <c r="C154" s="54" t="n">
        <f aca="false">'Planilha Orçamentária'!$F$163</f>
        <v>20</v>
      </c>
      <c r="D154" s="109" t="str">
        <f aca="false">'Planilha Orçamentária'!$G$163</f>
        <v>R$</v>
      </c>
      <c r="E154" s="56" t="n">
        <f aca="false">'Planilha Orçamentária'!$H$163</f>
        <v>581.01</v>
      </c>
      <c r="F154" s="113" t="str">
        <f aca="false">'Planilha Orçamentária'!$I$163</f>
        <v>R$</v>
      </c>
      <c r="G154" s="57" t="n">
        <f aca="false">'Planilha Orçamentária'!$J$163</f>
        <v>11620.2</v>
      </c>
    </row>
    <row r="155" customFormat="false" ht="13.8" hidden="false" customHeight="false" outlineLevel="0" collapsed="false">
      <c r="A155" s="115" t="str">
        <f aca="false">'Planilha Orçamentária'!$D$164</f>
        <v>Lastro e/ou fundação em rachão mecanizado</v>
      </c>
      <c r="B155" s="70" t="str">
        <f aca="false">'Planilha Orçamentária'!$E$164</f>
        <v>M3</v>
      </c>
      <c r="C155" s="71" t="n">
        <f aca="false">'Planilha Orçamentária'!$F$164</f>
        <v>100</v>
      </c>
      <c r="D155" s="116" t="str">
        <f aca="false">'Planilha Orçamentária'!$G$164</f>
        <v>R$</v>
      </c>
      <c r="E155" s="117" t="n">
        <f aca="false">'Planilha Orçamentária'!$H$164</f>
        <v>256.85</v>
      </c>
      <c r="F155" s="118" t="str">
        <f aca="false">'Planilha Orçamentária'!$I$164</f>
        <v>R$</v>
      </c>
      <c r="G155" s="36" t="n">
        <f aca="false">'Planilha Orçamentária'!$J$164</f>
        <v>25685</v>
      </c>
    </row>
    <row r="156" customFormat="false" ht="13.8" hidden="false" customHeight="false" outlineLevel="0" collapsed="false">
      <c r="A156" s="119"/>
      <c r="B156" s="119"/>
      <c r="C156" s="102"/>
      <c r="D156" s="103"/>
      <c r="E156" s="44" t="str">
        <f aca="false">'Planilha Orçamentária'!$H$165</f>
        <v>Sub-total:</v>
      </c>
      <c r="F156" s="10" t="str">
        <f aca="false">'Planilha Orçamentária'!$I$165</f>
        <v>R$</v>
      </c>
      <c r="G156" s="45" t="n">
        <f aca="false">'Planilha Orçamentária'!$J$165</f>
        <v>283174.329348</v>
      </c>
    </row>
    <row r="157" customFormat="false" ht="13.8" hidden="false" customHeight="false" outlineLevel="0" collapsed="false">
      <c r="A157" s="263" t="str">
        <f aca="false">'Planilha Orçamentária'!B166</f>
        <v>PASSEIO PUBLICO (CALÇADA)</v>
      </c>
      <c r="B157" s="263"/>
      <c r="C157" s="263"/>
      <c r="D157" s="263"/>
      <c r="E157" s="263"/>
      <c r="F157" s="263"/>
      <c r="G157" s="263"/>
    </row>
    <row r="158" customFormat="false" ht="37.85" hidden="false" customHeight="false" outlineLevel="0" collapsed="false">
      <c r="A158" s="65" t="str">
        <f aca="false">'Planilha Orçamentária'!$D$167</f>
        <v>REGULARIZAÇÃO E COMPACTAÇÃO DE SUBLEITO DE SOLO  PREDOMINANTEMENTE ARGILOSO. AF_11/2019</v>
      </c>
      <c r="B158" s="53" t="str">
        <f aca="false">'Planilha Orçamentária'!$E$167</f>
        <v>M2</v>
      </c>
      <c r="C158" s="54" t="n">
        <f aca="false">'Planilha Orçamentária'!$F$167</f>
        <v>5132.72</v>
      </c>
      <c r="D158" s="62" t="str">
        <f aca="false">'Planilha Orçamentária'!$G$167</f>
        <v>R$</v>
      </c>
      <c r="E158" s="56" t="n">
        <f aca="false">'Planilha Orçamentária'!$H$167</f>
        <v>2.14</v>
      </c>
      <c r="F158" s="55" t="str">
        <f aca="false">'Planilha Orçamentária'!$I$167</f>
        <v>R$</v>
      </c>
      <c r="G158" s="57" t="n">
        <f aca="false">'Planilha Orçamentária'!$J$167</f>
        <v>10984.0208</v>
      </c>
    </row>
    <row r="159" customFormat="false" ht="37.85" hidden="false" customHeight="false" outlineLevel="0" collapsed="false">
      <c r="A159" s="121" t="str">
        <f aca="false">'Planilha Orçamentária'!$D$168</f>
        <v>LASTRO COM MATERIAL GRANULAR, APLICADO EM PISOS OU LAJES SOBRE SOLO, ESPESSURA DE *5 CM*. AF_08/2017</v>
      </c>
      <c r="B159" s="122" t="str">
        <f aca="false">'Planilha Orçamentária'!$E$168</f>
        <v>M3</v>
      </c>
      <c r="C159" s="54" t="n">
        <f aca="false">'Planilha Orçamentária'!$F$168</f>
        <v>256.636</v>
      </c>
      <c r="D159" s="62" t="str">
        <f aca="false">'Planilha Orçamentária'!$G$168</f>
        <v>R$</v>
      </c>
      <c r="E159" s="56" t="n">
        <f aca="false">'Planilha Orçamentária'!$H$168</f>
        <v>185.44</v>
      </c>
      <c r="F159" s="123" t="str">
        <f aca="false">'Planilha Orçamentária'!$I$168</f>
        <v>R$</v>
      </c>
      <c r="G159" s="57" t="n">
        <f aca="false">'Planilha Orçamentária'!$J$168</f>
        <v>47590.57984</v>
      </c>
    </row>
    <row r="160" customFormat="false" ht="50.5" hidden="false" customHeight="false" outlineLevel="0" collapsed="false">
      <c r="A160" s="87" t="str">
        <f aca="false">'Planilha Orçamentária'!$D$169</f>
        <v>EXECUÇÃO DE PASSEIO (CALÇADA) OU PISO DE CONCRETO COM CONCRETO MOLDADO IN LOCO, USINADO C25, ACABAMENTO CONVENCIONAL, NÃO ARMADO. AF_03/2023 – 8CM</v>
      </c>
      <c r="B160" s="59" t="str">
        <f aca="false">'Planilha Orçamentária'!$E$169</f>
        <v>M3</v>
      </c>
      <c r="C160" s="54" t="n">
        <f aca="false">'Planilha Orçamentária'!$F$169</f>
        <v>410.6176</v>
      </c>
      <c r="D160" s="62" t="str">
        <f aca="false">'Planilha Orçamentária'!$G$169</f>
        <v>R$</v>
      </c>
      <c r="E160" s="56" t="n">
        <f aca="false">'Planilha Orçamentária'!$H$169</f>
        <v>678.38</v>
      </c>
      <c r="F160" s="55" t="str">
        <f aca="false">'Planilha Orçamentária'!$I$169</f>
        <v>R$</v>
      </c>
      <c r="G160" s="57" t="n">
        <f aca="false">'Planilha Orçamentária'!$J$169</f>
        <v>278554.767488</v>
      </c>
    </row>
    <row r="161" customFormat="false" ht="37.85" hidden="false" customHeight="false" outlineLevel="0" collapsed="false">
      <c r="A161" s="126" t="str">
        <f aca="false">'Planilha Orçamentária'!$D$170</f>
        <v>PISO PODOTÁTIL DE ALERTA OU DIRECIONAL, DE BORRACHA, ASSENTADO SOBRE ARGAMASSA. AF_05/2020</v>
      </c>
      <c r="B161" s="70" t="str">
        <f aca="false">'Planilha Orçamentária'!$E$170</f>
        <v>M</v>
      </c>
      <c r="C161" s="71" t="n">
        <f aca="false">'Planilha Orçamentária'!$F$170</f>
        <v>185.04</v>
      </c>
      <c r="D161" s="34" t="str">
        <f aca="false">'Planilha Orçamentária'!$G$170</f>
        <v>R$</v>
      </c>
      <c r="E161" s="35" t="n">
        <f aca="false">'Planilha Orçamentária'!$H$170</f>
        <v>164.15</v>
      </c>
      <c r="F161" s="72" t="str">
        <f aca="false">'Planilha Orçamentária'!$I$170</f>
        <v>R$</v>
      </c>
      <c r="G161" s="36" t="n">
        <f aca="false">'Planilha Orçamentária'!$J$170</f>
        <v>30374.316</v>
      </c>
    </row>
    <row r="162" customFormat="false" ht="13.8" hidden="false" customHeight="true" outlineLevel="0" collapsed="false">
      <c r="A162" s="265" t="s">
        <v>25</v>
      </c>
      <c r="B162" s="265"/>
      <c r="C162" s="265"/>
      <c r="D162" s="265"/>
      <c r="E162" s="265"/>
      <c r="F162" s="10" t="str">
        <f aca="false">'Planilha Orçamentária'!$I$171</f>
        <v>R$</v>
      </c>
      <c r="G162" s="45" t="n">
        <f aca="false">'Planilha Orçamentária'!$J$171</f>
        <v>367503.684128</v>
      </c>
    </row>
    <row r="163" customFormat="false" ht="13.8" hidden="false" customHeight="false" outlineLevel="0" collapsed="false">
      <c r="A163" s="265" t="str">
        <f aca="false">'Planilha Orçamentária'!A173</f>
        <v>Total custo:</v>
      </c>
      <c r="B163" s="265"/>
      <c r="C163" s="265"/>
      <c r="D163" s="265"/>
      <c r="E163" s="265"/>
      <c r="F163" s="10" t="str">
        <f aca="false">'Planilha Orçamentária'!$I$173</f>
        <v>R$</v>
      </c>
      <c r="G163" s="45" t="n">
        <f aca="false">'Planilha Orçamentária'!$J$173</f>
        <v>7021494.41275421</v>
      </c>
    </row>
    <row r="164" customFormat="false" ht="13.8" hidden="false" customHeight="false" outlineLevel="0" collapsed="false">
      <c r="A164" s="265" t="str">
        <f aca="false">'Planilha Orçamentária'!A175</f>
        <v>BDI 23,32%</v>
      </c>
      <c r="B164" s="265"/>
      <c r="C164" s="265"/>
      <c r="D164" s="265"/>
      <c r="E164" s="265"/>
      <c r="F164" s="10" t="str">
        <f aca="false">'Planilha Orçamentária'!$I$175</f>
        <v>R$</v>
      </c>
      <c r="G164" s="45" t="n">
        <f aca="false">'Planilha Orçamentária'!$J$175</f>
        <v>1637412.49705428</v>
      </c>
    </row>
    <row r="165" customFormat="false" ht="13.8" hidden="false" customHeight="false" outlineLevel="0" collapsed="false">
      <c r="A165" s="265" t="str">
        <f aca="false">'Planilha Orçamentária'!A177</f>
        <v>Total Geral:</v>
      </c>
      <c r="B165" s="265"/>
      <c r="C165" s="265"/>
      <c r="D165" s="265"/>
      <c r="E165" s="265"/>
      <c r="F165" s="10" t="str">
        <f aca="false">'Planilha Orçamentária'!$I$177</f>
        <v>R$</v>
      </c>
      <c r="G165" s="45" t="n">
        <f aca="false">'Planilha Orçamentária'!$J$177</f>
        <v>8658906.9098085</v>
      </c>
    </row>
    <row r="186" customFormat="false" ht="12.8" hidden="false" customHeight="false" outlineLevel="0" collapsed="false">
      <c r="F186" s="0" t="s">
        <v>8177</v>
      </c>
    </row>
  </sheetData>
  <mergeCells count="28">
    <mergeCell ref="D1:E1"/>
    <mergeCell ref="F1:G1"/>
    <mergeCell ref="A2:G2"/>
    <mergeCell ref="A5:G5"/>
    <mergeCell ref="A6:G6"/>
    <mergeCell ref="A17:G17"/>
    <mergeCell ref="A24:G24"/>
    <mergeCell ref="A32:G32"/>
    <mergeCell ref="A33:G33"/>
    <mergeCell ref="A47:G47"/>
    <mergeCell ref="A54:G54"/>
    <mergeCell ref="A62:G62"/>
    <mergeCell ref="A63:G63"/>
    <mergeCell ref="A77:G77"/>
    <mergeCell ref="A84:G84"/>
    <mergeCell ref="A92:G92"/>
    <mergeCell ref="A93:G93"/>
    <mergeCell ref="A107:G107"/>
    <mergeCell ref="A120:G120"/>
    <mergeCell ref="A130:G130"/>
    <mergeCell ref="A135:G135"/>
    <mergeCell ref="A136:G136"/>
    <mergeCell ref="A145:G145"/>
    <mergeCell ref="A157:G157"/>
    <mergeCell ref="A162:E162"/>
    <mergeCell ref="A163:E163"/>
    <mergeCell ref="A164:E164"/>
    <mergeCell ref="A165:E165"/>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&amp;C&amp;12&amp;Kffffff&amp;A</oddHeader>
    <oddFooter>&amp;C&amp;12&amp;KffffffPágina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4465</TotalTime>
  <Application>LibreOffice/7.3.2.2$Windows_X86_64 LibreOffice_project/49f2b1bff42cfccbd8f788c8dc32c1c309559be0</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2021-04-11T00:37:34Z</dcterms:created>
  <dc:creator>Henrique Deliberali</dc:creator>
  <dc:description/>
  <dc:language>pt-BR</dc:language>
  <cp:lastModifiedBy/>
  <cp:lastPrinted>2024-11-05T09:56:08Z</cp:lastPrinted>
  <dcterms:modified xsi:type="dcterms:W3CDTF">2025-03-06T07:53:59Z</dcterms:modified>
  <cp:revision>356</cp:revision>
  <dc:subject/>
  <dc:title/>
</cp:coreProperties>
</file>

<file path=docProps/custom.xml><?xml version="1.0" encoding="utf-8"?>
<Properties xmlns="http://schemas.openxmlformats.org/officeDocument/2006/custom-properties" xmlns:vt="http://schemas.openxmlformats.org/officeDocument/2006/docPropsVTypes"/>
</file>