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icius\Desktop\"/>
    </mc:Choice>
  </mc:AlternateContent>
  <xr:revisionPtr revIDLastSave="0" documentId="8_{BDF5383F-29A1-4BE0-B713-901BCF13C4AA}" xr6:coauthVersionLast="47" xr6:coauthVersionMax="47" xr10:uidLastSave="{00000000-0000-0000-0000-000000000000}"/>
  <bookViews>
    <workbookView xWindow="-120" yWindow="-120" windowWidth="29040" windowHeight="15720" xr2:uid="{FF77941C-8176-4F51-9D5A-E23C7541C4DE}"/>
  </bookViews>
  <sheets>
    <sheet name="Planilha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4" i="2" l="1"/>
  <c r="M45" i="2"/>
  <c r="M43" i="2"/>
  <c r="M41" i="2"/>
  <c r="M42" i="2"/>
  <c r="M40" i="2"/>
  <c r="M37" i="2"/>
  <c r="M36" i="2"/>
  <c r="M33" i="2"/>
  <c r="M34" i="2"/>
  <c r="M35" i="2"/>
  <c r="M32" i="2"/>
  <c r="M20" i="2" l="1"/>
  <c r="M21" i="2"/>
  <c r="M22" i="2"/>
  <c r="M23" i="2"/>
  <c r="M24" i="2"/>
  <c r="M25" i="2"/>
  <c r="M26" i="2"/>
  <c r="M27" i="2"/>
  <c r="M28" i="2"/>
  <c r="M29" i="2"/>
  <c r="M19" i="2"/>
  <c r="M30" i="2" l="1"/>
  <c r="M14" i="2"/>
  <c r="M13" i="2"/>
  <c r="M15" i="2" s="1"/>
  <c r="M9" i="2"/>
  <c r="M10" i="2" s="1"/>
  <c r="M5" i="2"/>
  <c r="M6" i="2"/>
  <c r="M4" i="2"/>
  <c r="M7" i="2" l="1"/>
  <c r="M16" i="2"/>
</calcChain>
</file>

<file path=xl/sharedStrings.xml><?xml version="1.0" encoding="utf-8"?>
<sst xmlns="http://schemas.openxmlformats.org/spreadsheetml/2006/main" count="131" uniqueCount="89">
  <si>
    <t>REFERÊNCIA</t>
  </si>
  <si>
    <t>ITEM</t>
  </si>
  <si>
    <t>DESCRIÇÃO</t>
  </si>
  <si>
    <t>UNIDADE</t>
  </si>
  <si>
    <t>QUANTIDADE</t>
  </si>
  <si>
    <t>PREÇO UNITÁRIO</t>
  </si>
  <si>
    <t>VALOR TOTAL</t>
  </si>
  <si>
    <t>Dos Serviços de Aerolevantamento e Mapeamento Móvel Terrestre</t>
  </si>
  <si>
    <t>1.1</t>
  </si>
  <si>
    <t>Fase aeroespacial do aerolevantamento (RGB/NIR e LiDAR) (10 cm/pixel e 1 pt/m2)</t>
  </si>
  <si>
    <t>ORÇAMENTOS</t>
  </si>
  <si>
    <t>1.1.1</t>
  </si>
  <si>
    <t>Mobilização (apoio logístico e planejamento do voo)</t>
  </si>
  <si>
    <t>UN</t>
  </si>
  <si>
    <t>1.1.2</t>
  </si>
  <si>
    <t>Apoio suplementar (coleta de pontos de apoio em campo)</t>
  </si>
  <si>
    <t>KM²</t>
  </si>
  <si>
    <t>1.1.3</t>
  </si>
  <si>
    <t>Aerolevantamento fotogramétrico RGB/NIR (10 cm/pixel) e perfilométrico LiDAR (1 pt/m2)</t>
  </si>
  <si>
    <t>Subtotal 1.1</t>
  </si>
  <si>
    <t>1.2</t>
  </si>
  <si>
    <t>Fase decorrente do aerolevantamento (RGB/NIR e LiDAR) (10 cm/pixel e 1 pt/m2)</t>
  </si>
  <si>
    <t>1.2.1</t>
  </si>
  <si>
    <t>Ortofotos (10 cm/pixel), nuvem de pontos laser (1 pt/m2), modelo de superfície, modelo de terreno e de curvas de nível (5m)</t>
  </si>
  <si>
    <t>Subtotal 1.2</t>
  </si>
  <si>
    <t>1.3</t>
  </si>
  <si>
    <t>Mapeamento móvel 360° LiDAR</t>
  </si>
  <si>
    <t>1.3.1</t>
  </si>
  <si>
    <t>Logradouro</t>
  </si>
  <si>
    <t>1.3.1.1</t>
  </si>
  <si>
    <t>Fotos 360º (6 fotos x 5MP) e nuvem de pontos LiDAR</t>
  </si>
  <si>
    <t>1.3.1.2</t>
  </si>
  <si>
    <t>Fotos de fachada de imóvel (2 fotos x 32MP)</t>
  </si>
  <si>
    <t>Subtotal 1.3</t>
  </si>
  <si>
    <t>Subtotal 1.</t>
  </si>
  <si>
    <t>Da gestão fazendária</t>
  </si>
  <si>
    <t>2.1</t>
  </si>
  <si>
    <t>Elaboração do mapa urbano</t>
  </si>
  <si>
    <t>2.1.1</t>
  </si>
  <si>
    <t>Elaboração de relatório preliminar da base de dados</t>
  </si>
  <si>
    <t>SERV</t>
  </si>
  <si>
    <t>2.1.2</t>
  </si>
  <si>
    <t>Digitalização de planta de quadra</t>
  </si>
  <si>
    <t>2.1.3</t>
  </si>
  <si>
    <t>Retificação de planta de quadra</t>
  </si>
  <si>
    <t>2.1.4</t>
  </si>
  <si>
    <t>Geoprocessamento de perímetro urbano</t>
  </si>
  <si>
    <t>2.1.5</t>
  </si>
  <si>
    <t>Geoprocessamento de bairro</t>
  </si>
  <si>
    <t>2.1.6</t>
  </si>
  <si>
    <t>Geoprocessamento de setor</t>
  </si>
  <si>
    <t>2.1.7</t>
  </si>
  <si>
    <t>Geoprocessamento de quadra</t>
  </si>
  <si>
    <t>2.1.8</t>
  </si>
  <si>
    <t>Geoprocessamento de logradouro</t>
  </si>
  <si>
    <t>2.1.9</t>
  </si>
  <si>
    <t>Geoprocessamento de lote</t>
  </si>
  <si>
    <t>2.1.10</t>
  </si>
  <si>
    <t>Geoprocessamento de unidade imobiliária</t>
  </si>
  <si>
    <t>2.1.11</t>
  </si>
  <si>
    <t>Higienização de base de dados (bairro, logradouro e numeração predial)</t>
  </si>
  <si>
    <t>Subtotal 2.1</t>
  </si>
  <si>
    <t>2.2</t>
  </si>
  <si>
    <t>Atualização do cadastro imobiliário - urbano</t>
  </si>
  <si>
    <t>2.2.1</t>
  </si>
  <si>
    <t>Medição de área construída</t>
  </si>
  <si>
    <t>2.2.2</t>
  </si>
  <si>
    <t>Assessoria técnica presencial</t>
  </si>
  <si>
    <t>MÊS</t>
  </si>
  <si>
    <t>2.2.3</t>
  </si>
  <si>
    <t>Elaboração de carta de notificação</t>
  </si>
  <si>
    <t>2.2.4</t>
  </si>
  <si>
    <t>Elaboração de relatório final</t>
  </si>
  <si>
    <t>Subtotal 2.2</t>
  </si>
  <si>
    <t>Subtotal 2.</t>
  </si>
  <si>
    <t>3.</t>
  </si>
  <si>
    <t>Sistemas de geoprocessamento (Web; Desktop)</t>
  </si>
  <si>
    <t>3.1</t>
  </si>
  <si>
    <t>Plataforma web</t>
  </si>
  <si>
    <t>3.1.1</t>
  </si>
  <si>
    <t xml:space="preserve"> Implantação e integração</t>
  </si>
  <si>
    <t>3.1.2</t>
  </si>
  <si>
    <t>Hospedagem em datacenter, licença como serviço com prazo determinado, suporte e treinamento</t>
  </si>
  <si>
    <t>3.1.3</t>
  </si>
  <si>
    <t>Subtotal 3.1</t>
  </si>
  <si>
    <t>Subtotal 3.</t>
  </si>
  <si>
    <t xml:space="preserve">VALOR TOTAL </t>
  </si>
  <si>
    <t>Integrações – API (CAR, INCRA, ANA, IBGE e SINTER)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</si>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</sst>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231F2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vertical="center"/>
    </xf>
    <xf numFmtId="164" fontId="1" fillId="3" borderId="5" xfId="0" applyNumberFormat="1" applyFont="1" applyFill="1" applyBorder="1" applyAlignment="1">
      <alignment vertical="center"/>
    </xf>
    <xf numFmtId="164" fontId="0" fillId="0" borderId="0" xfId="0" applyNumberFormat="1"/>
    <xf numFmtId="0" fontId="0" fillId="0" borderId="0" xfId="0"/>
    <xf numFmtId="164" fontId="0" fillId="0" borderId="0" xfId="0" applyNumberFormat="1"/>
    <xf numFmtId="0" fontId="0" fillId="0" borderId="8" xfId="0" applyBorder="1"/>
    <xf numFmtId="164" fontId="0" fillId="0" borderId="8" xfId="0" applyNumberFormat="1" applyBorder="1"/>
    <xf numFmtId="0" fontId="1" fillId="0" borderId="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/>
    </xf>
    <xf numFmtId="0" fontId="1" fillId="3" borderId="3" xfId="0" applyFont="1" applyFill="1" applyBorder="1" applyAlignment="1">
      <alignment horizontal="right" vertical="center"/>
    </xf>
    <xf numFmtId="0" fontId="1" fillId="3" borderId="6" xfId="0" applyFont="1" applyFill="1" applyBorder="1" applyAlignment="1">
      <alignment horizontal="right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64" fontId="1" fillId="2" borderId="3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164" fontId="1" fillId="3" borderId="3" xfId="0" applyNumberFormat="1" applyFont="1" applyFill="1" applyBorder="1" applyAlignment="1">
      <alignment vertical="center"/>
    </xf>
    <xf numFmtId="164" fontId="1" fillId="3" borderId="2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0" fontId="1" fillId="0" borderId="2" xfId="0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justify" vertical="center"/>
    </xf>
    <xf numFmtId="0" fontId="1" fillId="3" borderId="3" xfId="0" applyFont="1" applyFill="1" applyBorder="1" applyAlignment="1">
      <alignment horizontal="justify" vertical="center"/>
    </xf>
    <xf numFmtId="0" fontId="1" fillId="3" borderId="2" xfId="0" applyFont="1" applyFill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justify" vertical="center"/>
    </xf>
    <xf numFmtId="0" fontId="1" fillId="2" borderId="3" xfId="0" applyFont="1" applyFill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AC832-7275-4FCB-A8BE-6EEB2FEA247E}">
  <dimension ref="A1:O49"/>
  <sheetViews>
    <sheetView tabSelected="1" workbookViewId="0">
      <selection activeCell="A15" sqref="A15:L15"/>
    </sheetView>
  </sheetViews>
  <sheetFormatPr defaultRowHeight="15" x14ac:dyDescent="0.25"/>
  <cols>
    <col min="2" max="2" width="3.5703125" customWidth="1"/>
    <col min="3" max="3" width="5.7109375" bestFit="1" customWidth="1"/>
    <col min="6" max="6" width="46.5703125" customWidth="1"/>
    <col min="7" max="7" width="7.42578125" bestFit="1" customWidth="1"/>
    <col min="9" max="9" width="3.5703125" customWidth="1"/>
    <col min="10" max="10" width="2.28515625" hidden="1" customWidth="1"/>
    <col min="11" max="14" width="9.140625" style="16"/>
    <col min="15" max="15" width="4.140625" style="16" customWidth="1"/>
  </cols>
  <sheetData>
    <row r="1" spans="1:15" ht="15.75" thickBot="1" x14ac:dyDescent="0.3">
      <c r="A1" s="101" t="s">
        <v>0</v>
      </c>
      <c r="B1" s="102"/>
      <c r="C1" s="1" t="s">
        <v>1</v>
      </c>
      <c r="D1" s="103" t="s">
        <v>2</v>
      </c>
      <c r="E1" s="104"/>
      <c r="F1" s="105"/>
      <c r="G1" s="1" t="s">
        <v>3</v>
      </c>
      <c r="H1" s="103" t="s">
        <v>4</v>
      </c>
      <c r="I1" s="104"/>
      <c r="J1" s="105"/>
      <c r="K1" s="77" t="s">
        <v>5</v>
      </c>
      <c r="L1" s="26"/>
      <c r="M1" s="77" t="s">
        <v>6</v>
      </c>
      <c r="N1" s="25"/>
      <c r="O1" s="26"/>
    </row>
    <row r="2" spans="1:15" ht="15.75" thickBot="1" x14ac:dyDescent="0.3">
      <c r="A2" s="44"/>
      <c r="B2" s="45"/>
      <c r="C2" s="2">
        <v>1</v>
      </c>
      <c r="D2" s="106" t="s">
        <v>7</v>
      </c>
      <c r="E2" s="107"/>
      <c r="F2" s="107"/>
      <c r="G2" s="3"/>
      <c r="H2" s="47"/>
      <c r="I2" s="47"/>
      <c r="J2" s="47"/>
      <c r="K2" s="48"/>
      <c r="L2" s="48"/>
      <c r="M2" s="48"/>
      <c r="N2" s="48"/>
      <c r="O2" s="49"/>
    </row>
    <row r="3" spans="1:15" ht="15.75" thickBot="1" x14ac:dyDescent="0.3">
      <c r="A3" s="63"/>
      <c r="B3" s="64"/>
      <c r="C3" s="4" t="s">
        <v>8</v>
      </c>
      <c r="D3" s="98" t="s">
        <v>9</v>
      </c>
      <c r="E3" s="99"/>
      <c r="F3" s="100"/>
      <c r="G3" s="5"/>
      <c r="H3" s="65"/>
      <c r="I3" s="66"/>
      <c r="J3" s="74"/>
      <c r="K3" s="75"/>
      <c r="L3" s="68"/>
      <c r="M3" s="75"/>
      <c r="N3" s="67"/>
      <c r="O3" s="68"/>
    </row>
    <row r="4" spans="1:15" ht="15.75" thickBot="1" x14ac:dyDescent="0.3">
      <c r="A4" s="52" t="s">
        <v>10</v>
      </c>
      <c r="B4" s="54"/>
      <c r="C4" s="7" t="s">
        <v>11</v>
      </c>
      <c r="D4" s="52" t="s">
        <v>12</v>
      </c>
      <c r="E4" s="53"/>
      <c r="F4" s="54"/>
      <c r="G4" s="8" t="s">
        <v>13</v>
      </c>
      <c r="H4" s="50">
        <v>1</v>
      </c>
      <c r="I4" s="72"/>
      <c r="J4" s="51"/>
      <c r="K4" s="41">
        <v>37404</v>
      </c>
      <c r="L4" s="42"/>
      <c r="M4" s="41">
        <f>K4*H4</f>
        <v>37404</v>
      </c>
      <c r="N4" s="43"/>
      <c r="O4" s="42"/>
    </row>
    <row r="5" spans="1:15" ht="15.75" thickBot="1" x14ac:dyDescent="0.3">
      <c r="A5" s="52" t="s">
        <v>10</v>
      </c>
      <c r="B5" s="54"/>
      <c r="C5" s="7" t="s">
        <v>14</v>
      </c>
      <c r="D5" s="52" t="s">
        <v>15</v>
      </c>
      <c r="E5" s="53"/>
      <c r="F5" s="54"/>
      <c r="G5" s="8" t="s">
        <v>16</v>
      </c>
      <c r="H5" s="50">
        <v>127.8</v>
      </c>
      <c r="I5" s="72"/>
      <c r="J5" s="51"/>
      <c r="K5" s="41">
        <v>880.12</v>
      </c>
      <c r="L5" s="42"/>
      <c r="M5" s="41">
        <f t="shared" ref="M5:M6" si="0">K5*H5</f>
        <v>112479.336</v>
      </c>
      <c r="N5" s="43"/>
      <c r="O5" s="42"/>
    </row>
    <row r="6" spans="1:15" ht="15.75" thickBot="1" x14ac:dyDescent="0.3">
      <c r="A6" s="52" t="s">
        <v>10</v>
      </c>
      <c r="B6" s="54"/>
      <c r="C6" s="7" t="s">
        <v>17</v>
      </c>
      <c r="D6" s="52" t="s">
        <v>18</v>
      </c>
      <c r="E6" s="53"/>
      <c r="F6" s="54"/>
      <c r="G6" s="8" t="s">
        <v>16</v>
      </c>
      <c r="H6" s="50">
        <v>127.8</v>
      </c>
      <c r="I6" s="72"/>
      <c r="J6" s="51"/>
      <c r="K6" s="41">
        <v>487.04</v>
      </c>
      <c r="L6" s="42"/>
      <c r="M6" s="41">
        <f t="shared" si="0"/>
        <v>62243.712</v>
      </c>
      <c r="N6" s="43"/>
      <c r="O6" s="42"/>
    </row>
    <row r="7" spans="1:15" ht="15.75" thickBot="1" x14ac:dyDescent="0.3">
      <c r="A7" s="21" t="s">
        <v>19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76"/>
      <c r="M7" s="77">
        <f>SUM(M4:O6)</f>
        <v>212127.04800000001</v>
      </c>
      <c r="N7" s="25"/>
      <c r="O7" s="26"/>
    </row>
    <row r="8" spans="1:15" ht="15.75" thickBot="1" x14ac:dyDescent="0.3">
      <c r="A8" s="78"/>
      <c r="B8" s="79"/>
      <c r="C8" s="5" t="s">
        <v>20</v>
      </c>
      <c r="D8" s="80" t="s">
        <v>21</v>
      </c>
      <c r="E8" s="81"/>
      <c r="F8" s="82"/>
      <c r="G8" s="4"/>
      <c r="H8" s="92"/>
      <c r="I8" s="93"/>
      <c r="J8" s="94"/>
      <c r="K8" s="95"/>
      <c r="L8" s="96"/>
      <c r="M8" s="95"/>
      <c r="N8" s="97"/>
      <c r="O8" s="96"/>
    </row>
    <row r="9" spans="1:15" ht="24" customHeight="1" thickBot="1" x14ac:dyDescent="0.3">
      <c r="A9" s="52" t="s">
        <v>10</v>
      </c>
      <c r="B9" s="54"/>
      <c r="C9" s="7" t="s">
        <v>22</v>
      </c>
      <c r="D9" s="52" t="s">
        <v>23</v>
      </c>
      <c r="E9" s="53"/>
      <c r="F9" s="54"/>
      <c r="G9" s="8" t="s">
        <v>16</v>
      </c>
      <c r="H9" s="50">
        <v>127.8</v>
      </c>
      <c r="I9" s="72"/>
      <c r="J9" s="51"/>
      <c r="K9" s="41">
        <v>3315</v>
      </c>
      <c r="L9" s="42"/>
      <c r="M9" s="41">
        <f>K9*H9</f>
        <v>423657</v>
      </c>
      <c r="N9" s="43"/>
      <c r="O9" s="42"/>
    </row>
    <row r="10" spans="1:15" ht="15.75" thickBot="1" x14ac:dyDescent="0.3">
      <c r="A10" s="21" t="s">
        <v>24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76"/>
      <c r="M10" s="77">
        <f>SUM(M9)</f>
        <v>423657</v>
      </c>
      <c r="N10" s="25"/>
      <c r="O10" s="26"/>
    </row>
    <row r="11" spans="1:15" ht="15.75" thickBot="1" x14ac:dyDescent="0.3">
      <c r="A11" s="78"/>
      <c r="B11" s="79"/>
      <c r="C11" s="5" t="s">
        <v>25</v>
      </c>
      <c r="D11" s="80" t="s">
        <v>26</v>
      </c>
      <c r="E11" s="81"/>
      <c r="F11" s="82"/>
      <c r="G11" s="9"/>
      <c r="H11" s="83"/>
      <c r="I11" s="84"/>
      <c r="J11" s="85"/>
      <c r="K11" s="86"/>
      <c r="L11" s="87"/>
      <c r="M11" s="86"/>
      <c r="N11" s="88"/>
      <c r="O11" s="87"/>
    </row>
    <row r="12" spans="1:15" ht="15.75" thickBot="1" x14ac:dyDescent="0.3">
      <c r="A12" s="52"/>
      <c r="B12" s="54"/>
      <c r="C12" s="10" t="s">
        <v>27</v>
      </c>
      <c r="D12" s="89" t="s">
        <v>28</v>
      </c>
      <c r="E12" s="90"/>
      <c r="F12" s="91"/>
      <c r="G12" s="8"/>
      <c r="H12" s="50"/>
      <c r="I12" s="72"/>
      <c r="J12" s="51"/>
      <c r="K12" s="41"/>
      <c r="L12" s="42"/>
      <c r="M12" s="41"/>
      <c r="N12" s="43"/>
      <c r="O12" s="42"/>
    </row>
    <row r="13" spans="1:15" ht="15.75" thickBot="1" x14ac:dyDescent="0.3">
      <c r="A13" s="52" t="s">
        <v>10</v>
      </c>
      <c r="B13" s="54"/>
      <c r="C13" s="7" t="s">
        <v>29</v>
      </c>
      <c r="D13" s="52" t="s">
        <v>30</v>
      </c>
      <c r="E13" s="53"/>
      <c r="F13" s="54"/>
      <c r="G13" s="8" t="s">
        <v>88</v>
      </c>
      <c r="H13" s="50">
        <v>300</v>
      </c>
      <c r="I13" s="72"/>
      <c r="J13" s="51"/>
      <c r="K13" s="41">
        <v>872</v>
      </c>
      <c r="L13" s="42"/>
      <c r="M13" s="41">
        <f>K13*H13</f>
        <v>261600</v>
      </c>
      <c r="N13" s="43"/>
      <c r="O13" s="42"/>
    </row>
    <row r="14" spans="1:15" ht="15.75" thickBot="1" x14ac:dyDescent="0.3">
      <c r="A14" s="52" t="s">
        <v>10</v>
      </c>
      <c r="B14" s="54"/>
      <c r="C14" s="7" t="s">
        <v>31</v>
      </c>
      <c r="D14" s="52" t="s">
        <v>32</v>
      </c>
      <c r="E14" s="53"/>
      <c r="F14" s="54"/>
      <c r="G14" s="8" t="s">
        <v>88</v>
      </c>
      <c r="H14" s="50">
        <v>300</v>
      </c>
      <c r="I14" s="72"/>
      <c r="J14" s="51"/>
      <c r="K14" s="41">
        <v>323.01</v>
      </c>
      <c r="L14" s="42"/>
      <c r="M14" s="41">
        <f>K14*H14</f>
        <v>96903</v>
      </c>
      <c r="N14" s="43"/>
      <c r="O14" s="42"/>
    </row>
    <row r="15" spans="1:15" ht="15.75" thickBot="1" x14ac:dyDescent="0.3">
      <c r="A15" s="21" t="s">
        <v>33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76"/>
      <c r="M15" s="77">
        <f>SUM(M13:O14)</f>
        <v>358503</v>
      </c>
      <c r="N15" s="25"/>
      <c r="O15" s="26"/>
    </row>
    <row r="16" spans="1:15" ht="15.75" thickBot="1" x14ac:dyDescent="0.3">
      <c r="A16" s="21" t="s">
        <v>34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3"/>
      <c r="M16" s="24">
        <f>M7+M10+M15</f>
        <v>994287.04799999995</v>
      </c>
      <c r="N16" s="25"/>
      <c r="O16" s="26"/>
    </row>
    <row r="17" spans="1:15" ht="15.75" thickBot="1" x14ac:dyDescent="0.3">
      <c r="A17" s="44"/>
      <c r="B17" s="45"/>
      <c r="C17" s="2">
        <v>2</v>
      </c>
      <c r="D17" s="46" t="s">
        <v>35</v>
      </c>
      <c r="E17" s="47"/>
      <c r="F17" s="47"/>
      <c r="G17" s="47"/>
      <c r="H17" s="47"/>
      <c r="I17" s="47"/>
      <c r="J17" s="47"/>
      <c r="K17" s="48"/>
      <c r="L17" s="48"/>
      <c r="M17" s="14"/>
      <c r="N17" s="48"/>
      <c r="O17" s="49"/>
    </row>
    <row r="18" spans="1:15" ht="15.75" thickBot="1" x14ac:dyDescent="0.3">
      <c r="A18" s="63"/>
      <c r="B18" s="64"/>
      <c r="C18" s="4" t="s">
        <v>36</v>
      </c>
      <c r="D18" s="65" t="s">
        <v>37</v>
      </c>
      <c r="E18" s="66"/>
      <c r="F18" s="74"/>
      <c r="G18" s="5"/>
      <c r="H18" s="65"/>
      <c r="I18" s="66"/>
      <c r="J18" s="74"/>
      <c r="K18" s="75"/>
      <c r="L18" s="68"/>
      <c r="M18" s="75"/>
      <c r="N18" s="67"/>
      <c r="O18" s="68"/>
    </row>
    <row r="19" spans="1:15" ht="15.75" thickBot="1" x14ac:dyDescent="0.3">
      <c r="A19" s="52" t="s">
        <v>10</v>
      </c>
      <c r="B19" s="54"/>
      <c r="C19" s="7" t="s">
        <v>38</v>
      </c>
      <c r="D19" s="52" t="s">
        <v>39</v>
      </c>
      <c r="E19" s="53"/>
      <c r="F19" s="54"/>
      <c r="G19" s="8" t="s">
        <v>40</v>
      </c>
      <c r="H19" s="50">
        <v>1</v>
      </c>
      <c r="I19" s="72"/>
      <c r="J19" s="51"/>
      <c r="K19" s="41">
        <v>13644</v>
      </c>
      <c r="L19" s="42"/>
      <c r="M19" s="41">
        <f>K19*H19</f>
        <v>13644</v>
      </c>
      <c r="N19" s="43"/>
      <c r="O19" s="42"/>
    </row>
    <row r="20" spans="1:15" ht="15.75" thickBot="1" x14ac:dyDescent="0.3">
      <c r="A20" s="52" t="s">
        <v>10</v>
      </c>
      <c r="B20" s="54"/>
      <c r="C20" s="7" t="s">
        <v>41</v>
      </c>
      <c r="D20" s="52" t="s">
        <v>42</v>
      </c>
      <c r="E20" s="53"/>
      <c r="F20" s="54"/>
      <c r="G20" s="11" t="s">
        <v>40</v>
      </c>
      <c r="H20" s="33">
        <v>1</v>
      </c>
      <c r="I20" s="73"/>
      <c r="J20" s="34"/>
      <c r="K20" s="41">
        <v>16454</v>
      </c>
      <c r="L20" s="42"/>
      <c r="M20" s="41">
        <f t="shared" ref="M20:M29" si="1">K20*H20</f>
        <v>16454</v>
      </c>
      <c r="N20" s="43"/>
      <c r="O20" s="42"/>
    </row>
    <row r="21" spans="1:15" ht="15.75" thickBot="1" x14ac:dyDescent="0.3">
      <c r="A21" s="52" t="s">
        <v>10</v>
      </c>
      <c r="B21" s="54"/>
      <c r="C21" s="7" t="s">
        <v>43</v>
      </c>
      <c r="D21" s="52" t="s">
        <v>44</v>
      </c>
      <c r="E21" s="53"/>
      <c r="F21" s="54"/>
      <c r="G21" s="11" t="s">
        <v>40</v>
      </c>
      <c r="H21" s="33">
        <v>1</v>
      </c>
      <c r="I21" s="73"/>
      <c r="J21" s="34"/>
      <c r="K21" s="41">
        <v>35476</v>
      </c>
      <c r="L21" s="42"/>
      <c r="M21" s="41">
        <f t="shared" si="1"/>
        <v>35476</v>
      </c>
      <c r="N21" s="43"/>
      <c r="O21" s="42"/>
    </row>
    <row r="22" spans="1:15" ht="15.75" thickBot="1" x14ac:dyDescent="0.3">
      <c r="A22" s="52" t="s">
        <v>10</v>
      </c>
      <c r="B22" s="54"/>
      <c r="C22" s="7" t="s">
        <v>45</v>
      </c>
      <c r="D22" s="52" t="s">
        <v>46</v>
      </c>
      <c r="E22" s="53"/>
      <c r="F22" s="54"/>
      <c r="G22" s="11" t="s">
        <v>40</v>
      </c>
      <c r="H22" s="33">
        <v>1</v>
      </c>
      <c r="I22" s="73"/>
      <c r="J22" s="34"/>
      <c r="K22" s="41">
        <v>17180</v>
      </c>
      <c r="L22" s="42"/>
      <c r="M22" s="41">
        <f t="shared" si="1"/>
        <v>17180</v>
      </c>
      <c r="N22" s="43"/>
      <c r="O22" s="42"/>
    </row>
    <row r="23" spans="1:15" ht="15.75" thickBot="1" x14ac:dyDescent="0.3">
      <c r="A23" s="52" t="s">
        <v>10</v>
      </c>
      <c r="B23" s="54"/>
      <c r="C23" s="7" t="s">
        <v>47</v>
      </c>
      <c r="D23" s="52" t="s">
        <v>48</v>
      </c>
      <c r="E23" s="53"/>
      <c r="F23" s="54"/>
      <c r="G23" s="8" t="s">
        <v>40</v>
      </c>
      <c r="H23" s="50">
        <v>1</v>
      </c>
      <c r="I23" s="72"/>
      <c r="J23" s="51"/>
      <c r="K23" s="41">
        <v>16573</v>
      </c>
      <c r="L23" s="42"/>
      <c r="M23" s="41">
        <f t="shared" si="1"/>
        <v>16573</v>
      </c>
      <c r="N23" s="43"/>
      <c r="O23" s="42"/>
    </row>
    <row r="24" spans="1:15" ht="15.75" thickBot="1" x14ac:dyDescent="0.3">
      <c r="A24" s="52" t="s">
        <v>10</v>
      </c>
      <c r="B24" s="54"/>
      <c r="C24" s="7" t="s">
        <v>49</v>
      </c>
      <c r="D24" s="52" t="s">
        <v>50</v>
      </c>
      <c r="E24" s="53"/>
      <c r="F24" s="54"/>
      <c r="G24" s="8" t="s">
        <v>40</v>
      </c>
      <c r="H24" s="50">
        <v>1</v>
      </c>
      <c r="I24" s="72"/>
      <c r="J24" s="51"/>
      <c r="K24" s="41">
        <v>9356</v>
      </c>
      <c r="L24" s="42"/>
      <c r="M24" s="41">
        <f t="shared" si="1"/>
        <v>9356</v>
      </c>
      <c r="N24" s="43"/>
      <c r="O24" s="42"/>
    </row>
    <row r="25" spans="1:15" ht="15.75" thickBot="1" x14ac:dyDescent="0.3">
      <c r="A25" s="52" t="s">
        <v>10</v>
      </c>
      <c r="B25" s="54"/>
      <c r="C25" s="7" t="s">
        <v>51</v>
      </c>
      <c r="D25" s="52" t="s">
        <v>52</v>
      </c>
      <c r="E25" s="53"/>
      <c r="F25" s="54"/>
      <c r="G25" s="8" t="s">
        <v>40</v>
      </c>
      <c r="H25" s="50">
        <v>1</v>
      </c>
      <c r="I25" s="72"/>
      <c r="J25" s="51"/>
      <c r="K25" s="41">
        <v>29863</v>
      </c>
      <c r="L25" s="42"/>
      <c r="M25" s="41">
        <f t="shared" si="1"/>
        <v>29863</v>
      </c>
      <c r="N25" s="43"/>
      <c r="O25" s="42"/>
    </row>
    <row r="26" spans="1:15" ht="15.75" thickBot="1" x14ac:dyDescent="0.3">
      <c r="A26" s="52" t="s">
        <v>10</v>
      </c>
      <c r="B26" s="54"/>
      <c r="C26" s="7" t="s">
        <v>53</v>
      </c>
      <c r="D26" s="52" t="s">
        <v>54</v>
      </c>
      <c r="E26" s="53"/>
      <c r="F26" s="54"/>
      <c r="G26" s="8" t="s">
        <v>40</v>
      </c>
      <c r="H26" s="50">
        <v>1</v>
      </c>
      <c r="I26" s="72"/>
      <c r="J26" s="51"/>
      <c r="K26" s="41">
        <v>50748</v>
      </c>
      <c r="L26" s="42"/>
      <c r="M26" s="41">
        <f t="shared" si="1"/>
        <v>50748</v>
      </c>
      <c r="N26" s="43"/>
      <c r="O26" s="42"/>
    </row>
    <row r="27" spans="1:15" ht="15.75" thickBot="1" x14ac:dyDescent="0.3">
      <c r="A27" s="52" t="s">
        <v>10</v>
      </c>
      <c r="B27" s="54"/>
      <c r="C27" s="7" t="s">
        <v>55</v>
      </c>
      <c r="D27" s="52" t="s">
        <v>56</v>
      </c>
      <c r="E27" s="53"/>
      <c r="F27" s="54"/>
      <c r="G27" s="8" t="s">
        <v>40</v>
      </c>
      <c r="H27" s="50">
        <v>1</v>
      </c>
      <c r="I27" s="72"/>
      <c r="J27" s="51"/>
      <c r="K27" s="41">
        <v>78453</v>
      </c>
      <c r="L27" s="42"/>
      <c r="M27" s="41">
        <f t="shared" si="1"/>
        <v>78453</v>
      </c>
      <c r="N27" s="43"/>
      <c r="O27" s="42"/>
    </row>
    <row r="28" spans="1:15" ht="15.75" thickBot="1" x14ac:dyDescent="0.3">
      <c r="A28" s="52" t="s">
        <v>10</v>
      </c>
      <c r="B28" s="54"/>
      <c r="C28" s="7" t="s">
        <v>57</v>
      </c>
      <c r="D28" s="52" t="s">
        <v>58</v>
      </c>
      <c r="E28" s="53"/>
      <c r="F28" s="54"/>
      <c r="G28" s="8" t="s">
        <v>13</v>
      </c>
      <c r="H28" s="69">
        <v>24000</v>
      </c>
      <c r="I28" s="70"/>
      <c r="J28" s="71"/>
      <c r="K28" s="41">
        <v>4.12</v>
      </c>
      <c r="L28" s="42"/>
      <c r="M28" s="41">
        <f t="shared" si="1"/>
        <v>98880</v>
      </c>
      <c r="N28" s="43"/>
      <c r="O28" s="42"/>
    </row>
    <row r="29" spans="1:15" ht="15.75" thickBot="1" x14ac:dyDescent="0.3">
      <c r="A29" s="52" t="s">
        <v>10</v>
      </c>
      <c r="B29" s="54"/>
      <c r="C29" s="7" t="s">
        <v>59</v>
      </c>
      <c r="D29" s="52" t="s">
        <v>60</v>
      </c>
      <c r="E29" s="53"/>
      <c r="F29" s="54"/>
      <c r="G29" s="8" t="s">
        <v>40</v>
      </c>
      <c r="H29" s="50">
        <v>1</v>
      </c>
      <c r="I29" s="72"/>
      <c r="J29" s="51"/>
      <c r="K29" s="41">
        <v>153379</v>
      </c>
      <c r="L29" s="42"/>
      <c r="M29" s="41">
        <f t="shared" si="1"/>
        <v>153379</v>
      </c>
      <c r="N29" s="43"/>
      <c r="O29" s="42"/>
    </row>
    <row r="30" spans="1:15" ht="15.75" thickBot="1" x14ac:dyDescent="0.3">
      <c r="A30" s="21" t="s">
        <v>61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3"/>
      <c r="M30" s="24">
        <f>SUM(M19:O29)</f>
        <v>520006</v>
      </c>
      <c r="N30" s="25"/>
      <c r="O30" s="26"/>
    </row>
    <row r="31" spans="1:15" ht="15.75" thickBot="1" x14ac:dyDescent="0.3">
      <c r="A31" s="63"/>
      <c r="B31" s="64"/>
      <c r="C31" s="4" t="s">
        <v>62</v>
      </c>
      <c r="D31" s="65" t="s">
        <v>63</v>
      </c>
      <c r="E31" s="66"/>
      <c r="F31" s="66"/>
      <c r="G31" s="6"/>
      <c r="H31" s="66"/>
      <c r="I31" s="66"/>
      <c r="J31" s="66"/>
      <c r="K31" s="67"/>
      <c r="L31" s="67"/>
      <c r="M31" s="15"/>
      <c r="N31" s="67"/>
      <c r="O31" s="68"/>
    </row>
    <row r="32" spans="1:15" ht="15.75" thickBot="1" x14ac:dyDescent="0.3">
      <c r="A32" s="50" t="s">
        <v>10</v>
      </c>
      <c r="B32" s="51"/>
      <c r="C32" s="11" t="s">
        <v>64</v>
      </c>
      <c r="D32" s="52" t="s">
        <v>65</v>
      </c>
      <c r="E32" s="53"/>
      <c r="F32" s="54"/>
      <c r="G32" s="12" t="s">
        <v>13</v>
      </c>
      <c r="H32" s="58">
        <v>24000</v>
      </c>
      <c r="I32" s="59"/>
      <c r="J32" s="60"/>
      <c r="K32" s="61">
        <v>10.97</v>
      </c>
      <c r="L32" s="62"/>
      <c r="M32" s="41">
        <f>K32*H32</f>
        <v>263280</v>
      </c>
      <c r="N32" s="43"/>
      <c r="O32" s="42"/>
    </row>
    <row r="33" spans="1:15" ht="15.75" thickBot="1" x14ac:dyDescent="0.3">
      <c r="A33" s="50" t="s">
        <v>10</v>
      </c>
      <c r="B33" s="51"/>
      <c r="C33" s="11" t="s">
        <v>66</v>
      </c>
      <c r="D33" s="52" t="s">
        <v>67</v>
      </c>
      <c r="E33" s="53"/>
      <c r="F33" s="54"/>
      <c r="G33" s="12" t="s">
        <v>68</v>
      </c>
      <c r="H33" s="55">
        <v>1</v>
      </c>
      <c r="I33" s="56"/>
      <c r="J33" s="57"/>
      <c r="K33" s="61">
        <v>53144</v>
      </c>
      <c r="L33" s="62"/>
      <c r="M33" s="41">
        <f t="shared" ref="M33:M35" si="2">K33*H33</f>
        <v>53144</v>
      </c>
      <c r="N33" s="43"/>
      <c r="O33" s="42"/>
    </row>
    <row r="34" spans="1:15" ht="15.75" thickBot="1" x14ac:dyDescent="0.3">
      <c r="A34" s="50" t="s">
        <v>10</v>
      </c>
      <c r="B34" s="51"/>
      <c r="C34" s="11" t="s">
        <v>69</v>
      </c>
      <c r="D34" s="52" t="s">
        <v>70</v>
      </c>
      <c r="E34" s="53"/>
      <c r="F34" s="54"/>
      <c r="G34" s="8" t="s">
        <v>40</v>
      </c>
      <c r="H34" s="55">
        <v>1</v>
      </c>
      <c r="I34" s="56"/>
      <c r="J34" s="57"/>
      <c r="K34" s="41">
        <v>39172</v>
      </c>
      <c r="L34" s="42"/>
      <c r="M34" s="41">
        <f t="shared" si="2"/>
        <v>39172</v>
      </c>
      <c r="N34" s="43"/>
      <c r="O34" s="42"/>
    </row>
    <row r="35" spans="1:15" ht="15.75" thickBot="1" x14ac:dyDescent="0.3">
      <c r="A35" s="50" t="s">
        <v>10</v>
      </c>
      <c r="B35" s="51"/>
      <c r="C35" s="11" t="s">
        <v>71</v>
      </c>
      <c r="D35" s="52" t="s">
        <v>72</v>
      </c>
      <c r="E35" s="53"/>
      <c r="F35" s="54"/>
      <c r="G35" s="8" t="s">
        <v>40</v>
      </c>
      <c r="H35" s="55">
        <v>1</v>
      </c>
      <c r="I35" s="56"/>
      <c r="J35" s="57"/>
      <c r="K35" s="41">
        <v>34820</v>
      </c>
      <c r="L35" s="42"/>
      <c r="M35" s="41">
        <f t="shared" si="2"/>
        <v>34820</v>
      </c>
      <c r="N35" s="43"/>
      <c r="O35" s="42"/>
    </row>
    <row r="36" spans="1:15" ht="15.75" thickBot="1" x14ac:dyDescent="0.3">
      <c r="A36" s="21" t="s">
        <v>73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3"/>
      <c r="M36" s="24">
        <f>SUM(M32:O35)</f>
        <v>390416</v>
      </c>
      <c r="N36" s="25"/>
      <c r="O36" s="26"/>
    </row>
    <row r="37" spans="1:15" ht="15.75" thickBot="1" x14ac:dyDescent="0.3">
      <c r="A37" s="21" t="s">
        <v>74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3"/>
      <c r="M37" s="24">
        <f>M30+M36</f>
        <v>910422</v>
      </c>
      <c r="N37" s="25"/>
      <c r="O37" s="26"/>
    </row>
    <row r="38" spans="1:15" ht="15.75" thickBot="1" x14ac:dyDescent="0.3">
      <c r="A38" s="44"/>
      <c r="B38" s="45"/>
      <c r="C38" s="2" t="s">
        <v>75</v>
      </c>
      <c r="D38" s="46" t="s">
        <v>76</v>
      </c>
      <c r="E38" s="47"/>
      <c r="F38" s="47"/>
      <c r="G38" s="3"/>
      <c r="H38" s="47"/>
      <c r="I38" s="47"/>
      <c r="J38" s="47"/>
      <c r="K38" s="48"/>
      <c r="L38" s="48"/>
      <c r="M38" s="14"/>
      <c r="N38" s="48"/>
      <c r="O38" s="49"/>
    </row>
    <row r="39" spans="1:15" ht="15.75" thickBot="1" x14ac:dyDescent="0.3">
      <c r="A39" s="44"/>
      <c r="B39" s="45"/>
      <c r="C39" s="2" t="s">
        <v>77</v>
      </c>
      <c r="D39" s="46" t="s">
        <v>78</v>
      </c>
      <c r="E39" s="47"/>
      <c r="F39" s="47"/>
      <c r="G39" s="3"/>
      <c r="H39" s="47"/>
      <c r="I39" s="47"/>
      <c r="J39" s="47"/>
      <c r="K39" s="48"/>
      <c r="L39" s="48"/>
      <c r="M39" s="14"/>
      <c r="N39" s="48"/>
      <c r="O39" s="49"/>
    </row>
    <row r="40" spans="1:15" ht="15.75" thickBot="1" x14ac:dyDescent="0.3">
      <c r="A40" s="33" t="s">
        <v>10</v>
      </c>
      <c r="B40" s="34"/>
      <c r="C40" s="13" t="s">
        <v>79</v>
      </c>
      <c r="D40" s="35" t="s">
        <v>80</v>
      </c>
      <c r="E40" s="36"/>
      <c r="F40" s="37"/>
      <c r="G40" s="13" t="s">
        <v>40</v>
      </c>
      <c r="H40" s="38">
        <v>1</v>
      </c>
      <c r="I40" s="39"/>
      <c r="J40" s="40"/>
      <c r="K40" s="41">
        <v>137646</v>
      </c>
      <c r="L40" s="42"/>
      <c r="M40" s="41">
        <f>K40*H40</f>
        <v>137646</v>
      </c>
      <c r="N40" s="43"/>
      <c r="O40" s="42"/>
    </row>
    <row r="41" spans="1:15" ht="21" customHeight="1" thickBot="1" x14ac:dyDescent="0.3">
      <c r="A41" s="33" t="s">
        <v>10</v>
      </c>
      <c r="B41" s="34"/>
      <c r="C41" s="13" t="s">
        <v>81</v>
      </c>
      <c r="D41" s="35" t="s">
        <v>82</v>
      </c>
      <c r="E41" s="36"/>
      <c r="F41" s="37"/>
      <c r="G41" s="13" t="s">
        <v>68</v>
      </c>
      <c r="H41" s="38">
        <v>12</v>
      </c>
      <c r="I41" s="39"/>
      <c r="J41" s="40"/>
      <c r="K41" s="41">
        <v>20743</v>
      </c>
      <c r="L41" s="42"/>
      <c r="M41" s="41">
        <f t="shared" ref="M41:M42" si="3">K41*H41</f>
        <v>248916</v>
      </c>
      <c r="N41" s="43"/>
      <c r="O41" s="42"/>
    </row>
    <row r="42" spans="1:15" ht="15.75" thickBot="1" x14ac:dyDescent="0.3">
      <c r="A42" s="33" t="s">
        <v>10</v>
      </c>
      <c r="B42" s="34"/>
      <c r="C42" s="13" t="s">
        <v>83</v>
      </c>
      <c r="D42" s="35" t="s">
        <v>87</v>
      </c>
      <c r="E42" s="36"/>
      <c r="F42" s="37"/>
      <c r="G42" s="13" t="s">
        <v>13</v>
      </c>
      <c r="H42" s="38">
        <v>5</v>
      </c>
      <c r="I42" s="39"/>
      <c r="J42" s="40"/>
      <c r="K42" s="41">
        <v>6788.08</v>
      </c>
      <c r="L42" s="42"/>
      <c r="M42" s="41">
        <f t="shared" si="3"/>
        <v>33940.400000000001</v>
      </c>
      <c r="N42" s="43"/>
      <c r="O42" s="42"/>
    </row>
    <row r="43" spans="1:15" ht="15.75" thickBot="1" x14ac:dyDescent="0.3">
      <c r="A43" s="21" t="s">
        <v>84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3"/>
      <c r="M43" s="24">
        <f>SUM(M40:O42)</f>
        <v>420502.4</v>
      </c>
      <c r="N43" s="25"/>
      <c r="O43" s="26"/>
    </row>
    <row r="44" spans="1:15" ht="15.75" thickBot="1" x14ac:dyDescent="0.3">
      <c r="A44" s="21" t="s">
        <v>85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3"/>
      <c r="M44" s="24">
        <f>SUM(M43)</f>
        <v>420502.4</v>
      </c>
      <c r="N44" s="25"/>
      <c r="O44" s="26"/>
    </row>
    <row r="45" spans="1:15" ht="15.75" thickBot="1" x14ac:dyDescent="0.3">
      <c r="B45" s="19"/>
      <c r="C45" s="19"/>
      <c r="D45" s="19"/>
      <c r="F45" s="19"/>
      <c r="G45" s="19"/>
      <c r="H45" s="19"/>
      <c r="J45" s="27" t="s">
        <v>86</v>
      </c>
      <c r="K45" s="28"/>
      <c r="L45" s="29"/>
      <c r="M45" s="30">
        <f>M44+M37+M16</f>
        <v>2325211.4479999999</v>
      </c>
      <c r="N45" s="31"/>
      <c r="O45" s="32"/>
    </row>
    <row r="46" spans="1:15" x14ac:dyDescent="0.25">
      <c r="B46" s="17"/>
      <c r="C46" s="17"/>
      <c r="D46" s="17"/>
      <c r="F46" s="17"/>
      <c r="G46" s="17"/>
      <c r="H46" s="17"/>
      <c r="J46" s="19"/>
      <c r="K46" s="19"/>
      <c r="M46" s="20"/>
      <c r="N46" s="20"/>
    </row>
    <row r="47" spans="1:15" x14ac:dyDescent="0.25">
      <c r="B47" s="17"/>
      <c r="C47" s="17"/>
      <c r="D47" s="17"/>
      <c r="F47" s="17"/>
      <c r="G47" s="17"/>
      <c r="H47" s="17"/>
      <c r="J47" s="17"/>
      <c r="K47" s="17"/>
      <c r="M47" s="18"/>
      <c r="N47" s="18"/>
    </row>
    <row r="48" spans="1:15" x14ac:dyDescent="0.25">
      <c r="B48" s="17"/>
      <c r="C48" s="17"/>
      <c r="D48" s="17"/>
      <c r="F48" s="17"/>
      <c r="G48" s="17"/>
      <c r="H48" s="17"/>
      <c r="J48" s="17"/>
      <c r="K48" s="17"/>
      <c r="L48" s="17"/>
      <c r="M48" s="17"/>
      <c r="N48" s="17"/>
      <c r="O48" s="17"/>
    </row>
    <row r="49" spans="2:14" x14ac:dyDescent="0.25">
      <c r="B49" s="17"/>
      <c r="C49" s="17"/>
      <c r="D49" s="17"/>
      <c r="F49" s="17"/>
      <c r="G49" s="17"/>
      <c r="H49" s="17"/>
      <c r="J49" s="17"/>
      <c r="K49" s="17"/>
      <c r="M49" s="18"/>
      <c r="N49" s="18"/>
    </row>
  </sheetData>
  <mergeCells count="211">
    <mergeCell ref="A1:B1"/>
    <mergeCell ref="D1:F1"/>
    <mergeCell ref="H1:J1"/>
    <mergeCell ref="K1:L1"/>
    <mergeCell ref="M1:O1"/>
    <mergeCell ref="A2:B2"/>
    <mergeCell ref="D2:F2"/>
    <mergeCell ref="H2:J2"/>
    <mergeCell ref="K2:L2"/>
    <mergeCell ref="M2:O2"/>
    <mergeCell ref="A3:B3"/>
    <mergeCell ref="D3:F3"/>
    <mergeCell ref="H3:J3"/>
    <mergeCell ref="K3:L3"/>
    <mergeCell ref="M3:O3"/>
    <mergeCell ref="A4:B4"/>
    <mergeCell ref="D4:F4"/>
    <mergeCell ref="H4:J4"/>
    <mergeCell ref="K4:L4"/>
    <mergeCell ref="M4:O4"/>
    <mergeCell ref="A5:B5"/>
    <mergeCell ref="D5:F5"/>
    <mergeCell ref="H5:J5"/>
    <mergeCell ref="K5:L5"/>
    <mergeCell ref="M5:O5"/>
    <mergeCell ref="A6:B6"/>
    <mergeCell ref="D6:F6"/>
    <mergeCell ref="H6:J6"/>
    <mergeCell ref="K6:L6"/>
    <mergeCell ref="M6:O6"/>
    <mergeCell ref="A9:B9"/>
    <mergeCell ref="D9:F9"/>
    <mergeCell ref="H9:J9"/>
    <mergeCell ref="K9:L9"/>
    <mergeCell ref="M9:O9"/>
    <mergeCell ref="A10:L10"/>
    <mergeCell ref="M10:O10"/>
    <mergeCell ref="A7:L7"/>
    <mergeCell ref="M7:O7"/>
    <mergeCell ref="A8:B8"/>
    <mergeCell ref="D8:F8"/>
    <mergeCell ref="H8:J8"/>
    <mergeCell ref="K8:L8"/>
    <mergeCell ref="M8:O8"/>
    <mergeCell ref="A11:B11"/>
    <mergeCell ref="D11:F11"/>
    <mergeCell ref="H11:J11"/>
    <mergeCell ref="K11:L11"/>
    <mergeCell ref="M11:O11"/>
    <mergeCell ref="A12:B12"/>
    <mergeCell ref="D12:F12"/>
    <mergeCell ref="H12:J12"/>
    <mergeCell ref="K12:L12"/>
    <mergeCell ref="M12:O12"/>
    <mergeCell ref="A15:L15"/>
    <mergeCell ref="M15:O15"/>
    <mergeCell ref="A16:L16"/>
    <mergeCell ref="M16:O16"/>
    <mergeCell ref="A17:B17"/>
    <mergeCell ref="D17:J17"/>
    <mergeCell ref="K17:L17"/>
    <mergeCell ref="N17:O17"/>
    <mergeCell ref="A13:B13"/>
    <mergeCell ref="D13:F13"/>
    <mergeCell ref="H13:J13"/>
    <mergeCell ref="K13:L13"/>
    <mergeCell ref="M13:O13"/>
    <mergeCell ref="A14:B14"/>
    <mergeCell ref="D14:F14"/>
    <mergeCell ref="H14:J14"/>
    <mergeCell ref="K14:L14"/>
    <mergeCell ref="M14:O14"/>
    <mergeCell ref="A18:B18"/>
    <mergeCell ref="D18:F18"/>
    <mergeCell ref="H18:J18"/>
    <mergeCell ref="K18:L18"/>
    <mergeCell ref="M18:O18"/>
    <mergeCell ref="A19:B19"/>
    <mergeCell ref="D19:F19"/>
    <mergeCell ref="H19:J19"/>
    <mergeCell ref="K19:L19"/>
    <mergeCell ref="M19:O19"/>
    <mergeCell ref="A20:B20"/>
    <mergeCell ref="D20:F20"/>
    <mergeCell ref="H20:J20"/>
    <mergeCell ref="K20:L20"/>
    <mergeCell ref="M20:O20"/>
    <mergeCell ref="A21:B21"/>
    <mergeCell ref="D21:F21"/>
    <mergeCell ref="H21:J21"/>
    <mergeCell ref="K21:L21"/>
    <mergeCell ref="M21:O21"/>
    <mergeCell ref="A22:B22"/>
    <mergeCell ref="D22:F22"/>
    <mergeCell ref="H22:J22"/>
    <mergeCell ref="K22:L22"/>
    <mergeCell ref="M22:O22"/>
    <mergeCell ref="A23:B23"/>
    <mergeCell ref="D23:F23"/>
    <mergeCell ref="H23:J23"/>
    <mergeCell ref="K23:L23"/>
    <mergeCell ref="M23:O23"/>
    <mergeCell ref="A24:B24"/>
    <mergeCell ref="D24:F24"/>
    <mergeCell ref="H24:J24"/>
    <mergeCell ref="K24:L24"/>
    <mergeCell ref="M24:O24"/>
    <mergeCell ref="A25:B25"/>
    <mergeCell ref="D25:F25"/>
    <mergeCell ref="H25:J25"/>
    <mergeCell ref="K25:L25"/>
    <mergeCell ref="M25:O25"/>
    <mergeCell ref="A26:B26"/>
    <mergeCell ref="D26:F26"/>
    <mergeCell ref="H26:J26"/>
    <mergeCell ref="K26:L26"/>
    <mergeCell ref="M26:O26"/>
    <mergeCell ref="A27:B27"/>
    <mergeCell ref="D27:F27"/>
    <mergeCell ref="H27:J27"/>
    <mergeCell ref="K27:L27"/>
    <mergeCell ref="M27:O27"/>
    <mergeCell ref="A30:L30"/>
    <mergeCell ref="M30:O30"/>
    <mergeCell ref="A31:B31"/>
    <mergeCell ref="D31:F31"/>
    <mergeCell ref="H31:J31"/>
    <mergeCell ref="K31:L31"/>
    <mergeCell ref="N31:O31"/>
    <mergeCell ref="A28:B28"/>
    <mergeCell ref="D28:F28"/>
    <mergeCell ref="H28:J28"/>
    <mergeCell ref="K28:L28"/>
    <mergeCell ref="M28:O28"/>
    <mergeCell ref="A29:B29"/>
    <mergeCell ref="D29:F29"/>
    <mergeCell ref="H29:J29"/>
    <mergeCell ref="K29:L29"/>
    <mergeCell ref="M29:O29"/>
    <mergeCell ref="A32:B32"/>
    <mergeCell ref="D32:F32"/>
    <mergeCell ref="H32:J32"/>
    <mergeCell ref="K32:L32"/>
    <mergeCell ref="M32:O32"/>
    <mergeCell ref="A33:B33"/>
    <mergeCell ref="D33:F33"/>
    <mergeCell ref="H33:J33"/>
    <mergeCell ref="K33:L33"/>
    <mergeCell ref="M33:O33"/>
    <mergeCell ref="A34:B34"/>
    <mergeCell ref="D34:F34"/>
    <mergeCell ref="H34:J34"/>
    <mergeCell ref="K34:L34"/>
    <mergeCell ref="M34:O34"/>
    <mergeCell ref="A35:B35"/>
    <mergeCell ref="D35:F35"/>
    <mergeCell ref="H35:J35"/>
    <mergeCell ref="K35:L35"/>
    <mergeCell ref="M35:O35"/>
    <mergeCell ref="A36:L36"/>
    <mergeCell ref="M36:O36"/>
    <mergeCell ref="A37:L37"/>
    <mergeCell ref="M37:O37"/>
    <mergeCell ref="A38:B38"/>
    <mergeCell ref="D38:F38"/>
    <mergeCell ref="H38:J38"/>
    <mergeCell ref="K38:L38"/>
    <mergeCell ref="N38:O38"/>
    <mergeCell ref="A39:B39"/>
    <mergeCell ref="D39:F39"/>
    <mergeCell ref="H39:J39"/>
    <mergeCell ref="K39:L39"/>
    <mergeCell ref="N39:O39"/>
    <mergeCell ref="A40:B40"/>
    <mergeCell ref="D40:F40"/>
    <mergeCell ref="H40:J40"/>
    <mergeCell ref="K40:L40"/>
    <mergeCell ref="M40:O40"/>
    <mergeCell ref="A43:L43"/>
    <mergeCell ref="M43:O43"/>
    <mergeCell ref="A44:L44"/>
    <mergeCell ref="M44:O44"/>
    <mergeCell ref="B45:D45"/>
    <mergeCell ref="F45:H45"/>
    <mergeCell ref="J45:L45"/>
    <mergeCell ref="M45:O45"/>
    <mergeCell ref="A41:B41"/>
    <mergeCell ref="D41:F41"/>
    <mergeCell ref="H41:J41"/>
    <mergeCell ref="K41:L41"/>
    <mergeCell ref="M41:O41"/>
    <mergeCell ref="A42:B42"/>
    <mergeCell ref="D42:F42"/>
    <mergeCell ref="H42:J42"/>
    <mergeCell ref="K42:L42"/>
    <mergeCell ref="M42:O42"/>
    <mergeCell ref="B48:D48"/>
    <mergeCell ref="F48:H48"/>
    <mergeCell ref="J48:O48"/>
    <mergeCell ref="B49:D49"/>
    <mergeCell ref="F49:H49"/>
    <mergeCell ref="J49:K49"/>
    <mergeCell ref="M49:N49"/>
    <mergeCell ref="B46:D46"/>
    <mergeCell ref="F46:H46"/>
    <mergeCell ref="J46:K46"/>
    <mergeCell ref="M46:N46"/>
    <mergeCell ref="B47:D47"/>
    <mergeCell ref="F47:H47"/>
    <mergeCell ref="J47:K47"/>
    <mergeCell ref="M47:N47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Garcia</dc:creator>
  <cp:lastModifiedBy>Vinicius Monteiro</cp:lastModifiedBy>
  <dcterms:created xsi:type="dcterms:W3CDTF">2026-03-02T17:54:18Z</dcterms:created>
  <dcterms:modified xsi:type="dcterms:W3CDTF">2026-03-13T15:08:16Z</dcterms:modified>
</cp:coreProperties>
</file>