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/>
  <mc:AlternateContent xmlns:mc="http://schemas.openxmlformats.org/markup-compatibility/2006">
    <mc:Choice Requires="x15">
      <x15ac:absPath xmlns:x15ac="http://schemas.microsoft.com/office/spreadsheetml/2010/11/ac" url="D:\Meus Documentos\Downloads\EDITAL E ANEXO FID\"/>
    </mc:Choice>
  </mc:AlternateContent>
  <xr:revisionPtr revIDLastSave="0" documentId="13_ncr:1_{7612515F-D85E-4484-965A-E1648186515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ronograma" sheetId="1" r:id="rId1"/>
  </sheets>
  <definedNames>
    <definedName name="_xlnm.Print_Area" localSheetId="0">Cronograma!$B$2:$AV$33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V25" i="1" l="1"/>
  <c r="AV14" i="1"/>
  <c r="AV15" i="1"/>
  <c r="AV22" i="1" l="1"/>
  <c r="AV23" i="1"/>
  <c r="AV24" i="1"/>
  <c r="AU27" i="1" l="1"/>
  <c r="AT27" i="1"/>
  <c r="AS27" i="1"/>
  <c r="AR27" i="1"/>
  <c r="AQ27" i="1"/>
  <c r="AO27" i="1"/>
  <c r="AM27" i="1"/>
  <c r="AK27" i="1"/>
  <c r="AI27" i="1"/>
  <c r="AG27" i="1"/>
  <c r="AE27" i="1"/>
  <c r="AC27" i="1"/>
  <c r="AA27" i="1"/>
  <c r="Y27" i="1"/>
  <c r="W27" i="1"/>
  <c r="U27" i="1"/>
  <c r="S27" i="1"/>
  <c r="Q27" i="1"/>
  <c r="O27" i="1"/>
  <c r="M27" i="1"/>
  <c r="K27" i="1"/>
  <c r="I27" i="1"/>
  <c r="AV16" i="1" l="1"/>
  <c r="AV17" i="1"/>
  <c r="AV18" i="1"/>
  <c r="AV19" i="1"/>
  <c r="AV20" i="1"/>
  <c r="AV21" i="1"/>
  <c r="AV12" i="1" l="1"/>
  <c r="AV13" i="1"/>
  <c r="AV26" i="1"/>
  <c r="AV11" i="1"/>
  <c r="G27" i="1" l="1"/>
  <c r="G28" i="1" l="1"/>
  <c r="AV27" i="1"/>
  <c r="AJ23" i="1" s="1"/>
  <c r="V24" i="1" l="1"/>
  <c r="R24" i="1"/>
  <c r="T24" i="1"/>
  <c r="AD21" i="1"/>
  <c r="R16" i="1"/>
  <c r="AB18" i="1"/>
  <c r="AB27" i="1" s="1"/>
  <c r="AF20" i="1"/>
  <c r="Z17" i="1"/>
  <c r="P13" i="1"/>
  <c r="L13" i="1"/>
  <c r="J13" i="1"/>
  <c r="N13" i="1"/>
  <c r="H13" i="1"/>
  <c r="AH20" i="1"/>
  <c r="AL22" i="1"/>
  <c r="AL27" i="1" s="1"/>
  <c r="AN22" i="1"/>
  <c r="AN27" i="1" s="1"/>
  <c r="AP27" i="1"/>
  <c r="AH19" i="1"/>
  <c r="AF19" i="1"/>
  <c r="AD18" i="1"/>
  <c r="T15" i="1"/>
  <c r="V15" i="1"/>
  <c r="X15" i="1"/>
  <c r="X27" i="1" s="1"/>
  <c r="R14" i="1"/>
  <c r="I28" i="1"/>
  <c r="K28" i="1" s="1"/>
  <c r="M28" i="1" s="1"/>
  <c r="O28" i="1" s="1"/>
  <c r="Q28" i="1" s="1"/>
  <c r="S28" i="1" s="1"/>
  <c r="U28" i="1" s="1"/>
  <c r="W28" i="1" s="1"/>
  <c r="Y28" i="1" s="1"/>
  <c r="AA28" i="1" s="1"/>
  <c r="AC28" i="1" s="1"/>
  <c r="AE28" i="1" s="1"/>
  <c r="AG28" i="1" s="1"/>
  <c r="AI28" i="1" s="1"/>
  <c r="AK28" i="1" s="1"/>
  <c r="AM28" i="1" s="1"/>
  <c r="AO28" i="1" s="1"/>
  <c r="AQ28" i="1" s="1"/>
  <c r="AS28" i="1" s="1"/>
  <c r="AU28" i="1" s="1"/>
  <c r="AD27" i="1" l="1"/>
  <c r="AJ27" i="1"/>
  <c r="AF27" i="1"/>
  <c r="Z27" i="1"/>
  <c r="AH27" i="1"/>
  <c r="T27" i="1"/>
  <c r="V27" i="1"/>
  <c r="R27" i="1"/>
  <c r="H27" i="1"/>
  <c r="J27" i="1"/>
  <c r="N27" i="1"/>
  <c r="L27" i="1"/>
  <c r="F12" i="1"/>
  <c r="F13" i="1"/>
  <c r="P27" i="1"/>
  <c r="AV28" i="1" l="1"/>
  <c r="F27" i="1"/>
  <c r="F28" i="1" s="1"/>
  <c r="H28" i="1" l="1"/>
  <c r="J28" i="1" s="1"/>
  <c r="L28" i="1" s="1"/>
  <c r="N28" i="1" s="1"/>
  <c r="P28" i="1" s="1"/>
  <c r="R28" i="1" s="1"/>
  <c r="T28" i="1" s="1"/>
  <c r="V28" i="1" s="1"/>
  <c r="X28" i="1" s="1"/>
  <c r="Z28" i="1" s="1"/>
  <c r="AB28" i="1" s="1"/>
  <c r="AD28" i="1" s="1"/>
  <c r="AF28" i="1" s="1"/>
  <c r="AH28" i="1" s="1"/>
  <c r="AJ28" i="1" s="1"/>
  <c r="AL28" i="1" s="1"/>
  <c r="AN28" i="1" s="1"/>
  <c r="AP28" i="1" s="1"/>
  <c r="AR28" i="1" s="1"/>
  <c r="AT28" i="1" s="1"/>
</calcChain>
</file>

<file path=xl/sharedStrings.xml><?xml version="1.0" encoding="utf-8"?>
<sst xmlns="http://schemas.openxmlformats.org/spreadsheetml/2006/main" count="116" uniqueCount="64">
  <si>
    <t>%</t>
  </si>
  <si>
    <t>Valor</t>
  </si>
  <si>
    <t xml:space="preserve">Serviços </t>
  </si>
  <si>
    <t>TOTAL</t>
  </si>
  <si>
    <t>ACUMULADO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</si>
  <si>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</si>
  <si>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</si>
  <si>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</si>
  <si>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</si>
  <si>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</si>
  <si>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</si>
  <si>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</si>
  <si>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</si>
  <si>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</si>
  <si>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</si>
  <si>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</si>
  <si>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</si>
  <si>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Processo Licitatório</t>
  </si>
  <si>
    <t>Recebimentos Provisório e Definitivo</t>
  </si>
  <si>
    <t>CRONOGRAMA FÍSICO - FINANCEIRO</t>
  </si>
  <si>
    <t>Mês 13</t>
  </si>
  <si>
    <t>Mês 14</t>
  </si>
  <si>
    <t>Mês 15</t>
  </si>
  <si>
    <t>Mês 16</t>
  </si>
  <si>
    <t>Mês 17</t>
  </si>
  <si>
    <t>Mês 18</t>
  </si>
  <si>
    <t>Mês 19</t>
  </si>
  <si>
    <t>Mês 20</t>
  </si>
  <si>
    <t>Mês 21</t>
  </si>
  <si>
    <t>Mês 22</t>
  </si>
  <si>
    <t>Mês 23</t>
  </si>
  <si>
    <t>Mês 24</t>
  </si>
  <si>
    <t>CONTRATAÇÃO</t>
  </si>
  <si>
    <t>OBRAS</t>
  </si>
  <si>
    <t>DOCS</t>
  </si>
  <si>
    <t>ILUMINAÇÃO GERAL</t>
  </si>
  <si>
    <t>Cecília Avanço Nissida</t>
  </si>
  <si>
    <t>PREFEITURA MUNICIPAL DE PLANALTO</t>
  </si>
  <si>
    <t>OBRA: CONSTRUÇÃO DE BANHEIRO, QUADRA DE AREIA, MINICAMPO, PISTA DE CAMINHADA, CICLOVIA E PISO DE ESTACIONAMENTO DA LAGOA DO MICO</t>
  </si>
  <si>
    <t>PLACA DE OBRA</t>
  </si>
  <si>
    <t>QUADRA DE AREIA</t>
  </si>
  <si>
    <t>MINI CAMPO DE FUTEBOL</t>
  </si>
  <si>
    <t>SPDA - MINI CAMPO DE FUTEBOL</t>
  </si>
  <si>
    <t>ILUMINAÇÃO QUADRAS -MINI CAMPO DE FUTEBOL</t>
  </si>
  <si>
    <t>PISTA DE CAMINHADA -PAISAGISMO</t>
  </si>
  <si>
    <t>VEGETAÇÃO -PAISAGISMO</t>
  </si>
  <si>
    <t>CICLOVIA - PAISAGISMO</t>
  </si>
  <si>
    <t>ACADEMIA - PAISAGISMO</t>
  </si>
  <si>
    <t>CALÇADA - PAISAGISMO</t>
  </si>
  <si>
    <t>ESTACIONAMENTO</t>
  </si>
  <si>
    <t>ENDEREÇO : AVENIDA LUIZ CAMARIM</t>
  </si>
  <si>
    <t>___________________________________</t>
  </si>
  <si>
    <t>___________________________</t>
  </si>
  <si>
    <t>Engenheira Civil - CREA 5063407242</t>
  </si>
  <si>
    <t>Prefeito Municipal de Planalto</t>
  </si>
  <si>
    <t>______________________________</t>
  </si>
  <si>
    <t>Wagner da Silva Bazalha</t>
  </si>
  <si>
    <t>Engª Civil/Resp. Técnicno - CREA 5069629734</t>
  </si>
  <si>
    <t>ART: 28027180220585381</t>
  </si>
  <si>
    <t>CONSTRUÇÃO DOS BANHEIROS COM ACESSIBILIDADE</t>
  </si>
  <si>
    <t>ART: 28027230230845493</t>
  </si>
  <si>
    <t>Rosimeire Barbosa Silvério</t>
  </si>
  <si>
    <t>Planalto- SP, 16 de abril de 2025</t>
  </si>
  <si>
    <t>Planalto- SP, 28 de abril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</si>
</sst>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000000%"/>
    <numFmt numFmtId="166" formatCode="0.000000000000%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b/>
      <sz val="18"/>
      <color theme="1"/>
      <name val="Arial Black"/>
      <family val="2"/>
    </font>
    <font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MS Sans Serif"/>
      <family val="2"/>
    </font>
    <font>
      <b/>
      <sz val="12"/>
      <name val="Calibri"/>
      <family val="2"/>
      <scheme val="minor"/>
    </font>
    <font>
      <b/>
      <sz val="14"/>
      <name val="Arial"/>
      <family val="2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Calibri"/>
      <family val="2"/>
      <scheme val="minor"/>
    </font>
    <font>
      <sz val="22"/>
      <name val="Calibri"/>
      <family val="2"/>
      <scheme val="minor"/>
    </font>
    <font>
      <sz val="12"/>
      <name val="Calibri"/>
      <family val="2"/>
    </font>
    <font>
      <sz val="12"/>
      <color theme="1"/>
      <name val="Calibri"/>
      <family val="2"/>
    </font>
    <font>
      <b/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0" borderId="0"/>
  </cellStyleXfs>
  <cellXfs count="1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3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43" fontId="0" fillId="0" borderId="0" xfId="1" applyFont="1" applyAlignment="1">
      <alignment horizontal="center" vertical="center"/>
    </xf>
    <xf numFmtId="10" fontId="0" fillId="0" borderId="9" xfId="2" applyNumberFormat="1" applyFont="1" applyBorder="1" applyAlignment="1">
      <alignment horizontal="center" vertical="center"/>
    </xf>
    <xf numFmtId="10" fontId="0" fillId="0" borderId="3" xfId="2" applyNumberFormat="1" applyFont="1" applyBorder="1" applyAlignment="1">
      <alignment horizontal="center" vertical="center"/>
    </xf>
    <xf numFmtId="44" fontId="2" fillId="2" borderId="10" xfId="0" applyNumberFormat="1" applyFont="1" applyFill="1" applyBorder="1" applyAlignment="1">
      <alignment horizontal="center" vertical="center"/>
    </xf>
    <xf numFmtId="10" fontId="9" fillId="0" borderId="0" xfId="0" applyNumberFormat="1" applyFont="1" applyAlignment="1">
      <alignment horizontal="center" vertical="center"/>
    </xf>
    <xf numFmtId="43" fontId="9" fillId="0" borderId="0" xfId="1" applyFont="1" applyAlignment="1">
      <alignment horizontal="center" vertical="center"/>
    </xf>
    <xf numFmtId="10" fontId="4" fillId="3" borderId="7" xfId="0" applyNumberFormat="1" applyFont="1" applyFill="1" applyBorder="1" applyAlignment="1">
      <alignment horizontal="center" vertical="center" wrapText="1"/>
    </xf>
    <xf numFmtId="43" fontId="4" fillId="3" borderId="7" xfId="1" applyFont="1" applyFill="1" applyBorder="1" applyAlignment="1">
      <alignment horizontal="center" vertical="center" wrapText="1"/>
    </xf>
    <xf numFmtId="43" fontId="0" fillId="0" borderId="1" xfId="1" applyFont="1" applyBorder="1" applyAlignment="1">
      <alignment horizontal="center" vertical="center"/>
    </xf>
    <xf numFmtId="43" fontId="0" fillId="0" borderId="18" xfId="1" applyFont="1" applyBorder="1" applyAlignment="1">
      <alignment horizontal="center" vertical="center"/>
    </xf>
    <xf numFmtId="43" fontId="0" fillId="0" borderId="2" xfId="1" applyFont="1" applyBorder="1" applyAlignment="1">
      <alignment horizontal="center" vertical="center"/>
    </xf>
    <xf numFmtId="43" fontId="0" fillId="0" borderId="31" xfId="1" applyFont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 wrapText="1"/>
    </xf>
    <xf numFmtId="10" fontId="12" fillId="0" borderId="3" xfId="2" applyNumberFormat="1" applyFont="1" applyBorder="1" applyAlignment="1">
      <alignment horizontal="center" vertical="center"/>
    </xf>
    <xf numFmtId="43" fontId="12" fillId="0" borderId="31" xfId="1" applyFont="1" applyBorder="1" applyAlignment="1">
      <alignment horizontal="center" vertical="center"/>
    </xf>
    <xf numFmtId="10" fontId="12" fillId="0" borderId="9" xfId="2" applyNumberFormat="1" applyFont="1" applyBorder="1" applyAlignment="1">
      <alignment horizontal="center" vertical="center"/>
    </xf>
    <xf numFmtId="44" fontId="2" fillId="2" borderId="23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4" fontId="0" fillId="0" borderId="12" xfId="1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16" fillId="0" borderId="0" xfId="3" applyFont="1"/>
    <xf numFmtId="49" fontId="17" fillId="0" borderId="0" xfId="3" applyNumberFormat="1" applyFont="1" applyAlignment="1">
      <alignment horizontal="left"/>
    </xf>
    <xf numFmtId="43" fontId="0" fillId="0" borderId="41" xfId="1" applyFont="1" applyBorder="1" applyAlignment="1">
      <alignment horizontal="center" vertical="center"/>
    </xf>
    <xf numFmtId="43" fontId="4" fillId="3" borderId="6" xfId="1" applyFont="1" applyFill="1" applyBorder="1" applyAlignment="1">
      <alignment horizontal="center" vertical="center" wrapText="1"/>
    </xf>
    <xf numFmtId="43" fontId="4" fillId="3" borderId="1" xfId="1" applyFont="1" applyFill="1" applyBorder="1" applyAlignment="1">
      <alignment horizontal="center" vertical="center" wrapText="1"/>
    </xf>
    <xf numFmtId="10" fontId="4" fillId="3" borderId="1" xfId="0" applyNumberFormat="1" applyFont="1" applyFill="1" applyBorder="1" applyAlignment="1">
      <alignment horizontal="center" vertical="center" wrapText="1"/>
    </xf>
    <xf numFmtId="10" fontId="14" fillId="3" borderId="23" xfId="0" applyNumberFormat="1" applyFont="1" applyFill="1" applyBorder="1" applyAlignment="1">
      <alignment horizontal="center" vertical="center" wrapText="1"/>
    </xf>
    <xf numFmtId="43" fontId="14" fillId="3" borderId="24" xfId="1" applyFont="1" applyFill="1" applyBorder="1" applyAlignment="1">
      <alignment horizontal="center" vertical="center" wrapText="1"/>
    </xf>
    <xf numFmtId="10" fontId="14" fillId="3" borderId="7" xfId="0" applyNumberFormat="1" applyFont="1" applyFill="1" applyBorder="1" applyAlignment="1">
      <alignment horizontal="center" vertical="center" wrapText="1"/>
    </xf>
    <xf numFmtId="43" fontId="14" fillId="3" borderId="7" xfId="1" applyFont="1" applyFill="1" applyBorder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horizontal="left" vertical="center" wrapText="1"/>
    </xf>
    <xf numFmtId="10" fontId="12" fillId="0" borderId="17" xfId="2" applyNumberFormat="1" applyFont="1" applyBorder="1" applyAlignment="1">
      <alignment horizontal="center" vertical="center"/>
    </xf>
    <xf numFmtId="43" fontId="12" fillId="0" borderId="19" xfId="1" applyFont="1" applyBorder="1" applyAlignment="1">
      <alignment horizontal="center" vertical="center"/>
    </xf>
    <xf numFmtId="10" fontId="12" fillId="0" borderId="21" xfId="2" applyNumberFormat="1" applyFont="1" applyBorder="1" applyAlignment="1">
      <alignment horizontal="center" vertical="center"/>
    </xf>
    <xf numFmtId="0" fontId="18" fillId="0" borderId="14" xfId="0" applyFont="1" applyBorder="1" applyAlignment="1">
      <alignment horizontal="left" vertical="center" wrapText="1"/>
    </xf>
    <xf numFmtId="43" fontId="12" fillId="0" borderId="2" xfId="1" applyFont="1" applyBorder="1" applyAlignment="1">
      <alignment horizontal="center" vertical="center"/>
    </xf>
    <xf numFmtId="0" fontId="18" fillId="0" borderId="15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10" fontId="12" fillId="0" borderId="13" xfId="2" applyNumberFormat="1" applyFont="1" applyBorder="1" applyAlignment="1">
      <alignment horizontal="center" vertical="center"/>
    </xf>
    <xf numFmtId="43" fontId="12" fillId="0" borderId="20" xfId="1" applyFont="1" applyBorder="1" applyAlignment="1">
      <alignment horizontal="center" vertical="center"/>
    </xf>
    <xf numFmtId="10" fontId="12" fillId="0" borderId="22" xfId="2" applyNumberFormat="1" applyFont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10" fontId="18" fillId="2" borderId="8" xfId="0" applyNumberFormat="1" applyFont="1" applyFill="1" applyBorder="1" applyAlignment="1">
      <alignment horizontal="center" vertical="center"/>
    </xf>
    <xf numFmtId="10" fontId="18" fillId="2" borderId="8" xfId="2" applyNumberFormat="1" applyFont="1" applyFill="1" applyBorder="1" applyAlignment="1">
      <alignment horizontal="center" vertical="center"/>
    </xf>
    <xf numFmtId="10" fontId="18" fillId="2" borderId="27" xfId="0" applyNumberFormat="1" applyFont="1" applyFill="1" applyBorder="1" applyAlignment="1">
      <alignment horizontal="center" vertical="center"/>
    </xf>
    <xf numFmtId="43" fontId="12" fillId="2" borderId="8" xfId="1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 vertical="center"/>
    </xf>
    <xf numFmtId="10" fontId="18" fillId="2" borderId="7" xfId="0" applyNumberFormat="1" applyFont="1" applyFill="1" applyBorder="1" applyAlignment="1">
      <alignment horizontal="center" vertical="center"/>
    </xf>
    <xf numFmtId="10" fontId="18" fillId="2" borderId="23" xfId="0" applyNumberFormat="1" applyFont="1" applyFill="1" applyBorder="1" applyAlignment="1">
      <alignment horizontal="center" vertical="center"/>
    </xf>
    <xf numFmtId="43" fontId="18" fillId="2" borderId="7" xfId="1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10" fontId="19" fillId="0" borderId="0" xfId="0" applyNumberFormat="1" applyFont="1" applyAlignment="1">
      <alignment horizontal="center" vertical="center"/>
    </xf>
    <xf numFmtId="43" fontId="19" fillId="0" borderId="0" xfId="1" applyFont="1" applyAlignment="1">
      <alignment horizontal="center" vertical="center"/>
    </xf>
    <xf numFmtId="164" fontId="19" fillId="0" borderId="0" xfId="0" applyNumberFormat="1" applyFont="1" applyAlignment="1">
      <alignment horizontal="center" vertical="center"/>
    </xf>
    <xf numFmtId="10" fontId="19" fillId="0" borderId="0" xfId="2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0" fontId="12" fillId="0" borderId="0" xfId="0" applyNumberFormat="1" applyFont="1" applyAlignment="1">
      <alignment horizontal="center" vertical="center"/>
    </xf>
    <xf numFmtId="10" fontId="12" fillId="0" borderId="0" xfId="2" applyNumberFormat="1" applyFont="1" applyAlignment="1">
      <alignment horizontal="center" vertical="center"/>
    </xf>
    <xf numFmtId="43" fontId="12" fillId="0" borderId="0" xfId="1" applyFont="1" applyAlignment="1">
      <alignment horizontal="center" vertical="center"/>
    </xf>
    <xf numFmtId="10" fontId="14" fillId="3" borderId="6" xfId="0" applyNumberFormat="1" applyFont="1" applyFill="1" applyBorder="1" applyAlignment="1">
      <alignment horizontal="center" vertical="center" wrapText="1"/>
    </xf>
    <xf numFmtId="43" fontId="14" fillId="3" borderId="1" xfId="1" applyFont="1" applyFill="1" applyBorder="1" applyAlignment="1">
      <alignment horizontal="center" vertical="center" wrapText="1"/>
    </xf>
    <xf numFmtId="10" fontId="14" fillId="3" borderId="1" xfId="0" applyNumberFormat="1" applyFont="1" applyFill="1" applyBorder="1" applyAlignment="1">
      <alignment horizontal="center" vertical="center" wrapText="1"/>
    </xf>
    <xf numFmtId="43" fontId="12" fillId="0" borderId="31" xfId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20" fillId="0" borderId="38" xfId="3" applyFont="1" applyBorder="1"/>
    <xf numFmtId="0" fontId="20" fillId="0" borderId="0" xfId="3" applyFont="1"/>
    <xf numFmtId="49" fontId="20" fillId="0" borderId="0" xfId="3" applyNumberFormat="1" applyFont="1" applyAlignment="1">
      <alignment horizontal="center" vertical="center"/>
    </xf>
    <xf numFmtId="0" fontId="21" fillId="0" borderId="0" xfId="3" applyFont="1" applyAlignment="1">
      <alignment horizontal="left" wrapText="1"/>
    </xf>
    <xf numFmtId="0" fontId="20" fillId="0" borderId="0" xfId="3" applyFont="1" applyAlignment="1">
      <alignment horizontal="left"/>
    </xf>
    <xf numFmtId="4" fontId="20" fillId="0" borderId="0" xfId="3" applyNumberFormat="1" applyFont="1"/>
    <xf numFmtId="4" fontId="20" fillId="0" borderId="0" xfId="1" applyNumberFormat="1" applyFont="1" applyBorder="1" applyAlignment="1">
      <alignment horizontal="right" vertical="center"/>
    </xf>
    <xf numFmtId="0" fontId="22" fillId="0" borderId="0" xfId="3" applyFont="1" applyAlignment="1">
      <alignment horizontal="left"/>
    </xf>
    <xf numFmtId="0" fontId="22" fillId="0" borderId="38" xfId="3" applyFont="1" applyBorder="1"/>
    <xf numFmtId="0" fontId="22" fillId="0" borderId="0" xfId="3" applyFont="1"/>
    <xf numFmtId="0" fontId="20" fillId="0" borderId="38" xfId="3" applyFont="1" applyBorder="1" applyAlignment="1">
      <alignment horizontal="left"/>
    </xf>
    <xf numFmtId="0" fontId="20" fillId="0" borderId="0" xfId="3" applyFont="1" applyAlignment="1">
      <alignment horizontal="left"/>
    </xf>
    <xf numFmtId="10" fontId="12" fillId="0" borderId="29" xfId="2" applyNumberFormat="1" applyFont="1" applyBorder="1" applyAlignment="1">
      <alignment horizontal="center" vertical="center"/>
    </xf>
    <xf numFmtId="10" fontId="12" fillId="0" borderId="34" xfId="2" applyNumberFormat="1" applyFont="1" applyBorder="1" applyAlignment="1">
      <alignment horizontal="center" vertical="center"/>
    </xf>
    <xf numFmtId="10" fontId="12" fillId="0" borderId="35" xfId="2" applyNumberFormat="1" applyFont="1" applyBorder="1" applyAlignment="1">
      <alignment horizontal="center" vertical="center"/>
    </xf>
    <xf numFmtId="10" fontId="12" fillId="0" borderId="14" xfId="2" applyNumberFormat="1" applyFont="1" applyBorder="1" applyAlignment="1">
      <alignment horizontal="center" vertical="center"/>
    </xf>
    <xf numFmtId="10" fontId="12" fillId="0" borderId="33" xfId="2" applyNumberFormat="1" applyFont="1" applyBorder="1" applyAlignment="1">
      <alignment horizontal="center" vertical="center"/>
    </xf>
    <xf numFmtId="10" fontId="12" fillId="0" borderId="12" xfId="2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0" fontId="0" fillId="0" borderId="25" xfId="2" applyNumberFormat="1" applyFont="1" applyBorder="1" applyAlignment="1">
      <alignment horizontal="center" vertical="center"/>
    </xf>
    <xf numFmtId="10" fontId="0" fillId="0" borderId="32" xfId="2" applyNumberFormat="1" applyFont="1" applyBorder="1" applyAlignment="1">
      <alignment horizontal="center" vertical="center"/>
    </xf>
    <xf numFmtId="10" fontId="0" fillId="0" borderId="37" xfId="2" applyNumberFormat="1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10" fontId="0" fillId="0" borderId="26" xfId="2" applyNumberFormat="1" applyFont="1" applyFill="1" applyBorder="1" applyAlignment="1">
      <alignment horizontal="center" vertical="center"/>
    </xf>
    <xf numFmtId="10" fontId="0" fillId="0" borderId="34" xfId="2" applyNumberFormat="1" applyFont="1" applyFill="1" applyBorder="1" applyAlignment="1">
      <alignment horizontal="center" vertical="center"/>
    </xf>
    <xf numFmtId="10" fontId="0" fillId="0" borderId="35" xfId="2" applyNumberFormat="1" applyFont="1" applyFill="1" applyBorder="1" applyAlignment="1">
      <alignment horizontal="center" vertical="center"/>
    </xf>
    <xf numFmtId="10" fontId="12" fillId="0" borderId="36" xfId="2" applyNumberFormat="1" applyFont="1" applyFill="1" applyBorder="1" applyAlignment="1">
      <alignment horizontal="center" vertical="center"/>
    </xf>
    <xf numFmtId="10" fontId="12" fillId="0" borderId="32" xfId="2" applyNumberFormat="1" applyFont="1" applyFill="1" applyBorder="1" applyAlignment="1">
      <alignment horizontal="center" vertical="center"/>
    </xf>
    <xf numFmtId="10" fontId="12" fillId="0" borderId="37" xfId="2" applyNumberFormat="1" applyFont="1" applyFill="1" applyBorder="1" applyAlignment="1">
      <alignment horizontal="center" vertical="center"/>
    </xf>
    <xf numFmtId="10" fontId="11" fillId="3" borderId="30" xfId="0" applyNumberFormat="1" applyFont="1" applyFill="1" applyBorder="1" applyAlignment="1">
      <alignment horizontal="center" vertical="center" wrapText="1"/>
    </xf>
    <xf numFmtId="10" fontId="11" fillId="3" borderId="10" xfId="0" applyNumberFormat="1" applyFont="1" applyFill="1" applyBorder="1" applyAlignment="1">
      <alignment horizontal="center" vertical="center" wrapText="1"/>
    </xf>
    <xf numFmtId="166" fontId="19" fillId="0" borderId="0" xfId="0" applyNumberFormat="1" applyFont="1" applyAlignment="1">
      <alignment horizontal="center" vertical="center"/>
    </xf>
    <xf numFmtId="10" fontId="19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4" fillId="3" borderId="10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3" fillId="0" borderId="28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16" fillId="3" borderId="40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6" fillId="3" borderId="27" xfId="0" applyFont="1" applyFill="1" applyBorder="1" applyAlignment="1">
      <alignment horizontal="center" vertical="center" wrapText="1"/>
    </xf>
    <xf numFmtId="10" fontId="10" fillId="3" borderId="38" xfId="0" applyNumberFormat="1" applyFont="1" applyFill="1" applyBorder="1" applyAlignment="1">
      <alignment horizontal="center" vertical="center" wrapText="1"/>
    </xf>
    <xf numFmtId="10" fontId="10" fillId="3" borderId="0" xfId="0" applyNumberFormat="1" applyFont="1" applyFill="1" applyAlignment="1">
      <alignment horizontal="center" vertical="center" wrapText="1"/>
    </xf>
  </cellXfs>
  <cellStyles count="4">
    <cellStyle name="Normal" xfId="0" builtinId="0"/>
    <cellStyle name="Normal 2" xfId="3" xr:uid="{00000000-0005-0000-0000-000001000000}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217714</xdr:colOff>
      <xdr:row>3</xdr:row>
      <xdr:rowOff>54429</xdr:rowOff>
    </xdr:from>
    <xdr:to>
      <xdr:col>1</xdr:col>
      <xdr:colOff>1469571</xdr:colOff>
      <xdr:row>6</xdr:row>
      <xdr:rowOff>189772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2348A54-77FB-4B61-BDDB-B1FA41997D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678" y="1102179"/>
          <a:ext cx="1251857" cy="8701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W41"/>
  <sheetViews>
    <sheetView tabSelected="1" view="pageBreakPreview" topLeftCell="A25" zoomScale="75" zoomScaleNormal="75" zoomScaleSheetLayoutView="75" workbookViewId="0">
      <pane xSplit="1" topLeftCell="AF1" activePane="topRight" state="frozen"/>
      <selection pane="topRight" activeCell="B35" sqref="B35:AV35"/>
    </sheetView>
  </sheetViews>
  <sheetFormatPr defaultColWidth="9.140625" defaultRowHeight="15" x14ac:dyDescent="0.25"/>
  <cols>
    <col min="1" max="1" width="4.7109375" style="1" customWidth="1"/>
    <col min="2" max="2" width="25.28515625" style="62" customWidth="1"/>
    <col min="3" max="3" width="5.7109375" style="63" customWidth="1"/>
    <col min="4" max="4" width="6" style="63" customWidth="1"/>
    <col min="5" max="5" width="6.28515625" style="64" customWidth="1"/>
    <col min="6" max="6" width="8.85546875" style="63" customWidth="1"/>
    <col min="7" max="7" width="12" style="65" customWidth="1"/>
    <col min="8" max="8" width="8" style="63" customWidth="1"/>
    <col min="9" max="9" width="13" style="65" customWidth="1"/>
    <col min="10" max="10" width="8.85546875" style="63" customWidth="1"/>
    <col min="11" max="11" width="12.85546875" style="65" customWidth="1"/>
    <col min="12" max="12" width="8.85546875" style="63" customWidth="1"/>
    <col min="13" max="13" width="13.140625" style="65" customWidth="1"/>
    <col min="14" max="14" width="8.5703125" style="63" customWidth="1"/>
    <col min="15" max="15" width="12.85546875" style="65" customWidth="1"/>
    <col min="16" max="16" width="8.7109375" style="63" customWidth="1"/>
    <col min="17" max="17" width="12.42578125" style="65" customWidth="1"/>
    <col min="18" max="18" width="8" style="65" customWidth="1"/>
    <col min="19" max="19" width="12.7109375" style="65" customWidth="1"/>
    <col min="20" max="20" width="8.85546875" style="65" customWidth="1"/>
    <col min="21" max="21" width="14.7109375" style="65" customWidth="1"/>
    <col min="22" max="22" width="8.28515625" style="65" customWidth="1"/>
    <col min="23" max="23" width="16" style="65" customWidth="1"/>
    <col min="24" max="24" width="9.5703125" style="65" customWidth="1"/>
    <col min="25" max="25" width="15.28515625" style="65" customWidth="1"/>
    <col min="26" max="26" width="9.28515625" style="5" customWidth="1"/>
    <col min="27" max="27" width="15.7109375" style="5" customWidth="1"/>
    <col min="28" max="28" width="9.140625" style="5" customWidth="1"/>
    <col min="29" max="29" width="14.5703125" style="5" customWidth="1"/>
    <col min="30" max="30" width="9.5703125" style="5" customWidth="1"/>
    <col min="31" max="31" width="15.42578125" style="5" customWidth="1"/>
    <col min="32" max="32" width="9" style="5" customWidth="1"/>
    <col min="33" max="33" width="16.7109375" style="5" customWidth="1"/>
    <col min="34" max="34" width="11.42578125" style="5" customWidth="1"/>
    <col min="35" max="35" width="16.85546875" style="5" customWidth="1"/>
    <col min="36" max="36" width="9.85546875" style="5" customWidth="1"/>
    <col min="37" max="37" width="15.5703125" style="5" customWidth="1"/>
    <col min="38" max="38" width="10.42578125" style="5" customWidth="1"/>
    <col min="39" max="39" width="16" style="5" customWidth="1"/>
    <col min="40" max="40" width="11.7109375" style="5" customWidth="1"/>
    <col min="41" max="41" width="14.85546875" style="5" customWidth="1"/>
    <col min="42" max="42" width="12" style="4" customWidth="1"/>
    <col min="43" max="43" width="15.42578125" style="5" customWidth="1"/>
    <col min="44" max="44" width="9.140625" style="5" customWidth="1"/>
    <col min="45" max="45" width="14.42578125" style="5" customWidth="1"/>
    <col min="46" max="46" width="11.7109375" style="5" customWidth="1"/>
    <col min="47" max="47" width="15.7109375" style="5" customWidth="1"/>
    <col min="48" max="48" width="18.140625" style="5" customWidth="1"/>
    <col min="49" max="49" width="17.5703125" style="1" customWidth="1"/>
    <col min="50" max="16384" width="9.140625" style="1"/>
  </cols>
  <sheetData>
    <row r="2" spans="2:49" ht="48" customHeight="1" x14ac:dyDescent="0.25">
      <c r="B2" s="109" t="s">
        <v>19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09"/>
      <c r="AT2" s="109"/>
      <c r="AU2" s="109"/>
      <c r="AV2" s="109"/>
    </row>
    <row r="3" spans="2:49" ht="19.5" thickBot="1" x14ac:dyDescent="0.3"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2"/>
      <c r="AT3" s="112"/>
      <c r="AU3" s="112"/>
      <c r="AV3" s="112"/>
    </row>
    <row r="4" spans="2:49" ht="19.5" thickBot="1" x14ac:dyDescent="0.3">
      <c r="B4" s="114"/>
      <c r="C4" s="117" t="s">
        <v>37</v>
      </c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</row>
    <row r="5" spans="2:49" ht="19.5" thickBot="1" x14ac:dyDescent="0.3">
      <c r="B5" s="115"/>
      <c r="C5" s="117" t="s">
        <v>38</v>
      </c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</row>
    <row r="6" spans="2:49" ht="19.5" thickBot="1" x14ac:dyDescent="0.3">
      <c r="B6" s="115"/>
      <c r="C6" s="117" t="s">
        <v>50</v>
      </c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8"/>
      <c r="Z6" s="118"/>
      <c r="AA6" s="118"/>
      <c r="AB6" s="118"/>
      <c r="AC6" s="118"/>
      <c r="AD6" s="118"/>
      <c r="AE6" s="118"/>
      <c r="AF6" s="118"/>
      <c r="AG6" s="118"/>
      <c r="AH6" s="118"/>
      <c r="AI6" s="118"/>
      <c r="AJ6" s="118"/>
      <c r="AK6" s="118"/>
      <c r="AL6" s="118"/>
      <c r="AM6" s="118"/>
      <c r="AN6" s="118"/>
      <c r="AO6" s="118"/>
      <c r="AP6" s="118"/>
      <c r="AQ6" s="118"/>
      <c r="AR6" s="118"/>
      <c r="AS6" s="118"/>
      <c r="AT6" s="118"/>
      <c r="AU6" s="118"/>
      <c r="AV6" s="118"/>
    </row>
    <row r="7" spans="2:49" ht="19.5" thickBot="1" x14ac:dyDescent="0.3">
      <c r="B7" s="116"/>
      <c r="C7" s="117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  <c r="AO7" s="118"/>
      <c r="AP7" s="118"/>
      <c r="AQ7" s="118"/>
      <c r="AR7" s="118"/>
      <c r="AS7" s="118"/>
      <c r="AT7" s="118"/>
      <c r="AU7" s="118"/>
      <c r="AV7" s="118"/>
    </row>
    <row r="8" spans="2:49" s="2" customFormat="1" ht="51.75" customHeight="1" thickBot="1" x14ac:dyDescent="0.3">
      <c r="B8" s="97" t="s">
        <v>2</v>
      </c>
      <c r="C8" s="95" t="s">
        <v>5</v>
      </c>
      <c r="D8" s="95" t="s">
        <v>6</v>
      </c>
      <c r="E8" s="95" t="s">
        <v>7</v>
      </c>
      <c r="F8" s="110" t="s">
        <v>8</v>
      </c>
      <c r="G8" s="111"/>
      <c r="H8" s="97" t="s">
        <v>9</v>
      </c>
      <c r="I8" s="97"/>
      <c r="J8" s="110" t="s">
        <v>10</v>
      </c>
      <c r="K8" s="111"/>
      <c r="L8" s="97" t="s">
        <v>11</v>
      </c>
      <c r="M8" s="97"/>
      <c r="N8" s="110" t="s">
        <v>12</v>
      </c>
      <c r="O8" s="111"/>
      <c r="P8" s="97" t="s">
        <v>13</v>
      </c>
      <c r="Q8" s="97"/>
      <c r="R8" s="97" t="s">
        <v>14</v>
      </c>
      <c r="S8" s="95"/>
      <c r="T8" s="95" t="s">
        <v>15</v>
      </c>
      <c r="U8" s="95"/>
      <c r="V8" s="95" t="s">
        <v>16</v>
      </c>
      <c r="W8" s="95"/>
      <c r="X8" s="95" t="s">
        <v>20</v>
      </c>
      <c r="Y8" s="95"/>
      <c r="Z8" s="98" t="s">
        <v>21</v>
      </c>
      <c r="AA8" s="98"/>
      <c r="AB8" s="98" t="s">
        <v>22</v>
      </c>
      <c r="AC8" s="98"/>
      <c r="AD8" s="98" t="s">
        <v>23</v>
      </c>
      <c r="AE8" s="98"/>
      <c r="AF8" s="98" t="s">
        <v>24</v>
      </c>
      <c r="AG8" s="98"/>
      <c r="AH8" s="98" t="s">
        <v>25</v>
      </c>
      <c r="AI8" s="98"/>
      <c r="AJ8" s="98" t="s">
        <v>26</v>
      </c>
      <c r="AK8" s="98"/>
      <c r="AL8" s="98" t="s">
        <v>27</v>
      </c>
      <c r="AM8" s="98"/>
      <c r="AN8" s="98" t="s">
        <v>28</v>
      </c>
      <c r="AO8" s="94"/>
      <c r="AP8" s="94" t="s">
        <v>29</v>
      </c>
      <c r="AQ8" s="94"/>
      <c r="AR8" s="94" t="s">
        <v>30</v>
      </c>
      <c r="AS8" s="94"/>
      <c r="AT8" s="94" t="s">
        <v>31</v>
      </c>
      <c r="AU8" s="94"/>
      <c r="AV8" s="113" t="s">
        <v>3</v>
      </c>
    </row>
    <row r="9" spans="2:49" s="2" customFormat="1" ht="39" customHeight="1" thickBot="1" x14ac:dyDescent="0.3">
      <c r="B9" s="97"/>
      <c r="C9" s="96"/>
      <c r="D9" s="96"/>
      <c r="E9" s="96"/>
      <c r="F9" s="31" t="s">
        <v>0</v>
      </c>
      <c r="G9" s="32" t="s">
        <v>1</v>
      </c>
      <c r="H9" s="33" t="s">
        <v>0</v>
      </c>
      <c r="I9" s="34" t="s">
        <v>1</v>
      </c>
      <c r="J9" s="31" t="s">
        <v>0</v>
      </c>
      <c r="K9" s="32" t="s">
        <v>1</v>
      </c>
      <c r="L9" s="33" t="s">
        <v>0</v>
      </c>
      <c r="M9" s="34" t="s">
        <v>1</v>
      </c>
      <c r="N9" s="31" t="s">
        <v>0</v>
      </c>
      <c r="O9" s="32" t="s">
        <v>1</v>
      </c>
      <c r="P9" s="33" t="s">
        <v>0</v>
      </c>
      <c r="Q9" s="34" t="s">
        <v>1</v>
      </c>
      <c r="R9" s="66" t="s">
        <v>0</v>
      </c>
      <c r="S9" s="67" t="s">
        <v>1</v>
      </c>
      <c r="T9" s="68" t="s">
        <v>0</v>
      </c>
      <c r="U9" s="67" t="s">
        <v>1</v>
      </c>
      <c r="V9" s="68" t="s">
        <v>0</v>
      </c>
      <c r="W9" s="67" t="s">
        <v>1</v>
      </c>
      <c r="X9" s="68" t="s">
        <v>0</v>
      </c>
      <c r="Y9" s="67" t="s">
        <v>1</v>
      </c>
      <c r="Z9" s="30" t="s">
        <v>0</v>
      </c>
      <c r="AA9" s="29" t="s">
        <v>1</v>
      </c>
      <c r="AB9" s="30" t="s">
        <v>0</v>
      </c>
      <c r="AC9" s="29" t="s">
        <v>1</v>
      </c>
      <c r="AD9" s="30" t="s">
        <v>0</v>
      </c>
      <c r="AE9" s="29" t="s">
        <v>1</v>
      </c>
      <c r="AF9" s="30" t="s">
        <v>0</v>
      </c>
      <c r="AG9" s="29" t="s">
        <v>1</v>
      </c>
      <c r="AH9" s="30" t="s">
        <v>0</v>
      </c>
      <c r="AI9" s="29" t="s">
        <v>1</v>
      </c>
      <c r="AJ9" s="30" t="s">
        <v>0</v>
      </c>
      <c r="AK9" s="29" t="s">
        <v>1</v>
      </c>
      <c r="AL9" s="30" t="s">
        <v>0</v>
      </c>
      <c r="AM9" s="29" t="s">
        <v>1</v>
      </c>
      <c r="AN9" s="30" t="s">
        <v>0</v>
      </c>
      <c r="AO9" s="28" t="s">
        <v>1</v>
      </c>
      <c r="AP9" s="11" t="s">
        <v>0</v>
      </c>
      <c r="AQ9" s="12" t="s">
        <v>1</v>
      </c>
      <c r="AR9" s="11" t="s">
        <v>0</v>
      </c>
      <c r="AS9" s="12" t="s">
        <v>1</v>
      </c>
      <c r="AT9" s="11" t="s">
        <v>0</v>
      </c>
      <c r="AU9" s="12" t="s">
        <v>1</v>
      </c>
      <c r="AV9" s="113"/>
    </row>
    <row r="10" spans="2:49" s="2" customFormat="1" ht="39" customHeight="1" thickBot="1" x14ac:dyDescent="0.3">
      <c r="B10" s="35"/>
      <c r="C10" s="119" t="s">
        <v>32</v>
      </c>
      <c r="D10" s="120"/>
      <c r="E10" s="121"/>
      <c r="F10" s="122" t="s">
        <v>33</v>
      </c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05" t="s">
        <v>34</v>
      </c>
      <c r="AS10" s="105"/>
      <c r="AT10" s="105"/>
      <c r="AU10" s="106"/>
      <c r="AV10" s="17"/>
    </row>
    <row r="11" spans="2:49" ht="39" customHeight="1" thickBot="1" x14ac:dyDescent="0.3">
      <c r="B11" s="36" t="s">
        <v>17</v>
      </c>
      <c r="C11" s="102"/>
      <c r="D11" s="103"/>
      <c r="E11" s="104"/>
      <c r="F11" s="37"/>
      <c r="G11" s="38"/>
      <c r="H11" s="39"/>
      <c r="I11" s="38"/>
      <c r="J11" s="39"/>
      <c r="K11" s="38"/>
      <c r="L11" s="39"/>
      <c r="M11" s="38"/>
      <c r="N11" s="39"/>
      <c r="O11" s="38"/>
      <c r="P11" s="39"/>
      <c r="Q11" s="38"/>
      <c r="R11" s="18"/>
      <c r="S11" s="19"/>
      <c r="T11" s="18"/>
      <c r="U11" s="19"/>
      <c r="V11" s="18"/>
      <c r="W11" s="19"/>
      <c r="X11" s="18"/>
      <c r="Y11" s="19"/>
      <c r="Z11" s="7"/>
      <c r="AA11" s="16"/>
      <c r="AB11" s="7"/>
      <c r="AC11" s="16"/>
      <c r="AD11" s="7"/>
      <c r="AE11" s="16"/>
      <c r="AF11" s="7"/>
      <c r="AG11" s="16"/>
      <c r="AH11" s="7"/>
      <c r="AI11" s="16"/>
      <c r="AJ11" s="7"/>
      <c r="AK11" s="16"/>
      <c r="AL11" s="7"/>
      <c r="AM11" s="16"/>
      <c r="AN11" s="7"/>
      <c r="AO11" s="16"/>
      <c r="AP11" s="7"/>
      <c r="AQ11" s="14"/>
      <c r="AR11" s="91"/>
      <c r="AS11" s="92"/>
      <c r="AT11" s="92"/>
      <c r="AU11" s="93"/>
      <c r="AV11" s="23">
        <f>G11+I11+K11+M11+O11+Q11+S11+U11+W11+Y11+AA11+AC11+AE11+AG11+AI11+AK11+AM11+AO11+AQ11+AS11</f>
        <v>0</v>
      </c>
      <c r="AW11" s="3"/>
    </row>
    <row r="12" spans="2:49" ht="39" customHeight="1" thickBot="1" x14ac:dyDescent="0.3">
      <c r="B12" s="40" t="s">
        <v>39</v>
      </c>
      <c r="C12" s="86"/>
      <c r="D12" s="87"/>
      <c r="E12" s="88"/>
      <c r="F12" s="18">
        <f>G12/$AV$27</f>
        <v>5.7999999999999996E-3</v>
      </c>
      <c r="G12" s="41">
        <v>6634.26</v>
      </c>
      <c r="H12" s="20"/>
      <c r="I12" s="41"/>
      <c r="J12" s="20"/>
      <c r="K12" s="41"/>
      <c r="L12" s="20"/>
      <c r="M12" s="41"/>
      <c r="N12" s="20"/>
      <c r="O12" s="41"/>
      <c r="P12" s="20"/>
      <c r="Q12" s="41"/>
      <c r="R12" s="18"/>
      <c r="S12" s="41"/>
      <c r="T12" s="20"/>
      <c r="U12" s="41"/>
      <c r="V12" s="20"/>
      <c r="W12" s="41"/>
      <c r="X12" s="20"/>
      <c r="Y12" s="41"/>
      <c r="Z12" s="6"/>
      <c r="AA12" s="15"/>
      <c r="AB12" s="6"/>
      <c r="AC12" s="16"/>
      <c r="AD12" s="7"/>
      <c r="AE12" s="16"/>
      <c r="AF12" s="7"/>
      <c r="AG12" s="16"/>
      <c r="AH12" s="7"/>
      <c r="AI12" s="16"/>
      <c r="AJ12" s="7"/>
      <c r="AK12" s="16"/>
      <c r="AL12" s="7"/>
      <c r="AM12" s="16"/>
      <c r="AN12" s="7"/>
      <c r="AO12" s="16"/>
      <c r="AP12" s="7"/>
      <c r="AQ12" s="13"/>
      <c r="AR12" s="91"/>
      <c r="AS12" s="92"/>
      <c r="AT12" s="92"/>
      <c r="AU12" s="93"/>
      <c r="AV12" s="23">
        <f t="shared" ref="AV12:AV26" si="0">G12+I12+K12+M12+O12+Q12+S12+U12+W12+Y12+AA12+AC12+AE12+AG12+AI12+AK12+AM12+AO12+AQ12+AS12</f>
        <v>6634.26</v>
      </c>
      <c r="AW12" s="3"/>
    </row>
    <row r="13" spans="2:49" ht="42.75" customHeight="1" thickBot="1" x14ac:dyDescent="0.3">
      <c r="B13" s="40" t="s">
        <v>59</v>
      </c>
      <c r="C13" s="86"/>
      <c r="D13" s="87"/>
      <c r="E13" s="88"/>
      <c r="F13" s="18">
        <f>G13/$AV$27</f>
        <v>5.3499999999999999E-2</v>
      </c>
      <c r="G13" s="41">
        <v>60914.01</v>
      </c>
      <c r="H13" s="18">
        <f>I13/$AV$27</f>
        <v>5.3499999999999999E-2</v>
      </c>
      <c r="I13" s="41">
        <v>60914.01</v>
      </c>
      <c r="J13" s="18">
        <f>K13/$AV$27</f>
        <v>5.3499999999999999E-2</v>
      </c>
      <c r="K13" s="41">
        <v>60914.01</v>
      </c>
      <c r="L13" s="18">
        <f>M13/$AV$27</f>
        <v>5.3499999999999999E-2</v>
      </c>
      <c r="M13" s="41">
        <v>60914.01</v>
      </c>
      <c r="N13" s="18">
        <f>O13/$AV$27</f>
        <v>5.3499999999999999E-2</v>
      </c>
      <c r="O13" s="41">
        <v>60914.01</v>
      </c>
      <c r="P13" s="18">
        <f>Q13/$AV$27</f>
        <v>5.3499999999999999E-2</v>
      </c>
      <c r="Q13" s="41">
        <v>60914.02</v>
      </c>
      <c r="R13" s="18"/>
      <c r="S13" s="19"/>
      <c r="T13" s="20"/>
      <c r="U13" s="19"/>
      <c r="V13" s="20"/>
      <c r="W13" s="19"/>
      <c r="X13" s="20"/>
      <c r="Y13" s="19"/>
      <c r="Z13" s="7"/>
      <c r="AA13" s="16"/>
      <c r="AB13" s="7"/>
      <c r="AC13" s="16"/>
      <c r="AD13" s="7"/>
      <c r="AE13" s="16"/>
      <c r="AF13" s="7"/>
      <c r="AG13" s="16"/>
      <c r="AH13" s="7"/>
      <c r="AI13" s="16"/>
      <c r="AJ13" s="7"/>
      <c r="AK13" s="16"/>
      <c r="AL13" s="7"/>
      <c r="AM13" s="16"/>
      <c r="AN13" s="7"/>
      <c r="AO13" s="16"/>
      <c r="AP13" s="6"/>
      <c r="AQ13" s="13"/>
      <c r="AR13" s="91"/>
      <c r="AS13" s="92"/>
      <c r="AT13" s="92"/>
      <c r="AU13" s="93"/>
      <c r="AV13" s="23">
        <f t="shared" si="0"/>
        <v>365484.07</v>
      </c>
      <c r="AW13" s="3"/>
    </row>
    <row r="14" spans="2:49" ht="44.25" customHeight="1" thickBot="1" x14ac:dyDescent="0.3">
      <c r="B14" s="42" t="s">
        <v>40</v>
      </c>
      <c r="C14" s="86"/>
      <c r="D14" s="87"/>
      <c r="E14" s="88"/>
      <c r="F14" s="18"/>
      <c r="G14" s="19"/>
      <c r="H14" s="20"/>
      <c r="I14" s="19"/>
      <c r="J14" s="20"/>
      <c r="K14" s="19"/>
      <c r="L14" s="20"/>
      <c r="M14" s="19"/>
      <c r="N14" s="20"/>
      <c r="O14" s="19"/>
      <c r="P14" s="20"/>
      <c r="Q14" s="19"/>
      <c r="R14" s="18">
        <f t="shared" ref="R14" si="1">S14/$AV$27</f>
        <v>1.2999999999999999E-2</v>
      </c>
      <c r="S14" s="69">
        <v>14796.59</v>
      </c>
      <c r="T14" s="20"/>
      <c r="U14" s="19"/>
      <c r="V14" s="20"/>
      <c r="W14" s="19"/>
      <c r="X14" s="20"/>
      <c r="Y14" s="19"/>
      <c r="Z14" s="7"/>
      <c r="AA14" s="16"/>
      <c r="AB14" s="7"/>
      <c r="AC14" s="16"/>
      <c r="AD14" s="7"/>
      <c r="AE14" s="16"/>
      <c r="AF14" s="7"/>
      <c r="AG14" s="16"/>
      <c r="AH14" s="7"/>
      <c r="AI14" s="16"/>
      <c r="AJ14" s="7"/>
      <c r="AK14" s="16"/>
      <c r="AL14" s="7"/>
      <c r="AM14" s="16"/>
      <c r="AN14" s="7"/>
      <c r="AO14" s="16"/>
      <c r="AP14" s="6"/>
      <c r="AQ14" s="27"/>
      <c r="AR14" s="91"/>
      <c r="AS14" s="92"/>
      <c r="AT14" s="92"/>
      <c r="AU14" s="93"/>
      <c r="AV14" s="23">
        <f t="shared" si="0"/>
        <v>14796.59</v>
      </c>
      <c r="AW14" s="3"/>
    </row>
    <row r="15" spans="2:49" ht="54.75" customHeight="1" thickBot="1" x14ac:dyDescent="0.3">
      <c r="B15" s="42" t="s">
        <v>41</v>
      </c>
      <c r="C15" s="86"/>
      <c r="D15" s="87"/>
      <c r="E15" s="88"/>
      <c r="F15" s="18"/>
      <c r="G15" s="19"/>
      <c r="H15" s="20"/>
      <c r="I15" s="19"/>
      <c r="J15" s="20"/>
      <c r="K15" s="19"/>
      <c r="L15" s="20"/>
      <c r="M15" s="19"/>
      <c r="N15" s="20"/>
      <c r="O15" s="19"/>
      <c r="P15" s="20"/>
      <c r="Q15" s="19"/>
      <c r="R15" s="18"/>
      <c r="S15" s="19"/>
      <c r="T15" s="20">
        <f>U15/$AV$27</f>
        <v>3.9899999999999998E-2</v>
      </c>
      <c r="U15" s="19">
        <v>45496.53</v>
      </c>
      <c r="V15" s="20">
        <f t="shared" ref="V15:AH19" si="2">W15/$AV$27</f>
        <v>3.9899999999999998E-2</v>
      </c>
      <c r="W15" s="19">
        <v>45496.53</v>
      </c>
      <c r="X15" s="20">
        <f t="shared" si="2"/>
        <v>3.9899999999999998E-2</v>
      </c>
      <c r="Y15" s="19">
        <v>45496.54</v>
      </c>
      <c r="Z15" s="7"/>
      <c r="AA15" s="16"/>
      <c r="AB15" s="20"/>
      <c r="AC15" s="19"/>
      <c r="AD15" s="7"/>
      <c r="AE15" s="16"/>
      <c r="AF15" s="7"/>
      <c r="AG15" s="16"/>
      <c r="AH15" s="7"/>
      <c r="AI15" s="16"/>
      <c r="AJ15" s="7"/>
      <c r="AK15" s="16"/>
      <c r="AL15" s="7"/>
      <c r="AM15" s="16"/>
      <c r="AN15" s="7"/>
      <c r="AO15" s="16"/>
      <c r="AP15" s="6"/>
      <c r="AQ15" s="27"/>
      <c r="AR15" s="91"/>
      <c r="AS15" s="92"/>
      <c r="AT15" s="92"/>
      <c r="AU15" s="93"/>
      <c r="AV15" s="23">
        <f t="shared" si="0"/>
        <v>136489.60000000001</v>
      </c>
      <c r="AW15" s="3"/>
    </row>
    <row r="16" spans="2:49" ht="39" customHeight="1" thickBot="1" x14ac:dyDescent="0.3">
      <c r="B16" s="42" t="s">
        <v>42</v>
      </c>
      <c r="C16" s="86"/>
      <c r="D16" s="87"/>
      <c r="E16" s="88"/>
      <c r="F16" s="18"/>
      <c r="G16" s="19"/>
      <c r="H16" s="20"/>
      <c r="I16" s="19"/>
      <c r="J16" s="20"/>
      <c r="K16" s="19"/>
      <c r="L16" s="20"/>
      <c r="M16" s="19"/>
      <c r="N16" s="20"/>
      <c r="O16" s="19"/>
      <c r="P16" s="20"/>
      <c r="Q16" s="19"/>
      <c r="R16" s="20">
        <f t="shared" ref="R16" si="3">S16/$AV$27</f>
        <v>6.4999999999999997E-3</v>
      </c>
      <c r="S16" s="69">
        <v>7377.79</v>
      </c>
      <c r="T16" s="20"/>
      <c r="U16" s="19"/>
      <c r="V16" s="20"/>
      <c r="W16" s="19"/>
      <c r="X16" s="20"/>
      <c r="Y16" s="19"/>
      <c r="Z16" s="20"/>
      <c r="AA16" s="19"/>
      <c r="AB16" s="20"/>
      <c r="AC16" s="19"/>
      <c r="AD16" s="7"/>
      <c r="AE16" s="16"/>
      <c r="AF16" s="7"/>
      <c r="AG16" s="16"/>
      <c r="AH16" s="7"/>
      <c r="AI16" s="16"/>
      <c r="AJ16" s="7"/>
      <c r="AK16" s="16"/>
      <c r="AL16" s="7"/>
      <c r="AM16" s="16"/>
      <c r="AN16" s="7"/>
      <c r="AO16" s="16"/>
      <c r="AP16" s="6"/>
      <c r="AQ16" s="27"/>
      <c r="AR16" s="91"/>
      <c r="AS16" s="92"/>
      <c r="AT16" s="92"/>
      <c r="AU16" s="93"/>
      <c r="AV16" s="23">
        <f t="shared" si="0"/>
        <v>7377.79</v>
      </c>
      <c r="AW16" s="3"/>
    </row>
    <row r="17" spans="2:49" ht="54.75" customHeight="1" thickBot="1" x14ac:dyDescent="0.3">
      <c r="B17" s="42" t="s">
        <v>43</v>
      </c>
      <c r="C17" s="86"/>
      <c r="D17" s="87"/>
      <c r="E17" s="88"/>
      <c r="F17" s="18"/>
      <c r="G17" s="19"/>
      <c r="H17" s="20"/>
      <c r="I17" s="19"/>
      <c r="J17" s="20"/>
      <c r="K17" s="19"/>
      <c r="L17" s="20"/>
      <c r="M17" s="19"/>
      <c r="N17" s="20"/>
      <c r="O17" s="19"/>
      <c r="P17" s="20"/>
      <c r="Q17" s="19"/>
      <c r="R17" s="18"/>
      <c r="S17" s="19"/>
      <c r="T17" s="20"/>
      <c r="U17" s="19"/>
      <c r="V17" s="20"/>
      <c r="W17" s="19"/>
      <c r="X17" s="20"/>
      <c r="Y17" s="19"/>
      <c r="Z17" s="20">
        <f t="shared" ref="Z17" si="4">AA17/$AV$27</f>
        <v>4.8000000000000001E-2</v>
      </c>
      <c r="AA17" s="69">
        <v>54715.21</v>
      </c>
      <c r="AB17" s="20"/>
      <c r="AC17" s="19"/>
      <c r="AD17" s="20"/>
      <c r="AE17" s="19"/>
      <c r="AF17" s="20"/>
      <c r="AG17" s="19"/>
      <c r="AH17" s="7"/>
      <c r="AI17" s="16"/>
      <c r="AJ17" s="7"/>
      <c r="AK17" s="16"/>
      <c r="AL17" s="7"/>
      <c r="AM17" s="16"/>
      <c r="AN17" s="7"/>
      <c r="AO17" s="16"/>
      <c r="AP17" s="6"/>
      <c r="AQ17" s="27"/>
      <c r="AR17" s="91"/>
      <c r="AS17" s="92"/>
      <c r="AT17" s="92"/>
      <c r="AU17" s="93"/>
      <c r="AV17" s="23">
        <f t="shared" si="0"/>
        <v>54715.21</v>
      </c>
      <c r="AW17" s="3"/>
    </row>
    <row r="18" spans="2:49" ht="57.75" customHeight="1" thickBot="1" x14ac:dyDescent="0.3">
      <c r="B18" s="42" t="s">
        <v>44</v>
      </c>
      <c r="C18" s="86"/>
      <c r="D18" s="87"/>
      <c r="E18" s="88"/>
      <c r="F18" s="18"/>
      <c r="G18" s="19"/>
      <c r="H18" s="20"/>
      <c r="I18" s="19"/>
      <c r="J18" s="20"/>
      <c r="K18" s="19"/>
      <c r="L18" s="20"/>
      <c r="M18" s="19"/>
      <c r="N18" s="20"/>
      <c r="O18" s="19"/>
      <c r="P18" s="20"/>
      <c r="Q18" s="19"/>
      <c r="R18" s="18"/>
      <c r="S18" s="19"/>
      <c r="T18" s="20"/>
      <c r="U18" s="19"/>
      <c r="V18" s="20"/>
      <c r="W18" s="19"/>
      <c r="X18" s="20"/>
      <c r="Y18" s="19"/>
      <c r="Z18" s="7"/>
      <c r="AA18" s="16"/>
      <c r="AB18" s="20">
        <f t="shared" si="2"/>
        <v>6.4500000000000002E-2</v>
      </c>
      <c r="AC18" s="16">
        <v>73433.02</v>
      </c>
      <c r="AD18" s="20">
        <f t="shared" si="2"/>
        <v>6.4500000000000002E-2</v>
      </c>
      <c r="AE18" s="16">
        <v>73433.03</v>
      </c>
      <c r="AF18" s="20"/>
      <c r="AG18" s="19"/>
      <c r="AH18" s="20"/>
      <c r="AI18" s="19"/>
      <c r="AJ18" s="7"/>
      <c r="AK18" s="16"/>
      <c r="AL18" s="7"/>
      <c r="AM18" s="16"/>
      <c r="AN18" s="7"/>
      <c r="AO18" s="16"/>
      <c r="AP18" s="6"/>
      <c r="AQ18" s="27"/>
      <c r="AR18" s="91"/>
      <c r="AS18" s="92"/>
      <c r="AT18" s="92"/>
      <c r="AU18" s="93"/>
      <c r="AV18" s="23">
        <f t="shared" si="0"/>
        <v>146866.04999999999</v>
      </c>
      <c r="AW18" s="3"/>
    </row>
    <row r="19" spans="2:49" ht="39" customHeight="1" thickBot="1" x14ac:dyDescent="0.3">
      <c r="B19" s="42" t="s">
        <v>45</v>
      </c>
      <c r="C19" s="86"/>
      <c r="D19" s="87"/>
      <c r="E19" s="88"/>
      <c r="F19" s="18"/>
      <c r="G19" s="19"/>
      <c r="H19" s="20"/>
      <c r="I19" s="19"/>
      <c r="J19" s="20"/>
      <c r="K19" s="19"/>
      <c r="L19" s="20"/>
      <c r="M19" s="19"/>
      <c r="N19" s="20"/>
      <c r="O19" s="19"/>
      <c r="P19" s="20"/>
      <c r="Q19" s="19"/>
      <c r="R19" s="18"/>
      <c r="S19" s="19"/>
      <c r="T19" s="20"/>
      <c r="U19" s="19"/>
      <c r="V19" s="20"/>
      <c r="W19" s="19"/>
      <c r="X19" s="20"/>
      <c r="Y19" s="19"/>
      <c r="Z19" s="7"/>
      <c r="AA19" s="16"/>
      <c r="AB19" s="7"/>
      <c r="AC19" s="16"/>
      <c r="AD19" s="7"/>
      <c r="AE19" s="16"/>
      <c r="AF19" s="20">
        <f t="shared" si="2"/>
        <v>3.8999999999999998E-3</v>
      </c>
      <c r="AG19" s="19">
        <v>4438.47</v>
      </c>
      <c r="AH19" s="20">
        <f t="shared" si="2"/>
        <v>3.8999999999999998E-3</v>
      </c>
      <c r="AI19" s="19">
        <v>4438.4799999999996</v>
      </c>
      <c r="AJ19" s="20"/>
      <c r="AK19" s="19"/>
      <c r="AL19" s="7"/>
      <c r="AM19" s="16"/>
      <c r="AN19" s="7"/>
      <c r="AO19" s="16"/>
      <c r="AP19" s="6"/>
      <c r="AQ19" s="27"/>
      <c r="AR19" s="91"/>
      <c r="AS19" s="92"/>
      <c r="AT19" s="92"/>
      <c r="AU19" s="93"/>
      <c r="AV19" s="23">
        <f t="shared" si="0"/>
        <v>8876.9500000000007</v>
      </c>
      <c r="AW19" s="3"/>
    </row>
    <row r="20" spans="2:49" ht="54" customHeight="1" thickBot="1" x14ac:dyDescent="0.3">
      <c r="B20" s="42" t="s">
        <v>46</v>
      </c>
      <c r="C20" s="86"/>
      <c r="D20" s="87"/>
      <c r="E20" s="88"/>
      <c r="F20" s="18"/>
      <c r="G20" s="19"/>
      <c r="H20" s="20"/>
      <c r="I20" s="19"/>
      <c r="J20" s="20"/>
      <c r="K20" s="19"/>
      <c r="L20" s="20"/>
      <c r="M20" s="19"/>
      <c r="N20" s="20"/>
      <c r="O20" s="19"/>
      <c r="P20" s="20"/>
      <c r="Q20" s="19"/>
      <c r="R20" s="18"/>
      <c r="S20" s="19"/>
      <c r="T20" s="20"/>
      <c r="U20" s="19"/>
      <c r="V20" s="20"/>
      <c r="W20" s="19"/>
      <c r="X20" s="20"/>
      <c r="Y20" s="19"/>
      <c r="Z20" s="7"/>
      <c r="AA20" s="16"/>
      <c r="AB20" s="7"/>
      <c r="AC20" s="16"/>
      <c r="AD20" s="7"/>
      <c r="AE20" s="16"/>
      <c r="AF20" s="20">
        <f t="shared" ref="AF20:AN23" si="5">AG20/$AV$27</f>
        <v>4.9000000000000002E-2</v>
      </c>
      <c r="AG20" s="16">
        <v>55856.54</v>
      </c>
      <c r="AH20" s="20">
        <f t="shared" si="5"/>
        <v>4.9000000000000002E-2</v>
      </c>
      <c r="AI20" s="16">
        <v>55856.55</v>
      </c>
      <c r="AJ20" s="20"/>
      <c r="AK20" s="19"/>
      <c r="AL20" s="20"/>
      <c r="AM20" s="19"/>
      <c r="AN20" s="7"/>
      <c r="AO20" s="16"/>
      <c r="AP20" s="6"/>
      <c r="AQ20" s="27"/>
      <c r="AR20" s="91"/>
      <c r="AS20" s="92"/>
      <c r="AT20" s="92"/>
      <c r="AU20" s="93"/>
      <c r="AV20" s="23">
        <f t="shared" si="0"/>
        <v>111713.09</v>
      </c>
      <c r="AW20" s="3"/>
    </row>
    <row r="21" spans="2:49" ht="39" customHeight="1" thickBot="1" x14ac:dyDescent="0.3">
      <c r="B21" s="42" t="s">
        <v>47</v>
      </c>
      <c r="C21" s="86"/>
      <c r="D21" s="87"/>
      <c r="E21" s="88"/>
      <c r="F21" s="18"/>
      <c r="G21" s="19"/>
      <c r="H21" s="20"/>
      <c r="I21" s="19"/>
      <c r="J21" s="20"/>
      <c r="K21" s="19"/>
      <c r="L21" s="20"/>
      <c r="M21" s="19"/>
      <c r="N21" s="20"/>
      <c r="O21" s="19"/>
      <c r="P21" s="20"/>
      <c r="Q21" s="19"/>
      <c r="R21" s="18"/>
      <c r="S21" s="19"/>
      <c r="T21" s="20"/>
      <c r="U21" s="19"/>
      <c r="V21" s="20"/>
      <c r="W21" s="19"/>
      <c r="X21" s="20"/>
      <c r="Y21" s="19"/>
      <c r="Z21" s="7"/>
      <c r="AA21" s="16"/>
      <c r="AB21" s="7"/>
      <c r="AC21" s="16"/>
      <c r="AD21" s="20">
        <f t="shared" ref="AD21" si="6">AE21/$AV$27</f>
        <v>2.5999999999999999E-3</v>
      </c>
      <c r="AE21" s="19">
        <v>2957.15</v>
      </c>
      <c r="AF21" s="20"/>
      <c r="AG21" s="19"/>
      <c r="AH21" s="7"/>
      <c r="AI21" s="16"/>
      <c r="AJ21" s="20"/>
      <c r="AK21" s="19"/>
      <c r="AL21" s="7"/>
      <c r="AM21" s="16"/>
      <c r="AN21" s="7"/>
      <c r="AO21" s="16"/>
      <c r="AP21" s="6"/>
      <c r="AQ21" s="27"/>
      <c r="AR21" s="91"/>
      <c r="AS21" s="92"/>
      <c r="AT21" s="92"/>
      <c r="AU21" s="93"/>
      <c r="AV21" s="23">
        <f t="shared" si="0"/>
        <v>2957.15</v>
      </c>
      <c r="AW21" s="3"/>
    </row>
    <row r="22" spans="2:49" ht="39" customHeight="1" thickBot="1" x14ac:dyDescent="0.3">
      <c r="B22" s="42" t="s">
        <v>48</v>
      </c>
      <c r="C22" s="86"/>
      <c r="D22" s="87"/>
      <c r="E22" s="88"/>
      <c r="F22" s="18"/>
      <c r="G22" s="19"/>
      <c r="H22" s="20"/>
      <c r="I22" s="19"/>
      <c r="J22" s="20"/>
      <c r="K22" s="19"/>
      <c r="L22" s="20"/>
      <c r="M22" s="19"/>
      <c r="N22" s="20"/>
      <c r="O22" s="19"/>
      <c r="P22" s="20"/>
      <c r="Q22" s="19"/>
      <c r="R22" s="18"/>
      <c r="S22" s="19"/>
      <c r="T22" s="20"/>
      <c r="U22" s="19"/>
      <c r="V22" s="20"/>
      <c r="W22" s="19"/>
      <c r="X22" s="20"/>
      <c r="Y22" s="19"/>
      <c r="Z22" s="7"/>
      <c r="AA22" s="16"/>
      <c r="AB22" s="7"/>
      <c r="AC22" s="16"/>
      <c r="AD22" s="7"/>
      <c r="AE22" s="16"/>
      <c r="AF22" s="7"/>
      <c r="AG22" s="16"/>
      <c r="AH22" s="7"/>
      <c r="AI22" s="16"/>
      <c r="AJ22" s="7"/>
      <c r="AK22" s="16"/>
      <c r="AL22" s="20">
        <f t="shared" si="5"/>
        <v>4.9399999999999999E-2</v>
      </c>
      <c r="AM22" s="19">
        <v>56225.3</v>
      </c>
      <c r="AN22" s="20">
        <f t="shared" si="5"/>
        <v>4.9399999999999999E-2</v>
      </c>
      <c r="AO22" s="19">
        <v>56225.3</v>
      </c>
      <c r="AP22" s="20"/>
      <c r="AQ22" s="19"/>
      <c r="AR22" s="91"/>
      <c r="AS22" s="92"/>
      <c r="AT22" s="92"/>
      <c r="AU22" s="93"/>
      <c r="AV22" s="23">
        <f t="shared" si="0"/>
        <v>112450.6</v>
      </c>
      <c r="AW22" s="3"/>
    </row>
    <row r="23" spans="2:49" ht="39" customHeight="1" thickBot="1" x14ac:dyDescent="0.3">
      <c r="B23" s="42" t="s">
        <v>35</v>
      </c>
      <c r="C23" s="86"/>
      <c r="D23" s="87"/>
      <c r="E23" s="88"/>
      <c r="F23" s="18"/>
      <c r="G23" s="19"/>
      <c r="H23" s="20"/>
      <c r="I23" s="19"/>
      <c r="J23" s="20"/>
      <c r="K23" s="19"/>
      <c r="L23" s="20"/>
      <c r="M23" s="19"/>
      <c r="N23" s="20"/>
      <c r="O23" s="19"/>
      <c r="P23" s="20"/>
      <c r="Q23" s="19"/>
      <c r="R23" s="18"/>
      <c r="S23" s="19"/>
      <c r="T23" s="20"/>
      <c r="U23" s="19"/>
      <c r="V23" s="20"/>
      <c r="W23" s="19"/>
      <c r="X23" s="20"/>
      <c r="Y23" s="19"/>
      <c r="Z23" s="7"/>
      <c r="AA23" s="16"/>
      <c r="AB23" s="7"/>
      <c r="AC23" s="16"/>
      <c r="AD23" s="7"/>
      <c r="AE23" s="16"/>
      <c r="AF23" s="20"/>
      <c r="AG23" s="16"/>
      <c r="AH23" s="20"/>
      <c r="AI23" s="16"/>
      <c r="AJ23" s="20">
        <f t="shared" si="5"/>
        <v>6.6500000000000004E-2</v>
      </c>
      <c r="AK23" s="16">
        <v>75733.52</v>
      </c>
      <c r="AL23" s="7"/>
      <c r="AM23" s="16"/>
      <c r="AN23" s="7"/>
      <c r="AO23" s="16"/>
      <c r="AP23" s="6"/>
      <c r="AQ23" s="27"/>
      <c r="AR23" s="91"/>
      <c r="AS23" s="92"/>
      <c r="AT23" s="92"/>
      <c r="AU23" s="93"/>
      <c r="AV23" s="23">
        <f t="shared" si="0"/>
        <v>75733.52</v>
      </c>
      <c r="AW23" s="3"/>
    </row>
    <row r="24" spans="2:49" ht="39" customHeight="1" thickBot="1" x14ac:dyDescent="0.3">
      <c r="B24" s="42" t="s">
        <v>49</v>
      </c>
      <c r="C24" s="86"/>
      <c r="D24" s="87"/>
      <c r="E24" s="88"/>
      <c r="F24" s="18"/>
      <c r="G24" s="19"/>
      <c r="H24" s="20"/>
      <c r="I24" s="19"/>
      <c r="J24" s="20"/>
      <c r="K24" s="19"/>
      <c r="L24" s="20"/>
      <c r="M24" s="19"/>
      <c r="N24" s="20"/>
      <c r="O24" s="19"/>
      <c r="P24" s="20"/>
      <c r="Q24" s="19"/>
      <c r="R24" s="20">
        <f t="shared" ref="R24" si="7">S24/$AV$27</f>
        <v>2.7799999999999998E-2</v>
      </c>
      <c r="S24" s="19">
        <v>31662.5</v>
      </c>
      <c r="T24" s="20">
        <f t="shared" ref="T24" si="8">U24/$AV$27</f>
        <v>2.7799999999999998E-2</v>
      </c>
      <c r="U24" s="19">
        <v>31662.51</v>
      </c>
      <c r="V24" s="20">
        <f t="shared" ref="V24" si="9">W24/$AV$27</f>
        <v>2.7799999999999998E-2</v>
      </c>
      <c r="W24" s="19">
        <v>31662.51</v>
      </c>
      <c r="X24" s="20"/>
      <c r="Y24" s="19"/>
      <c r="Z24" s="7"/>
      <c r="AA24" s="16"/>
      <c r="AB24" s="7"/>
      <c r="AC24" s="16"/>
      <c r="AD24" s="7"/>
      <c r="AE24" s="16"/>
      <c r="AF24" s="7"/>
      <c r="AG24" s="16"/>
      <c r="AH24" s="7"/>
      <c r="AI24" s="16"/>
      <c r="AJ24" s="20"/>
      <c r="AK24" s="19"/>
      <c r="AL24" s="20"/>
      <c r="AM24" s="19"/>
      <c r="AN24" s="20"/>
      <c r="AO24" s="19"/>
      <c r="AP24" s="6"/>
      <c r="AQ24" s="27"/>
      <c r="AR24" s="91"/>
      <c r="AS24" s="92"/>
      <c r="AT24" s="92"/>
      <c r="AU24" s="93"/>
      <c r="AV24" s="23">
        <f t="shared" si="0"/>
        <v>94987.520000000004</v>
      </c>
      <c r="AW24" s="3"/>
    </row>
    <row r="25" spans="2:49" ht="51.75" customHeight="1" x14ac:dyDescent="0.25">
      <c r="B25" s="42"/>
      <c r="C25" s="86"/>
      <c r="D25" s="87"/>
      <c r="E25" s="88"/>
      <c r="F25" s="18"/>
      <c r="G25" s="19"/>
      <c r="H25" s="20"/>
      <c r="I25" s="19"/>
      <c r="J25" s="20"/>
      <c r="K25" s="19"/>
      <c r="L25" s="20"/>
      <c r="M25" s="19"/>
      <c r="N25" s="20"/>
      <c r="O25" s="19"/>
      <c r="P25" s="20"/>
      <c r="Q25" s="19"/>
      <c r="R25" s="18"/>
      <c r="S25" s="19"/>
      <c r="T25" s="20"/>
      <c r="U25" s="19"/>
      <c r="V25" s="20"/>
      <c r="W25" s="19"/>
      <c r="X25" s="20"/>
      <c r="Y25" s="69"/>
      <c r="Z25" s="7"/>
      <c r="AA25" s="16"/>
      <c r="AB25" s="7"/>
      <c r="AC25" s="16"/>
      <c r="AD25" s="7"/>
      <c r="AE25" s="16"/>
      <c r="AF25" s="7"/>
      <c r="AG25" s="16"/>
      <c r="AH25" s="7"/>
      <c r="AI25" s="16"/>
      <c r="AJ25" s="7"/>
      <c r="AK25" s="16"/>
      <c r="AL25" s="7"/>
      <c r="AM25" s="16"/>
      <c r="AN25" s="7"/>
      <c r="AO25" s="16"/>
      <c r="AP25" s="20"/>
      <c r="AQ25" s="19"/>
      <c r="AR25" s="91"/>
      <c r="AS25" s="92"/>
      <c r="AT25" s="92"/>
      <c r="AU25" s="93"/>
      <c r="AV25" s="23">
        <f t="shared" si="0"/>
        <v>0</v>
      </c>
      <c r="AW25" s="3"/>
    </row>
    <row r="26" spans="2:49" ht="39" customHeight="1" thickBot="1" x14ac:dyDescent="0.3">
      <c r="B26" s="43" t="s">
        <v>18</v>
      </c>
      <c r="C26" s="83"/>
      <c r="D26" s="84"/>
      <c r="E26" s="85"/>
      <c r="F26" s="44"/>
      <c r="G26" s="45"/>
      <c r="H26" s="46"/>
      <c r="I26" s="45"/>
      <c r="J26" s="46"/>
      <c r="K26" s="45"/>
      <c r="L26" s="46"/>
      <c r="M26" s="45"/>
      <c r="N26" s="46"/>
      <c r="O26" s="45"/>
      <c r="P26" s="46"/>
      <c r="Q26" s="45"/>
      <c r="R26" s="18"/>
      <c r="S26" s="19"/>
      <c r="T26" s="18"/>
      <c r="U26" s="19"/>
      <c r="V26" s="18"/>
      <c r="W26" s="19"/>
      <c r="X26" s="18"/>
      <c r="Y26" s="19"/>
      <c r="Z26" s="7"/>
      <c r="AA26" s="16"/>
      <c r="AB26" s="7"/>
      <c r="AC26" s="16"/>
      <c r="AD26" s="7"/>
      <c r="AE26" s="16"/>
      <c r="AF26" s="7"/>
      <c r="AG26" s="16"/>
      <c r="AH26" s="7"/>
      <c r="AI26" s="16"/>
      <c r="AJ26" s="7"/>
      <c r="AK26" s="16"/>
      <c r="AL26" s="7"/>
      <c r="AM26" s="16"/>
      <c r="AN26" s="7"/>
      <c r="AO26" s="16"/>
      <c r="AP26" s="7"/>
      <c r="AQ26" s="16"/>
      <c r="AR26" s="99"/>
      <c r="AS26" s="100"/>
      <c r="AT26" s="100"/>
      <c r="AU26" s="101"/>
      <c r="AV26" s="23">
        <f t="shared" si="0"/>
        <v>0</v>
      </c>
      <c r="AW26" s="3"/>
    </row>
    <row r="27" spans="2:49" ht="39" customHeight="1" thickBot="1" x14ac:dyDescent="0.3">
      <c r="B27" s="47" t="s">
        <v>3</v>
      </c>
      <c r="C27" s="48"/>
      <c r="D27" s="48"/>
      <c r="E27" s="49"/>
      <c r="F27" s="50">
        <f t="shared" ref="F27:AU27" si="10">SUM(F12:F25)</f>
        <v>5.9299999999999999E-2</v>
      </c>
      <c r="G27" s="51">
        <f t="shared" si="10"/>
        <v>67548.27</v>
      </c>
      <c r="H27" s="50">
        <f t="shared" si="10"/>
        <v>5.3499999999999999E-2</v>
      </c>
      <c r="I27" s="51">
        <f t="shared" si="10"/>
        <v>60914.01</v>
      </c>
      <c r="J27" s="50">
        <f t="shared" si="10"/>
        <v>5.3499999999999999E-2</v>
      </c>
      <c r="K27" s="51">
        <f t="shared" si="10"/>
        <v>60914.01</v>
      </c>
      <c r="L27" s="50">
        <f t="shared" si="10"/>
        <v>5.3499999999999999E-2</v>
      </c>
      <c r="M27" s="51">
        <f t="shared" si="10"/>
        <v>60914.01</v>
      </c>
      <c r="N27" s="50">
        <f t="shared" si="10"/>
        <v>5.3499999999999999E-2</v>
      </c>
      <c r="O27" s="51">
        <f t="shared" si="10"/>
        <v>60914.01</v>
      </c>
      <c r="P27" s="50">
        <f t="shared" si="10"/>
        <v>5.3499999999999999E-2</v>
      </c>
      <c r="Q27" s="51">
        <f t="shared" si="10"/>
        <v>60914.02</v>
      </c>
      <c r="R27" s="50">
        <f t="shared" si="10"/>
        <v>4.7300000000000002E-2</v>
      </c>
      <c r="S27" s="51">
        <f t="shared" si="10"/>
        <v>53836.88</v>
      </c>
      <c r="T27" s="50">
        <f t="shared" si="10"/>
        <v>6.7699999999999996E-2</v>
      </c>
      <c r="U27" s="51">
        <f t="shared" si="10"/>
        <v>77159.039999999994</v>
      </c>
      <c r="V27" s="50">
        <f t="shared" si="10"/>
        <v>6.7699999999999996E-2</v>
      </c>
      <c r="W27" s="51">
        <f t="shared" si="10"/>
        <v>77159.039999999994</v>
      </c>
      <c r="X27" s="50">
        <f t="shared" si="10"/>
        <v>3.9899999999999998E-2</v>
      </c>
      <c r="Y27" s="51">
        <f t="shared" si="10"/>
        <v>45496.54</v>
      </c>
      <c r="Z27" s="50">
        <f t="shared" si="10"/>
        <v>4.8000000000000001E-2</v>
      </c>
      <c r="AA27" s="51">
        <f t="shared" si="10"/>
        <v>54715.21</v>
      </c>
      <c r="AB27" s="50">
        <f t="shared" si="10"/>
        <v>6.4500000000000002E-2</v>
      </c>
      <c r="AC27" s="51">
        <f t="shared" si="10"/>
        <v>73433.02</v>
      </c>
      <c r="AD27" s="50">
        <f t="shared" si="10"/>
        <v>6.7100000000000007E-2</v>
      </c>
      <c r="AE27" s="51">
        <f t="shared" si="10"/>
        <v>76390.179999999993</v>
      </c>
      <c r="AF27" s="50">
        <f t="shared" si="10"/>
        <v>5.2900000000000003E-2</v>
      </c>
      <c r="AG27" s="51">
        <f t="shared" si="10"/>
        <v>60295.01</v>
      </c>
      <c r="AH27" s="50">
        <f t="shared" si="10"/>
        <v>5.2900000000000003E-2</v>
      </c>
      <c r="AI27" s="51">
        <f t="shared" si="10"/>
        <v>60295.03</v>
      </c>
      <c r="AJ27" s="50">
        <f t="shared" si="10"/>
        <v>6.6500000000000004E-2</v>
      </c>
      <c r="AK27" s="51">
        <f t="shared" si="10"/>
        <v>75733.52</v>
      </c>
      <c r="AL27" s="50">
        <f t="shared" si="10"/>
        <v>4.9399999999999999E-2</v>
      </c>
      <c r="AM27" s="51">
        <f t="shared" si="10"/>
        <v>56225.3</v>
      </c>
      <c r="AN27" s="50">
        <f t="shared" si="10"/>
        <v>4.9399999999999999E-2</v>
      </c>
      <c r="AO27" s="51">
        <f t="shared" si="10"/>
        <v>56225.3</v>
      </c>
      <c r="AP27" s="50">
        <f t="shared" si="10"/>
        <v>0</v>
      </c>
      <c r="AQ27" s="51">
        <f t="shared" si="10"/>
        <v>0</v>
      </c>
      <c r="AR27" s="50">
        <f t="shared" si="10"/>
        <v>0</v>
      </c>
      <c r="AS27" s="51">
        <f t="shared" si="10"/>
        <v>0</v>
      </c>
      <c r="AT27" s="50">
        <f t="shared" si="10"/>
        <v>0</v>
      </c>
      <c r="AU27" s="51">
        <f t="shared" si="10"/>
        <v>0</v>
      </c>
      <c r="AV27" s="8">
        <f>G27+I27+K27+M27+O27+Q27+S27+U27+W27+Y27+AA27+AC27+AE27+AG27+AI27+AK27+AM27+AO27+AQ27+AS27+AU27</f>
        <v>1139082.3999999999</v>
      </c>
      <c r="AW27" s="3"/>
    </row>
    <row r="28" spans="2:49" ht="39" customHeight="1" x14ac:dyDescent="0.25">
      <c r="B28" s="52" t="s">
        <v>4</v>
      </c>
      <c r="C28" s="53"/>
      <c r="D28" s="53"/>
      <c r="E28" s="53"/>
      <c r="F28" s="54">
        <f>F27</f>
        <v>5.9299999999999999E-2</v>
      </c>
      <c r="G28" s="55">
        <f>G27</f>
        <v>67548.27</v>
      </c>
      <c r="H28" s="53">
        <f>F28+H27</f>
        <v>0.1128</v>
      </c>
      <c r="I28" s="55">
        <f t="shared" ref="I28" si="11">G28+I27</f>
        <v>128462.28</v>
      </c>
      <c r="J28" s="53">
        <f>H28+J27</f>
        <v>0.1663</v>
      </c>
      <c r="K28" s="55">
        <f t="shared" ref="K28" si="12">I28+K27</f>
        <v>189376.29</v>
      </c>
      <c r="L28" s="53">
        <f>J28+L27</f>
        <v>0.2198</v>
      </c>
      <c r="M28" s="55">
        <f t="shared" ref="M28" si="13">K28+M27</f>
        <v>250290.3</v>
      </c>
      <c r="N28" s="53">
        <f>L28+N27</f>
        <v>0.27329999999999999</v>
      </c>
      <c r="O28" s="55">
        <f t="shared" ref="O28" si="14">M28+O27</f>
        <v>311204.31</v>
      </c>
      <c r="P28" s="53">
        <f>N28+P27</f>
        <v>0.32679999999999998</v>
      </c>
      <c r="Q28" s="55">
        <f t="shared" ref="Q28" si="15">O28+Q27</f>
        <v>372118.33</v>
      </c>
      <c r="R28" s="53">
        <f>P28+R27</f>
        <v>0.37409999999999999</v>
      </c>
      <c r="S28" s="55">
        <f t="shared" ref="S28" si="16">Q28+S27</f>
        <v>425955.21</v>
      </c>
      <c r="T28" s="53">
        <f>R28+T27</f>
        <v>0.44180000000000003</v>
      </c>
      <c r="U28" s="55">
        <f t="shared" ref="U28" si="17">S28+U27</f>
        <v>503114.25</v>
      </c>
      <c r="V28" s="53">
        <f>T28+V27</f>
        <v>0.50949999999999995</v>
      </c>
      <c r="W28" s="55">
        <f t="shared" ref="W28" si="18">U28+W27</f>
        <v>580273.29</v>
      </c>
      <c r="X28" s="53">
        <f>V28+X27</f>
        <v>0.5494</v>
      </c>
      <c r="Y28" s="55">
        <f t="shared" ref="Y28" si="19">W28+Y27</f>
        <v>625769.82999999996</v>
      </c>
      <c r="Z28" s="53">
        <f>X28+Z27</f>
        <v>0.59740000000000004</v>
      </c>
      <c r="AA28" s="55">
        <f t="shared" ref="AA28" si="20">Y28+AA27</f>
        <v>680485.04</v>
      </c>
      <c r="AB28" s="53">
        <f>Z28+AB27</f>
        <v>0.66190000000000004</v>
      </c>
      <c r="AC28" s="55">
        <f t="shared" ref="AC28" si="21">AA28+AC27</f>
        <v>753918.06</v>
      </c>
      <c r="AD28" s="53">
        <f>AB28+AD27</f>
        <v>0.72899999999999998</v>
      </c>
      <c r="AE28" s="55">
        <f t="shared" ref="AE28" si="22">AC28+AE27</f>
        <v>830308.24</v>
      </c>
      <c r="AF28" s="53">
        <f>AD28+AF27</f>
        <v>0.78190000000000004</v>
      </c>
      <c r="AG28" s="55">
        <f t="shared" ref="AG28" si="23">AE28+AG27</f>
        <v>890603.25</v>
      </c>
      <c r="AH28" s="53">
        <f>AF28+AH27</f>
        <v>0.83479999999999999</v>
      </c>
      <c r="AI28" s="55">
        <f t="shared" ref="AI28" si="24">AG28+AI27</f>
        <v>950898.28</v>
      </c>
      <c r="AJ28" s="53">
        <f>AH28+AJ27</f>
        <v>0.90129999999999999</v>
      </c>
      <c r="AK28" s="55">
        <f t="shared" ref="AK28" si="25">AI28+AK27</f>
        <v>1026631.8</v>
      </c>
      <c r="AL28" s="53">
        <f>AJ28+AL27</f>
        <v>0.95069999999999999</v>
      </c>
      <c r="AM28" s="55">
        <f t="shared" ref="AM28" si="26">AK28+AM27</f>
        <v>1082857.1000000001</v>
      </c>
      <c r="AN28" s="53">
        <f>AL28+AN27</f>
        <v>1.0001</v>
      </c>
      <c r="AO28" s="55">
        <f t="shared" ref="AO28" si="27">AM28+AO27</f>
        <v>1139082.3999999999</v>
      </c>
      <c r="AP28" s="53">
        <f>AN28+AP27</f>
        <v>1.0001</v>
      </c>
      <c r="AQ28" s="55">
        <f t="shared" ref="AQ28" si="28">AO28+AQ27</f>
        <v>1139082.3999999999</v>
      </c>
      <c r="AR28" s="53">
        <f>AP28+AR27</f>
        <v>1.0001</v>
      </c>
      <c r="AS28" s="55">
        <f t="shared" ref="AS28" si="29">AQ28+AS27</f>
        <v>1139082.3999999999</v>
      </c>
      <c r="AT28" s="53">
        <f>AR28+AT27</f>
        <v>1.0001</v>
      </c>
      <c r="AU28" s="55">
        <f t="shared" ref="AU28" si="30">AS28+AU27</f>
        <v>1139082.3999999999</v>
      </c>
      <c r="AV28" s="21">
        <f>AU28</f>
        <v>1139082.3999999999</v>
      </c>
    </row>
    <row r="29" spans="2:49" ht="39" customHeight="1" x14ac:dyDescent="0.25">
      <c r="B29" s="81" t="s">
        <v>62</v>
      </c>
      <c r="C29" s="82"/>
      <c r="D29" s="82"/>
      <c r="E29" s="82"/>
      <c r="F29" s="82"/>
      <c r="G29" s="82"/>
      <c r="H29" s="82"/>
      <c r="I29" s="82"/>
      <c r="J29" s="82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70"/>
      <c r="V29" s="70"/>
      <c r="W29" s="70"/>
      <c r="X29" s="70"/>
      <c r="Y29" s="70"/>
      <c r="Z29" s="22"/>
      <c r="AA29" s="22"/>
      <c r="AB29" s="22"/>
      <c r="AC29" s="22"/>
      <c r="AD29" s="22"/>
      <c r="AE29" s="22"/>
      <c r="AF29" s="22"/>
      <c r="AG29" s="22"/>
      <c r="AH29" s="82" t="s">
        <v>63</v>
      </c>
      <c r="AI29" s="82"/>
      <c r="AJ29" s="82"/>
      <c r="AK29" s="82"/>
      <c r="AL29" s="82"/>
      <c r="AM29" s="82"/>
      <c r="AN29" s="82"/>
      <c r="AO29" s="82"/>
      <c r="AP29" s="82"/>
      <c r="AQ29" s="56"/>
      <c r="AR29" s="56"/>
      <c r="AS29" s="56"/>
      <c r="AT29" s="56"/>
      <c r="AU29" s="56"/>
      <c r="AV29" s="56"/>
      <c r="AW29" s="56"/>
    </row>
    <row r="30" spans="2:49" ht="75.75" customHeight="1" x14ac:dyDescent="0.25">
      <c r="B30" s="71" t="s">
        <v>52</v>
      </c>
      <c r="C30" s="72"/>
      <c r="D30" s="73"/>
      <c r="E30" s="74"/>
      <c r="F30" s="75" t="s">
        <v>51</v>
      </c>
      <c r="G30" s="76"/>
      <c r="H30" s="77"/>
      <c r="I30" s="77"/>
      <c r="J30" s="76"/>
      <c r="K30" s="56"/>
      <c r="L30" s="56"/>
      <c r="M30" s="72" t="s">
        <v>55</v>
      </c>
      <c r="N30" s="56"/>
      <c r="O30" s="56"/>
      <c r="P30" s="56"/>
      <c r="Q30" s="24"/>
      <c r="R30" s="56"/>
      <c r="S30" s="56"/>
      <c r="T30" s="56"/>
      <c r="U30" s="70"/>
      <c r="V30" s="70"/>
      <c r="W30" s="70"/>
      <c r="X30" s="70"/>
      <c r="Y30" s="70"/>
      <c r="Z30" s="22"/>
      <c r="AA30" s="22"/>
      <c r="AB30" s="22"/>
      <c r="AC30" s="22"/>
      <c r="AD30" s="22"/>
      <c r="AE30" s="22"/>
      <c r="AF30" s="22"/>
      <c r="AG30" s="22"/>
      <c r="AH30" s="72" t="s">
        <v>52</v>
      </c>
      <c r="AI30" s="72"/>
      <c r="AJ30" s="73"/>
      <c r="AK30" s="74"/>
      <c r="AL30" s="75" t="s">
        <v>51</v>
      </c>
      <c r="AM30" s="76"/>
      <c r="AN30" s="77"/>
      <c r="AO30" s="77"/>
      <c r="AP30" s="76"/>
      <c r="AQ30" s="56"/>
      <c r="AR30" s="56"/>
      <c r="AS30" s="72" t="s">
        <v>55</v>
      </c>
      <c r="AT30" s="56"/>
      <c r="AU30" s="56"/>
      <c r="AV30" s="56"/>
      <c r="AW30" s="24"/>
    </row>
    <row r="31" spans="2:49" ht="18.75" x14ac:dyDescent="0.3">
      <c r="B31" s="79" t="s">
        <v>61</v>
      </c>
      <c r="C31" s="72"/>
      <c r="D31" s="73"/>
      <c r="E31" s="74"/>
      <c r="F31" s="78" t="s">
        <v>36</v>
      </c>
      <c r="G31" s="76"/>
      <c r="H31" s="77"/>
      <c r="I31" s="77"/>
      <c r="J31" s="76"/>
      <c r="K31" s="56"/>
      <c r="L31" s="56"/>
      <c r="M31" s="80" t="s">
        <v>56</v>
      </c>
      <c r="N31" s="56"/>
      <c r="O31" s="56"/>
      <c r="P31" s="56"/>
      <c r="Q31" s="25"/>
      <c r="R31" s="56"/>
      <c r="S31" s="56"/>
      <c r="T31" s="56"/>
      <c r="U31" s="70"/>
      <c r="V31" s="70"/>
      <c r="W31" s="70"/>
      <c r="X31" s="70"/>
      <c r="Y31" s="70"/>
      <c r="Z31" s="22"/>
      <c r="AA31" s="22"/>
      <c r="AB31" s="22"/>
      <c r="AC31" s="22"/>
      <c r="AD31" s="22"/>
      <c r="AE31" s="22"/>
      <c r="AF31" s="22"/>
      <c r="AG31" s="22"/>
      <c r="AH31" s="80" t="s">
        <v>61</v>
      </c>
      <c r="AI31" s="72"/>
      <c r="AJ31" s="73"/>
      <c r="AK31" s="74"/>
      <c r="AL31" s="78" t="s">
        <v>36</v>
      </c>
      <c r="AM31" s="76"/>
      <c r="AN31" s="77"/>
      <c r="AO31" s="77"/>
      <c r="AP31" s="76"/>
      <c r="AQ31" s="56"/>
      <c r="AR31" s="56"/>
      <c r="AS31" s="80" t="s">
        <v>56</v>
      </c>
      <c r="AT31" s="56"/>
      <c r="AU31" s="56"/>
      <c r="AV31" s="56"/>
      <c r="AW31" s="25"/>
    </row>
    <row r="32" spans="2:49" ht="18.75" x14ac:dyDescent="0.3">
      <c r="B32" s="71" t="s">
        <v>54</v>
      </c>
      <c r="C32" s="72"/>
      <c r="D32" s="73"/>
      <c r="E32" s="74"/>
      <c r="F32" s="75" t="s">
        <v>53</v>
      </c>
      <c r="G32" s="76"/>
      <c r="H32" s="77"/>
      <c r="I32" s="77"/>
      <c r="J32" s="76"/>
      <c r="K32" s="56"/>
      <c r="L32" s="56"/>
      <c r="M32" s="72" t="s">
        <v>57</v>
      </c>
      <c r="N32" s="56"/>
      <c r="O32" s="56"/>
      <c r="P32" s="56"/>
      <c r="Q32" s="26"/>
      <c r="R32" s="56"/>
      <c r="S32" s="56"/>
      <c r="T32" s="56"/>
      <c r="U32" s="70"/>
      <c r="V32" s="70"/>
      <c r="W32" s="70"/>
      <c r="X32" s="70"/>
      <c r="Y32" s="70"/>
      <c r="Z32" s="22"/>
      <c r="AA32" s="22"/>
      <c r="AB32" s="22"/>
      <c r="AC32" s="22"/>
      <c r="AD32" s="22"/>
      <c r="AE32" s="22"/>
      <c r="AF32" s="22"/>
      <c r="AG32" s="22"/>
      <c r="AH32" s="72" t="s">
        <v>54</v>
      </c>
      <c r="AI32" s="72"/>
      <c r="AJ32" s="73"/>
      <c r="AK32" s="74"/>
      <c r="AL32" s="75" t="s">
        <v>53</v>
      </c>
      <c r="AM32" s="76"/>
      <c r="AN32" s="77"/>
      <c r="AO32" s="77"/>
      <c r="AP32" s="76"/>
      <c r="AQ32" s="56"/>
      <c r="AR32" s="56"/>
      <c r="AS32" s="72" t="s">
        <v>57</v>
      </c>
      <c r="AT32" s="56"/>
      <c r="AU32" s="56"/>
      <c r="AV32" s="56"/>
      <c r="AW32" s="26"/>
    </row>
    <row r="33" spans="2:49" ht="18.75" x14ac:dyDescent="0.3">
      <c r="C33" s="72"/>
      <c r="D33" s="73"/>
      <c r="E33" s="74"/>
      <c r="F33" s="75" t="s">
        <v>60</v>
      </c>
      <c r="G33" s="76"/>
      <c r="H33" s="77"/>
      <c r="I33" s="77"/>
      <c r="J33" s="76"/>
      <c r="K33" s="56"/>
      <c r="L33" s="56"/>
      <c r="M33" s="72" t="s">
        <v>58</v>
      </c>
      <c r="N33" s="56"/>
      <c r="O33" s="56"/>
      <c r="P33" s="56"/>
      <c r="Q33" s="26"/>
      <c r="R33" s="56"/>
      <c r="S33" s="56"/>
      <c r="T33" s="56"/>
      <c r="U33" s="70"/>
      <c r="V33" s="70"/>
      <c r="W33" s="70"/>
      <c r="X33" s="70"/>
      <c r="Y33" s="70"/>
      <c r="Z33" s="22"/>
      <c r="AA33" s="22"/>
      <c r="AB33" s="22"/>
      <c r="AC33" s="22"/>
      <c r="AD33" s="22"/>
      <c r="AE33" s="22"/>
      <c r="AF33" s="22"/>
      <c r="AG33" s="22"/>
      <c r="AH33" s="62"/>
      <c r="AI33" s="72"/>
      <c r="AJ33" s="73"/>
      <c r="AK33" s="74"/>
      <c r="AL33" s="75" t="s">
        <v>60</v>
      </c>
      <c r="AM33" s="76"/>
      <c r="AN33" s="77"/>
      <c r="AO33" s="77"/>
      <c r="AP33" s="76"/>
      <c r="AQ33" s="56"/>
      <c r="AR33" s="56"/>
      <c r="AS33" s="72" t="s">
        <v>58</v>
      </c>
      <c r="AT33" s="56"/>
      <c r="AU33" s="56"/>
      <c r="AV33" s="56"/>
      <c r="AW33" s="26"/>
    </row>
    <row r="34" spans="2:49" ht="20.25" x14ac:dyDescent="0.25"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  <c r="AB34" s="90"/>
      <c r="AC34" s="90"/>
      <c r="AD34" s="90"/>
      <c r="AE34" s="90"/>
      <c r="AF34" s="90"/>
      <c r="AG34" s="90"/>
      <c r="AH34" s="90"/>
      <c r="AI34" s="90"/>
      <c r="AJ34" s="90"/>
      <c r="AK34" s="90"/>
      <c r="AL34" s="90"/>
      <c r="AM34" s="90"/>
      <c r="AN34" s="90"/>
      <c r="AO34" s="90"/>
      <c r="AP34" s="90"/>
      <c r="AQ34" s="90"/>
      <c r="AR34" s="90"/>
      <c r="AS34" s="90"/>
      <c r="AT34" s="90"/>
      <c r="AU34" s="90"/>
      <c r="AV34" s="90"/>
    </row>
    <row r="35" spans="2:49" ht="30" customHeight="1" x14ac:dyDescent="0.25">
      <c r="B35" s="89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I35" s="90"/>
      <c r="AJ35" s="90"/>
      <c r="AK35" s="90"/>
      <c r="AL35" s="90"/>
      <c r="AM35" s="90"/>
      <c r="AN35" s="90"/>
      <c r="AO35" s="90"/>
      <c r="AP35" s="90"/>
      <c r="AQ35" s="90"/>
      <c r="AR35" s="90"/>
      <c r="AS35" s="90"/>
      <c r="AT35" s="90"/>
      <c r="AU35" s="90"/>
      <c r="AV35" s="90"/>
    </row>
    <row r="36" spans="2:49" ht="31.5" customHeight="1" x14ac:dyDescent="0.25">
      <c r="B36" s="89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  <c r="AP36" s="90"/>
      <c r="AQ36" s="90"/>
      <c r="AR36" s="90"/>
      <c r="AS36" s="90"/>
      <c r="AT36" s="90"/>
      <c r="AU36" s="90"/>
      <c r="AV36" s="90"/>
    </row>
    <row r="37" spans="2:49" ht="28.5" x14ac:dyDescent="0.25">
      <c r="B37" s="57"/>
      <c r="C37" s="107"/>
      <c r="D37" s="107"/>
      <c r="E37" s="107"/>
      <c r="F37" s="58"/>
      <c r="G37" s="59"/>
      <c r="H37" s="58"/>
      <c r="I37" s="59"/>
      <c r="J37" s="58"/>
      <c r="K37" s="59"/>
      <c r="L37" s="58"/>
      <c r="M37" s="59"/>
      <c r="N37" s="58"/>
      <c r="O37" s="59"/>
      <c r="P37" s="58"/>
      <c r="Q37" s="59"/>
      <c r="R37" s="59"/>
      <c r="S37" s="59"/>
      <c r="T37" s="59"/>
      <c r="U37" s="59"/>
      <c r="V37" s="59"/>
      <c r="W37" s="59"/>
      <c r="X37" s="59"/>
      <c r="Y37" s="59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9"/>
      <c r="AQ37" s="10"/>
      <c r="AR37" s="10"/>
      <c r="AS37" s="10"/>
      <c r="AT37" s="10"/>
      <c r="AU37" s="10"/>
      <c r="AV37" s="10"/>
    </row>
    <row r="38" spans="2:49" ht="28.5" x14ac:dyDescent="0.25">
      <c r="B38" s="57"/>
      <c r="C38" s="107"/>
      <c r="D38" s="107"/>
      <c r="E38" s="107"/>
      <c r="F38" s="58"/>
      <c r="G38" s="59"/>
      <c r="H38" s="58"/>
      <c r="I38" s="59"/>
      <c r="J38" s="58"/>
      <c r="K38" s="59"/>
      <c r="L38" s="58"/>
      <c r="M38" s="59"/>
      <c r="N38" s="58"/>
      <c r="O38" s="59"/>
      <c r="P38" s="58"/>
      <c r="Q38" s="59"/>
      <c r="R38" s="59"/>
      <c r="S38" s="59"/>
      <c r="T38" s="59"/>
      <c r="U38" s="59"/>
      <c r="V38" s="59"/>
      <c r="W38" s="59"/>
      <c r="X38" s="59"/>
      <c r="Y38" s="59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9"/>
      <c r="AQ38" s="10"/>
      <c r="AR38" s="10"/>
      <c r="AS38" s="10"/>
      <c r="AT38" s="10"/>
      <c r="AU38" s="10"/>
      <c r="AV38" s="10"/>
    </row>
    <row r="39" spans="2:49" ht="28.5" x14ac:dyDescent="0.25">
      <c r="B39" s="57"/>
      <c r="C39" s="60"/>
      <c r="D39" s="60"/>
      <c r="E39" s="60"/>
      <c r="F39" s="58"/>
      <c r="G39" s="59"/>
      <c r="H39" s="58"/>
      <c r="I39" s="59"/>
      <c r="J39" s="58"/>
      <c r="K39" s="59"/>
      <c r="L39" s="58"/>
      <c r="M39" s="59"/>
      <c r="N39" s="58"/>
      <c r="O39" s="59"/>
      <c r="P39" s="58"/>
      <c r="Q39" s="59"/>
      <c r="R39" s="59"/>
      <c r="S39" s="59"/>
      <c r="T39" s="59"/>
      <c r="U39" s="59"/>
      <c r="V39" s="59"/>
      <c r="W39" s="59"/>
      <c r="X39" s="59"/>
      <c r="Y39" s="59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9"/>
      <c r="AQ39" s="10"/>
      <c r="AR39" s="10"/>
      <c r="AS39" s="10"/>
      <c r="AT39" s="10"/>
      <c r="AU39" s="10"/>
      <c r="AV39" s="10"/>
    </row>
    <row r="40" spans="2:49" ht="28.5" x14ac:dyDescent="0.25">
      <c r="B40" s="57"/>
      <c r="C40" s="108"/>
      <c r="D40" s="108"/>
      <c r="E40" s="108"/>
      <c r="F40" s="58"/>
      <c r="G40" s="59"/>
      <c r="H40" s="58"/>
      <c r="I40" s="59"/>
      <c r="J40" s="58"/>
      <c r="K40" s="59"/>
      <c r="L40" s="58"/>
      <c r="M40" s="59"/>
      <c r="N40" s="58"/>
      <c r="O40" s="59"/>
      <c r="P40" s="58"/>
      <c r="Q40" s="59"/>
      <c r="R40" s="59"/>
      <c r="S40" s="59"/>
      <c r="T40" s="59"/>
      <c r="U40" s="59"/>
      <c r="V40" s="59"/>
      <c r="W40" s="59"/>
      <c r="X40" s="59"/>
      <c r="Y40" s="59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9"/>
      <c r="AQ40" s="10"/>
      <c r="AR40" s="10"/>
      <c r="AS40" s="10"/>
      <c r="AT40" s="10"/>
      <c r="AU40" s="10"/>
      <c r="AV40" s="10"/>
    </row>
    <row r="41" spans="2:49" ht="28.5" x14ac:dyDescent="0.25">
      <c r="B41" s="57"/>
      <c r="C41" s="58"/>
      <c r="D41" s="58"/>
      <c r="E41" s="61"/>
      <c r="F41" s="58"/>
      <c r="G41" s="59"/>
      <c r="H41" s="58"/>
      <c r="I41" s="59"/>
      <c r="J41" s="58"/>
      <c r="K41" s="59"/>
      <c r="L41" s="58"/>
      <c r="M41" s="59"/>
      <c r="N41" s="58"/>
      <c r="O41" s="59"/>
      <c r="P41" s="58"/>
      <c r="Q41" s="59"/>
      <c r="R41" s="59"/>
      <c r="S41" s="59"/>
      <c r="T41" s="59"/>
      <c r="U41" s="59"/>
      <c r="V41" s="59"/>
      <c r="W41" s="59"/>
      <c r="X41" s="59"/>
      <c r="Y41" s="59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9"/>
      <c r="AQ41" s="10"/>
      <c r="AR41" s="10"/>
      <c r="AS41" s="10"/>
      <c r="AT41" s="10"/>
      <c r="AU41" s="10"/>
      <c r="AV41" s="10"/>
    </row>
  </sheetData>
  <mergeCells count="76">
    <mergeCell ref="AH29:AP29"/>
    <mergeCell ref="AR20:AU20"/>
    <mergeCell ref="AR21:AU21"/>
    <mergeCell ref="AR11:AU11"/>
    <mergeCell ref="AR12:AU12"/>
    <mergeCell ref="AR13:AU13"/>
    <mergeCell ref="AR14:AU14"/>
    <mergeCell ref="AR15:AU15"/>
    <mergeCell ref="AF8:AG8"/>
    <mergeCell ref="AH8:AI8"/>
    <mergeCell ref="AJ8:AK8"/>
    <mergeCell ref="AL8:AM8"/>
    <mergeCell ref="C10:E10"/>
    <mergeCell ref="F10:AQ10"/>
    <mergeCell ref="B4:B7"/>
    <mergeCell ref="C6:AV6"/>
    <mergeCell ref="C4:AV4"/>
    <mergeCell ref="C5:AV5"/>
    <mergeCell ref="C7:AV7"/>
    <mergeCell ref="C37:E37"/>
    <mergeCell ref="C38:E38"/>
    <mergeCell ref="C40:E40"/>
    <mergeCell ref="B2:AV2"/>
    <mergeCell ref="B8:B9"/>
    <mergeCell ref="F8:G8"/>
    <mergeCell ref="H8:I8"/>
    <mergeCell ref="J8:K8"/>
    <mergeCell ref="L8:M8"/>
    <mergeCell ref="N8:O8"/>
    <mergeCell ref="B3:AV3"/>
    <mergeCell ref="AV8:AV9"/>
    <mergeCell ref="P8:Q8"/>
    <mergeCell ref="AR8:AS8"/>
    <mergeCell ref="AT8:AU8"/>
    <mergeCell ref="C8:C9"/>
    <mergeCell ref="B36:AV36"/>
    <mergeCell ref="AP8:AQ8"/>
    <mergeCell ref="B34:AV34"/>
    <mergeCell ref="D8:D9"/>
    <mergeCell ref="E8:E9"/>
    <mergeCell ref="R8:S8"/>
    <mergeCell ref="T8:U8"/>
    <mergeCell ref="V8:W8"/>
    <mergeCell ref="X8:Y8"/>
    <mergeCell ref="Z8:AA8"/>
    <mergeCell ref="AB8:AC8"/>
    <mergeCell ref="AN8:AO8"/>
    <mergeCell ref="AR26:AU26"/>
    <mergeCell ref="C11:E11"/>
    <mergeCell ref="AD8:AE8"/>
    <mergeCell ref="AR10:AU10"/>
    <mergeCell ref="B35:AV35"/>
    <mergeCell ref="C25:E25"/>
    <mergeCell ref="C14:E14"/>
    <mergeCell ref="C15:E15"/>
    <mergeCell ref="C16:E16"/>
    <mergeCell ref="C17:E17"/>
    <mergeCell ref="C18:E18"/>
    <mergeCell ref="C19:E19"/>
    <mergeCell ref="AR16:AU16"/>
    <mergeCell ref="AR22:AU22"/>
    <mergeCell ref="AR23:AU23"/>
    <mergeCell ref="AR24:AU24"/>
    <mergeCell ref="AR25:AU25"/>
    <mergeCell ref="AR17:AU17"/>
    <mergeCell ref="AR18:AU18"/>
    <mergeCell ref="AR19:AU19"/>
    <mergeCell ref="B29:J29"/>
    <mergeCell ref="C26:E26"/>
    <mergeCell ref="C12:E12"/>
    <mergeCell ref="C13:E13"/>
    <mergeCell ref="C20:E20"/>
    <mergeCell ref="C21:E21"/>
    <mergeCell ref="C22:E22"/>
    <mergeCell ref="C23:E23"/>
    <mergeCell ref="C24:E24"/>
  </mergeCells>
  <phoneticPr fontId="5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0" fitToWidth="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</vt:lpstr>
      <vt:lpstr>Cronograma!Area_de_impressao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Arklok</dc:creator>
  <cp:lastModifiedBy>Annelissa</cp:lastModifiedBy>
  <cp:lastPrinted>2024-06-27T11:23:46Z</cp:lastPrinted>
  <dcterms:created xsi:type="dcterms:W3CDTF">2017-03-10T18:42:36Z</dcterms:created>
  <dcterms:modified xsi:type="dcterms:W3CDTF">2025-07-28T11:28:31Z</dcterms:modified>
</cp:coreProperties>
</file>