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in\Desktop\NOVO POÇO MONTE SERENO 2026\"/>
    </mc:Choice>
  </mc:AlternateContent>
  <bookViews>
    <workbookView xWindow="-120" yWindow="-120" windowWidth="20640" windowHeight="11310" tabRatio="500"/>
  </bookViews>
  <sheets>
    <sheet name="Planilha Orçamentária" sheetId="1" r:id="rId1"/>
  </sheets>
  <definedNames>
    <definedName name="_xlnm.Print_Area" localSheetId="0">'Planilha Orçamentária'!$A$1:$I$62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60" i="1" l="1"/>
  <c r="I60" i="1" s="1"/>
  <c r="H59" i="1"/>
  <c r="I59" i="1" s="1"/>
  <c r="H56" i="1"/>
  <c r="I56" i="1" s="1"/>
  <c r="H53" i="1"/>
  <c r="I53" i="1" s="1"/>
  <c r="H50" i="1"/>
  <c r="I50" i="1" s="1"/>
  <c r="H47" i="1"/>
  <c r="I47" i="1" s="1"/>
  <c r="H46" i="1"/>
  <c r="I46" i="1" s="1"/>
  <c r="I44" i="1" s="1"/>
  <c r="H45" i="1"/>
  <c r="I45" i="1" s="1"/>
  <c r="H42" i="1"/>
  <c r="I42" i="1" s="1"/>
  <c r="H41" i="1"/>
  <c r="I41" i="1" s="1"/>
  <c r="H40" i="1"/>
  <c r="I40" i="1" s="1"/>
  <c r="H37" i="1"/>
  <c r="I37" i="1" s="1"/>
  <c r="H34" i="1"/>
  <c r="I34" i="1" s="1"/>
  <c r="H31" i="1"/>
  <c r="I31" i="1" s="1"/>
  <c r="H30" i="1"/>
  <c r="I30" i="1" s="1"/>
  <c r="H29" i="1"/>
  <c r="I29" i="1" s="1"/>
  <c r="I28" i="1" s="1"/>
  <c r="H26" i="1"/>
  <c r="I26" i="1" s="1"/>
  <c r="I20" i="1"/>
  <c r="H23" i="1"/>
  <c r="I23" i="1" s="1"/>
  <c r="H22" i="1"/>
  <c r="I22" i="1" s="1"/>
  <c r="H21" i="1"/>
  <c r="I21" i="1" s="1"/>
  <c r="H18" i="1"/>
  <c r="I18" i="1" s="1"/>
  <c r="H17" i="1"/>
  <c r="I17" i="1" s="1"/>
  <c r="H16" i="1"/>
  <c r="I16" i="1" s="1"/>
  <c r="H15" i="1"/>
  <c r="I15" i="1" s="1"/>
  <c r="I14" i="1" s="1"/>
  <c r="I55" i="1" l="1"/>
  <c r="I52" i="1"/>
  <c r="I49" i="1"/>
  <c r="I39" i="1"/>
  <c r="I36" i="1"/>
  <c r="I33" i="1"/>
  <c r="I25" i="1"/>
  <c r="I58" i="1" l="1"/>
  <c r="I62" i="1" s="1"/>
</calcChain>
</file>

<file path=xl/sharedStrings.xml><?xml version="1.0" encoding="utf-8"?>
<sst xmlns="http://schemas.openxmlformats.org/spreadsheetml/2006/main" count="169" uniqueCount="129">
  <si>
    <t>Obra:</t>
  </si>
  <si>
    <t>Local:</t>
  </si>
  <si>
    <t>Data da planilha:</t>
  </si>
  <si>
    <t>BDI adotado:</t>
  </si>
  <si>
    <t>ITEM</t>
  </si>
  <si>
    <t>DESCRIÇÃO</t>
  </si>
  <si>
    <t>UNIDADE</t>
  </si>
  <si>
    <t>QUANT.</t>
  </si>
  <si>
    <t>VALOR UNITÁRIO</t>
  </si>
  <si>
    <t>VALOR COM BDI</t>
  </si>
  <si>
    <t>TOTAL</t>
  </si>
  <si>
    <t>1</t>
  </si>
  <si>
    <t>PERFURAÇÃO DE POÇO TUBULAR PROFUNDO</t>
  </si>
  <si>
    <t>1.1</t>
  </si>
  <si>
    <t>SERVIÇOS PRELIMINARES</t>
  </si>
  <si>
    <t>1.1.1</t>
  </si>
  <si>
    <t>m²</t>
  </si>
  <si>
    <t>m</t>
  </si>
  <si>
    <t>1.2</t>
  </si>
  <si>
    <t>PERFURAÇÃO</t>
  </si>
  <si>
    <t>1.2.1</t>
  </si>
  <si>
    <t>Taxa de mobilização e desmobilização de equipamentos para execução de perfuração para poço profundo - profundidade até 200 m</t>
  </si>
  <si>
    <t>tx</t>
  </si>
  <si>
    <t>1.2.2</t>
  </si>
  <si>
    <t>1.2.3</t>
  </si>
  <si>
    <t>1.3</t>
  </si>
  <si>
    <t>PERFILAGEM ELÉTRICA (Disponibilidade, km e m/perfurados)</t>
  </si>
  <si>
    <t>1.3.1</t>
  </si>
  <si>
    <t>1.4</t>
  </si>
  <si>
    <t>FORNECIMENTO E COLOCAÇÃO DA COLUNA DE REVESTIMENTO</t>
  </si>
  <si>
    <t>1.4.1</t>
  </si>
  <si>
    <t>1.4.2</t>
  </si>
  <si>
    <t>1.4.3</t>
  </si>
  <si>
    <t>1.5</t>
  </si>
  <si>
    <t>FORNECIMENTO E COLOCAÇÃO DE PRÉ-FILTRO</t>
  </si>
  <si>
    <t>1.5.1</t>
  </si>
  <si>
    <t>Pré-filtro, sub-arredondado (circulação d'água) - (1,5 t/m³) - equipam. de 3/16 a 20</t>
  </si>
  <si>
    <t>m³</t>
  </si>
  <si>
    <t>1.6</t>
  </si>
  <si>
    <t>PREENCHIMENTO DO(S) ESPAÇO(S) ANULAR(ES) COM PASTA DE CIMENTO</t>
  </si>
  <si>
    <t>1.6.1</t>
  </si>
  <si>
    <t>Aplicação de pasta de cimento: por gravidade</t>
  </si>
  <si>
    <t>1.7</t>
  </si>
  <si>
    <t>DESENVOLVIMENTO: PISTONEAMENTO, JATEAMENTO</t>
  </si>
  <si>
    <t>1.7.1</t>
  </si>
  <si>
    <t>h</t>
  </si>
  <si>
    <t>1.7.2</t>
  </si>
  <si>
    <t>1.7.3</t>
  </si>
  <si>
    <t>1.8</t>
  </si>
  <si>
    <t>ENSAIO DE VAZÃO</t>
  </si>
  <si>
    <t>1.8.1</t>
  </si>
  <si>
    <t>1.8.2</t>
  </si>
  <si>
    <t>1.8.3</t>
  </si>
  <si>
    <t>Recuperação</t>
  </si>
  <si>
    <t>1.9</t>
  </si>
  <si>
    <t>DESINFECÇÃO</t>
  </si>
  <si>
    <t>1.9.1</t>
  </si>
  <si>
    <t>Desinfecção de poço profundo</t>
  </si>
  <si>
    <t>unid</t>
  </si>
  <si>
    <t>1.10</t>
  </si>
  <si>
    <t>LAJE</t>
  </si>
  <si>
    <t>1.10.1</t>
  </si>
  <si>
    <t>Laje de proteção em concreto armado para poço profundo (área mínima de 3,00 m²)</t>
  </si>
  <si>
    <t>un</t>
  </si>
  <si>
    <t>1.11</t>
  </si>
  <si>
    <t>1.11.1</t>
  </si>
  <si>
    <t>1.12</t>
  </si>
  <si>
    <t>ANÁLISE D'ÁGUA</t>
  </si>
  <si>
    <t>1.12.1</t>
  </si>
  <si>
    <t>Análise físico-química e bacteriológica da água para poço profundo</t>
  </si>
  <si>
    <t>cj</t>
  </si>
  <si>
    <t>EQUIPAMENTO DE BOMBEAMENTO</t>
  </si>
  <si>
    <t>unid.</t>
  </si>
  <si>
    <t>TOTAL GERAL DA OBRA</t>
  </si>
  <si>
    <t>Execução de Poço Artesiano — Monte Sereno</t>
  </si>
  <si>
    <t>Execução de Poço Artesiano no Bairro Jardim Bela Vista</t>
  </si>
  <si>
    <t>Avenida Monte Sereno, nº  - Bairro Jardim Bela Vista - Pradópolis/SP</t>
  </si>
  <si>
    <t>Perfuração para tubo boca - diâm. 711,20 mm (28") arenito e argilito - 0 à 23,50 metros</t>
  </si>
  <si>
    <t>Perf. em rocha friável - diâm. 508 mm (20") - 0 à 200 metros</t>
  </si>
  <si>
    <t>Perfilagem elétrica - raios gama, perfil temp. SP</t>
  </si>
  <si>
    <t>Revestim. em tubo de aço liso, SCH.10, 86,41 kg/m - diâm. 558,80 mm (22")</t>
  </si>
  <si>
    <t>Tubo de aço liso, STD 40, 60,23 kg/m - diâm. 273,05 mm (10.3/4") - rosca trapezoidal (AWWA)</t>
  </si>
  <si>
    <t>Filtro espiralado, perfil V, galvanizado - diâm. 152 mm (10") - reforçado</t>
  </si>
  <si>
    <t>Ensaio de vazão com bomba submersa até 85 HP - escalonado</t>
  </si>
  <si>
    <t>1.12.2</t>
  </si>
  <si>
    <t>Instalação de sistema de bombeamento de propriedade da prefeitura - Utilizando motobomba submersa, condutores elétricos, tubos piezométricos (tubos de níveis), ficam a cargo da empresa, tubos edutores novos conforme item 1.12.2, as emendas do tipo mufla, e a instalação especializada, montagem do cavalete e testes de funcionamento</t>
  </si>
  <si>
    <t>Desenvolvimento com compressor 960 lb/pol.2 - Etapa 2</t>
  </si>
  <si>
    <t>Desenvolvimento com bomba submersa de 85 HP</t>
  </si>
  <si>
    <t>Tubo edutor aço carbono preto com costura - diâm. Externo 165,30 mm (6") - rosca trapezoidal (AWWA)</t>
  </si>
  <si>
    <t>PLANILHA ORÇAMENTÁRIA</t>
  </si>
  <si>
    <t>1.1.2</t>
  </si>
  <si>
    <t>1.1.3</t>
  </si>
  <si>
    <t>FONTE</t>
  </si>
  <si>
    <t>CODIGO</t>
  </si>
  <si>
    <t>02.08.050</t>
  </si>
  <si>
    <t>01.28.010</t>
  </si>
  <si>
    <t>CDHU</t>
  </si>
  <si>
    <t>01.28.100</t>
  </si>
  <si>
    <t>01.28.240</t>
  </si>
  <si>
    <t>01.28.470</t>
  </si>
  <si>
    <t>01.28.310</t>
  </si>
  <si>
    <t>01.28.430</t>
  </si>
  <si>
    <t>01.28.450</t>
  </si>
  <si>
    <t>01.28.600</t>
  </si>
  <si>
    <t>01.28.610</t>
  </si>
  <si>
    <t>Outorga de direito de uso para poço profundo</t>
  </si>
  <si>
    <t>01.28.590</t>
  </si>
  <si>
    <t>Lacre do poço profundo (tampa)</t>
  </si>
  <si>
    <t>SABESP</t>
  </si>
  <si>
    <t>01.28.500</t>
  </si>
  <si>
    <t>Limpeza e desenvolvimento do poço profundo</t>
  </si>
  <si>
    <t>01.28.520</t>
  </si>
  <si>
    <t>Ensaio de vazão escalonado para poço profundo</t>
  </si>
  <si>
    <t>01.28.530</t>
  </si>
  <si>
    <t>01.28.540</t>
  </si>
  <si>
    <t>01.28.580</t>
  </si>
  <si>
    <t>01.28.550</t>
  </si>
  <si>
    <t>46.21.100</t>
  </si>
  <si>
    <t>04.12.020</t>
  </si>
  <si>
    <t>46.21.140</t>
  </si>
  <si>
    <t>1.1.4</t>
  </si>
  <si>
    <t>Licença de perfuração/projeto para poço profundo</t>
  </si>
  <si>
    <t>Anderson Odair Rossi</t>
  </si>
  <si>
    <t>Saulo Emmanuel Atique Filho</t>
  </si>
  <si>
    <t>Arquiteto e Urbanista Cau A32756-5</t>
  </si>
  <si>
    <t>Prefeito Municipal</t>
  </si>
  <si>
    <t xml:space="preserve">                                                 Prefeitura Municipal de Pradópolis  |  CNPJ: 48.664.296/0001-71</t>
  </si>
  <si>
    <t>Placa de identificação de obras (2,00x1,00=2,00 m²)</t>
  </si>
  <si>
    <r>
      <t>Fonte:  CDHU -COMPANHIA DE DESENVOLVIMENTO HABITACIONAL E URBANO N201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 xml:space="preserve">COM DESONERAÇÃO  BDI 20,76 % INDICE DE MAIORES RELEVANCIAS:1.2.2-1.2.3-1.41-1.4.2-1.4.3-1.12.2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</si>
</sst>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 &quot;#,##0.00;&quot;-R$ &quot;#,##0.00"/>
  </numFmts>
  <fonts count="18" x14ac:knownFonts="1">
    <font>
      <sz val="11"/>
      <color theme="1"/>
      <name val="Calibri"/>
      <family val="2"/>
      <charset val="1"/>
    </font>
    <font>
      <sz val="10"/>
      <color rgb="FF222222"/>
      <name val="Arial"/>
      <charset val="1"/>
    </font>
    <font>
      <b/>
      <sz val="10"/>
      <color rgb="FF0000FF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2"/>
      <color rgb="FFFFFFFF"/>
      <name val="Arial"/>
      <charset val="1"/>
    </font>
    <font>
      <sz val="10"/>
      <name val="Arial"/>
      <family val="2"/>
    </font>
    <font>
      <b/>
      <sz val="10"/>
      <color rgb="FF222222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11"/>
      <name val="Arial"/>
      <family val="2"/>
    </font>
    <font>
      <sz val="10"/>
      <color rgb="FF22222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rgb="FF993366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rgb="FF444444"/>
      </patternFill>
    </fill>
    <fill>
      <patternFill patternType="solid">
        <fgColor theme="0" tint="-0.499984740745262"/>
        <bgColor rgb="FFFFFFFF"/>
      </patternFill>
    </fill>
    <fill>
      <patternFill patternType="solid">
        <fgColor theme="0" tint="-0.499984740745262"/>
        <bgColor rgb="FF99336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44" fontId="8" fillId="0" borderId="0" xfId="0" applyNumberFormat="1" applyFont="1"/>
    <xf numFmtId="44" fontId="9" fillId="0" borderId="0" xfId="0" applyNumberFormat="1" applyFont="1"/>
    <xf numFmtId="0" fontId="12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0" fillId="0" borderId="1" xfId="0" applyBorder="1"/>
    <xf numFmtId="0" fontId="4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justify" wrapText="1"/>
    </xf>
    <xf numFmtId="0" fontId="4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right" vertical="center"/>
    </xf>
    <xf numFmtId="164" fontId="5" fillId="6" borderId="1" xfId="0" applyNumberFormat="1" applyFont="1" applyFill="1" applyBorder="1" applyAlignment="1">
      <alignment horizontal="right" vertical="center"/>
    </xf>
    <xf numFmtId="0" fontId="14" fillId="0" borderId="0" xfId="1" applyFont="1" applyAlignment="1">
      <alignment horizontal="left" vertical="top" wrapText="1"/>
    </xf>
    <xf numFmtId="0" fontId="6" fillId="0" borderId="0" xfId="1" applyAlignment="1">
      <alignment vertical="center"/>
    </xf>
    <xf numFmtId="0" fontId="16" fillId="0" borderId="0" xfId="1" applyFont="1"/>
    <xf numFmtId="0" fontId="6" fillId="0" borderId="0" xfId="1" applyFont="1" applyAlignment="1">
      <alignment vertical="center"/>
    </xf>
    <xf numFmtId="0" fontId="6" fillId="0" borderId="0" xfId="1" applyAlignment="1">
      <alignment horizontal="right"/>
    </xf>
    <xf numFmtId="0" fontId="14" fillId="0" borderId="0" xfId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right" wrapText="1"/>
    </xf>
    <xf numFmtId="0" fontId="1" fillId="0" borderId="0" xfId="0" applyFont="1" applyAlignment="1">
      <alignment horizontal="left" vertical="center" wrapText="1"/>
    </xf>
    <xf numFmtId="17" fontId="12" fillId="0" borderId="0" xfId="0" applyNumberFormat="1" applyFont="1" applyAlignment="1">
      <alignment horizontal="right" wrapText="1"/>
    </xf>
    <xf numFmtId="14" fontId="7" fillId="3" borderId="0" xfId="0" applyNumberFormat="1" applyFont="1" applyFill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9" fontId="2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1" fillId="3" borderId="0" xfId="0" applyFont="1" applyFill="1" applyAlignment="1">
      <alignment vertical="center" wrapText="1"/>
    </xf>
    <xf numFmtId="0" fontId="12" fillId="0" borderId="0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center" wrapText="1"/>
    </xf>
    <xf numFmtId="10" fontId="12" fillId="0" borderId="0" xfId="0" applyNumberFormat="1" applyFont="1" applyAlignment="1">
      <alignment horizontal="right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39" fontId="4" fillId="0" borderId="1" xfId="0" applyNumberFormat="1" applyFont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/>
    </xf>
    <xf numFmtId="164" fontId="13" fillId="5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4E7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444444"/>
      <rgbColor rgb="FF7A3E1D"/>
      <rgbColor rgb="FF993366"/>
      <rgbColor rgb="FF2E3A6E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471127</xdr:colOff>
      <xdr:row>0</xdr:row>
      <xdr:rowOff>61451</xdr:rowOff>
    </xdr:from>
    <xdr:to>
      <xdr:col>1</xdr:col>
      <xdr:colOff>573547</xdr:colOff>
      <xdr:row>4</xdr:row>
      <xdr:rowOff>10242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47F49F9-581F-4D65-8CBB-C4653281D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127" y="61451"/>
          <a:ext cx="942259" cy="788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71"/>
  <sheetViews>
    <sheetView showGridLines="0" tabSelected="1" zoomScale="93" zoomScaleNormal="60" workbookViewId="0">
      <selection activeCell="I69" sqref="A1:I69"/>
    </sheetView>
  </sheetViews>
  <sheetFormatPr defaultColWidth="8.7109375" defaultRowHeight="15" x14ac:dyDescent="0.25"/>
  <cols>
    <col min="1" max="2" width="12.5703125" customWidth="1"/>
    <col min="3" max="3" width="9.7109375" customWidth="1"/>
    <col min="4" max="4" width="62" customWidth="1"/>
    <col min="5" max="6" width="10" customWidth="1"/>
    <col min="7" max="8" width="16" customWidth="1"/>
    <col min="9" max="9" width="19.85546875" customWidth="1"/>
    <col min="11" max="12" width="13.28515625" bestFit="1" customWidth="1"/>
  </cols>
  <sheetData>
    <row r="2" spans="1:9" ht="20.25" x14ac:dyDescent="0.3">
      <c r="A2" s="18" t="s">
        <v>89</v>
      </c>
      <c r="B2" s="18"/>
      <c r="C2" s="18"/>
      <c r="D2" s="18"/>
      <c r="E2" s="18"/>
      <c r="F2" s="18"/>
      <c r="G2" s="18"/>
      <c r="H2" s="18"/>
      <c r="I2" s="18"/>
    </row>
    <row r="3" spans="1:9" x14ac:dyDescent="0.25">
      <c r="A3" s="19" t="s">
        <v>74</v>
      </c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s="3"/>
      <c r="B4" s="3"/>
      <c r="C4" s="3"/>
      <c r="D4" s="31" t="s">
        <v>126</v>
      </c>
      <c r="E4" s="32"/>
      <c r="F4" s="32"/>
      <c r="G4" s="32"/>
      <c r="H4" s="32"/>
      <c r="I4" s="32"/>
    </row>
    <row r="5" spans="1:9" x14ac:dyDescent="0.25">
      <c r="A5" s="3"/>
      <c r="B5" s="3"/>
      <c r="C5" s="3"/>
      <c r="D5" s="33"/>
      <c r="E5" s="34"/>
      <c r="F5" s="34"/>
      <c r="G5" s="34"/>
      <c r="H5" s="34"/>
      <c r="I5" s="34"/>
    </row>
    <row r="6" spans="1:9" x14ac:dyDescent="0.25">
      <c r="A6" s="43" t="s">
        <v>0</v>
      </c>
      <c r="B6" s="43"/>
      <c r="C6" s="43"/>
      <c r="D6" s="44" t="s">
        <v>75</v>
      </c>
      <c r="E6" s="44"/>
      <c r="F6" s="44"/>
      <c r="G6" s="44"/>
      <c r="H6" s="44"/>
      <c r="I6" s="44"/>
    </row>
    <row r="7" spans="1:9" x14ac:dyDescent="0.25">
      <c r="A7" s="35" t="s">
        <v>1</v>
      </c>
      <c r="B7" s="35"/>
      <c r="C7" s="35"/>
      <c r="D7" s="36" t="s">
        <v>76</v>
      </c>
      <c r="E7" s="36"/>
      <c r="F7" s="36"/>
      <c r="G7" s="36"/>
      <c r="H7" s="36"/>
      <c r="I7" s="36"/>
    </row>
    <row r="8" spans="1:9" ht="26.25" x14ac:dyDescent="0.25">
      <c r="A8" s="35" t="s">
        <v>2</v>
      </c>
      <c r="B8" s="37">
        <v>46204</v>
      </c>
      <c r="C8" s="35"/>
      <c r="D8" s="38"/>
      <c r="E8" s="39"/>
      <c r="F8" s="39"/>
      <c r="G8" s="39"/>
      <c r="H8" s="39"/>
      <c r="I8" s="39"/>
    </row>
    <row r="9" spans="1:9" ht="26.25" x14ac:dyDescent="0.25">
      <c r="A9" s="35" t="s">
        <v>3</v>
      </c>
      <c r="B9" s="45">
        <v>0.20760000000000001</v>
      </c>
      <c r="C9" s="35"/>
      <c r="D9" s="40"/>
      <c r="E9" s="41"/>
      <c r="F9" s="41"/>
      <c r="G9" s="41"/>
      <c r="H9" s="41"/>
      <c r="I9" s="41"/>
    </row>
    <row r="10" spans="1:9" x14ac:dyDescent="0.25">
      <c r="A10" s="35"/>
      <c r="B10" s="35"/>
      <c r="C10" s="35"/>
      <c r="D10" s="42"/>
      <c r="E10" s="42"/>
      <c r="F10" s="42"/>
      <c r="G10" s="42"/>
      <c r="H10" s="42"/>
      <c r="I10" s="42"/>
    </row>
    <row r="12" spans="1:9" ht="25.5" customHeight="1" x14ac:dyDescent="0.25">
      <c r="A12" s="20" t="s">
        <v>92</v>
      </c>
      <c r="B12" s="20" t="s">
        <v>93</v>
      </c>
      <c r="C12" s="20" t="s">
        <v>4</v>
      </c>
      <c r="D12" s="20" t="s">
        <v>5</v>
      </c>
      <c r="E12" s="20" t="s">
        <v>6</v>
      </c>
      <c r="F12" s="20" t="s">
        <v>7</v>
      </c>
      <c r="G12" s="20" t="s">
        <v>8</v>
      </c>
      <c r="H12" s="20" t="s">
        <v>9</v>
      </c>
      <c r="I12" s="20" t="s">
        <v>10</v>
      </c>
    </row>
    <row r="13" spans="1:9" x14ac:dyDescent="0.25">
      <c r="A13" s="8"/>
      <c r="B13" s="8"/>
      <c r="C13" s="8" t="s">
        <v>11</v>
      </c>
      <c r="D13" s="17" t="s">
        <v>12</v>
      </c>
      <c r="E13" s="17"/>
      <c r="F13" s="17"/>
      <c r="G13" s="17"/>
      <c r="H13" s="17"/>
      <c r="I13" s="17"/>
    </row>
    <row r="14" spans="1:9" x14ac:dyDescent="0.25">
      <c r="A14" s="21"/>
      <c r="B14" s="21"/>
      <c r="C14" s="21" t="s">
        <v>13</v>
      </c>
      <c r="D14" s="22" t="s">
        <v>14</v>
      </c>
      <c r="E14" s="22"/>
      <c r="F14" s="22"/>
      <c r="G14" s="22"/>
      <c r="H14" s="22"/>
      <c r="I14" s="51">
        <f>SUM(I15:I18)</f>
        <v>13235.440912</v>
      </c>
    </row>
    <row r="15" spans="1:9" x14ac:dyDescent="0.25">
      <c r="A15" s="9" t="s">
        <v>96</v>
      </c>
      <c r="B15" s="46" t="s">
        <v>94</v>
      </c>
      <c r="C15" s="9" t="s">
        <v>15</v>
      </c>
      <c r="D15" s="10" t="s">
        <v>127</v>
      </c>
      <c r="E15" s="6" t="s">
        <v>16</v>
      </c>
      <c r="F15" s="7">
        <v>2</v>
      </c>
      <c r="G15" s="48">
        <v>201.78</v>
      </c>
      <c r="H15" s="49">
        <f>G15*1.2076</f>
        <v>243.66952800000001</v>
      </c>
      <c r="I15" s="49">
        <f>H15*F15</f>
        <v>487.33905600000003</v>
      </c>
    </row>
    <row r="16" spans="1:9" x14ac:dyDescent="0.25">
      <c r="A16" s="9" t="s">
        <v>96</v>
      </c>
      <c r="B16" s="46" t="s">
        <v>103</v>
      </c>
      <c r="C16" s="9" t="s">
        <v>90</v>
      </c>
      <c r="D16" s="16" t="s">
        <v>121</v>
      </c>
      <c r="E16" s="6" t="s">
        <v>58</v>
      </c>
      <c r="F16" s="7">
        <v>1</v>
      </c>
      <c r="G16" s="48">
        <v>4478.78</v>
      </c>
      <c r="H16" s="49">
        <f t="shared" ref="H16:H18" si="0">G16*1.2076</f>
        <v>5408.5747279999996</v>
      </c>
      <c r="I16" s="49">
        <f t="shared" ref="I16:I18" si="1">H16*F16</f>
        <v>5408.5747279999996</v>
      </c>
    </row>
    <row r="17" spans="1:12" x14ac:dyDescent="0.25">
      <c r="A17" s="9" t="s">
        <v>96</v>
      </c>
      <c r="B17" s="46" t="s">
        <v>104</v>
      </c>
      <c r="C17" s="9" t="s">
        <v>91</v>
      </c>
      <c r="D17" s="16" t="s">
        <v>105</v>
      </c>
      <c r="E17" s="6" t="s">
        <v>58</v>
      </c>
      <c r="F17" s="7">
        <v>1</v>
      </c>
      <c r="G17" s="48">
        <v>4974.1000000000004</v>
      </c>
      <c r="H17" s="49">
        <f t="shared" si="0"/>
        <v>6006.7231600000005</v>
      </c>
      <c r="I17" s="49">
        <f t="shared" si="1"/>
        <v>6006.7231600000005</v>
      </c>
    </row>
    <row r="18" spans="1:12" x14ac:dyDescent="0.25">
      <c r="A18" s="9" t="s">
        <v>96</v>
      </c>
      <c r="B18" s="46" t="s">
        <v>106</v>
      </c>
      <c r="C18" s="9" t="s">
        <v>120</v>
      </c>
      <c r="D18" s="16" t="s">
        <v>107</v>
      </c>
      <c r="E18" s="6" t="s">
        <v>58</v>
      </c>
      <c r="F18" s="7">
        <v>1</v>
      </c>
      <c r="G18" s="48">
        <v>1103.68</v>
      </c>
      <c r="H18" s="49">
        <f t="shared" si="0"/>
        <v>1332.8039680000002</v>
      </c>
      <c r="I18" s="49">
        <f t="shared" si="1"/>
        <v>1332.8039680000002</v>
      </c>
    </row>
    <row r="19" spans="1:12" x14ac:dyDescent="0.25">
      <c r="A19" s="11"/>
      <c r="B19" s="47"/>
      <c r="C19" s="11"/>
      <c r="D19" s="11"/>
      <c r="E19" s="11"/>
      <c r="F19" s="11"/>
      <c r="G19" s="11"/>
      <c r="H19" s="11"/>
      <c r="I19" s="11"/>
    </row>
    <row r="20" spans="1:12" x14ac:dyDescent="0.25">
      <c r="A20" s="21"/>
      <c r="B20" s="21"/>
      <c r="C20" s="21" t="s">
        <v>18</v>
      </c>
      <c r="D20" s="22" t="s">
        <v>19</v>
      </c>
      <c r="E20" s="22"/>
      <c r="F20" s="22"/>
      <c r="G20" s="22"/>
      <c r="H20" s="22"/>
      <c r="I20" s="51">
        <f>SUM(I21:I23)</f>
        <v>717993.47574599995</v>
      </c>
    </row>
    <row r="21" spans="1:12" ht="26.25" x14ac:dyDescent="0.25">
      <c r="A21" s="6" t="s">
        <v>96</v>
      </c>
      <c r="B21" s="46" t="s">
        <v>95</v>
      </c>
      <c r="C21" s="6" t="s">
        <v>20</v>
      </c>
      <c r="D21" s="12" t="s">
        <v>21</v>
      </c>
      <c r="E21" s="6" t="s">
        <v>22</v>
      </c>
      <c r="F21" s="7">
        <v>1</v>
      </c>
      <c r="G21" s="48">
        <v>8405.0300000000007</v>
      </c>
      <c r="H21" s="49">
        <f t="shared" ref="H21:H23" si="2">G21*1.2076</f>
        <v>10149.914228000001</v>
      </c>
      <c r="I21" s="49">
        <f t="shared" ref="I21:I23" si="3">H21*F21</f>
        <v>10149.914228000001</v>
      </c>
      <c r="K21" s="1"/>
      <c r="L21" s="2"/>
    </row>
    <row r="22" spans="1:12" ht="26.25" x14ac:dyDescent="0.25">
      <c r="A22" s="6" t="s">
        <v>96</v>
      </c>
      <c r="B22" s="46" t="s">
        <v>97</v>
      </c>
      <c r="C22" s="6" t="s">
        <v>23</v>
      </c>
      <c r="D22" s="13" t="s">
        <v>77</v>
      </c>
      <c r="E22" s="6" t="s">
        <v>17</v>
      </c>
      <c r="F22" s="7">
        <v>23.5</v>
      </c>
      <c r="G22" s="48">
        <v>2573.9299999999998</v>
      </c>
      <c r="H22" s="49">
        <f t="shared" si="2"/>
        <v>3108.2778679999997</v>
      </c>
      <c r="I22" s="49">
        <f t="shared" si="3"/>
        <v>73044.529897999993</v>
      </c>
    </row>
    <row r="23" spans="1:12" x14ac:dyDescent="0.25">
      <c r="A23" s="4" t="s">
        <v>96</v>
      </c>
      <c r="B23" s="46" t="s">
        <v>98</v>
      </c>
      <c r="C23" s="4" t="s">
        <v>24</v>
      </c>
      <c r="D23" s="13" t="s">
        <v>78</v>
      </c>
      <c r="E23" s="6" t="s">
        <v>17</v>
      </c>
      <c r="F23" s="7">
        <v>176.5</v>
      </c>
      <c r="G23" s="48">
        <v>2978.3</v>
      </c>
      <c r="H23" s="49">
        <f t="shared" si="2"/>
        <v>3596.5950800000001</v>
      </c>
      <c r="I23" s="49">
        <f t="shared" si="3"/>
        <v>634799.03162000002</v>
      </c>
    </row>
    <row r="24" spans="1:12" x14ac:dyDescent="0.25">
      <c r="A24" s="11"/>
      <c r="B24" s="47"/>
      <c r="C24" s="11"/>
      <c r="D24" s="11"/>
      <c r="E24" s="11"/>
      <c r="F24" s="11"/>
      <c r="G24" s="11"/>
      <c r="H24" s="47"/>
      <c r="I24" s="11"/>
    </row>
    <row r="25" spans="1:12" x14ac:dyDescent="0.25">
      <c r="A25" s="21"/>
      <c r="B25" s="21"/>
      <c r="C25" s="21" t="s">
        <v>25</v>
      </c>
      <c r="D25" s="22" t="s">
        <v>26</v>
      </c>
      <c r="E25" s="22"/>
      <c r="F25" s="22"/>
      <c r="G25" s="22"/>
      <c r="H25" s="22"/>
      <c r="I25" s="51">
        <f>SUM(I26)</f>
        <v>22799.488000000001</v>
      </c>
    </row>
    <row r="26" spans="1:12" x14ac:dyDescent="0.25">
      <c r="A26" s="9" t="s">
        <v>96</v>
      </c>
      <c r="B26" s="46" t="s">
        <v>99</v>
      </c>
      <c r="C26" s="9" t="s">
        <v>27</v>
      </c>
      <c r="D26" s="10" t="s">
        <v>79</v>
      </c>
      <c r="E26" s="6" t="s">
        <v>17</v>
      </c>
      <c r="F26" s="7">
        <v>200</v>
      </c>
      <c r="G26" s="48">
        <v>94.4</v>
      </c>
      <c r="H26" s="49">
        <f t="shared" ref="H26" si="4">G26*1.2076</f>
        <v>113.99744000000001</v>
      </c>
      <c r="I26" s="49">
        <f t="shared" ref="I26" si="5">H26*F26</f>
        <v>22799.488000000001</v>
      </c>
    </row>
    <row r="27" spans="1:12" x14ac:dyDescent="0.25">
      <c r="A27" s="11"/>
      <c r="B27" s="47"/>
      <c r="C27" s="11"/>
      <c r="D27" s="11"/>
      <c r="E27" s="11"/>
      <c r="F27" s="11"/>
      <c r="G27" s="11"/>
      <c r="H27" s="11"/>
      <c r="I27" s="11"/>
    </row>
    <row r="28" spans="1:12" x14ac:dyDescent="0.25">
      <c r="A28" s="21"/>
      <c r="B28" s="21"/>
      <c r="C28" s="21" t="s">
        <v>28</v>
      </c>
      <c r="D28" s="22" t="s">
        <v>29</v>
      </c>
      <c r="E28" s="22"/>
      <c r="F28" s="22"/>
      <c r="G28" s="22"/>
      <c r="H28" s="22"/>
      <c r="I28" s="51">
        <f>SUM(I29:I31)</f>
        <v>583444.39250000007</v>
      </c>
    </row>
    <row r="29" spans="1:12" ht="26.25" x14ac:dyDescent="0.25">
      <c r="A29" s="6" t="s">
        <v>96</v>
      </c>
      <c r="B29" s="46" t="s">
        <v>100</v>
      </c>
      <c r="C29" s="6" t="s">
        <v>30</v>
      </c>
      <c r="D29" s="13" t="s">
        <v>80</v>
      </c>
      <c r="E29" s="6" t="s">
        <v>17</v>
      </c>
      <c r="F29" s="7">
        <v>24</v>
      </c>
      <c r="G29" s="48">
        <v>2844.21</v>
      </c>
      <c r="H29" s="49">
        <f t="shared" ref="H29:H31" si="6">G29*1.2076</f>
        <v>3434.6679960000001</v>
      </c>
      <c r="I29" s="49">
        <f t="shared" ref="I29:I31" si="7">H29*F29</f>
        <v>82432.031904000003</v>
      </c>
    </row>
    <row r="30" spans="1:12" ht="26.25" x14ac:dyDescent="0.25">
      <c r="A30" s="6" t="s">
        <v>96</v>
      </c>
      <c r="B30" s="46" t="s">
        <v>119</v>
      </c>
      <c r="C30" s="6" t="s">
        <v>31</v>
      </c>
      <c r="D30" s="13" t="s">
        <v>81</v>
      </c>
      <c r="E30" s="6" t="s">
        <v>17</v>
      </c>
      <c r="F30" s="7">
        <v>80</v>
      </c>
      <c r="G30" s="48">
        <v>864.05</v>
      </c>
      <c r="H30" s="49">
        <f t="shared" si="6"/>
        <v>1043.42678</v>
      </c>
      <c r="I30" s="49">
        <f t="shared" si="7"/>
        <v>83474.142399999997</v>
      </c>
    </row>
    <row r="31" spans="1:12" x14ac:dyDescent="0.25">
      <c r="A31" s="6" t="s">
        <v>96</v>
      </c>
      <c r="B31" s="46" t="s">
        <v>101</v>
      </c>
      <c r="C31" s="6" t="s">
        <v>32</v>
      </c>
      <c r="D31" s="13" t="s">
        <v>82</v>
      </c>
      <c r="E31" s="6" t="s">
        <v>17</v>
      </c>
      <c r="F31" s="7">
        <v>121</v>
      </c>
      <c r="G31" s="48">
        <v>2857.51</v>
      </c>
      <c r="H31" s="49">
        <f t="shared" si="6"/>
        <v>3450.7290760000001</v>
      </c>
      <c r="I31" s="49">
        <f t="shared" si="7"/>
        <v>417538.21819600003</v>
      </c>
    </row>
    <row r="32" spans="1:12" x14ac:dyDescent="0.25">
      <c r="A32" s="11"/>
      <c r="B32" s="47"/>
      <c r="C32" s="11"/>
      <c r="D32" s="11"/>
      <c r="E32" s="11"/>
      <c r="F32" s="11"/>
      <c r="G32" s="11"/>
      <c r="H32" s="11"/>
      <c r="I32" s="11"/>
    </row>
    <row r="33" spans="1:9" x14ac:dyDescent="0.25">
      <c r="A33" s="21"/>
      <c r="B33" s="21"/>
      <c r="C33" s="21" t="s">
        <v>33</v>
      </c>
      <c r="D33" s="22" t="s">
        <v>34</v>
      </c>
      <c r="E33" s="22"/>
      <c r="F33" s="22"/>
      <c r="G33" s="22"/>
      <c r="H33" s="22"/>
      <c r="I33" s="51">
        <f>SUM(I34)</f>
        <v>80666.351640000008</v>
      </c>
    </row>
    <row r="34" spans="1:9" ht="26.25" x14ac:dyDescent="0.25">
      <c r="A34" s="6" t="s">
        <v>96</v>
      </c>
      <c r="B34" s="46" t="s">
        <v>102</v>
      </c>
      <c r="C34" s="6" t="s">
        <v>35</v>
      </c>
      <c r="D34" s="13" t="s">
        <v>36</v>
      </c>
      <c r="E34" s="6" t="s">
        <v>37</v>
      </c>
      <c r="F34" s="7">
        <v>30</v>
      </c>
      <c r="G34" s="48">
        <v>2226.63</v>
      </c>
      <c r="H34" s="49">
        <f t="shared" ref="H34" si="8">G34*1.2076</f>
        <v>2688.8783880000001</v>
      </c>
      <c r="I34" s="49">
        <f t="shared" ref="I34" si="9">H34*F34</f>
        <v>80666.351640000008</v>
      </c>
    </row>
    <row r="35" spans="1:9" x14ac:dyDescent="0.25">
      <c r="A35" s="11"/>
      <c r="B35" s="47"/>
      <c r="C35" s="11"/>
      <c r="D35" s="11"/>
      <c r="E35" s="11"/>
      <c r="F35" s="11"/>
      <c r="G35" s="11"/>
      <c r="H35" s="11"/>
      <c r="I35" s="11"/>
    </row>
    <row r="36" spans="1:9" x14ac:dyDescent="0.25">
      <c r="A36" s="21"/>
      <c r="B36" s="21"/>
      <c r="C36" s="21" t="s">
        <v>38</v>
      </c>
      <c r="D36" s="22" t="s">
        <v>39</v>
      </c>
      <c r="E36" s="22"/>
      <c r="F36" s="22"/>
      <c r="G36" s="22"/>
      <c r="H36" s="22"/>
      <c r="I36" s="51">
        <f>SUM(I37)</f>
        <v>4977.8141471999998</v>
      </c>
    </row>
    <row r="37" spans="1:9" x14ac:dyDescent="0.25">
      <c r="A37" s="9" t="s">
        <v>108</v>
      </c>
      <c r="B37" s="9">
        <v>70170133</v>
      </c>
      <c r="C37" s="9" t="s">
        <v>40</v>
      </c>
      <c r="D37" s="14" t="s">
        <v>41</v>
      </c>
      <c r="E37" s="6" t="s">
        <v>37</v>
      </c>
      <c r="F37" s="7">
        <v>3.6</v>
      </c>
      <c r="G37" s="48">
        <v>1145.02</v>
      </c>
      <c r="H37" s="49">
        <f t="shared" ref="H37" si="10">G37*1.2076</f>
        <v>1382.726152</v>
      </c>
      <c r="I37" s="49">
        <f t="shared" ref="I37" si="11">H37*F37</f>
        <v>4977.8141471999998</v>
      </c>
    </row>
    <row r="38" spans="1:9" x14ac:dyDescent="0.25">
      <c r="A38" s="11"/>
      <c r="B38" s="47"/>
      <c r="C38" s="11"/>
      <c r="D38" s="11"/>
      <c r="E38" s="11"/>
      <c r="F38" s="11"/>
      <c r="G38" s="11"/>
      <c r="H38" s="11"/>
      <c r="I38" s="11"/>
    </row>
    <row r="39" spans="1:9" x14ac:dyDescent="0.25">
      <c r="A39" s="21"/>
      <c r="B39" s="21"/>
      <c r="C39" s="21" t="s">
        <v>42</v>
      </c>
      <c r="D39" s="22" t="s">
        <v>43</v>
      </c>
      <c r="E39" s="22"/>
      <c r="F39" s="22"/>
      <c r="G39" s="22"/>
      <c r="H39" s="22"/>
      <c r="I39" s="51">
        <f>SUM(I40:I42)</f>
        <v>27974.392128000003</v>
      </c>
    </row>
    <row r="40" spans="1:9" x14ac:dyDescent="0.25">
      <c r="A40" s="9" t="s">
        <v>96</v>
      </c>
      <c r="B40" s="46" t="s">
        <v>109</v>
      </c>
      <c r="C40" s="9" t="s">
        <v>44</v>
      </c>
      <c r="D40" s="16" t="s">
        <v>110</v>
      </c>
      <c r="E40" s="6" t="s">
        <v>45</v>
      </c>
      <c r="F40" s="7">
        <v>24</v>
      </c>
      <c r="G40" s="48">
        <v>565.22</v>
      </c>
      <c r="H40" s="49">
        <f t="shared" ref="H40:H42" si="12">G40*1.2076</f>
        <v>682.55967200000009</v>
      </c>
      <c r="I40" s="49">
        <f t="shared" ref="I40:I42" si="13">H40*F40</f>
        <v>16381.432128000002</v>
      </c>
    </row>
    <row r="41" spans="1:9" x14ac:dyDescent="0.25">
      <c r="A41" s="9" t="s">
        <v>96</v>
      </c>
      <c r="B41" s="46" t="s">
        <v>109</v>
      </c>
      <c r="C41" s="9" t="s">
        <v>46</v>
      </c>
      <c r="D41" s="14" t="s">
        <v>86</v>
      </c>
      <c r="E41" s="6" t="s">
        <v>45</v>
      </c>
      <c r="F41" s="7">
        <v>16</v>
      </c>
      <c r="G41" s="48">
        <v>300</v>
      </c>
      <c r="H41" s="49">
        <f t="shared" si="12"/>
        <v>362.28000000000003</v>
      </c>
      <c r="I41" s="49">
        <f t="shared" si="13"/>
        <v>5796.4800000000005</v>
      </c>
    </row>
    <row r="42" spans="1:9" x14ac:dyDescent="0.25">
      <c r="A42" s="9" t="s">
        <v>96</v>
      </c>
      <c r="B42" s="46" t="s">
        <v>109</v>
      </c>
      <c r="C42" s="9" t="s">
        <v>47</v>
      </c>
      <c r="D42" s="14" t="s">
        <v>87</v>
      </c>
      <c r="E42" s="6" t="s">
        <v>45</v>
      </c>
      <c r="F42" s="7">
        <v>16</v>
      </c>
      <c r="G42" s="48">
        <v>300</v>
      </c>
      <c r="H42" s="49">
        <f t="shared" si="12"/>
        <v>362.28000000000003</v>
      </c>
      <c r="I42" s="49">
        <f t="shared" si="13"/>
        <v>5796.4800000000005</v>
      </c>
    </row>
    <row r="43" spans="1:9" x14ac:dyDescent="0.25">
      <c r="A43" s="11"/>
      <c r="B43" s="47"/>
      <c r="C43" s="11"/>
      <c r="D43" s="11"/>
      <c r="E43" s="11"/>
      <c r="F43" s="11"/>
      <c r="G43" s="11"/>
      <c r="H43" s="11"/>
      <c r="I43" s="11"/>
    </row>
    <row r="44" spans="1:9" x14ac:dyDescent="0.25">
      <c r="A44" s="21"/>
      <c r="B44" s="21"/>
      <c r="C44" s="21" t="s">
        <v>48</v>
      </c>
      <c r="D44" s="22" t="s">
        <v>49</v>
      </c>
      <c r="E44" s="22"/>
      <c r="F44" s="22"/>
      <c r="G44" s="22"/>
      <c r="H44" s="22"/>
      <c r="I44" s="51">
        <f>SUM(I45:I47)</f>
        <v>13311.833688000001</v>
      </c>
    </row>
    <row r="45" spans="1:9" x14ac:dyDescent="0.25">
      <c r="A45" s="9" t="s">
        <v>96</v>
      </c>
      <c r="B45" s="46" t="s">
        <v>111</v>
      </c>
      <c r="C45" s="9" t="s">
        <v>50</v>
      </c>
      <c r="D45" s="16" t="s">
        <v>112</v>
      </c>
      <c r="E45" s="6" t="s">
        <v>45</v>
      </c>
      <c r="F45" s="7">
        <v>24</v>
      </c>
      <c r="G45" s="48">
        <v>368.46</v>
      </c>
      <c r="H45" s="49">
        <f t="shared" ref="H45:H47" si="14">G45*1.2076</f>
        <v>444.95229599999999</v>
      </c>
      <c r="I45" s="49">
        <f t="shared" ref="I45:I47" si="15">H45*F45</f>
        <v>10678.855104</v>
      </c>
    </row>
    <row r="46" spans="1:9" x14ac:dyDescent="0.25">
      <c r="A46" s="9" t="s">
        <v>96</v>
      </c>
      <c r="B46" s="46" t="s">
        <v>111</v>
      </c>
      <c r="C46" s="9" t="s">
        <v>51</v>
      </c>
      <c r="D46" s="10" t="s">
        <v>83</v>
      </c>
      <c r="E46" s="6" t="s">
        <v>45</v>
      </c>
      <c r="F46" s="7">
        <v>3</v>
      </c>
      <c r="G46" s="48">
        <v>368.46</v>
      </c>
      <c r="H46" s="49">
        <f t="shared" si="14"/>
        <v>444.95229599999999</v>
      </c>
      <c r="I46" s="49">
        <f t="shared" si="15"/>
        <v>1334.856888</v>
      </c>
    </row>
    <row r="47" spans="1:9" x14ac:dyDescent="0.25">
      <c r="A47" s="9" t="s">
        <v>96</v>
      </c>
      <c r="B47" s="46" t="s">
        <v>113</v>
      </c>
      <c r="C47" s="9" t="s">
        <v>52</v>
      </c>
      <c r="D47" s="14" t="s">
        <v>53</v>
      </c>
      <c r="E47" s="6" t="s">
        <v>45</v>
      </c>
      <c r="F47" s="7">
        <v>3</v>
      </c>
      <c r="G47" s="48">
        <v>358.32</v>
      </c>
      <c r="H47" s="49">
        <f t="shared" si="14"/>
        <v>432.70723199999998</v>
      </c>
      <c r="I47" s="49">
        <f t="shared" si="15"/>
        <v>1298.1216959999999</v>
      </c>
    </row>
    <row r="48" spans="1:9" x14ac:dyDescent="0.25">
      <c r="A48" s="9"/>
      <c r="B48" s="47"/>
      <c r="C48" s="11"/>
      <c r="D48" s="11"/>
      <c r="E48" s="11"/>
      <c r="F48" s="11"/>
      <c r="G48" s="11"/>
      <c r="H48" s="11"/>
      <c r="I48" s="11"/>
    </row>
    <row r="49" spans="1:9" x14ac:dyDescent="0.25">
      <c r="A49" s="21"/>
      <c r="B49" s="21"/>
      <c r="C49" s="21" t="s">
        <v>54</v>
      </c>
      <c r="D49" s="22" t="s">
        <v>55</v>
      </c>
      <c r="E49" s="22"/>
      <c r="F49" s="22"/>
      <c r="G49" s="22"/>
      <c r="H49" s="22"/>
      <c r="I49" s="51">
        <f>SUM(I50)</f>
        <v>4030.78766</v>
      </c>
    </row>
    <row r="50" spans="1:9" x14ac:dyDescent="0.25">
      <c r="A50" s="9" t="s">
        <v>96</v>
      </c>
      <c r="B50" s="46" t="s">
        <v>114</v>
      </c>
      <c r="C50" s="9" t="s">
        <v>56</v>
      </c>
      <c r="D50" s="14" t="s">
        <v>57</v>
      </c>
      <c r="E50" s="6" t="s">
        <v>58</v>
      </c>
      <c r="F50" s="7">
        <v>1</v>
      </c>
      <c r="G50" s="48">
        <v>3337.85</v>
      </c>
      <c r="H50" s="49">
        <f t="shared" ref="H50" si="16">G50*1.2076</f>
        <v>4030.78766</v>
      </c>
      <c r="I50" s="49">
        <f t="shared" ref="I50" si="17">H50*F50</f>
        <v>4030.78766</v>
      </c>
    </row>
    <row r="51" spans="1:9" x14ac:dyDescent="0.25">
      <c r="A51" s="11"/>
      <c r="B51" s="47"/>
      <c r="C51" s="11"/>
      <c r="D51" s="11"/>
      <c r="E51" s="11"/>
      <c r="F51" s="11"/>
      <c r="G51" s="11"/>
      <c r="H51" s="11"/>
      <c r="I51" s="11"/>
    </row>
    <row r="52" spans="1:9" x14ac:dyDescent="0.25">
      <c r="A52" s="21"/>
      <c r="B52" s="21"/>
      <c r="C52" s="21" t="s">
        <v>59</v>
      </c>
      <c r="D52" s="22" t="s">
        <v>60</v>
      </c>
      <c r="E52" s="22"/>
      <c r="F52" s="22"/>
      <c r="G52" s="22"/>
      <c r="H52" s="22"/>
      <c r="I52" s="51">
        <f>SUM(I53)</f>
        <v>2095.0893920000003</v>
      </c>
    </row>
    <row r="53" spans="1:9" ht="26.25" x14ac:dyDescent="0.25">
      <c r="A53" s="6" t="s">
        <v>96</v>
      </c>
      <c r="B53" s="46" t="s">
        <v>115</v>
      </c>
      <c r="C53" s="6" t="s">
        <v>61</v>
      </c>
      <c r="D53" s="12" t="s">
        <v>62</v>
      </c>
      <c r="E53" s="6" t="s">
        <v>63</v>
      </c>
      <c r="F53" s="7">
        <v>1</v>
      </c>
      <c r="G53" s="48">
        <v>1734.92</v>
      </c>
      <c r="H53" s="49">
        <f t="shared" ref="H53" si="18">G53*1.2076</f>
        <v>2095.0893920000003</v>
      </c>
      <c r="I53" s="49">
        <f t="shared" ref="I53" si="19">H53*F53</f>
        <v>2095.0893920000003</v>
      </c>
    </row>
    <row r="54" spans="1:9" x14ac:dyDescent="0.25">
      <c r="A54" s="11"/>
      <c r="B54" s="47"/>
      <c r="C54" s="11"/>
      <c r="D54" s="11"/>
      <c r="E54" s="11"/>
      <c r="F54" s="11"/>
      <c r="G54" s="11"/>
      <c r="H54" s="11"/>
      <c r="I54" s="11"/>
    </row>
    <row r="55" spans="1:9" x14ac:dyDescent="0.25">
      <c r="A55" s="21"/>
      <c r="B55" s="21"/>
      <c r="C55" s="21" t="s">
        <v>64</v>
      </c>
      <c r="D55" s="22" t="s">
        <v>67</v>
      </c>
      <c r="E55" s="22"/>
      <c r="F55" s="22"/>
      <c r="G55" s="22"/>
      <c r="H55" s="22"/>
      <c r="I55" s="51">
        <f>SUM(I56)</f>
        <v>3481.5711800000004</v>
      </c>
    </row>
    <row r="56" spans="1:9" x14ac:dyDescent="0.25">
      <c r="A56" s="9" t="s">
        <v>96</v>
      </c>
      <c r="B56" s="46" t="s">
        <v>116</v>
      </c>
      <c r="C56" s="15" t="s">
        <v>65</v>
      </c>
      <c r="D56" s="14" t="s">
        <v>69</v>
      </c>
      <c r="E56" s="6" t="s">
        <v>70</v>
      </c>
      <c r="F56" s="7">
        <v>1</v>
      </c>
      <c r="G56" s="48">
        <v>2883.05</v>
      </c>
      <c r="H56" s="49">
        <f t="shared" ref="H56" si="20">G56*1.2076</f>
        <v>3481.5711800000004</v>
      </c>
      <c r="I56" s="49">
        <f t="shared" ref="I56" si="21">H56*F56</f>
        <v>3481.5711800000004</v>
      </c>
    </row>
    <row r="57" spans="1:9" x14ac:dyDescent="0.25">
      <c r="A57" s="11"/>
      <c r="B57" s="47"/>
      <c r="C57" s="11"/>
      <c r="D57" s="11"/>
      <c r="E57" s="11"/>
      <c r="F57" s="11"/>
      <c r="G57" s="11"/>
      <c r="H57" s="11"/>
      <c r="I57" s="11"/>
    </row>
    <row r="58" spans="1:9" x14ac:dyDescent="0.25">
      <c r="A58" s="21"/>
      <c r="B58" s="21"/>
      <c r="C58" s="21" t="s">
        <v>66</v>
      </c>
      <c r="D58" s="22" t="s">
        <v>71</v>
      </c>
      <c r="E58" s="22"/>
      <c r="F58" s="22"/>
      <c r="G58" s="22"/>
      <c r="H58" s="22"/>
      <c r="I58" s="50">
        <f>SUM(I59:I60)</f>
        <v>59764.691571999996</v>
      </c>
    </row>
    <row r="59" spans="1:9" ht="85.5" customHeight="1" x14ac:dyDescent="0.25">
      <c r="A59" s="6" t="s">
        <v>96</v>
      </c>
      <c r="B59" s="46" t="s">
        <v>118</v>
      </c>
      <c r="C59" s="4" t="s">
        <v>68</v>
      </c>
      <c r="D59" s="5" t="s">
        <v>85</v>
      </c>
      <c r="E59" s="6" t="s">
        <v>72</v>
      </c>
      <c r="F59" s="7">
        <v>1</v>
      </c>
      <c r="G59" s="48">
        <v>98.47</v>
      </c>
      <c r="H59" s="49">
        <f t="shared" ref="H59:H60" si="22">G59*1.2076</f>
        <v>118.912372</v>
      </c>
      <c r="I59" s="49">
        <f t="shared" ref="I59:I60" si="23">H59*F59</f>
        <v>118.912372</v>
      </c>
    </row>
    <row r="60" spans="1:9" ht="30" customHeight="1" x14ac:dyDescent="0.25">
      <c r="A60" s="6" t="s">
        <v>96</v>
      </c>
      <c r="B60" s="46" t="s">
        <v>117</v>
      </c>
      <c r="C60" s="4" t="s">
        <v>84</v>
      </c>
      <c r="D60" s="5" t="s">
        <v>88</v>
      </c>
      <c r="E60" s="6" t="s">
        <v>17</v>
      </c>
      <c r="F60" s="7">
        <v>72</v>
      </c>
      <c r="G60" s="48">
        <v>686</v>
      </c>
      <c r="H60" s="49">
        <f t="shared" si="22"/>
        <v>828.41359999999997</v>
      </c>
      <c r="I60" s="49">
        <f t="shared" si="23"/>
        <v>59645.779199999997</v>
      </c>
    </row>
    <row r="61" spans="1:9" x14ac:dyDescent="0.25">
      <c r="A61" s="11"/>
      <c r="B61" s="11"/>
      <c r="C61" s="11"/>
      <c r="D61" s="11"/>
      <c r="E61" s="11"/>
      <c r="F61" s="11"/>
      <c r="G61" s="47"/>
      <c r="H61" s="11"/>
      <c r="I61" s="11"/>
    </row>
    <row r="62" spans="1:9" ht="21.75" customHeight="1" x14ac:dyDescent="0.25">
      <c r="A62" s="23" t="s">
        <v>73</v>
      </c>
      <c r="B62" s="23"/>
      <c r="C62" s="23"/>
      <c r="D62" s="23"/>
      <c r="E62" s="23"/>
      <c r="F62" s="23"/>
      <c r="G62" s="23"/>
      <c r="H62" s="23"/>
      <c r="I62" s="24">
        <f>I58+I55+I52+I49+I44+I39+I36+I33+I28+I25+I20+I14</f>
        <v>1533775.3285651999</v>
      </c>
    </row>
    <row r="63" spans="1:9" x14ac:dyDescent="0.25">
      <c r="A63" s="25" t="s">
        <v>128</v>
      </c>
      <c r="B63" s="25"/>
      <c r="C63" s="25"/>
      <c r="D63" s="25"/>
      <c r="E63" s="25"/>
      <c r="F63" s="25"/>
      <c r="G63" s="25"/>
      <c r="H63" s="25"/>
      <c r="I63" s="25"/>
    </row>
    <row r="64" spans="1:9" ht="7.5" customHeight="1" x14ac:dyDescent="0.25">
      <c r="A64" s="25"/>
      <c r="B64" s="25"/>
      <c r="C64" s="25"/>
      <c r="D64" s="25"/>
      <c r="E64" s="25"/>
      <c r="F64" s="25"/>
      <c r="G64" s="25"/>
      <c r="H64" s="25"/>
      <c r="I64" s="25"/>
    </row>
    <row r="65" spans="1:9" x14ac:dyDescent="0.25">
      <c r="A65" s="26"/>
      <c r="B65" s="27"/>
      <c r="C65" s="27"/>
      <c r="D65" s="27"/>
      <c r="E65" s="28"/>
      <c r="F65" s="28"/>
      <c r="G65" s="28"/>
      <c r="H65" s="28"/>
      <c r="I65" s="29"/>
    </row>
    <row r="66" spans="1:9" x14ac:dyDescent="0.25">
      <c r="A66" s="26"/>
      <c r="B66" s="27"/>
      <c r="C66" s="27"/>
      <c r="D66" s="27"/>
      <c r="E66" s="28"/>
      <c r="F66" s="28"/>
      <c r="G66" s="28"/>
      <c r="H66" s="28"/>
      <c r="I66" s="29"/>
    </row>
    <row r="67" spans="1:9" x14ac:dyDescent="0.25">
      <c r="A67" s="30"/>
      <c r="B67" s="27"/>
      <c r="C67" s="27"/>
      <c r="D67" s="27"/>
      <c r="E67" s="30"/>
      <c r="F67" s="30"/>
      <c r="G67" s="30"/>
      <c r="H67" s="30"/>
      <c r="I67" s="29"/>
    </row>
    <row r="68" spans="1:9" x14ac:dyDescent="0.25">
      <c r="A68" s="26" t="s">
        <v>122</v>
      </c>
      <c r="B68" s="27"/>
      <c r="C68" s="27"/>
      <c r="D68" s="27"/>
      <c r="E68" s="28"/>
      <c r="F68" s="28"/>
      <c r="G68" s="28"/>
      <c r="H68" s="28"/>
      <c r="I68" s="29" t="s">
        <v>123</v>
      </c>
    </row>
    <row r="69" spans="1:9" x14ac:dyDescent="0.25">
      <c r="A69" s="30" t="s">
        <v>124</v>
      </c>
      <c r="B69" s="27"/>
      <c r="C69" s="27"/>
      <c r="D69" s="27"/>
      <c r="E69" s="30"/>
      <c r="F69" s="30"/>
      <c r="G69" s="30"/>
      <c r="H69" s="30"/>
      <c r="I69" s="29" t="s">
        <v>125</v>
      </c>
    </row>
    <row r="70" spans="1:9" x14ac:dyDescent="0.25">
      <c r="A70" s="26"/>
      <c r="B70" s="27"/>
      <c r="C70" s="27"/>
      <c r="D70" s="27"/>
      <c r="E70" s="28"/>
      <c r="F70" s="28"/>
      <c r="G70" s="28"/>
      <c r="H70" s="28"/>
      <c r="I70" s="29"/>
    </row>
    <row r="71" spans="1:9" x14ac:dyDescent="0.25">
      <c r="A71" s="30"/>
      <c r="B71" s="27"/>
      <c r="C71" s="27"/>
      <c r="D71" s="27"/>
      <c r="E71" s="30"/>
      <c r="F71" s="30"/>
      <c r="G71" s="30"/>
      <c r="H71" s="30"/>
      <c r="I71" s="29"/>
    </row>
  </sheetData>
  <mergeCells count="22">
    <mergeCell ref="D55:H55"/>
    <mergeCell ref="D58:H58"/>
    <mergeCell ref="A62:H62"/>
    <mergeCell ref="A63:I64"/>
    <mergeCell ref="D39:H39"/>
    <mergeCell ref="D44:H44"/>
    <mergeCell ref="D49:H49"/>
    <mergeCell ref="D52:H52"/>
    <mergeCell ref="D20:H20"/>
    <mergeCell ref="D25:H25"/>
    <mergeCell ref="D28:H28"/>
    <mergeCell ref="D33:H33"/>
    <mergeCell ref="D36:H36"/>
    <mergeCell ref="D8:I8"/>
    <mergeCell ref="D10:I10"/>
    <mergeCell ref="D13:I13"/>
    <mergeCell ref="D14:H14"/>
    <mergeCell ref="A2:I2"/>
    <mergeCell ref="A3:I3"/>
    <mergeCell ref="D4:I4"/>
    <mergeCell ref="D6:I6"/>
    <mergeCell ref="D7:I7"/>
  </mergeCells>
  <conditionalFormatting sqref="B15">
    <cfRule type="expression" dxfId="50" priority="51" stopIfTrue="1">
      <formula>H15&lt;6</formula>
    </cfRule>
  </conditionalFormatting>
  <conditionalFormatting sqref="G15">
    <cfRule type="expression" dxfId="49" priority="50" stopIfTrue="1">
      <formula>H15&lt;6</formula>
    </cfRule>
  </conditionalFormatting>
  <conditionalFormatting sqref="B21">
    <cfRule type="expression" dxfId="48" priority="49" stopIfTrue="1">
      <formula>H21&lt;6</formula>
    </cfRule>
  </conditionalFormatting>
  <conditionalFormatting sqref="G21">
    <cfRule type="expression" dxfId="47" priority="48" stopIfTrue="1">
      <formula>H21&lt;6</formula>
    </cfRule>
  </conditionalFormatting>
  <conditionalFormatting sqref="B22">
    <cfRule type="expression" dxfId="46" priority="47" stopIfTrue="1">
      <formula>H22&lt;6</formula>
    </cfRule>
  </conditionalFormatting>
  <conditionalFormatting sqref="G22">
    <cfRule type="expression" dxfId="45" priority="46" stopIfTrue="1">
      <formula>H22&lt;6</formula>
    </cfRule>
  </conditionalFormatting>
  <conditionalFormatting sqref="B23">
    <cfRule type="expression" dxfId="44" priority="45" stopIfTrue="1">
      <formula>H23&lt;6</formula>
    </cfRule>
  </conditionalFormatting>
  <conditionalFormatting sqref="G23">
    <cfRule type="expression" dxfId="43" priority="44" stopIfTrue="1">
      <formula>H23&lt;6</formula>
    </cfRule>
  </conditionalFormatting>
  <conditionalFormatting sqref="B26">
    <cfRule type="expression" dxfId="42" priority="43" stopIfTrue="1">
      <formula>H26&lt;6</formula>
    </cfRule>
  </conditionalFormatting>
  <conditionalFormatting sqref="G26">
    <cfRule type="expression" dxfId="41" priority="42" stopIfTrue="1">
      <formula>H26&lt;6</formula>
    </cfRule>
  </conditionalFormatting>
  <conditionalFormatting sqref="B29">
    <cfRule type="expression" dxfId="40" priority="41" stopIfTrue="1">
      <formula>H29&lt;6</formula>
    </cfRule>
  </conditionalFormatting>
  <conditionalFormatting sqref="G29">
    <cfRule type="expression" dxfId="39" priority="40" stopIfTrue="1">
      <formula>H29&lt;6</formula>
    </cfRule>
  </conditionalFormatting>
  <conditionalFormatting sqref="B31">
    <cfRule type="expression" dxfId="38" priority="39" stopIfTrue="1">
      <formula>H31&lt;6</formula>
    </cfRule>
  </conditionalFormatting>
  <conditionalFormatting sqref="G31">
    <cfRule type="expression" dxfId="37" priority="38" stopIfTrue="1">
      <formula>H31&lt;6</formula>
    </cfRule>
  </conditionalFormatting>
  <conditionalFormatting sqref="B34">
    <cfRule type="expression" dxfId="36" priority="37" stopIfTrue="1">
      <formula>H34&lt;6</formula>
    </cfRule>
  </conditionalFormatting>
  <conditionalFormatting sqref="G34">
    <cfRule type="expression" dxfId="35" priority="36" stopIfTrue="1">
      <formula>H34&lt;6</formula>
    </cfRule>
  </conditionalFormatting>
  <conditionalFormatting sqref="B16">
    <cfRule type="expression" dxfId="34" priority="35" stopIfTrue="1">
      <formula>H16&lt;6</formula>
    </cfRule>
  </conditionalFormatting>
  <conditionalFormatting sqref="D16">
    <cfRule type="expression" dxfId="33" priority="34" stopIfTrue="1">
      <formula>I16&lt;6</formula>
    </cfRule>
  </conditionalFormatting>
  <conditionalFormatting sqref="G16">
    <cfRule type="expression" dxfId="32" priority="33" stopIfTrue="1">
      <formula>H16&lt;6</formula>
    </cfRule>
  </conditionalFormatting>
  <conditionalFormatting sqref="B17">
    <cfRule type="expression" dxfId="31" priority="32" stopIfTrue="1">
      <formula>H17&lt;6</formula>
    </cfRule>
  </conditionalFormatting>
  <conditionalFormatting sqref="D17">
    <cfRule type="expression" dxfId="30" priority="31" stopIfTrue="1">
      <formula>I17&lt;6</formula>
    </cfRule>
  </conditionalFormatting>
  <conditionalFormatting sqref="G17">
    <cfRule type="expression" dxfId="29" priority="30" stopIfTrue="1">
      <formula>H17&lt;6</formula>
    </cfRule>
  </conditionalFormatting>
  <conditionalFormatting sqref="B18">
    <cfRule type="expression" dxfId="28" priority="29" stopIfTrue="1">
      <formula>H18&lt;6</formula>
    </cfRule>
  </conditionalFormatting>
  <conditionalFormatting sqref="D18">
    <cfRule type="expression" dxfId="27" priority="28" stopIfTrue="1">
      <formula>I18&lt;6</formula>
    </cfRule>
  </conditionalFormatting>
  <conditionalFormatting sqref="G18">
    <cfRule type="expression" dxfId="26" priority="27" stopIfTrue="1">
      <formula>H18&lt;6</formula>
    </cfRule>
  </conditionalFormatting>
  <conditionalFormatting sqref="B40">
    <cfRule type="expression" dxfId="25" priority="26" stopIfTrue="1">
      <formula>H40&lt;6</formula>
    </cfRule>
  </conditionalFormatting>
  <conditionalFormatting sqref="G40">
    <cfRule type="expression" dxfId="24" priority="25" stopIfTrue="1">
      <formula>H40&lt;6</formula>
    </cfRule>
  </conditionalFormatting>
  <conditionalFormatting sqref="D40">
    <cfRule type="expression" dxfId="23" priority="24" stopIfTrue="1">
      <formula>I40&lt;6</formula>
    </cfRule>
  </conditionalFormatting>
  <conditionalFormatting sqref="B45">
    <cfRule type="expression" dxfId="22" priority="23" stopIfTrue="1">
      <formula>H45&lt;6</formula>
    </cfRule>
  </conditionalFormatting>
  <conditionalFormatting sqref="D45">
    <cfRule type="expression" dxfId="21" priority="22" stopIfTrue="1">
      <formula>I45&lt;6</formula>
    </cfRule>
  </conditionalFormatting>
  <conditionalFormatting sqref="G45">
    <cfRule type="expression" dxfId="20" priority="21" stopIfTrue="1">
      <formula>H45&lt;6</formula>
    </cfRule>
  </conditionalFormatting>
  <conditionalFormatting sqref="B47">
    <cfRule type="expression" dxfId="19" priority="20" stopIfTrue="1">
      <formula>H47&lt;6</formula>
    </cfRule>
  </conditionalFormatting>
  <conditionalFormatting sqref="G47">
    <cfRule type="expression" dxfId="18" priority="19" stopIfTrue="1">
      <formula>H47&lt;6</formula>
    </cfRule>
  </conditionalFormatting>
  <conditionalFormatting sqref="B50">
    <cfRule type="expression" dxfId="17" priority="18" stopIfTrue="1">
      <formula>H50&lt;6</formula>
    </cfRule>
  </conditionalFormatting>
  <conditionalFormatting sqref="G50">
    <cfRule type="expression" dxfId="16" priority="17" stopIfTrue="1">
      <formula>H50&lt;6</formula>
    </cfRule>
  </conditionalFormatting>
  <conditionalFormatting sqref="B53">
    <cfRule type="expression" dxfId="15" priority="16" stopIfTrue="1">
      <formula>H53&lt;6</formula>
    </cfRule>
  </conditionalFormatting>
  <conditionalFormatting sqref="G53">
    <cfRule type="expression" dxfId="14" priority="15" stopIfTrue="1">
      <formula>H53&lt;6</formula>
    </cfRule>
  </conditionalFormatting>
  <conditionalFormatting sqref="B56">
    <cfRule type="expression" dxfId="13" priority="14" stopIfTrue="1">
      <formula>H56&lt;6</formula>
    </cfRule>
  </conditionalFormatting>
  <conditionalFormatting sqref="G56">
    <cfRule type="expression" dxfId="12" priority="13" stopIfTrue="1">
      <formula>H56&lt;6</formula>
    </cfRule>
  </conditionalFormatting>
  <conditionalFormatting sqref="B60">
    <cfRule type="expression" dxfId="11" priority="12" stopIfTrue="1">
      <formula>H60&lt;6</formula>
    </cfRule>
  </conditionalFormatting>
  <conditionalFormatting sqref="G60">
    <cfRule type="expression" dxfId="10" priority="11" stopIfTrue="1">
      <formula>H60&lt;6</formula>
    </cfRule>
  </conditionalFormatting>
  <conditionalFormatting sqref="B59">
    <cfRule type="expression" dxfId="9" priority="10" stopIfTrue="1">
      <formula>H59&lt;6</formula>
    </cfRule>
  </conditionalFormatting>
  <conditionalFormatting sqref="G59">
    <cfRule type="expression" dxfId="8" priority="9" stopIfTrue="1">
      <formula>H59&lt;6</formula>
    </cfRule>
  </conditionalFormatting>
  <conditionalFormatting sqref="B46">
    <cfRule type="expression" dxfId="7" priority="8" stopIfTrue="1">
      <formula>H46&lt;6</formula>
    </cfRule>
  </conditionalFormatting>
  <conditionalFormatting sqref="G46">
    <cfRule type="expression" dxfId="6" priority="7" stopIfTrue="1">
      <formula>H46&lt;6</formula>
    </cfRule>
  </conditionalFormatting>
  <conditionalFormatting sqref="B41:B42">
    <cfRule type="expression" dxfId="5" priority="6" stopIfTrue="1">
      <formula>H41&lt;6</formula>
    </cfRule>
  </conditionalFormatting>
  <conditionalFormatting sqref="B30">
    <cfRule type="expression" dxfId="4" priority="5" stopIfTrue="1">
      <formula>H30&lt;6</formula>
    </cfRule>
  </conditionalFormatting>
  <conditionalFormatting sqref="G30">
    <cfRule type="expression" dxfId="3" priority="4" stopIfTrue="1">
      <formula>H30&lt;6</formula>
    </cfRule>
  </conditionalFormatting>
  <conditionalFormatting sqref="G41">
    <cfRule type="expression" dxfId="2" priority="3" stopIfTrue="1">
      <formula>H41&lt;6</formula>
    </cfRule>
  </conditionalFormatting>
  <conditionalFormatting sqref="G42">
    <cfRule type="expression" dxfId="1" priority="2" stopIfTrue="1">
      <formula>H42&lt;6</formula>
    </cfRule>
  </conditionalFormatting>
  <conditionalFormatting sqref="G37">
    <cfRule type="expression" dxfId="0" priority="1" stopIfTrue="1">
      <formula>H37&lt;6</formula>
    </cfRule>
  </conditionalFormatting>
  <pageMargins left="0.74803149606299213" right="0.74803149606299213" top="0.98425196850393704" bottom="0.98425196850393704" header="0.51181102362204722" footer="0.51181102362204722"/>
  <pageSetup paperSize="9" scale="78" fitToHeight="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Anderson</dc:creator>
  <dc:description/>
  <cp:lastModifiedBy>Win</cp:lastModifiedBy>
  <cp:lastPrinted>2026-07-29T19:46:08Z</cp:lastPrinted>
  <dcterms:created xsi:type="dcterms:W3CDTF">2026-07-23T14:59:09Z</dcterms:created>
  <dcterms:modified xsi:type="dcterms:W3CDTF">2026-07-29T19:46:20Z</dcterms:modified>
</cp:coreProperties>
</file>